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2"/>
  </bookViews>
  <sheets>
    <sheet name="Resultados" sheetId="1" r:id="rId1"/>
    <sheet name="Disponibilidades" sheetId="5" r:id="rId2"/>
    <sheet name="Tenencia" sheetId="6" r:id="rId3"/>
    <sheet name="Vector" sheetId="16" r:id="rId4"/>
    <sheet name="Captacion" sheetId="8" r:id="rId5"/>
    <sheet name="TC" sheetId="10" r:id="rId6"/>
    <sheet name="PrestamosPersonale" sheetId="11" r:id="rId7"/>
    <sheet name="CatalogoMinimo" sheetId="13" r:id="rId8"/>
    <sheet name="Reservas" sheetId="14" r:id="rId9"/>
    <sheet name="Ingresos" sheetId="15" r:id="rId10"/>
    <sheet name="Catalogos" sheetId="9" r:id="rId11"/>
  </sheets>
  <definedNames>
    <definedName name="_xlnm._FilterDatabase" localSheetId="10" hidden="1">Catalogos!$A:$A</definedName>
    <definedName name="_xlnm._FilterDatabase" localSheetId="0" hidden="1">Resultados!#REF!</definedName>
    <definedName name="_xlnm.Extract" localSheetId="10">Catalogos!$A$1</definedName>
    <definedName name="_xlnm.Extract" localSheetId="0">Resultados!#REF!</definedName>
  </definedNames>
  <calcPr calcId="144525"/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2" i="6"/>
  <c r="M111" i="6" l="1"/>
  <c r="O111" i="6"/>
  <c r="Q111" i="6"/>
  <c r="V111" i="6"/>
  <c r="X111" i="6"/>
  <c r="J111" i="6" s="1"/>
  <c r="R111" i="6" s="1"/>
  <c r="M112" i="6"/>
  <c r="O112" i="6"/>
  <c r="Q112" i="6"/>
  <c r="X112" i="6"/>
  <c r="M113" i="6"/>
  <c r="O113" i="6"/>
  <c r="Q113" i="6"/>
  <c r="X113" i="6"/>
  <c r="M114" i="6"/>
  <c r="O114" i="6"/>
  <c r="Q114" i="6"/>
  <c r="V114" i="6"/>
  <c r="X114" i="6"/>
  <c r="K114" i="6" s="1"/>
  <c r="P114" i="6" s="1"/>
  <c r="K115" i="6"/>
  <c r="P115" i="6" s="1"/>
  <c r="M115" i="6"/>
  <c r="O115" i="6"/>
  <c r="Q115" i="6"/>
  <c r="T115" i="6"/>
  <c r="X115" i="6"/>
  <c r="V115" i="6" s="1"/>
  <c r="K116" i="6"/>
  <c r="P116" i="6" s="1"/>
  <c r="M116" i="6"/>
  <c r="O116" i="6"/>
  <c r="Q116" i="6"/>
  <c r="T116" i="6"/>
  <c r="V116" i="6"/>
  <c r="X116" i="6"/>
  <c r="K117" i="6"/>
  <c r="P117" i="6" s="1"/>
  <c r="M117" i="6"/>
  <c r="O117" i="6"/>
  <c r="Q117" i="6"/>
  <c r="T117" i="6"/>
  <c r="U117" i="6"/>
  <c r="V117" i="6"/>
  <c r="X117" i="6"/>
  <c r="M118" i="6"/>
  <c r="O118" i="6"/>
  <c r="Q118" i="6"/>
  <c r="X118" i="6"/>
  <c r="T118" i="6" s="1"/>
  <c r="M119" i="6"/>
  <c r="O119" i="6"/>
  <c r="Q119" i="6"/>
  <c r="U119" i="6"/>
  <c r="X119" i="6"/>
  <c r="T119" i="6" s="1"/>
  <c r="J120" i="6"/>
  <c r="R120" i="6" s="1"/>
  <c r="K120" i="6"/>
  <c r="P120" i="6" s="1"/>
  <c r="M120" i="6"/>
  <c r="O120" i="6"/>
  <c r="Q120" i="6"/>
  <c r="T120" i="6"/>
  <c r="V120" i="6"/>
  <c r="W120" i="6"/>
  <c r="X120" i="6"/>
  <c r="K121" i="6"/>
  <c r="M121" i="6"/>
  <c r="O121" i="6"/>
  <c r="P121" i="6"/>
  <c r="Q121" i="6"/>
  <c r="T121" i="6"/>
  <c r="V121" i="6"/>
  <c r="X121" i="6"/>
  <c r="U121" i="6" s="1"/>
  <c r="J122" i="6"/>
  <c r="R122" i="6" s="1"/>
  <c r="M122" i="6"/>
  <c r="O122" i="6"/>
  <c r="Q122" i="6"/>
  <c r="V122" i="6"/>
  <c r="X122" i="6"/>
  <c r="T122" i="6" s="1"/>
  <c r="M123" i="6"/>
  <c r="O123" i="6"/>
  <c r="Q123" i="6"/>
  <c r="X123" i="6"/>
  <c r="T123" i="6" s="1"/>
  <c r="K124" i="6"/>
  <c r="P124" i="6" s="1"/>
  <c r="M124" i="6"/>
  <c r="O124" i="6"/>
  <c r="Q124" i="6"/>
  <c r="T124" i="6"/>
  <c r="W124" i="6"/>
  <c r="X124" i="6"/>
  <c r="J124" i="6" s="1"/>
  <c r="R124" i="6" s="1"/>
  <c r="K125" i="6"/>
  <c r="M125" i="6"/>
  <c r="O125" i="6"/>
  <c r="P125" i="6"/>
  <c r="Q125" i="6"/>
  <c r="T125" i="6"/>
  <c r="U125" i="6"/>
  <c r="V125" i="6"/>
  <c r="X125" i="6"/>
  <c r="M126" i="6"/>
  <c r="O126" i="6"/>
  <c r="Q126" i="6"/>
  <c r="X126" i="6"/>
  <c r="T126" i="6" s="1"/>
  <c r="M127" i="6"/>
  <c r="O127" i="6"/>
  <c r="Q127" i="6"/>
  <c r="U127" i="6"/>
  <c r="X127" i="6"/>
  <c r="T127" i="6" s="1"/>
  <c r="J128" i="6"/>
  <c r="R128" i="6" s="1"/>
  <c r="K128" i="6"/>
  <c r="P128" i="6" s="1"/>
  <c r="M128" i="6"/>
  <c r="O128" i="6"/>
  <c r="Q128" i="6"/>
  <c r="T128" i="6"/>
  <c r="V128" i="6"/>
  <c r="W128" i="6"/>
  <c r="X128" i="6"/>
  <c r="K129" i="6"/>
  <c r="M129" i="6"/>
  <c r="O129" i="6"/>
  <c r="P129" i="6"/>
  <c r="Q129" i="6"/>
  <c r="T129" i="6"/>
  <c r="V129" i="6"/>
  <c r="X129" i="6"/>
  <c r="U129" i="6" s="1"/>
  <c r="J130" i="6"/>
  <c r="R130" i="6" s="1"/>
  <c r="M130" i="6"/>
  <c r="O130" i="6"/>
  <c r="Q130" i="6"/>
  <c r="V130" i="6"/>
  <c r="X130" i="6"/>
  <c r="T130" i="6" s="1"/>
  <c r="M131" i="6"/>
  <c r="O131" i="6"/>
  <c r="Q131" i="6"/>
  <c r="X131" i="6"/>
  <c r="T131" i="6" s="1"/>
  <c r="K132" i="6"/>
  <c r="P132" i="6" s="1"/>
  <c r="M132" i="6"/>
  <c r="O132" i="6"/>
  <c r="Q132" i="6"/>
  <c r="T132" i="6"/>
  <c r="W132" i="6"/>
  <c r="X132" i="6"/>
  <c r="J132" i="6" s="1"/>
  <c r="R132" i="6" s="1"/>
  <c r="K133" i="6"/>
  <c r="M133" i="6"/>
  <c r="O133" i="6"/>
  <c r="P133" i="6"/>
  <c r="Q133" i="6"/>
  <c r="T133" i="6"/>
  <c r="U133" i="6"/>
  <c r="V133" i="6"/>
  <c r="X133" i="6"/>
  <c r="M134" i="6"/>
  <c r="O134" i="6"/>
  <c r="Q134" i="6"/>
  <c r="X134" i="6"/>
  <c r="T134" i="6" s="1"/>
  <c r="L135" i="6"/>
  <c r="M135" i="6"/>
  <c r="O135" i="6"/>
  <c r="Q135" i="6"/>
  <c r="R135" i="6"/>
  <c r="U135" i="6"/>
  <c r="V135" i="6"/>
  <c r="W135" i="6"/>
  <c r="X135" i="6"/>
  <c r="J135" i="6" s="1"/>
  <c r="J136" i="6"/>
  <c r="L136" i="6"/>
  <c r="M136" i="6"/>
  <c r="O136" i="6"/>
  <c r="Q136" i="6"/>
  <c r="R136" i="6"/>
  <c r="U136" i="6"/>
  <c r="W136" i="6"/>
  <c r="X136" i="6"/>
  <c r="K136" i="6" s="1"/>
  <c r="P136" i="6" s="1"/>
  <c r="J137" i="6"/>
  <c r="L137" i="6"/>
  <c r="M137" i="6"/>
  <c r="O137" i="6"/>
  <c r="Q137" i="6"/>
  <c r="R137" i="6"/>
  <c r="U137" i="6"/>
  <c r="V137" i="6"/>
  <c r="W137" i="6"/>
  <c r="X137" i="6"/>
  <c r="K137" i="6" s="1"/>
  <c r="P137" i="6" s="1"/>
  <c r="J138" i="6"/>
  <c r="L138" i="6"/>
  <c r="M138" i="6"/>
  <c r="O138" i="6"/>
  <c r="Q138" i="6"/>
  <c r="R138" i="6"/>
  <c r="U138" i="6"/>
  <c r="W138" i="6"/>
  <c r="X138" i="6"/>
  <c r="K138" i="6" s="1"/>
  <c r="P138" i="6" s="1"/>
  <c r="J139" i="6"/>
  <c r="L139" i="6"/>
  <c r="M139" i="6"/>
  <c r="O139" i="6"/>
  <c r="Q139" i="6"/>
  <c r="R139" i="6"/>
  <c r="U139" i="6"/>
  <c r="V139" i="6"/>
  <c r="W139" i="6"/>
  <c r="X139" i="6"/>
  <c r="K139" i="6" s="1"/>
  <c r="P139" i="6" s="1"/>
  <c r="J140" i="6"/>
  <c r="L140" i="6"/>
  <c r="M140" i="6"/>
  <c r="O140" i="6"/>
  <c r="Q140" i="6"/>
  <c r="R140" i="6"/>
  <c r="U140" i="6"/>
  <c r="W140" i="6"/>
  <c r="X140" i="6"/>
  <c r="K140" i="6" s="1"/>
  <c r="P140" i="6" s="1"/>
  <c r="J141" i="6"/>
  <c r="L141" i="6"/>
  <c r="M141" i="6"/>
  <c r="O141" i="6"/>
  <c r="Q141" i="6"/>
  <c r="R141" i="6"/>
  <c r="U141" i="6"/>
  <c r="V141" i="6"/>
  <c r="W141" i="6"/>
  <c r="X141" i="6"/>
  <c r="K141" i="6" s="1"/>
  <c r="P141" i="6" s="1"/>
  <c r="J142" i="6"/>
  <c r="L142" i="6"/>
  <c r="M142" i="6"/>
  <c r="O142" i="6"/>
  <c r="Q142" i="6"/>
  <c r="R142" i="6"/>
  <c r="U142" i="6"/>
  <c r="W142" i="6"/>
  <c r="X142" i="6"/>
  <c r="K142" i="6" s="1"/>
  <c r="P142" i="6" s="1"/>
  <c r="J143" i="6"/>
  <c r="L143" i="6"/>
  <c r="M143" i="6"/>
  <c r="O143" i="6"/>
  <c r="Q143" i="6"/>
  <c r="R143" i="6"/>
  <c r="U143" i="6"/>
  <c r="V143" i="6"/>
  <c r="W143" i="6"/>
  <c r="X143" i="6"/>
  <c r="K143" i="6" s="1"/>
  <c r="P143" i="6" s="1"/>
  <c r="J144" i="6"/>
  <c r="L144" i="6"/>
  <c r="M144" i="6"/>
  <c r="O144" i="6"/>
  <c r="Q144" i="6"/>
  <c r="R144" i="6"/>
  <c r="U144" i="6"/>
  <c r="W144" i="6"/>
  <c r="X144" i="6"/>
  <c r="K144" i="6" s="1"/>
  <c r="P144" i="6" s="1"/>
  <c r="J145" i="6"/>
  <c r="L145" i="6"/>
  <c r="M145" i="6"/>
  <c r="O145" i="6"/>
  <c r="Q145" i="6"/>
  <c r="R145" i="6"/>
  <c r="U145" i="6"/>
  <c r="V145" i="6"/>
  <c r="W145" i="6"/>
  <c r="X145" i="6"/>
  <c r="K145" i="6" s="1"/>
  <c r="P145" i="6" s="1"/>
  <c r="J146" i="6"/>
  <c r="L146" i="6"/>
  <c r="M146" i="6"/>
  <c r="O146" i="6"/>
  <c r="Q146" i="6"/>
  <c r="R146" i="6"/>
  <c r="U146" i="6"/>
  <c r="W146" i="6"/>
  <c r="X146" i="6"/>
  <c r="K146" i="6" s="1"/>
  <c r="P146" i="6" s="1"/>
  <c r="J147" i="6"/>
  <c r="R147" i="6" s="1"/>
  <c r="L147" i="6"/>
  <c r="M147" i="6"/>
  <c r="O147" i="6"/>
  <c r="Q147" i="6"/>
  <c r="U147" i="6"/>
  <c r="V147" i="6"/>
  <c r="W147" i="6"/>
  <c r="X147" i="6"/>
  <c r="K147" i="6" s="1"/>
  <c r="P147" i="6" s="1"/>
  <c r="L148" i="6"/>
  <c r="M148" i="6"/>
  <c r="O148" i="6"/>
  <c r="Q148" i="6"/>
  <c r="U148" i="6"/>
  <c r="W148" i="6"/>
  <c r="X148" i="6"/>
  <c r="J148" i="6" s="1"/>
  <c r="R148" i="6" s="1"/>
  <c r="J149" i="6"/>
  <c r="L149" i="6"/>
  <c r="M149" i="6"/>
  <c r="O149" i="6"/>
  <c r="Q149" i="6"/>
  <c r="R149" i="6"/>
  <c r="U149" i="6"/>
  <c r="V149" i="6"/>
  <c r="W149" i="6"/>
  <c r="X149" i="6"/>
  <c r="K149" i="6" s="1"/>
  <c r="P149" i="6" s="1"/>
  <c r="L150" i="6"/>
  <c r="M150" i="6"/>
  <c r="O150" i="6"/>
  <c r="Q150" i="6"/>
  <c r="U150" i="6"/>
  <c r="X150" i="6"/>
  <c r="J150" i="6" s="1"/>
  <c r="R150" i="6" s="1"/>
  <c r="J151" i="6"/>
  <c r="R151" i="6" s="1"/>
  <c r="L151" i="6"/>
  <c r="M151" i="6"/>
  <c r="O151" i="6"/>
  <c r="Q151" i="6"/>
  <c r="U151" i="6"/>
  <c r="V151" i="6"/>
  <c r="W151" i="6"/>
  <c r="X151" i="6"/>
  <c r="K151" i="6" s="1"/>
  <c r="P151" i="6" s="1"/>
  <c r="L152" i="6"/>
  <c r="M152" i="6"/>
  <c r="O152" i="6"/>
  <c r="Q152" i="6"/>
  <c r="U152" i="6"/>
  <c r="X152" i="6"/>
  <c r="J152" i="6" s="1"/>
  <c r="R152" i="6" s="1"/>
  <c r="J153" i="6"/>
  <c r="L153" i="6"/>
  <c r="M153" i="6"/>
  <c r="O153" i="6"/>
  <c r="Q153" i="6"/>
  <c r="R153" i="6"/>
  <c r="U153" i="6"/>
  <c r="V153" i="6"/>
  <c r="W153" i="6"/>
  <c r="X153" i="6"/>
  <c r="K153" i="6" s="1"/>
  <c r="P153" i="6" s="1"/>
  <c r="L154" i="6"/>
  <c r="M154" i="6"/>
  <c r="O154" i="6"/>
  <c r="Q154" i="6"/>
  <c r="U154" i="6"/>
  <c r="X154" i="6"/>
  <c r="J154" i="6" s="1"/>
  <c r="R154" i="6" s="1"/>
  <c r="J155" i="6"/>
  <c r="R155" i="6" s="1"/>
  <c r="L155" i="6"/>
  <c r="M155" i="6"/>
  <c r="O155" i="6"/>
  <c r="Q155" i="6"/>
  <c r="U155" i="6"/>
  <c r="V155" i="6"/>
  <c r="W155" i="6"/>
  <c r="X155" i="6"/>
  <c r="K155" i="6" s="1"/>
  <c r="P155" i="6" s="1"/>
  <c r="L156" i="6"/>
  <c r="M156" i="6"/>
  <c r="O156" i="6"/>
  <c r="Q156" i="6"/>
  <c r="U156" i="6"/>
  <c r="X156" i="6"/>
  <c r="J156" i="6" s="1"/>
  <c r="R156" i="6" s="1"/>
  <c r="J157" i="6"/>
  <c r="L157" i="6"/>
  <c r="M157" i="6"/>
  <c r="O157" i="6"/>
  <c r="Q157" i="6"/>
  <c r="R157" i="6"/>
  <c r="U157" i="6"/>
  <c r="V157" i="6"/>
  <c r="W157" i="6"/>
  <c r="X157" i="6"/>
  <c r="K157" i="6" s="1"/>
  <c r="P157" i="6" s="1"/>
  <c r="L158" i="6"/>
  <c r="M158" i="6"/>
  <c r="O158" i="6"/>
  <c r="Q158" i="6"/>
  <c r="U158" i="6"/>
  <c r="X158" i="6"/>
  <c r="J158" i="6" s="1"/>
  <c r="R158" i="6" s="1"/>
  <c r="J159" i="6"/>
  <c r="R159" i="6" s="1"/>
  <c r="L159" i="6"/>
  <c r="M159" i="6"/>
  <c r="O159" i="6"/>
  <c r="Q159" i="6"/>
  <c r="U159" i="6"/>
  <c r="V159" i="6"/>
  <c r="W159" i="6"/>
  <c r="X159" i="6"/>
  <c r="K159" i="6" s="1"/>
  <c r="P159" i="6" s="1"/>
  <c r="M160" i="6"/>
  <c r="O160" i="6"/>
  <c r="Q160" i="6"/>
  <c r="X160" i="6"/>
  <c r="L160" i="6" s="1"/>
  <c r="J161" i="6"/>
  <c r="R161" i="6" s="1"/>
  <c r="L161" i="6"/>
  <c r="M161" i="6"/>
  <c r="O161" i="6"/>
  <c r="Q161" i="6"/>
  <c r="U161" i="6"/>
  <c r="V161" i="6"/>
  <c r="W161" i="6"/>
  <c r="X161" i="6"/>
  <c r="K161" i="6" s="1"/>
  <c r="P161" i="6" s="1"/>
  <c r="M162" i="6"/>
  <c r="O162" i="6"/>
  <c r="Q162" i="6"/>
  <c r="X162" i="6"/>
  <c r="L162" i="6" s="1"/>
  <c r="J163" i="6"/>
  <c r="R163" i="6" s="1"/>
  <c r="L163" i="6"/>
  <c r="M163" i="6"/>
  <c r="O163" i="6"/>
  <c r="Q163" i="6"/>
  <c r="U163" i="6"/>
  <c r="V163" i="6"/>
  <c r="W163" i="6"/>
  <c r="X163" i="6"/>
  <c r="K163" i="6" s="1"/>
  <c r="P163" i="6" s="1"/>
  <c r="M164" i="6"/>
  <c r="O164" i="6"/>
  <c r="Q164" i="6"/>
  <c r="X164" i="6"/>
  <c r="L164" i="6" s="1"/>
  <c r="J165" i="6"/>
  <c r="R165" i="6" s="1"/>
  <c r="L165" i="6"/>
  <c r="M165" i="6"/>
  <c r="O165" i="6"/>
  <c r="Q165" i="6"/>
  <c r="U165" i="6"/>
  <c r="V165" i="6"/>
  <c r="W165" i="6"/>
  <c r="X165" i="6"/>
  <c r="K165" i="6" s="1"/>
  <c r="P165" i="6" s="1"/>
  <c r="M166" i="6"/>
  <c r="O166" i="6"/>
  <c r="Q166" i="6"/>
  <c r="X166" i="6"/>
  <c r="L166" i="6" s="1"/>
  <c r="J167" i="6"/>
  <c r="R167" i="6" s="1"/>
  <c r="M167" i="6"/>
  <c r="O167" i="6"/>
  <c r="Q167" i="6"/>
  <c r="V167" i="6"/>
  <c r="W167" i="6"/>
  <c r="X167" i="6"/>
  <c r="L167" i="6" s="1"/>
  <c r="L168" i="6"/>
  <c r="M168" i="6"/>
  <c r="O168" i="6"/>
  <c r="Q168" i="6"/>
  <c r="T168" i="6"/>
  <c r="U168" i="6"/>
  <c r="X168" i="6"/>
  <c r="M169" i="6"/>
  <c r="O169" i="6"/>
  <c r="Q169" i="6"/>
  <c r="X169" i="6"/>
  <c r="T169" i="6" s="1"/>
  <c r="K170" i="6"/>
  <c r="M170" i="6"/>
  <c r="O170" i="6"/>
  <c r="P170" i="6"/>
  <c r="Q170" i="6"/>
  <c r="T170" i="6"/>
  <c r="U170" i="6"/>
  <c r="V170" i="6"/>
  <c r="X170" i="6"/>
  <c r="M171" i="6"/>
  <c r="O171" i="6"/>
  <c r="Q171" i="6"/>
  <c r="X171" i="6"/>
  <c r="T171" i="6" s="1"/>
  <c r="M172" i="6"/>
  <c r="O172" i="6"/>
  <c r="Q172" i="6"/>
  <c r="T172" i="6"/>
  <c r="U172" i="6"/>
  <c r="X172" i="6"/>
  <c r="K172" i="6" s="1"/>
  <c r="P172" i="6" s="1"/>
  <c r="J173" i="6"/>
  <c r="R173" i="6" s="1"/>
  <c r="K173" i="6"/>
  <c r="P173" i="6" s="1"/>
  <c r="M173" i="6"/>
  <c r="O173" i="6"/>
  <c r="Q173" i="6"/>
  <c r="T173" i="6"/>
  <c r="V173" i="6"/>
  <c r="W173" i="6"/>
  <c r="X173" i="6"/>
  <c r="K174" i="6"/>
  <c r="L174" i="6"/>
  <c r="M174" i="6"/>
  <c r="O174" i="6"/>
  <c r="P174" i="6"/>
  <c r="Q174" i="6"/>
  <c r="R174" i="6"/>
  <c r="U174" i="6"/>
  <c r="V174" i="6"/>
  <c r="W174" i="6"/>
  <c r="X174" i="6"/>
  <c r="J174" i="6" s="1"/>
  <c r="M175" i="6"/>
  <c r="O175" i="6"/>
  <c r="Q175" i="6"/>
  <c r="X175" i="6"/>
  <c r="J175" i="6" s="1"/>
  <c r="R175" i="6" s="1"/>
  <c r="J176" i="6"/>
  <c r="L176" i="6"/>
  <c r="M176" i="6"/>
  <c r="O176" i="6"/>
  <c r="Q176" i="6"/>
  <c r="R176" i="6"/>
  <c r="U176" i="6"/>
  <c r="V176" i="6"/>
  <c r="W176" i="6"/>
  <c r="X176" i="6"/>
  <c r="K176" i="6" s="1"/>
  <c r="P176" i="6" s="1"/>
  <c r="M177" i="6"/>
  <c r="O177" i="6"/>
  <c r="Q177" i="6"/>
  <c r="X177" i="6"/>
  <c r="J177" i="6" s="1"/>
  <c r="R177" i="6" s="1"/>
  <c r="J178" i="6"/>
  <c r="L178" i="6"/>
  <c r="M178" i="6"/>
  <c r="O178" i="6"/>
  <c r="Q178" i="6"/>
  <c r="R178" i="6"/>
  <c r="U178" i="6"/>
  <c r="V178" i="6"/>
  <c r="W178" i="6"/>
  <c r="X178" i="6"/>
  <c r="K178" i="6" s="1"/>
  <c r="P178" i="6" s="1"/>
  <c r="M179" i="6"/>
  <c r="O179" i="6"/>
  <c r="Q179" i="6"/>
  <c r="X179" i="6"/>
  <c r="J179" i="6" s="1"/>
  <c r="R179" i="6" s="1"/>
  <c r="J180" i="6"/>
  <c r="L180" i="6"/>
  <c r="M180" i="6"/>
  <c r="O180" i="6"/>
  <c r="Q180" i="6"/>
  <c r="R180" i="6"/>
  <c r="U180" i="6"/>
  <c r="V180" i="6"/>
  <c r="W180" i="6"/>
  <c r="X180" i="6"/>
  <c r="K180" i="6" s="1"/>
  <c r="P180" i="6" s="1"/>
  <c r="M181" i="6"/>
  <c r="O181" i="6"/>
  <c r="Q181" i="6"/>
  <c r="X181" i="6"/>
  <c r="J181" i="6" s="1"/>
  <c r="R181" i="6" s="1"/>
  <c r="J182" i="6"/>
  <c r="L182" i="6"/>
  <c r="M182" i="6"/>
  <c r="O182" i="6"/>
  <c r="Q182" i="6"/>
  <c r="R182" i="6"/>
  <c r="U182" i="6"/>
  <c r="V182" i="6"/>
  <c r="W182" i="6"/>
  <c r="X182" i="6"/>
  <c r="K182" i="6" s="1"/>
  <c r="P182" i="6" s="1"/>
  <c r="M183" i="6"/>
  <c r="O183" i="6"/>
  <c r="Q183" i="6"/>
  <c r="X183" i="6"/>
  <c r="J183" i="6" s="1"/>
  <c r="R183" i="6" s="1"/>
  <c r="J184" i="6"/>
  <c r="L184" i="6"/>
  <c r="M184" i="6"/>
  <c r="O184" i="6"/>
  <c r="Q184" i="6"/>
  <c r="R184" i="6"/>
  <c r="U184" i="6"/>
  <c r="V184" i="6"/>
  <c r="W184" i="6"/>
  <c r="X184" i="6"/>
  <c r="K184" i="6" s="1"/>
  <c r="P184" i="6" s="1"/>
  <c r="M185" i="6"/>
  <c r="O185" i="6"/>
  <c r="Q185" i="6"/>
  <c r="T185" i="6"/>
  <c r="X185" i="6"/>
  <c r="J186" i="6"/>
  <c r="M186" i="6"/>
  <c r="O186" i="6"/>
  <c r="Q186" i="6"/>
  <c r="R186" i="6"/>
  <c r="V186" i="6"/>
  <c r="W186" i="6"/>
  <c r="X186" i="6"/>
  <c r="L186" i="6" s="1"/>
  <c r="K187" i="6"/>
  <c r="P187" i="6" s="1"/>
  <c r="M187" i="6"/>
  <c r="O187" i="6"/>
  <c r="Q187" i="6"/>
  <c r="T187" i="6"/>
  <c r="X187" i="6"/>
  <c r="J188" i="6"/>
  <c r="M188" i="6"/>
  <c r="O188" i="6"/>
  <c r="Q188" i="6"/>
  <c r="R188" i="6"/>
  <c r="V188" i="6"/>
  <c r="W188" i="6"/>
  <c r="X188" i="6"/>
  <c r="L188" i="6" s="1"/>
  <c r="K189" i="6"/>
  <c r="P189" i="6" s="1"/>
  <c r="M189" i="6"/>
  <c r="O189" i="6"/>
  <c r="Q189" i="6"/>
  <c r="T189" i="6"/>
  <c r="X189" i="6"/>
  <c r="J190" i="6"/>
  <c r="M190" i="6"/>
  <c r="O190" i="6"/>
  <c r="Q190" i="6"/>
  <c r="R190" i="6"/>
  <c r="V190" i="6"/>
  <c r="W190" i="6"/>
  <c r="X190" i="6"/>
  <c r="L190" i="6" s="1"/>
  <c r="K191" i="6"/>
  <c r="P191" i="6" s="1"/>
  <c r="M191" i="6"/>
  <c r="O191" i="6"/>
  <c r="Q191" i="6"/>
  <c r="T191" i="6"/>
  <c r="X191" i="6"/>
  <c r="J192" i="6"/>
  <c r="M192" i="6"/>
  <c r="O192" i="6"/>
  <c r="Q192" i="6"/>
  <c r="R192" i="6"/>
  <c r="V192" i="6"/>
  <c r="W192" i="6"/>
  <c r="X192" i="6"/>
  <c r="L192" i="6" s="1"/>
  <c r="K193" i="6"/>
  <c r="P193" i="6" s="1"/>
  <c r="M193" i="6"/>
  <c r="O193" i="6"/>
  <c r="Q193" i="6"/>
  <c r="T193" i="6"/>
  <c r="X193" i="6"/>
  <c r="J194" i="6"/>
  <c r="M194" i="6"/>
  <c r="O194" i="6"/>
  <c r="Q194" i="6"/>
  <c r="R194" i="6"/>
  <c r="V194" i="6"/>
  <c r="W194" i="6"/>
  <c r="X194" i="6"/>
  <c r="L194" i="6" s="1"/>
  <c r="M195" i="6"/>
  <c r="O195" i="6"/>
  <c r="Q195" i="6"/>
  <c r="X195" i="6"/>
  <c r="L195" i="6" s="1"/>
  <c r="J196" i="6"/>
  <c r="M196" i="6"/>
  <c r="O196" i="6"/>
  <c r="Q196" i="6"/>
  <c r="R196" i="6"/>
  <c r="V196" i="6"/>
  <c r="W196" i="6"/>
  <c r="X196" i="6"/>
  <c r="L196" i="6" s="1"/>
  <c r="M197" i="6"/>
  <c r="O197" i="6"/>
  <c r="Q197" i="6"/>
  <c r="X197" i="6"/>
  <c r="L197" i="6" s="1"/>
  <c r="M198" i="6"/>
  <c r="O198" i="6"/>
  <c r="Q198" i="6"/>
  <c r="V198" i="6"/>
  <c r="X198" i="6"/>
  <c r="T198" i="6" s="1"/>
  <c r="M199" i="6"/>
  <c r="O199" i="6"/>
  <c r="Q199" i="6"/>
  <c r="X199" i="6"/>
  <c r="T199" i="6" s="1"/>
  <c r="J200" i="6"/>
  <c r="R200" i="6" s="1"/>
  <c r="K200" i="6"/>
  <c r="P200" i="6" s="1"/>
  <c r="M200" i="6"/>
  <c r="O200" i="6"/>
  <c r="Q200" i="6"/>
  <c r="T200" i="6"/>
  <c r="V200" i="6"/>
  <c r="W200" i="6"/>
  <c r="X200" i="6"/>
  <c r="K201" i="6"/>
  <c r="M201" i="6"/>
  <c r="O201" i="6"/>
  <c r="P201" i="6"/>
  <c r="Q201" i="6"/>
  <c r="T201" i="6"/>
  <c r="V201" i="6"/>
  <c r="X201" i="6"/>
  <c r="U201" i="6" s="1"/>
  <c r="M202" i="6"/>
  <c r="O202" i="6"/>
  <c r="Q202" i="6"/>
  <c r="V202" i="6"/>
  <c r="X202" i="6"/>
  <c r="T202" i="6" s="1"/>
  <c r="M203" i="6"/>
  <c r="O203" i="6"/>
  <c r="Q203" i="6"/>
  <c r="X203" i="6"/>
  <c r="T203" i="6" s="1"/>
  <c r="K204" i="6"/>
  <c r="P204" i="6" s="1"/>
  <c r="M204" i="6"/>
  <c r="O204" i="6"/>
  <c r="Q204" i="6"/>
  <c r="T204" i="6"/>
  <c r="W204" i="6"/>
  <c r="X204" i="6"/>
  <c r="J204" i="6" s="1"/>
  <c r="R204" i="6" s="1"/>
  <c r="K205" i="6"/>
  <c r="M205" i="6"/>
  <c r="O205" i="6"/>
  <c r="P205" i="6"/>
  <c r="Q205" i="6"/>
  <c r="T205" i="6"/>
  <c r="U205" i="6"/>
  <c r="V205" i="6"/>
  <c r="X205" i="6"/>
  <c r="M206" i="6"/>
  <c r="O206" i="6"/>
  <c r="Q206" i="6"/>
  <c r="V206" i="6"/>
  <c r="X206" i="6"/>
  <c r="T206" i="6" s="1"/>
  <c r="M207" i="6"/>
  <c r="O207" i="6"/>
  <c r="Q207" i="6"/>
  <c r="X207" i="6"/>
  <c r="T207" i="6" s="1"/>
  <c r="J208" i="6"/>
  <c r="R208" i="6" s="1"/>
  <c r="K208" i="6"/>
  <c r="P208" i="6" s="1"/>
  <c r="M208" i="6"/>
  <c r="O208" i="6"/>
  <c r="Q208" i="6"/>
  <c r="T208" i="6"/>
  <c r="V208" i="6"/>
  <c r="W208" i="6"/>
  <c r="X208" i="6"/>
  <c r="K209" i="6"/>
  <c r="M209" i="6"/>
  <c r="O209" i="6"/>
  <c r="P209" i="6"/>
  <c r="Q209" i="6"/>
  <c r="T209" i="6"/>
  <c r="V209" i="6"/>
  <c r="X209" i="6"/>
  <c r="U209" i="6" s="1"/>
  <c r="M210" i="6"/>
  <c r="O210" i="6"/>
  <c r="Q210" i="6"/>
  <c r="X210" i="6"/>
  <c r="T210" i="6" s="1"/>
  <c r="M211" i="6"/>
  <c r="O211" i="6"/>
  <c r="Q211" i="6"/>
  <c r="X211" i="6"/>
  <c r="T211" i="6" s="1"/>
  <c r="K212" i="6"/>
  <c r="P212" i="6" s="1"/>
  <c r="M212" i="6"/>
  <c r="O212" i="6"/>
  <c r="Q212" i="6"/>
  <c r="T212" i="6"/>
  <c r="W212" i="6"/>
  <c r="X212" i="6"/>
  <c r="J212" i="6" s="1"/>
  <c r="R212" i="6" s="1"/>
  <c r="K213" i="6"/>
  <c r="M213" i="6"/>
  <c r="O213" i="6"/>
  <c r="P213" i="6"/>
  <c r="Q213" i="6"/>
  <c r="T213" i="6"/>
  <c r="U213" i="6"/>
  <c r="V213" i="6"/>
  <c r="X213" i="6"/>
  <c r="M214" i="6"/>
  <c r="O214" i="6"/>
  <c r="Q214" i="6"/>
  <c r="X214" i="6"/>
  <c r="T214" i="6" s="1"/>
  <c r="M215" i="6"/>
  <c r="O215" i="6"/>
  <c r="Q215" i="6"/>
  <c r="U215" i="6"/>
  <c r="X215" i="6"/>
  <c r="T215" i="6" s="1"/>
  <c r="J216" i="6"/>
  <c r="R216" i="6" s="1"/>
  <c r="K216" i="6"/>
  <c r="P216" i="6" s="1"/>
  <c r="M216" i="6"/>
  <c r="O216" i="6"/>
  <c r="Q216" i="6"/>
  <c r="T216" i="6"/>
  <c r="V216" i="6"/>
  <c r="W216" i="6"/>
  <c r="X216" i="6"/>
  <c r="K217" i="6"/>
  <c r="M217" i="6"/>
  <c r="O217" i="6"/>
  <c r="P217" i="6"/>
  <c r="Q217" i="6"/>
  <c r="T217" i="6"/>
  <c r="V217" i="6"/>
  <c r="X217" i="6"/>
  <c r="U217" i="6" s="1"/>
  <c r="J218" i="6"/>
  <c r="R218" i="6" s="1"/>
  <c r="M218" i="6"/>
  <c r="O218" i="6"/>
  <c r="Q218" i="6"/>
  <c r="V218" i="6"/>
  <c r="X218" i="6"/>
  <c r="T218" i="6" s="1"/>
  <c r="M219" i="6"/>
  <c r="O219" i="6"/>
  <c r="Q219" i="6"/>
  <c r="X219" i="6"/>
  <c r="T219" i="6" s="1"/>
  <c r="K220" i="6"/>
  <c r="M220" i="6"/>
  <c r="O220" i="6"/>
  <c r="P220" i="6"/>
  <c r="Q220" i="6"/>
  <c r="U220" i="6"/>
  <c r="V220" i="6"/>
  <c r="W220" i="6"/>
  <c r="X220" i="6"/>
  <c r="L220" i="6" s="1"/>
  <c r="J221" i="6"/>
  <c r="L221" i="6"/>
  <c r="M221" i="6"/>
  <c r="O221" i="6"/>
  <c r="Q221" i="6"/>
  <c r="R221" i="6"/>
  <c r="U221" i="6"/>
  <c r="W221" i="6"/>
  <c r="X221" i="6"/>
  <c r="K221" i="6" s="1"/>
  <c r="P221" i="6" s="1"/>
  <c r="J222" i="6"/>
  <c r="L222" i="6"/>
  <c r="M222" i="6"/>
  <c r="O222" i="6"/>
  <c r="Q222" i="6"/>
  <c r="R222" i="6"/>
  <c r="U222" i="6"/>
  <c r="V222" i="6"/>
  <c r="W222" i="6"/>
  <c r="X222" i="6"/>
  <c r="K222" i="6" s="1"/>
  <c r="P222" i="6" s="1"/>
  <c r="J223" i="6"/>
  <c r="L223" i="6"/>
  <c r="M223" i="6"/>
  <c r="O223" i="6"/>
  <c r="Q223" i="6"/>
  <c r="R223" i="6"/>
  <c r="U223" i="6"/>
  <c r="W223" i="6"/>
  <c r="X223" i="6"/>
  <c r="K223" i="6" s="1"/>
  <c r="P223" i="6" s="1"/>
  <c r="J224" i="6"/>
  <c r="L224" i="6"/>
  <c r="M224" i="6"/>
  <c r="O224" i="6"/>
  <c r="Q224" i="6"/>
  <c r="R224" i="6"/>
  <c r="U224" i="6"/>
  <c r="V224" i="6"/>
  <c r="W224" i="6"/>
  <c r="X224" i="6"/>
  <c r="K224" i="6" s="1"/>
  <c r="P224" i="6" s="1"/>
  <c r="J225" i="6"/>
  <c r="L225" i="6"/>
  <c r="M225" i="6"/>
  <c r="O225" i="6"/>
  <c r="Q225" i="6"/>
  <c r="R225" i="6"/>
  <c r="U225" i="6"/>
  <c r="W225" i="6"/>
  <c r="X225" i="6"/>
  <c r="K225" i="6" s="1"/>
  <c r="P225" i="6" s="1"/>
  <c r="J226" i="6"/>
  <c r="L226" i="6"/>
  <c r="M226" i="6"/>
  <c r="O226" i="6"/>
  <c r="Q226" i="6"/>
  <c r="R226" i="6"/>
  <c r="U226" i="6"/>
  <c r="V226" i="6"/>
  <c r="W226" i="6"/>
  <c r="X226" i="6"/>
  <c r="K226" i="6" s="1"/>
  <c r="P226" i="6" s="1"/>
  <c r="J227" i="6"/>
  <c r="L227" i="6"/>
  <c r="M227" i="6"/>
  <c r="O227" i="6"/>
  <c r="Q227" i="6"/>
  <c r="R227" i="6"/>
  <c r="U227" i="6"/>
  <c r="W227" i="6"/>
  <c r="X227" i="6"/>
  <c r="K227" i="6" s="1"/>
  <c r="P227" i="6" s="1"/>
  <c r="J228" i="6"/>
  <c r="L228" i="6"/>
  <c r="M228" i="6"/>
  <c r="O228" i="6"/>
  <c r="Q228" i="6"/>
  <c r="R228" i="6"/>
  <c r="U228" i="6"/>
  <c r="V228" i="6"/>
  <c r="W228" i="6"/>
  <c r="X228" i="6"/>
  <c r="K228" i="6" s="1"/>
  <c r="P228" i="6" s="1"/>
  <c r="J229" i="6"/>
  <c r="L229" i="6"/>
  <c r="M229" i="6"/>
  <c r="O229" i="6"/>
  <c r="Q229" i="6"/>
  <c r="R229" i="6"/>
  <c r="U229" i="6"/>
  <c r="W229" i="6"/>
  <c r="X229" i="6"/>
  <c r="K229" i="6" s="1"/>
  <c r="P229" i="6" s="1"/>
  <c r="J230" i="6"/>
  <c r="L230" i="6"/>
  <c r="M230" i="6"/>
  <c r="O230" i="6"/>
  <c r="Q230" i="6"/>
  <c r="R230" i="6"/>
  <c r="U230" i="6"/>
  <c r="V230" i="6"/>
  <c r="W230" i="6"/>
  <c r="X230" i="6"/>
  <c r="K230" i="6" s="1"/>
  <c r="P230" i="6" s="1"/>
  <c r="L231" i="6"/>
  <c r="M231" i="6"/>
  <c r="O231" i="6"/>
  <c r="Q231" i="6"/>
  <c r="U231" i="6"/>
  <c r="X231" i="6"/>
  <c r="J231" i="6" s="1"/>
  <c r="R231" i="6" s="1"/>
  <c r="J232" i="6"/>
  <c r="L232" i="6"/>
  <c r="M232" i="6"/>
  <c r="O232" i="6"/>
  <c r="Q232" i="6"/>
  <c r="R232" i="6"/>
  <c r="U232" i="6"/>
  <c r="V232" i="6"/>
  <c r="W232" i="6"/>
  <c r="X232" i="6"/>
  <c r="K232" i="6" s="1"/>
  <c r="P232" i="6" s="1"/>
  <c r="L233" i="6"/>
  <c r="M233" i="6"/>
  <c r="O233" i="6"/>
  <c r="Q233" i="6"/>
  <c r="U233" i="6"/>
  <c r="X233" i="6"/>
  <c r="J233" i="6" s="1"/>
  <c r="R233" i="6" s="1"/>
  <c r="J234" i="6"/>
  <c r="L234" i="6"/>
  <c r="M234" i="6"/>
  <c r="O234" i="6"/>
  <c r="Q234" i="6"/>
  <c r="R234" i="6"/>
  <c r="U234" i="6"/>
  <c r="V234" i="6"/>
  <c r="W234" i="6"/>
  <c r="X234" i="6"/>
  <c r="K234" i="6" s="1"/>
  <c r="P234" i="6" s="1"/>
  <c r="M235" i="6"/>
  <c r="O235" i="6"/>
  <c r="Q235" i="6"/>
  <c r="X235" i="6"/>
  <c r="J235" i="6" s="1"/>
  <c r="R235" i="6" s="1"/>
  <c r="J236" i="6"/>
  <c r="L236" i="6"/>
  <c r="M236" i="6"/>
  <c r="O236" i="6"/>
  <c r="Q236" i="6"/>
  <c r="R236" i="6"/>
  <c r="U236" i="6"/>
  <c r="V236" i="6"/>
  <c r="W236" i="6"/>
  <c r="X236" i="6"/>
  <c r="K236" i="6" s="1"/>
  <c r="P236" i="6" s="1"/>
  <c r="M237" i="6"/>
  <c r="O237" i="6"/>
  <c r="Q237" i="6"/>
  <c r="X237" i="6"/>
  <c r="J237" i="6" s="1"/>
  <c r="R237" i="6" s="1"/>
  <c r="J238" i="6"/>
  <c r="L238" i="6"/>
  <c r="M238" i="6"/>
  <c r="O238" i="6"/>
  <c r="Q238" i="6"/>
  <c r="R238" i="6"/>
  <c r="U238" i="6"/>
  <c r="V238" i="6"/>
  <c r="W238" i="6"/>
  <c r="X238" i="6"/>
  <c r="K238" i="6" s="1"/>
  <c r="P238" i="6" s="1"/>
  <c r="M239" i="6"/>
  <c r="O239" i="6"/>
  <c r="Q239" i="6"/>
  <c r="X239" i="6"/>
  <c r="J239" i="6" s="1"/>
  <c r="R239" i="6" s="1"/>
  <c r="J240" i="6"/>
  <c r="L240" i="6"/>
  <c r="M240" i="6"/>
  <c r="O240" i="6"/>
  <c r="Q240" i="6"/>
  <c r="R240" i="6"/>
  <c r="U240" i="6"/>
  <c r="V240" i="6"/>
  <c r="W240" i="6"/>
  <c r="X240" i="6"/>
  <c r="K240" i="6" s="1"/>
  <c r="P240" i="6" s="1"/>
  <c r="M241" i="6"/>
  <c r="O241" i="6"/>
  <c r="Q241" i="6"/>
  <c r="X241" i="6"/>
  <c r="J241" i="6" s="1"/>
  <c r="R241" i="6" s="1"/>
  <c r="J242" i="6"/>
  <c r="L242" i="6"/>
  <c r="M242" i="6"/>
  <c r="O242" i="6"/>
  <c r="Q242" i="6"/>
  <c r="R242" i="6"/>
  <c r="U242" i="6"/>
  <c r="V242" i="6"/>
  <c r="W242" i="6"/>
  <c r="X242" i="6"/>
  <c r="K242" i="6" s="1"/>
  <c r="P242" i="6" s="1"/>
  <c r="M243" i="6"/>
  <c r="O243" i="6"/>
  <c r="Q243" i="6"/>
  <c r="X243" i="6"/>
  <c r="J243" i="6" s="1"/>
  <c r="R243" i="6" s="1"/>
  <c r="J244" i="6"/>
  <c r="L244" i="6"/>
  <c r="M244" i="6"/>
  <c r="O244" i="6"/>
  <c r="Q244" i="6"/>
  <c r="R244" i="6"/>
  <c r="U244" i="6"/>
  <c r="V244" i="6"/>
  <c r="W244" i="6"/>
  <c r="X244" i="6"/>
  <c r="K244" i="6" s="1"/>
  <c r="P244" i="6" s="1"/>
  <c r="M245" i="6"/>
  <c r="O245" i="6"/>
  <c r="Q245" i="6"/>
  <c r="X245" i="6"/>
  <c r="J245" i="6" s="1"/>
  <c r="R245" i="6" s="1"/>
  <c r="J246" i="6"/>
  <c r="L246" i="6"/>
  <c r="M246" i="6"/>
  <c r="O246" i="6"/>
  <c r="Q246" i="6"/>
  <c r="R246" i="6"/>
  <c r="U246" i="6"/>
  <c r="V246" i="6"/>
  <c r="W246" i="6"/>
  <c r="X246" i="6"/>
  <c r="K246" i="6" s="1"/>
  <c r="P246" i="6" s="1"/>
  <c r="M247" i="6"/>
  <c r="O247" i="6"/>
  <c r="Q247" i="6"/>
  <c r="X247" i="6"/>
  <c r="K247" i="6" s="1"/>
  <c r="P247" i="6" s="1"/>
  <c r="J248" i="6"/>
  <c r="L248" i="6"/>
  <c r="M248" i="6"/>
  <c r="O248" i="6"/>
  <c r="Q248" i="6"/>
  <c r="R248" i="6"/>
  <c r="U248" i="6"/>
  <c r="V248" i="6"/>
  <c r="W248" i="6"/>
  <c r="X248" i="6"/>
  <c r="K248" i="6" s="1"/>
  <c r="P248" i="6" s="1"/>
  <c r="M249" i="6"/>
  <c r="O249" i="6"/>
  <c r="Q249" i="6"/>
  <c r="X249" i="6"/>
  <c r="K249" i="6" s="1"/>
  <c r="P249" i="6" s="1"/>
  <c r="J250" i="6"/>
  <c r="L250" i="6"/>
  <c r="M250" i="6"/>
  <c r="O250" i="6"/>
  <c r="Q250" i="6"/>
  <c r="R250" i="6"/>
  <c r="U250" i="6"/>
  <c r="V250" i="6"/>
  <c r="W250" i="6"/>
  <c r="X250" i="6"/>
  <c r="K250" i="6" s="1"/>
  <c r="P250" i="6" s="1"/>
  <c r="M251" i="6"/>
  <c r="O251" i="6"/>
  <c r="Q251" i="6"/>
  <c r="X251" i="6"/>
  <c r="K251" i="6" s="1"/>
  <c r="P251" i="6" s="1"/>
  <c r="J252" i="6"/>
  <c r="L252" i="6"/>
  <c r="M252" i="6"/>
  <c r="O252" i="6"/>
  <c r="Q252" i="6"/>
  <c r="R252" i="6"/>
  <c r="U252" i="6"/>
  <c r="V252" i="6"/>
  <c r="W252" i="6"/>
  <c r="X252" i="6"/>
  <c r="K252" i="6" s="1"/>
  <c r="P252" i="6" s="1"/>
  <c r="M253" i="6"/>
  <c r="O253" i="6"/>
  <c r="Q253" i="6"/>
  <c r="X253" i="6"/>
  <c r="K253" i="6" s="1"/>
  <c r="P253" i="6" s="1"/>
  <c r="J254" i="6"/>
  <c r="M254" i="6"/>
  <c r="O254" i="6"/>
  <c r="Q254" i="6"/>
  <c r="R254" i="6"/>
  <c r="V254" i="6"/>
  <c r="W254" i="6"/>
  <c r="X254" i="6"/>
  <c r="L254" i="6" s="1"/>
  <c r="M255" i="6"/>
  <c r="O255" i="6"/>
  <c r="Q255" i="6"/>
  <c r="X255" i="6"/>
  <c r="J256" i="6"/>
  <c r="M256" i="6"/>
  <c r="O256" i="6"/>
  <c r="Q256" i="6"/>
  <c r="R256" i="6"/>
  <c r="V256" i="6"/>
  <c r="W256" i="6"/>
  <c r="X256" i="6"/>
  <c r="L256" i="6" s="1"/>
  <c r="M257" i="6"/>
  <c r="O257" i="6"/>
  <c r="Q257" i="6"/>
  <c r="U257" i="6"/>
  <c r="X257" i="6"/>
  <c r="K257" i="6" s="1"/>
  <c r="P257" i="6" s="1"/>
  <c r="J258" i="6"/>
  <c r="R258" i="6" s="1"/>
  <c r="M258" i="6"/>
  <c r="O258" i="6"/>
  <c r="Q258" i="6"/>
  <c r="V258" i="6"/>
  <c r="W258" i="6"/>
  <c r="X258" i="6"/>
  <c r="L258" i="6" s="1"/>
  <c r="M259" i="6"/>
  <c r="O259" i="6"/>
  <c r="Q259" i="6"/>
  <c r="U259" i="6"/>
  <c r="X259" i="6"/>
  <c r="T259" i="6" s="1"/>
  <c r="J260" i="6"/>
  <c r="R260" i="6" s="1"/>
  <c r="K260" i="6"/>
  <c r="P260" i="6" s="1"/>
  <c r="M260" i="6"/>
  <c r="O260" i="6"/>
  <c r="Q260" i="6"/>
  <c r="T260" i="6"/>
  <c r="V260" i="6"/>
  <c r="W260" i="6"/>
  <c r="X260" i="6"/>
  <c r="M261" i="6"/>
  <c r="O261" i="6"/>
  <c r="Q261" i="6"/>
  <c r="T261" i="6"/>
  <c r="X261" i="6"/>
  <c r="U261" i="6" s="1"/>
  <c r="J262" i="6"/>
  <c r="R262" i="6" s="1"/>
  <c r="M262" i="6"/>
  <c r="O262" i="6"/>
  <c r="Q262" i="6"/>
  <c r="V262" i="6"/>
  <c r="X262" i="6"/>
  <c r="T262" i="6" s="1"/>
  <c r="M263" i="6"/>
  <c r="O263" i="6"/>
  <c r="Q263" i="6"/>
  <c r="X263" i="6"/>
  <c r="T263" i="6" s="1"/>
  <c r="M264" i="6"/>
  <c r="O264" i="6"/>
  <c r="Q264" i="6"/>
  <c r="T264" i="6"/>
  <c r="X264" i="6"/>
  <c r="J264" i="6" s="1"/>
  <c r="R264" i="6" s="1"/>
  <c r="K265" i="6"/>
  <c r="M265" i="6"/>
  <c r="O265" i="6"/>
  <c r="P265" i="6"/>
  <c r="Q265" i="6"/>
  <c r="T265" i="6"/>
  <c r="U265" i="6"/>
  <c r="V265" i="6"/>
  <c r="X265" i="6"/>
  <c r="M266" i="6"/>
  <c r="O266" i="6"/>
  <c r="Q266" i="6"/>
  <c r="X266" i="6"/>
  <c r="T266" i="6" s="1"/>
  <c r="L267" i="6"/>
  <c r="M267" i="6"/>
  <c r="O267" i="6"/>
  <c r="Q267" i="6"/>
  <c r="R267" i="6"/>
  <c r="U267" i="6"/>
  <c r="V267" i="6"/>
  <c r="W267" i="6"/>
  <c r="X267" i="6"/>
  <c r="J267" i="6" s="1"/>
  <c r="L268" i="6"/>
  <c r="M268" i="6"/>
  <c r="O268" i="6"/>
  <c r="Q268" i="6"/>
  <c r="U268" i="6"/>
  <c r="X268" i="6"/>
  <c r="J268" i="6" s="1"/>
  <c r="R268" i="6" s="1"/>
  <c r="J269" i="6"/>
  <c r="L269" i="6"/>
  <c r="M269" i="6"/>
  <c r="O269" i="6"/>
  <c r="Q269" i="6"/>
  <c r="R269" i="6"/>
  <c r="U269" i="6"/>
  <c r="V269" i="6"/>
  <c r="W269" i="6"/>
  <c r="X269" i="6"/>
  <c r="K269" i="6" s="1"/>
  <c r="P269" i="6" s="1"/>
  <c r="M270" i="6"/>
  <c r="O270" i="6"/>
  <c r="Q270" i="6"/>
  <c r="X270" i="6"/>
  <c r="J270" i="6" s="1"/>
  <c r="R270" i="6" s="1"/>
  <c r="J271" i="6"/>
  <c r="L271" i="6"/>
  <c r="M271" i="6"/>
  <c r="O271" i="6"/>
  <c r="Q271" i="6"/>
  <c r="R271" i="6"/>
  <c r="U271" i="6"/>
  <c r="V271" i="6"/>
  <c r="W271" i="6"/>
  <c r="X271" i="6"/>
  <c r="K271" i="6" s="1"/>
  <c r="P271" i="6" s="1"/>
  <c r="M272" i="6"/>
  <c r="O272" i="6"/>
  <c r="Q272" i="6"/>
  <c r="X272" i="6"/>
  <c r="J272" i="6" s="1"/>
  <c r="R272" i="6" s="1"/>
  <c r="J273" i="6"/>
  <c r="L273" i="6"/>
  <c r="M273" i="6"/>
  <c r="O273" i="6"/>
  <c r="Q273" i="6"/>
  <c r="R273" i="6"/>
  <c r="U273" i="6"/>
  <c r="V273" i="6"/>
  <c r="W273" i="6"/>
  <c r="X273" i="6"/>
  <c r="K273" i="6" s="1"/>
  <c r="P273" i="6" s="1"/>
  <c r="M274" i="6"/>
  <c r="O274" i="6"/>
  <c r="Q274" i="6"/>
  <c r="X274" i="6"/>
  <c r="J274" i="6" s="1"/>
  <c r="R274" i="6" s="1"/>
  <c r="J275" i="6"/>
  <c r="L275" i="6"/>
  <c r="M275" i="6"/>
  <c r="O275" i="6"/>
  <c r="Q275" i="6"/>
  <c r="R275" i="6"/>
  <c r="U275" i="6"/>
  <c r="V275" i="6"/>
  <c r="W275" i="6"/>
  <c r="X275" i="6"/>
  <c r="K275" i="6" s="1"/>
  <c r="P275" i="6" s="1"/>
  <c r="M276" i="6"/>
  <c r="O276" i="6"/>
  <c r="Q276" i="6"/>
  <c r="X276" i="6"/>
  <c r="J276" i="6" s="1"/>
  <c r="R276" i="6" s="1"/>
  <c r="J277" i="6"/>
  <c r="L277" i="6"/>
  <c r="M277" i="6"/>
  <c r="O277" i="6"/>
  <c r="Q277" i="6"/>
  <c r="R277" i="6"/>
  <c r="U277" i="6"/>
  <c r="V277" i="6"/>
  <c r="W277" i="6"/>
  <c r="X277" i="6"/>
  <c r="K277" i="6" s="1"/>
  <c r="P277" i="6" s="1"/>
  <c r="M278" i="6"/>
  <c r="O278" i="6"/>
  <c r="Q278" i="6"/>
  <c r="X278" i="6"/>
  <c r="J278" i="6" s="1"/>
  <c r="R278" i="6" s="1"/>
  <c r="J279" i="6"/>
  <c r="L279" i="6"/>
  <c r="M279" i="6"/>
  <c r="O279" i="6"/>
  <c r="Q279" i="6"/>
  <c r="R279" i="6"/>
  <c r="U279" i="6"/>
  <c r="V279" i="6"/>
  <c r="W279" i="6"/>
  <c r="X279" i="6"/>
  <c r="K279" i="6" s="1"/>
  <c r="P279" i="6" s="1"/>
  <c r="M280" i="6"/>
  <c r="O280" i="6"/>
  <c r="Q280" i="6"/>
  <c r="X280" i="6"/>
  <c r="J280" i="6" s="1"/>
  <c r="R280" i="6" s="1"/>
  <c r="J281" i="6"/>
  <c r="L281" i="6"/>
  <c r="M281" i="6"/>
  <c r="O281" i="6"/>
  <c r="Q281" i="6"/>
  <c r="R281" i="6"/>
  <c r="U281" i="6"/>
  <c r="V281" i="6"/>
  <c r="W281" i="6"/>
  <c r="X281" i="6"/>
  <c r="K281" i="6" s="1"/>
  <c r="P281" i="6" s="1"/>
  <c r="M282" i="6"/>
  <c r="O282" i="6"/>
  <c r="Q282" i="6"/>
  <c r="X282" i="6"/>
  <c r="J282" i="6" s="1"/>
  <c r="R282" i="6" s="1"/>
  <c r="J283" i="6"/>
  <c r="L283" i="6"/>
  <c r="M283" i="6"/>
  <c r="O283" i="6"/>
  <c r="Q283" i="6"/>
  <c r="R283" i="6"/>
  <c r="U283" i="6"/>
  <c r="V283" i="6"/>
  <c r="W283" i="6"/>
  <c r="X283" i="6"/>
  <c r="K283" i="6" s="1"/>
  <c r="P283" i="6" s="1"/>
  <c r="M284" i="6"/>
  <c r="O284" i="6"/>
  <c r="Q284" i="6"/>
  <c r="X284" i="6"/>
  <c r="J284" i="6" s="1"/>
  <c r="R284" i="6" s="1"/>
  <c r="J285" i="6"/>
  <c r="L285" i="6"/>
  <c r="M285" i="6"/>
  <c r="O285" i="6"/>
  <c r="Q285" i="6"/>
  <c r="R285" i="6"/>
  <c r="U285" i="6"/>
  <c r="V285" i="6"/>
  <c r="W285" i="6"/>
  <c r="X285" i="6"/>
  <c r="K285" i="6" s="1"/>
  <c r="P285" i="6" s="1"/>
  <c r="M286" i="6"/>
  <c r="O286" i="6"/>
  <c r="Q286" i="6"/>
  <c r="X286" i="6"/>
  <c r="J286" i="6" s="1"/>
  <c r="R286" i="6" s="1"/>
  <c r="J287" i="6"/>
  <c r="L287" i="6"/>
  <c r="M287" i="6"/>
  <c r="O287" i="6"/>
  <c r="Q287" i="6"/>
  <c r="R287" i="6"/>
  <c r="U287" i="6"/>
  <c r="V287" i="6"/>
  <c r="W287" i="6"/>
  <c r="X287" i="6"/>
  <c r="K287" i="6" s="1"/>
  <c r="P287" i="6" s="1"/>
  <c r="M288" i="6"/>
  <c r="O288" i="6"/>
  <c r="Q288" i="6"/>
  <c r="X288" i="6"/>
  <c r="J288" i="6" s="1"/>
  <c r="R288" i="6" s="1"/>
  <c r="J289" i="6"/>
  <c r="L289" i="6"/>
  <c r="M289" i="6"/>
  <c r="O289" i="6"/>
  <c r="Q289" i="6"/>
  <c r="R289" i="6"/>
  <c r="U289" i="6"/>
  <c r="V289" i="6"/>
  <c r="W289" i="6"/>
  <c r="X289" i="6"/>
  <c r="K289" i="6" s="1"/>
  <c r="P289" i="6" s="1"/>
  <c r="M290" i="6"/>
  <c r="O290" i="6"/>
  <c r="Q290" i="6"/>
  <c r="X290" i="6"/>
  <c r="J290" i="6" s="1"/>
  <c r="R290" i="6" s="1"/>
  <c r="J291" i="6"/>
  <c r="L291" i="6"/>
  <c r="M291" i="6"/>
  <c r="O291" i="6"/>
  <c r="Q291" i="6"/>
  <c r="R291" i="6"/>
  <c r="U291" i="6"/>
  <c r="V291" i="6"/>
  <c r="W291" i="6"/>
  <c r="X291" i="6"/>
  <c r="K291" i="6" s="1"/>
  <c r="P291" i="6" s="1"/>
  <c r="M292" i="6"/>
  <c r="O292" i="6"/>
  <c r="Q292" i="6"/>
  <c r="X292" i="6"/>
  <c r="J292" i="6" s="1"/>
  <c r="R292" i="6" s="1"/>
  <c r="J293" i="6"/>
  <c r="L293" i="6"/>
  <c r="M293" i="6"/>
  <c r="O293" i="6"/>
  <c r="Q293" i="6"/>
  <c r="R293" i="6"/>
  <c r="U293" i="6"/>
  <c r="V293" i="6"/>
  <c r="W293" i="6"/>
  <c r="X293" i="6"/>
  <c r="K293" i="6" s="1"/>
  <c r="P293" i="6" s="1"/>
  <c r="M294" i="6"/>
  <c r="O294" i="6"/>
  <c r="Q294" i="6"/>
  <c r="X294" i="6"/>
  <c r="J294" i="6" s="1"/>
  <c r="R294" i="6" s="1"/>
  <c r="J295" i="6"/>
  <c r="L295" i="6"/>
  <c r="M295" i="6"/>
  <c r="O295" i="6"/>
  <c r="Q295" i="6"/>
  <c r="R295" i="6"/>
  <c r="U295" i="6"/>
  <c r="V295" i="6"/>
  <c r="W295" i="6"/>
  <c r="X295" i="6"/>
  <c r="K295" i="6" s="1"/>
  <c r="P295" i="6" s="1"/>
  <c r="M296" i="6"/>
  <c r="O296" i="6"/>
  <c r="Q296" i="6"/>
  <c r="X296" i="6"/>
  <c r="J296" i="6" s="1"/>
  <c r="R296" i="6" s="1"/>
  <c r="J297" i="6"/>
  <c r="L297" i="6"/>
  <c r="M297" i="6"/>
  <c r="O297" i="6"/>
  <c r="Q297" i="6"/>
  <c r="R297" i="6"/>
  <c r="U297" i="6"/>
  <c r="V297" i="6"/>
  <c r="W297" i="6"/>
  <c r="X297" i="6"/>
  <c r="K297" i="6" s="1"/>
  <c r="P297" i="6" s="1"/>
  <c r="M298" i="6"/>
  <c r="O298" i="6"/>
  <c r="Q298" i="6"/>
  <c r="X298" i="6"/>
  <c r="J298" i="6" s="1"/>
  <c r="R298" i="6" s="1"/>
  <c r="J299" i="6"/>
  <c r="L299" i="6"/>
  <c r="M299" i="6"/>
  <c r="O299" i="6"/>
  <c r="Q299" i="6"/>
  <c r="R299" i="6"/>
  <c r="U299" i="6"/>
  <c r="V299" i="6"/>
  <c r="W299" i="6"/>
  <c r="X299" i="6"/>
  <c r="K299" i="6" s="1"/>
  <c r="P299" i="6" s="1"/>
  <c r="M300" i="6"/>
  <c r="O300" i="6"/>
  <c r="Q300" i="6"/>
  <c r="T300" i="6"/>
  <c r="X300" i="6"/>
  <c r="J301" i="6"/>
  <c r="M301" i="6"/>
  <c r="O301" i="6"/>
  <c r="Q301" i="6"/>
  <c r="R301" i="6"/>
  <c r="U301" i="6"/>
  <c r="V301" i="6"/>
  <c r="W301" i="6"/>
  <c r="X301" i="6"/>
  <c r="L301" i="6" s="1"/>
  <c r="K302" i="6"/>
  <c r="P302" i="6" s="1"/>
  <c r="M302" i="6"/>
  <c r="O302" i="6"/>
  <c r="Q302" i="6"/>
  <c r="T302" i="6"/>
  <c r="X302" i="6"/>
  <c r="J303" i="6"/>
  <c r="M303" i="6"/>
  <c r="O303" i="6"/>
  <c r="Q303" i="6"/>
  <c r="R303" i="6"/>
  <c r="V303" i="6"/>
  <c r="W303" i="6"/>
  <c r="X303" i="6"/>
  <c r="L303" i="6" s="1"/>
  <c r="M304" i="6"/>
  <c r="O304" i="6"/>
  <c r="Q304" i="6"/>
  <c r="X304" i="6"/>
  <c r="K304" i="6" s="1"/>
  <c r="P304" i="6" s="1"/>
  <c r="J305" i="6"/>
  <c r="M305" i="6"/>
  <c r="O305" i="6"/>
  <c r="Q305" i="6"/>
  <c r="R305" i="6"/>
  <c r="V305" i="6"/>
  <c r="W305" i="6"/>
  <c r="X305" i="6"/>
  <c r="L305" i="6" s="1"/>
  <c r="K306" i="6"/>
  <c r="P306" i="6" s="1"/>
  <c r="M306" i="6"/>
  <c r="O306" i="6"/>
  <c r="Q306" i="6"/>
  <c r="T306" i="6"/>
  <c r="X306" i="6"/>
  <c r="J307" i="6"/>
  <c r="M307" i="6"/>
  <c r="O307" i="6"/>
  <c r="Q307" i="6"/>
  <c r="R307" i="6"/>
  <c r="V307" i="6"/>
  <c r="W307" i="6"/>
  <c r="X307" i="6"/>
  <c r="L307" i="6" s="1"/>
  <c r="M308" i="6"/>
  <c r="O308" i="6"/>
  <c r="Q308" i="6"/>
  <c r="X308" i="6"/>
  <c r="K308" i="6" s="1"/>
  <c r="P308" i="6" s="1"/>
  <c r="J309" i="6"/>
  <c r="M309" i="6"/>
  <c r="O309" i="6"/>
  <c r="Q309" i="6"/>
  <c r="R309" i="6"/>
  <c r="V309" i="6"/>
  <c r="W309" i="6"/>
  <c r="X309" i="6"/>
  <c r="L309" i="6" s="1"/>
  <c r="K310" i="6"/>
  <c r="P310" i="6" s="1"/>
  <c r="M310" i="6"/>
  <c r="O310" i="6"/>
  <c r="Q310" i="6"/>
  <c r="T310" i="6"/>
  <c r="X310" i="6"/>
  <c r="J311" i="6"/>
  <c r="M311" i="6"/>
  <c r="O311" i="6"/>
  <c r="Q311" i="6"/>
  <c r="R311" i="6"/>
  <c r="V311" i="6"/>
  <c r="W311" i="6"/>
  <c r="X311" i="6"/>
  <c r="L311" i="6" s="1"/>
  <c r="M312" i="6"/>
  <c r="O312" i="6"/>
  <c r="Q312" i="6"/>
  <c r="X312" i="6"/>
  <c r="K312" i="6" s="1"/>
  <c r="P312" i="6" s="1"/>
  <c r="J313" i="6"/>
  <c r="M313" i="6"/>
  <c r="O313" i="6"/>
  <c r="Q313" i="6"/>
  <c r="R313" i="6"/>
  <c r="V313" i="6"/>
  <c r="W313" i="6"/>
  <c r="X313" i="6"/>
  <c r="L313" i="6" s="1"/>
  <c r="K314" i="6"/>
  <c r="P314" i="6" s="1"/>
  <c r="M314" i="6"/>
  <c r="O314" i="6"/>
  <c r="Q314" i="6"/>
  <c r="T314" i="6"/>
  <c r="X314" i="6"/>
  <c r="M315" i="6"/>
  <c r="O315" i="6"/>
  <c r="Q315" i="6"/>
  <c r="V315" i="6"/>
  <c r="X315" i="6"/>
  <c r="L315" i="6" s="1"/>
  <c r="K316" i="6"/>
  <c r="P316" i="6" s="1"/>
  <c r="M316" i="6"/>
  <c r="O316" i="6"/>
  <c r="Q316" i="6"/>
  <c r="T316" i="6"/>
  <c r="X316" i="6"/>
  <c r="M317" i="6"/>
  <c r="O317" i="6"/>
  <c r="Q317" i="6"/>
  <c r="V317" i="6"/>
  <c r="X317" i="6"/>
  <c r="L317" i="6" s="1"/>
  <c r="M318" i="6"/>
  <c r="O318" i="6"/>
  <c r="Q318" i="6"/>
  <c r="X318" i="6"/>
  <c r="M319" i="6"/>
  <c r="O319" i="6"/>
  <c r="Q319" i="6"/>
  <c r="V319" i="6"/>
  <c r="X319" i="6"/>
  <c r="L319" i="6" s="1"/>
  <c r="K320" i="6"/>
  <c r="P320" i="6" s="1"/>
  <c r="M320" i="6"/>
  <c r="O320" i="6"/>
  <c r="Q320" i="6"/>
  <c r="T320" i="6"/>
  <c r="X320" i="6"/>
  <c r="M321" i="6"/>
  <c r="O321" i="6"/>
  <c r="Q321" i="6"/>
  <c r="V321" i="6"/>
  <c r="X321" i="6"/>
  <c r="L321" i="6" s="1"/>
  <c r="K322" i="6"/>
  <c r="P322" i="6" s="1"/>
  <c r="M322" i="6"/>
  <c r="O322" i="6"/>
  <c r="Q322" i="6"/>
  <c r="T322" i="6"/>
  <c r="V322" i="6"/>
  <c r="X322" i="6"/>
  <c r="K323" i="6"/>
  <c r="P323" i="6" s="1"/>
  <c r="M323" i="6"/>
  <c r="O323" i="6"/>
  <c r="Q323" i="6"/>
  <c r="T323" i="6"/>
  <c r="V323" i="6"/>
  <c r="X323" i="6"/>
  <c r="M324" i="6"/>
  <c r="O324" i="6"/>
  <c r="Q324" i="6"/>
  <c r="V324" i="6"/>
  <c r="X324" i="6"/>
  <c r="K324" i="6" s="1"/>
  <c r="P324" i="6" s="1"/>
  <c r="M325" i="6"/>
  <c r="O325" i="6"/>
  <c r="Q325" i="6"/>
  <c r="X325" i="6"/>
  <c r="K326" i="6"/>
  <c r="P326" i="6" s="1"/>
  <c r="M326" i="6"/>
  <c r="O326" i="6"/>
  <c r="Q326" i="6"/>
  <c r="T326" i="6"/>
  <c r="V326" i="6"/>
  <c r="X326" i="6"/>
  <c r="K327" i="6"/>
  <c r="P327" i="6" s="1"/>
  <c r="M327" i="6"/>
  <c r="O327" i="6"/>
  <c r="Q327" i="6"/>
  <c r="T327" i="6"/>
  <c r="V327" i="6"/>
  <c r="X327" i="6"/>
  <c r="M328" i="6"/>
  <c r="O328" i="6"/>
  <c r="Q328" i="6"/>
  <c r="V328" i="6"/>
  <c r="X328" i="6"/>
  <c r="M329" i="6"/>
  <c r="O329" i="6"/>
  <c r="Q329" i="6"/>
  <c r="X329" i="6"/>
  <c r="K330" i="6"/>
  <c r="P330" i="6" s="1"/>
  <c r="M330" i="6"/>
  <c r="O330" i="6"/>
  <c r="Q330" i="6"/>
  <c r="T330" i="6"/>
  <c r="V330" i="6"/>
  <c r="X330" i="6"/>
  <c r="K331" i="6"/>
  <c r="P331" i="6" s="1"/>
  <c r="M331" i="6"/>
  <c r="O331" i="6"/>
  <c r="Q331" i="6"/>
  <c r="T331" i="6"/>
  <c r="V331" i="6"/>
  <c r="X331" i="6"/>
  <c r="M332" i="6"/>
  <c r="O332" i="6"/>
  <c r="Q332" i="6"/>
  <c r="V332" i="6"/>
  <c r="X332" i="6"/>
  <c r="K333" i="6"/>
  <c r="P333" i="6" s="1"/>
  <c r="M333" i="6"/>
  <c r="O333" i="6"/>
  <c r="Q333" i="6"/>
  <c r="T333" i="6"/>
  <c r="V333" i="6"/>
  <c r="W333" i="6"/>
  <c r="X333" i="6"/>
  <c r="K334" i="6"/>
  <c r="L334" i="6"/>
  <c r="M334" i="6"/>
  <c r="O334" i="6"/>
  <c r="P334" i="6"/>
  <c r="Q334" i="6"/>
  <c r="V334" i="6"/>
  <c r="X334" i="6"/>
  <c r="M335" i="6"/>
  <c r="O335" i="6"/>
  <c r="Q335" i="6"/>
  <c r="T335" i="6"/>
  <c r="X335" i="6"/>
  <c r="K336" i="6"/>
  <c r="M336" i="6"/>
  <c r="O336" i="6"/>
  <c r="P336" i="6"/>
  <c r="Q336" i="6"/>
  <c r="U336" i="6"/>
  <c r="V336" i="6"/>
  <c r="X336" i="6"/>
  <c r="T336" i="6" s="1"/>
  <c r="M337" i="6"/>
  <c r="O337" i="6"/>
  <c r="Q337" i="6"/>
  <c r="X337" i="6"/>
  <c r="K337" i="6" s="1"/>
  <c r="P337" i="6" s="1"/>
  <c r="K338" i="6"/>
  <c r="M338" i="6"/>
  <c r="O338" i="6"/>
  <c r="P338" i="6"/>
  <c r="Q338" i="6"/>
  <c r="T338" i="6"/>
  <c r="U338" i="6"/>
  <c r="V338" i="6"/>
  <c r="X338" i="6"/>
  <c r="J339" i="6"/>
  <c r="R339" i="6" s="1"/>
  <c r="K339" i="6"/>
  <c r="P339" i="6" s="1"/>
  <c r="M339" i="6"/>
  <c r="O339" i="6"/>
  <c r="Q339" i="6"/>
  <c r="V339" i="6"/>
  <c r="W339" i="6"/>
  <c r="X339" i="6"/>
  <c r="T339" i="6" s="1"/>
  <c r="M340" i="6"/>
  <c r="O340" i="6"/>
  <c r="Q340" i="6"/>
  <c r="X340" i="6"/>
  <c r="J341" i="6"/>
  <c r="R341" i="6" s="1"/>
  <c r="K341" i="6"/>
  <c r="P341" i="6" s="1"/>
  <c r="M341" i="6"/>
  <c r="O341" i="6"/>
  <c r="Q341" i="6"/>
  <c r="T341" i="6"/>
  <c r="V341" i="6"/>
  <c r="W341" i="6"/>
  <c r="X341" i="6"/>
  <c r="M342" i="6"/>
  <c r="O342" i="6"/>
  <c r="Q342" i="6"/>
  <c r="V342" i="6"/>
  <c r="X342" i="6"/>
  <c r="K342" i="6" s="1"/>
  <c r="P342" i="6" s="1"/>
  <c r="M343" i="6"/>
  <c r="O343" i="6"/>
  <c r="Q343" i="6"/>
  <c r="X343" i="6"/>
  <c r="T343" i="6" s="1"/>
  <c r="K344" i="6"/>
  <c r="M344" i="6"/>
  <c r="O344" i="6"/>
  <c r="P344" i="6"/>
  <c r="Q344" i="6"/>
  <c r="U344" i="6"/>
  <c r="V344" i="6"/>
  <c r="X344" i="6"/>
  <c r="T344" i="6" s="1"/>
  <c r="M345" i="6"/>
  <c r="O345" i="6"/>
  <c r="Q345" i="6"/>
  <c r="W345" i="6"/>
  <c r="X345" i="6"/>
  <c r="T345" i="6" s="1"/>
  <c r="K346" i="6"/>
  <c r="M346" i="6"/>
  <c r="O346" i="6"/>
  <c r="P346" i="6"/>
  <c r="Q346" i="6"/>
  <c r="T346" i="6"/>
  <c r="U346" i="6"/>
  <c r="V346" i="6"/>
  <c r="X346" i="6"/>
  <c r="K347" i="6"/>
  <c r="P347" i="6" s="1"/>
  <c r="M347" i="6"/>
  <c r="O347" i="6"/>
  <c r="Q347" i="6"/>
  <c r="V347" i="6"/>
  <c r="X347" i="6"/>
  <c r="L348" i="6"/>
  <c r="M348" i="6"/>
  <c r="O348" i="6"/>
  <c r="Q348" i="6"/>
  <c r="T348" i="6"/>
  <c r="U348" i="6"/>
  <c r="X348" i="6"/>
  <c r="J349" i="6"/>
  <c r="R349" i="6" s="1"/>
  <c r="K349" i="6"/>
  <c r="P349" i="6" s="1"/>
  <c r="M349" i="6"/>
  <c r="O349" i="6"/>
  <c r="Q349" i="6"/>
  <c r="T349" i="6"/>
  <c r="V349" i="6"/>
  <c r="W349" i="6"/>
  <c r="X349" i="6"/>
  <c r="M350" i="6"/>
  <c r="O350" i="6"/>
  <c r="Q350" i="6"/>
  <c r="V350" i="6"/>
  <c r="X350" i="6"/>
  <c r="L350" i="6" s="1"/>
  <c r="M351" i="6"/>
  <c r="O351" i="6"/>
  <c r="Q351" i="6"/>
  <c r="T351" i="6"/>
  <c r="V351" i="6"/>
  <c r="X351" i="6"/>
  <c r="L352" i="6"/>
  <c r="M352" i="6"/>
  <c r="O352" i="6"/>
  <c r="Q352" i="6"/>
  <c r="U352" i="6"/>
  <c r="X352" i="6"/>
  <c r="M353" i="6"/>
  <c r="O353" i="6"/>
  <c r="Q353" i="6"/>
  <c r="X353" i="6"/>
  <c r="T353" i="6" s="1"/>
  <c r="K354" i="6"/>
  <c r="M354" i="6"/>
  <c r="O354" i="6"/>
  <c r="P354" i="6"/>
  <c r="Q354" i="6"/>
  <c r="T354" i="6"/>
  <c r="U354" i="6"/>
  <c r="V354" i="6"/>
  <c r="X354" i="6"/>
  <c r="K355" i="6"/>
  <c r="P355" i="6" s="1"/>
  <c r="M355" i="6"/>
  <c r="O355" i="6"/>
  <c r="Q355" i="6"/>
  <c r="V355" i="6"/>
  <c r="W355" i="6"/>
  <c r="X355" i="6"/>
  <c r="M356" i="6"/>
  <c r="O356" i="6"/>
  <c r="Q356" i="6"/>
  <c r="U356" i="6"/>
  <c r="X356" i="6"/>
  <c r="L356" i="6" s="1"/>
  <c r="J357" i="6"/>
  <c r="R357" i="6" s="1"/>
  <c r="K357" i="6"/>
  <c r="P357" i="6" s="1"/>
  <c r="M357" i="6"/>
  <c r="O357" i="6"/>
  <c r="Q357" i="6"/>
  <c r="T357" i="6"/>
  <c r="V357" i="6"/>
  <c r="W357" i="6"/>
  <c r="X357" i="6"/>
  <c r="M358" i="6"/>
  <c r="O358" i="6"/>
  <c r="Q358" i="6"/>
  <c r="X358" i="6"/>
  <c r="L358" i="6" s="1"/>
  <c r="M359" i="6"/>
  <c r="O359" i="6"/>
  <c r="Q359" i="6"/>
  <c r="V359" i="6"/>
  <c r="X359" i="6"/>
  <c r="T359" i="6" s="1"/>
  <c r="M360" i="6"/>
  <c r="O360" i="6"/>
  <c r="Q360" i="6"/>
  <c r="T360" i="6"/>
  <c r="U360" i="6"/>
  <c r="X360" i="6"/>
  <c r="J361" i="6"/>
  <c r="R361" i="6" s="1"/>
  <c r="K361" i="6"/>
  <c r="P361" i="6" s="1"/>
  <c r="M361" i="6"/>
  <c r="O361" i="6"/>
  <c r="Q361" i="6"/>
  <c r="T361" i="6"/>
  <c r="V361" i="6"/>
  <c r="W361" i="6"/>
  <c r="X361" i="6"/>
  <c r="M362" i="6"/>
  <c r="O362" i="6"/>
  <c r="Q362" i="6"/>
  <c r="X362" i="6"/>
  <c r="T362" i="6" s="1"/>
  <c r="J363" i="6"/>
  <c r="R363" i="6" s="1"/>
  <c r="M363" i="6"/>
  <c r="O363" i="6"/>
  <c r="Q363" i="6"/>
  <c r="T363" i="6"/>
  <c r="V363" i="6"/>
  <c r="X363" i="6"/>
  <c r="K364" i="6"/>
  <c r="M364" i="6"/>
  <c r="O364" i="6"/>
  <c r="P364" i="6"/>
  <c r="Q364" i="6"/>
  <c r="V364" i="6"/>
  <c r="X364" i="6"/>
  <c r="T364" i="6" s="1"/>
  <c r="M365" i="6"/>
  <c r="O365" i="6"/>
  <c r="Q365" i="6"/>
  <c r="X365" i="6"/>
  <c r="T365" i="6" s="1"/>
  <c r="K366" i="6"/>
  <c r="M366" i="6"/>
  <c r="O366" i="6"/>
  <c r="P366" i="6"/>
  <c r="Q366" i="6"/>
  <c r="T366" i="6"/>
  <c r="U366" i="6"/>
  <c r="V366" i="6"/>
  <c r="X366" i="6"/>
  <c r="K367" i="6"/>
  <c r="P367" i="6" s="1"/>
  <c r="M367" i="6"/>
  <c r="O367" i="6"/>
  <c r="Q367" i="6"/>
  <c r="W367" i="6"/>
  <c r="X367" i="6"/>
  <c r="T367" i="6" s="1"/>
  <c r="M368" i="6"/>
  <c r="O368" i="6"/>
  <c r="Q368" i="6"/>
  <c r="T368" i="6"/>
  <c r="U368" i="6"/>
  <c r="X368" i="6"/>
  <c r="J369" i="6"/>
  <c r="R369" i="6" s="1"/>
  <c r="K369" i="6"/>
  <c r="P369" i="6" s="1"/>
  <c r="M369" i="6"/>
  <c r="O369" i="6"/>
  <c r="Q369" i="6"/>
  <c r="T369" i="6"/>
  <c r="V369" i="6"/>
  <c r="W369" i="6"/>
  <c r="X369" i="6"/>
  <c r="M370" i="6"/>
  <c r="O370" i="6"/>
  <c r="Q370" i="6"/>
  <c r="X370" i="6"/>
  <c r="T370" i="6" s="1"/>
  <c r="J371" i="6"/>
  <c r="R371" i="6" s="1"/>
  <c r="M371" i="6"/>
  <c r="O371" i="6"/>
  <c r="Q371" i="6"/>
  <c r="T371" i="6"/>
  <c r="V371" i="6"/>
  <c r="X371" i="6"/>
  <c r="K372" i="6"/>
  <c r="M372" i="6"/>
  <c r="O372" i="6"/>
  <c r="P372" i="6"/>
  <c r="Q372" i="6"/>
  <c r="V372" i="6"/>
  <c r="X372" i="6"/>
  <c r="T372" i="6" s="1"/>
  <c r="M373" i="6"/>
  <c r="O373" i="6"/>
  <c r="Q373" i="6"/>
  <c r="X373" i="6"/>
  <c r="T373" i="6" s="1"/>
  <c r="K374" i="6"/>
  <c r="M374" i="6"/>
  <c r="O374" i="6"/>
  <c r="P374" i="6"/>
  <c r="Q374" i="6"/>
  <c r="T374" i="6"/>
  <c r="U374" i="6"/>
  <c r="V374" i="6"/>
  <c r="X374" i="6"/>
  <c r="K375" i="6"/>
  <c r="P375" i="6" s="1"/>
  <c r="M375" i="6"/>
  <c r="O375" i="6"/>
  <c r="Q375" i="6"/>
  <c r="W375" i="6"/>
  <c r="X375" i="6"/>
  <c r="T375" i="6" s="1"/>
  <c r="M376" i="6"/>
  <c r="O376" i="6"/>
  <c r="Q376" i="6"/>
  <c r="T376" i="6"/>
  <c r="U376" i="6"/>
  <c r="X376" i="6"/>
  <c r="J377" i="6"/>
  <c r="R377" i="6" s="1"/>
  <c r="K377" i="6"/>
  <c r="P377" i="6" s="1"/>
  <c r="M377" i="6"/>
  <c r="O377" i="6"/>
  <c r="Q377" i="6"/>
  <c r="T377" i="6"/>
  <c r="V377" i="6"/>
  <c r="W377" i="6"/>
  <c r="X377" i="6"/>
  <c r="M378" i="6"/>
  <c r="O378" i="6"/>
  <c r="Q378" i="6"/>
  <c r="X378" i="6"/>
  <c r="T378" i="6" s="1"/>
  <c r="J379" i="6"/>
  <c r="R379" i="6" s="1"/>
  <c r="M379" i="6"/>
  <c r="O379" i="6"/>
  <c r="Q379" i="6"/>
  <c r="T379" i="6"/>
  <c r="V379" i="6"/>
  <c r="X379" i="6"/>
  <c r="K380" i="6"/>
  <c r="M380" i="6"/>
  <c r="O380" i="6"/>
  <c r="P380" i="6"/>
  <c r="Q380" i="6"/>
  <c r="V380" i="6"/>
  <c r="X380" i="6"/>
  <c r="T380" i="6" s="1"/>
  <c r="M381" i="6"/>
  <c r="O381" i="6"/>
  <c r="Q381" i="6"/>
  <c r="X381" i="6"/>
  <c r="T381" i="6" s="1"/>
  <c r="K382" i="6"/>
  <c r="M382" i="6"/>
  <c r="O382" i="6"/>
  <c r="P382" i="6"/>
  <c r="Q382" i="6"/>
  <c r="T382" i="6"/>
  <c r="U382" i="6"/>
  <c r="V382" i="6"/>
  <c r="X382" i="6"/>
  <c r="K383" i="6"/>
  <c r="P383" i="6" s="1"/>
  <c r="M383" i="6"/>
  <c r="O383" i="6"/>
  <c r="Q383" i="6"/>
  <c r="W383" i="6"/>
  <c r="X383" i="6"/>
  <c r="T383" i="6" s="1"/>
  <c r="M384" i="6"/>
  <c r="O384" i="6"/>
  <c r="Q384" i="6"/>
  <c r="T384" i="6"/>
  <c r="U384" i="6"/>
  <c r="X384" i="6"/>
  <c r="J385" i="6"/>
  <c r="R385" i="6" s="1"/>
  <c r="K385" i="6"/>
  <c r="P385" i="6" s="1"/>
  <c r="M385" i="6"/>
  <c r="O385" i="6"/>
  <c r="Q385" i="6"/>
  <c r="T385" i="6"/>
  <c r="V385" i="6"/>
  <c r="W385" i="6"/>
  <c r="X385" i="6"/>
  <c r="M386" i="6"/>
  <c r="O386" i="6"/>
  <c r="Q386" i="6"/>
  <c r="X386" i="6"/>
  <c r="T386" i="6" s="1"/>
  <c r="J387" i="6"/>
  <c r="R387" i="6" s="1"/>
  <c r="M387" i="6"/>
  <c r="O387" i="6"/>
  <c r="Q387" i="6"/>
  <c r="T387" i="6"/>
  <c r="V387" i="6"/>
  <c r="X387" i="6"/>
  <c r="K388" i="6"/>
  <c r="M388" i="6"/>
  <c r="O388" i="6"/>
  <c r="P388" i="6"/>
  <c r="Q388" i="6"/>
  <c r="V388" i="6"/>
  <c r="X388" i="6"/>
  <c r="T388" i="6" s="1"/>
  <c r="M389" i="6"/>
  <c r="O389" i="6"/>
  <c r="Q389" i="6"/>
  <c r="X389" i="6"/>
  <c r="T389" i="6" s="1"/>
  <c r="M390" i="6"/>
  <c r="O390" i="6"/>
  <c r="Q390" i="6"/>
  <c r="X390" i="6"/>
  <c r="J390" i="6" s="1"/>
  <c r="R390" i="6" s="1"/>
  <c r="J391" i="6"/>
  <c r="L391" i="6"/>
  <c r="M391" i="6"/>
  <c r="O391" i="6"/>
  <c r="Q391" i="6"/>
  <c r="R391" i="6"/>
  <c r="U391" i="6"/>
  <c r="V391" i="6"/>
  <c r="W391" i="6"/>
  <c r="X391" i="6"/>
  <c r="K391" i="6" s="1"/>
  <c r="P391" i="6" s="1"/>
  <c r="M392" i="6"/>
  <c r="O392" i="6"/>
  <c r="Q392" i="6"/>
  <c r="X392" i="6"/>
  <c r="K392" i="6" s="1"/>
  <c r="P392" i="6" s="1"/>
  <c r="J393" i="6"/>
  <c r="L393" i="6"/>
  <c r="M393" i="6"/>
  <c r="O393" i="6"/>
  <c r="Q393" i="6"/>
  <c r="R393" i="6"/>
  <c r="U393" i="6"/>
  <c r="V393" i="6"/>
  <c r="W393" i="6"/>
  <c r="X393" i="6"/>
  <c r="K393" i="6" s="1"/>
  <c r="P393" i="6" s="1"/>
  <c r="M394" i="6"/>
  <c r="O394" i="6"/>
  <c r="Q394" i="6"/>
  <c r="X394" i="6"/>
  <c r="K394" i="6" s="1"/>
  <c r="P394" i="6" s="1"/>
  <c r="J395" i="6"/>
  <c r="L395" i="6"/>
  <c r="M395" i="6"/>
  <c r="O395" i="6"/>
  <c r="Q395" i="6"/>
  <c r="R395" i="6"/>
  <c r="U395" i="6"/>
  <c r="V395" i="6"/>
  <c r="W395" i="6"/>
  <c r="X395" i="6"/>
  <c r="K395" i="6" s="1"/>
  <c r="P395" i="6" s="1"/>
  <c r="M396" i="6"/>
  <c r="O396" i="6"/>
  <c r="Q396" i="6"/>
  <c r="X396" i="6"/>
  <c r="K396" i="6" s="1"/>
  <c r="P396" i="6" s="1"/>
  <c r="J397" i="6"/>
  <c r="L397" i="6"/>
  <c r="M397" i="6"/>
  <c r="O397" i="6"/>
  <c r="Q397" i="6"/>
  <c r="R397" i="6"/>
  <c r="U397" i="6"/>
  <c r="V397" i="6"/>
  <c r="W397" i="6"/>
  <c r="X397" i="6"/>
  <c r="K397" i="6" s="1"/>
  <c r="P397" i="6" s="1"/>
  <c r="M398" i="6"/>
  <c r="O398" i="6"/>
  <c r="Q398" i="6"/>
  <c r="X398" i="6"/>
  <c r="K398" i="6" s="1"/>
  <c r="P398" i="6" s="1"/>
  <c r="J399" i="6"/>
  <c r="L399" i="6"/>
  <c r="M399" i="6"/>
  <c r="O399" i="6"/>
  <c r="Q399" i="6"/>
  <c r="R399" i="6"/>
  <c r="U399" i="6"/>
  <c r="V399" i="6"/>
  <c r="W399" i="6"/>
  <c r="X399" i="6"/>
  <c r="K399" i="6" s="1"/>
  <c r="P399" i="6" s="1"/>
  <c r="M400" i="6"/>
  <c r="O400" i="6"/>
  <c r="Q400" i="6"/>
  <c r="X400" i="6"/>
  <c r="K400" i="6" s="1"/>
  <c r="P400" i="6" s="1"/>
  <c r="J401" i="6"/>
  <c r="L401" i="6"/>
  <c r="M401" i="6"/>
  <c r="O401" i="6"/>
  <c r="P401" i="6"/>
  <c r="Q401" i="6"/>
  <c r="R401" i="6"/>
  <c r="U401" i="6"/>
  <c r="V401" i="6"/>
  <c r="W401" i="6"/>
  <c r="X401" i="6"/>
  <c r="K401" i="6" s="1"/>
  <c r="J402" i="6"/>
  <c r="M402" i="6"/>
  <c r="O402" i="6"/>
  <c r="Q402" i="6"/>
  <c r="R402" i="6"/>
  <c r="W402" i="6"/>
  <c r="X402" i="6"/>
  <c r="T402" i="6" s="1"/>
  <c r="J403" i="6"/>
  <c r="L403" i="6"/>
  <c r="M403" i="6"/>
  <c r="O403" i="6"/>
  <c r="P403" i="6"/>
  <c r="Q403" i="6"/>
  <c r="R403" i="6"/>
  <c r="U403" i="6"/>
  <c r="V403" i="6"/>
  <c r="W403" i="6"/>
  <c r="X403" i="6"/>
  <c r="K403" i="6" s="1"/>
  <c r="M404" i="6"/>
  <c r="O404" i="6"/>
  <c r="Q404" i="6"/>
  <c r="X404" i="6"/>
  <c r="J405" i="6"/>
  <c r="L405" i="6"/>
  <c r="M405" i="6"/>
  <c r="O405" i="6"/>
  <c r="Q405" i="6"/>
  <c r="R405" i="6"/>
  <c r="U405" i="6"/>
  <c r="V405" i="6"/>
  <c r="W405" i="6"/>
  <c r="X405" i="6"/>
  <c r="K405" i="6" s="1"/>
  <c r="P405" i="6" s="1"/>
  <c r="J406" i="6"/>
  <c r="R406" i="6" s="1"/>
  <c r="M406" i="6"/>
  <c r="O406" i="6"/>
  <c r="Q406" i="6"/>
  <c r="T406" i="6"/>
  <c r="W406" i="6"/>
  <c r="X406" i="6"/>
  <c r="J407" i="6"/>
  <c r="L407" i="6"/>
  <c r="M407" i="6"/>
  <c r="O407" i="6"/>
  <c r="Q407" i="6"/>
  <c r="R407" i="6"/>
  <c r="U407" i="6"/>
  <c r="V407" i="6"/>
  <c r="W407" i="6"/>
  <c r="X407" i="6"/>
  <c r="K407" i="6" s="1"/>
  <c r="P407" i="6" s="1"/>
  <c r="M408" i="6"/>
  <c r="O408" i="6"/>
  <c r="Q408" i="6"/>
  <c r="T408" i="6"/>
  <c r="X408" i="6"/>
  <c r="J408" i="6" s="1"/>
  <c r="R408" i="6" s="1"/>
  <c r="J409" i="6"/>
  <c r="L409" i="6"/>
  <c r="M409" i="6"/>
  <c r="O409" i="6"/>
  <c r="P409" i="6"/>
  <c r="Q409" i="6"/>
  <c r="R409" i="6"/>
  <c r="U409" i="6"/>
  <c r="V409" i="6"/>
  <c r="W409" i="6"/>
  <c r="X409" i="6"/>
  <c r="K409" i="6" s="1"/>
  <c r="J410" i="6"/>
  <c r="M410" i="6"/>
  <c r="O410" i="6"/>
  <c r="Q410" i="6"/>
  <c r="R410" i="6"/>
  <c r="W410" i="6"/>
  <c r="X410" i="6"/>
  <c r="T410" i="6" s="1"/>
  <c r="J411" i="6"/>
  <c r="L411" i="6"/>
  <c r="M411" i="6"/>
  <c r="O411" i="6"/>
  <c r="P411" i="6"/>
  <c r="Q411" i="6"/>
  <c r="R411" i="6"/>
  <c r="U411" i="6"/>
  <c r="V411" i="6"/>
  <c r="W411" i="6"/>
  <c r="X411" i="6"/>
  <c r="K411" i="6" s="1"/>
  <c r="M412" i="6"/>
  <c r="O412" i="6"/>
  <c r="Q412" i="6"/>
  <c r="X412" i="6"/>
  <c r="J413" i="6"/>
  <c r="L413" i="6"/>
  <c r="M413" i="6"/>
  <c r="O413" i="6"/>
  <c r="Q413" i="6"/>
  <c r="R413" i="6"/>
  <c r="U413" i="6"/>
  <c r="V413" i="6"/>
  <c r="W413" i="6"/>
  <c r="X413" i="6"/>
  <c r="K413" i="6" s="1"/>
  <c r="P413" i="6" s="1"/>
  <c r="J414" i="6"/>
  <c r="R414" i="6" s="1"/>
  <c r="M414" i="6"/>
  <c r="O414" i="6"/>
  <c r="Q414" i="6"/>
  <c r="T414" i="6"/>
  <c r="W414" i="6"/>
  <c r="X414" i="6"/>
  <c r="J415" i="6"/>
  <c r="L415" i="6"/>
  <c r="M415" i="6"/>
  <c r="O415" i="6"/>
  <c r="Q415" i="6"/>
  <c r="R415" i="6"/>
  <c r="U415" i="6"/>
  <c r="V415" i="6"/>
  <c r="W415" i="6"/>
  <c r="X415" i="6"/>
  <c r="K415" i="6" s="1"/>
  <c r="P415" i="6" s="1"/>
  <c r="K416" i="6"/>
  <c r="P416" i="6" s="1"/>
  <c r="L416" i="6"/>
  <c r="M416" i="6"/>
  <c r="O416" i="6"/>
  <c r="Q416" i="6"/>
  <c r="T416" i="6"/>
  <c r="N416" i="6" s="1"/>
  <c r="U416" i="6"/>
  <c r="W416" i="6"/>
  <c r="X416" i="6"/>
  <c r="V416" i="6" s="1"/>
  <c r="J417" i="6"/>
  <c r="R417" i="6" s="1"/>
  <c r="L417" i="6"/>
  <c r="M417" i="6"/>
  <c r="O417" i="6"/>
  <c r="P417" i="6"/>
  <c r="Q417" i="6"/>
  <c r="U417" i="6"/>
  <c r="V417" i="6"/>
  <c r="W417" i="6"/>
  <c r="X417" i="6"/>
  <c r="K417" i="6" s="1"/>
  <c r="J418" i="6"/>
  <c r="L418" i="6"/>
  <c r="M418" i="6"/>
  <c r="O418" i="6"/>
  <c r="Q418" i="6"/>
  <c r="R418" i="6"/>
  <c r="U418" i="6"/>
  <c r="W418" i="6"/>
  <c r="X418" i="6"/>
  <c r="K418" i="6" s="1"/>
  <c r="P418" i="6" s="1"/>
  <c r="J419" i="6"/>
  <c r="L419" i="6"/>
  <c r="M419" i="6"/>
  <c r="O419" i="6"/>
  <c r="Q419" i="6"/>
  <c r="R419" i="6"/>
  <c r="U419" i="6"/>
  <c r="V419" i="6"/>
  <c r="W419" i="6"/>
  <c r="X419" i="6"/>
  <c r="K419" i="6" s="1"/>
  <c r="P419" i="6" s="1"/>
  <c r="J420" i="6"/>
  <c r="L420" i="6"/>
  <c r="M420" i="6"/>
  <c r="O420" i="6"/>
  <c r="Q420" i="6"/>
  <c r="R420" i="6"/>
  <c r="U420" i="6"/>
  <c r="W420" i="6"/>
  <c r="X420" i="6"/>
  <c r="K420" i="6" s="1"/>
  <c r="P420" i="6" s="1"/>
  <c r="J421" i="6"/>
  <c r="L421" i="6"/>
  <c r="M421" i="6"/>
  <c r="O421" i="6"/>
  <c r="Q421" i="6"/>
  <c r="R421" i="6"/>
  <c r="U421" i="6"/>
  <c r="V421" i="6"/>
  <c r="W421" i="6"/>
  <c r="X421" i="6"/>
  <c r="K421" i="6" s="1"/>
  <c r="P421" i="6" s="1"/>
  <c r="J422" i="6"/>
  <c r="L422" i="6"/>
  <c r="M422" i="6"/>
  <c r="O422" i="6"/>
  <c r="Q422" i="6"/>
  <c r="R422" i="6"/>
  <c r="U422" i="6"/>
  <c r="W422" i="6"/>
  <c r="X422" i="6"/>
  <c r="K422" i="6" s="1"/>
  <c r="P422" i="6" s="1"/>
  <c r="J423" i="6"/>
  <c r="L423" i="6"/>
  <c r="M423" i="6"/>
  <c r="O423" i="6"/>
  <c r="Q423" i="6"/>
  <c r="R423" i="6"/>
  <c r="U423" i="6"/>
  <c r="V423" i="6"/>
  <c r="W423" i="6"/>
  <c r="X423" i="6"/>
  <c r="K423" i="6" s="1"/>
  <c r="P423" i="6" s="1"/>
  <c r="J424" i="6"/>
  <c r="L424" i="6"/>
  <c r="M424" i="6"/>
  <c r="O424" i="6"/>
  <c r="Q424" i="6"/>
  <c r="R424" i="6"/>
  <c r="U424" i="6"/>
  <c r="W424" i="6"/>
  <c r="X424" i="6"/>
  <c r="K424" i="6" s="1"/>
  <c r="P424" i="6" s="1"/>
  <c r="J425" i="6"/>
  <c r="L425" i="6"/>
  <c r="M425" i="6"/>
  <c r="O425" i="6"/>
  <c r="Q425" i="6"/>
  <c r="R425" i="6"/>
  <c r="U425" i="6"/>
  <c r="V425" i="6"/>
  <c r="W425" i="6"/>
  <c r="X425" i="6"/>
  <c r="K425" i="6" s="1"/>
  <c r="P425" i="6" s="1"/>
  <c r="L426" i="6"/>
  <c r="M426" i="6"/>
  <c r="O426" i="6"/>
  <c r="Q426" i="6"/>
  <c r="U426" i="6"/>
  <c r="X426" i="6"/>
  <c r="J426" i="6" s="1"/>
  <c r="R426" i="6" s="1"/>
  <c r="J427" i="6"/>
  <c r="L427" i="6"/>
  <c r="M427" i="6"/>
  <c r="O427" i="6"/>
  <c r="Q427" i="6"/>
  <c r="R427" i="6"/>
  <c r="U427" i="6"/>
  <c r="V427" i="6"/>
  <c r="W427" i="6"/>
  <c r="X427" i="6"/>
  <c r="K427" i="6" s="1"/>
  <c r="P427" i="6" s="1"/>
  <c r="L428" i="6"/>
  <c r="M428" i="6"/>
  <c r="O428" i="6"/>
  <c r="Q428" i="6"/>
  <c r="U428" i="6"/>
  <c r="X428" i="6"/>
  <c r="J428" i="6" s="1"/>
  <c r="R428" i="6" s="1"/>
  <c r="J429" i="6"/>
  <c r="L429" i="6"/>
  <c r="M429" i="6"/>
  <c r="O429" i="6"/>
  <c r="Q429" i="6"/>
  <c r="R429" i="6"/>
  <c r="U429" i="6"/>
  <c r="V429" i="6"/>
  <c r="W429" i="6"/>
  <c r="X429" i="6"/>
  <c r="K429" i="6" s="1"/>
  <c r="P429" i="6" s="1"/>
  <c r="L430" i="6"/>
  <c r="M430" i="6"/>
  <c r="O430" i="6"/>
  <c r="Q430" i="6"/>
  <c r="U430" i="6"/>
  <c r="X430" i="6"/>
  <c r="J430" i="6" s="1"/>
  <c r="R430" i="6" s="1"/>
  <c r="J431" i="6"/>
  <c r="L431" i="6"/>
  <c r="M431" i="6"/>
  <c r="O431" i="6"/>
  <c r="Q431" i="6"/>
  <c r="R431" i="6"/>
  <c r="U431" i="6"/>
  <c r="V431" i="6"/>
  <c r="W431" i="6"/>
  <c r="X431" i="6"/>
  <c r="K431" i="6" s="1"/>
  <c r="P431" i="6" s="1"/>
  <c r="L432" i="6"/>
  <c r="M432" i="6"/>
  <c r="O432" i="6"/>
  <c r="Q432" i="6"/>
  <c r="U432" i="6"/>
  <c r="X432" i="6"/>
  <c r="J432" i="6" s="1"/>
  <c r="R432" i="6" s="1"/>
  <c r="J433" i="6"/>
  <c r="L433" i="6"/>
  <c r="M433" i="6"/>
  <c r="O433" i="6"/>
  <c r="Q433" i="6"/>
  <c r="R433" i="6"/>
  <c r="U433" i="6"/>
  <c r="V433" i="6"/>
  <c r="W433" i="6"/>
  <c r="X433" i="6"/>
  <c r="K433" i="6" s="1"/>
  <c r="P433" i="6" s="1"/>
  <c r="L434" i="6"/>
  <c r="M434" i="6"/>
  <c r="O434" i="6"/>
  <c r="Q434" i="6"/>
  <c r="U434" i="6"/>
  <c r="X434" i="6"/>
  <c r="J434" i="6" s="1"/>
  <c r="R434" i="6" s="1"/>
  <c r="J435" i="6"/>
  <c r="L435" i="6"/>
  <c r="M435" i="6"/>
  <c r="O435" i="6"/>
  <c r="Q435" i="6"/>
  <c r="R435" i="6"/>
  <c r="U435" i="6"/>
  <c r="V435" i="6"/>
  <c r="W435" i="6"/>
  <c r="X435" i="6"/>
  <c r="K435" i="6" s="1"/>
  <c r="P435" i="6" s="1"/>
  <c r="L436" i="6"/>
  <c r="M436" i="6"/>
  <c r="O436" i="6"/>
  <c r="Q436" i="6"/>
  <c r="U436" i="6"/>
  <c r="X436" i="6"/>
  <c r="J436" i="6" s="1"/>
  <c r="R436" i="6" s="1"/>
  <c r="J437" i="6"/>
  <c r="L437" i="6"/>
  <c r="M437" i="6"/>
  <c r="O437" i="6"/>
  <c r="Q437" i="6"/>
  <c r="R437" i="6"/>
  <c r="U437" i="6"/>
  <c r="V437" i="6"/>
  <c r="W437" i="6"/>
  <c r="X437" i="6"/>
  <c r="K437" i="6" s="1"/>
  <c r="P437" i="6" s="1"/>
  <c r="L438" i="6"/>
  <c r="M438" i="6"/>
  <c r="O438" i="6"/>
  <c r="Q438" i="6"/>
  <c r="U438" i="6"/>
  <c r="X438" i="6"/>
  <c r="J438" i="6" s="1"/>
  <c r="R438" i="6" s="1"/>
  <c r="J439" i="6"/>
  <c r="R439" i="6" s="1"/>
  <c r="L439" i="6"/>
  <c r="M439" i="6"/>
  <c r="O439" i="6"/>
  <c r="Q439" i="6"/>
  <c r="U439" i="6"/>
  <c r="V439" i="6"/>
  <c r="W439" i="6"/>
  <c r="X439" i="6"/>
  <c r="K439" i="6" s="1"/>
  <c r="P439" i="6" s="1"/>
  <c r="L440" i="6"/>
  <c r="M440" i="6"/>
  <c r="O440" i="6"/>
  <c r="Q440" i="6"/>
  <c r="U440" i="6"/>
  <c r="X440" i="6"/>
  <c r="J440" i="6" s="1"/>
  <c r="R440" i="6" s="1"/>
  <c r="J441" i="6"/>
  <c r="L441" i="6"/>
  <c r="M441" i="6"/>
  <c r="O441" i="6"/>
  <c r="Q441" i="6"/>
  <c r="R441" i="6"/>
  <c r="U441" i="6"/>
  <c r="V441" i="6"/>
  <c r="W441" i="6"/>
  <c r="X441" i="6"/>
  <c r="K441" i="6" s="1"/>
  <c r="P441" i="6" s="1"/>
  <c r="L442" i="6"/>
  <c r="M442" i="6"/>
  <c r="O442" i="6"/>
  <c r="Q442" i="6"/>
  <c r="U442" i="6"/>
  <c r="X442" i="6"/>
  <c r="J442" i="6" s="1"/>
  <c r="R442" i="6" s="1"/>
  <c r="J443" i="6"/>
  <c r="R443" i="6" s="1"/>
  <c r="L443" i="6"/>
  <c r="M443" i="6"/>
  <c r="O443" i="6"/>
  <c r="Q443" i="6"/>
  <c r="U443" i="6"/>
  <c r="V443" i="6"/>
  <c r="W443" i="6"/>
  <c r="X443" i="6"/>
  <c r="K443" i="6" s="1"/>
  <c r="P443" i="6" s="1"/>
  <c r="L444" i="6"/>
  <c r="M444" i="6"/>
  <c r="O444" i="6"/>
  <c r="Q444" i="6"/>
  <c r="U444" i="6"/>
  <c r="X444" i="6"/>
  <c r="J444" i="6" s="1"/>
  <c r="R444" i="6" s="1"/>
  <c r="J445" i="6"/>
  <c r="L445" i="6"/>
  <c r="M445" i="6"/>
  <c r="O445" i="6"/>
  <c r="Q445" i="6"/>
  <c r="R445" i="6"/>
  <c r="U445" i="6"/>
  <c r="V445" i="6"/>
  <c r="W445" i="6"/>
  <c r="X445" i="6"/>
  <c r="K445" i="6" s="1"/>
  <c r="P445" i="6" s="1"/>
  <c r="L446" i="6"/>
  <c r="M446" i="6"/>
  <c r="O446" i="6"/>
  <c r="Q446" i="6"/>
  <c r="U446" i="6"/>
  <c r="X446" i="6"/>
  <c r="J446" i="6" s="1"/>
  <c r="R446" i="6" s="1"/>
  <c r="J447" i="6"/>
  <c r="R447" i="6" s="1"/>
  <c r="L447" i="6"/>
  <c r="M447" i="6"/>
  <c r="O447" i="6"/>
  <c r="Q447" i="6"/>
  <c r="U447" i="6"/>
  <c r="V447" i="6"/>
  <c r="W447" i="6"/>
  <c r="X447" i="6"/>
  <c r="K447" i="6" s="1"/>
  <c r="P447" i="6" s="1"/>
  <c r="L448" i="6"/>
  <c r="M448" i="6"/>
  <c r="O448" i="6"/>
  <c r="Q448" i="6"/>
  <c r="U448" i="6"/>
  <c r="X448" i="6"/>
  <c r="J448" i="6" s="1"/>
  <c r="R448" i="6" s="1"/>
  <c r="J449" i="6"/>
  <c r="L449" i="6"/>
  <c r="M449" i="6"/>
  <c r="O449" i="6"/>
  <c r="Q449" i="6"/>
  <c r="R449" i="6"/>
  <c r="U449" i="6"/>
  <c r="V449" i="6"/>
  <c r="W449" i="6"/>
  <c r="X449" i="6"/>
  <c r="K449" i="6" s="1"/>
  <c r="P449" i="6" s="1"/>
  <c r="L450" i="6"/>
  <c r="M450" i="6"/>
  <c r="O450" i="6"/>
  <c r="Q450" i="6"/>
  <c r="U450" i="6"/>
  <c r="X450" i="6"/>
  <c r="J450" i="6" s="1"/>
  <c r="R450" i="6" s="1"/>
  <c r="J451" i="6"/>
  <c r="R451" i="6" s="1"/>
  <c r="L451" i="6"/>
  <c r="M451" i="6"/>
  <c r="O451" i="6"/>
  <c r="Q451" i="6"/>
  <c r="U451" i="6"/>
  <c r="V451" i="6"/>
  <c r="W451" i="6"/>
  <c r="X451" i="6"/>
  <c r="K451" i="6" s="1"/>
  <c r="P451" i="6" s="1"/>
  <c r="L452" i="6"/>
  <c r="M452" i="6"/>
  <c r="O452" i="6"/>
  <c r="Q452" i="6"/>
  <c r="U452" i="6"/>
  <c r="X452" i="6"/>
  <c r="J452" i="6" s="1"/>
  <c r="R452" i="6" s="1"/>
  <c r="J453" i="6"/>
  <c r="L453" i="6"/>
  <c r="M453" i="6"/>
  <c r="O453" i="6"/>
  <c r="Q453" i="6"/>
  <c r="R453" i="6"/>
  <c r="U453" i="6"/>
  <c r="V453" i="6"/>
  <c r="W453" i="6"/>
  <c r="X453" i="6"/>
  <c r="K453" i="6" s="1"/>
  <c r="P453" i="6" s="1"/>
  <c r="L454" i="6"/>
  <c r="M454" i="6"/>
  <c r="O454" i="6"/>
  <c r="Q454" i="6"/>
  <c r="U454" i="6"/>
  <c r="X454" i="6"/>
  <c r="J454" i="6" s="1"/>
  <c r="R454" i="6" s="1"/>
  <c r="J455" i="6"/>
  <c r="R455" i="6" s="1"/>
  <c r="L455" i="6"/>
  <c r="M455" i="6"/>
  <c r="O455" i="6"/>
  <c r="Q455" i="6"/>
  <c r="U455" i="6"/>
  <c r="V455" i="6"/>
  <c r="W455" i="6"/>
  <c r="X455" i="6"/>
  <c r="K455" i="6" s="1"/>
  <c r="P455" i="6" s="1"/>
  <c r="L456" i="6"/>
  <c r="M456" i="6"/>
  <c r="O456" i="6"/>
  <c r="Q456" i="6"/>
  <c r="U456" i="6"/>
  <c r="X456" i="6"/>
  <c r="J456" i="6" s="1"/>
  <c r="R456" i="6" s="1"/>
  <c r="J457" i="6"/>
  <c r="L457" i="6"/>
  <c r="M457" i="6"/>
  <c r="O457" i="6"/>
  <c r="Q457" i="6"/>
  <c r="R457" i="6"/>
  <c r="U457" i="6"/>
  <c r="V457" i="6"/>
  <c r="W457" i="6"/>
  <c r="X457" i="6"/>
  <c r="K457" i="6" s="1"/>
  <c r="P457" i="6" s="1"/>
  <c r="M458" i="6"/>
  <c r="O458" i="6"/>
  <c r="Q458" i="6"/>
  <c r="X458" i="6"/>
  <c r="J459" i="6"/>
  <c r="M459" i="6"/>
  <c r="O459" i="6"/>
  <c r="Q459" i="6"/>
  <c r="R459" i="6"/>
  <c r="V459" i="6"/>
  <c r="W459" i="6"/>
  <c r="X459" i="6"/>
  <c r="L459" i="6" s="1"/>
  <c r="L460" i="6"/>
  <c r="M460" i="6"/>
  <c r="O460" i="6"/>
  <c r="Q460" i="6"/>
  <c r="T460" i="6"/>
  <c r="X460" i="6"/>
  <c r="J461" i="6"/>
  <c r="M461" i="6"/>
  <c r="O461" i="6"/>
  <c r="Q461" i="6"/>
  <c r="R461" i="6"/>
  <c r="V461" i="6"/>
  <c r="W461" i="6"/>
  <c r="X461" i="6"/>
  <c r="L461" i="6" s="1"/>
  <c r="M462" i="6"/>
  <c r="O462" i="6"/>
  <c r="Q462" i="6"/>
  <c r="X462" i="6"/>
  <c r="J463" i="6"/>
  <c r="M463" i="6"/>
  <c r="O463" i="6"/>
  <c r="Q463" i="6"/>
  <c r="R463" i="6"/>
  <c r="V463" i="6"/>
  <c r="W463" i="6"/>
  <c r="X463" i="6"/>
  <c r="L463" i="6" s="1"/>
  <c r="L464" i="6"/>
  <c r="M464" i="6"/>
  <c r="O464" i="6"/>
  <c r="Q464" i="6"/>
  <c r="T464" i="6"/>
  <c r="X464" i="6"/>
  <c r="J465" i="6"/>
  <c r="M465" i="6"/>
  <c r="O465" i="6"/>
  <c r="Q465" i="6"/>
  <c r="R465" i="6"/>
  <c r="V465" i="6"/>
  <c r="W465" i="6"/>
  <c r="X465" i="6"/>
  <c r="L465" i="6" s="1"/>
  <c r="M466" i="6"/>
  <c r="O466" i="6"/>
  <c r="Q466" i="6"/>
  <c r="X466" i="6"/>
  <c r="J467" i="6"/>
  <c r="M467" i="6"/>
  <c r="O467" i="6"/>
  <c r="Q467" i="6"/>
  <c r="R467" i="6"/>
  <c r="V467" i="6"/>
  <c r="W467" i="6"/>
  <c r="X467" i="6"/>
  <c r="L467" i="6" s="1"/>
  <c r="L468" i="6"/>
  <c r="M468" i="6"/>
  <c r="O468" i="6"/>
  <c r="Q468" i="6"/>
  <c r="T468" i="6"/>
  <c r="X468" i="6"/>
  <c r="J469" i="6"/>
  <c r="M469" i="6"/>
  <c r="O469" i="6"/>
  <c r="Q469" i="6"/>
  <c r="R469" i="6"/>
  <c r="V469" i="6"/>
  <c r="W469" i="6"/>
  <c r="X469" i="6"/>
  <c r="L469" i="6" s="1"/>
  <c r="M470" i="6"/>
  <c r="O470" i="6"/>
  <c r="Q470" i="6"/>
  <c r="X470" i="6"/>
  <c r="J471" i="6"/>
  <c r="M471" i="6"/>
  <c r="O471" i="6"/>
  <c r="Q471" i="6"/>
  <c r="R471" i="6"/>
  <c r="V471" i="6"/>
  <c r="W471" i="6"/>
  <c r="X471" i="6"/>
  <c r="L471" i="6" s="1"/>
  <c r="L472" i="6"/>
  <c r="M472" i="6"/>
  <c r="O472" i="6"/>
  <c r="Q472" i="6"/>
  <c r="T472" i="6"/>
  <c r="X472" i="6"/>
  <c r="J473" i="6"/>
  <c r="M473" i="6"/>
  <c r="O473" i="6"/>
  <c r="Q473" i="6"/>
  <c r="R473" i="6"/>
  <c r="V473" i="6"/>
  <c r="W473" i="6"/>
  <c r="X473" i="6"/>
  <c r="L473" i="6" s="1"/>
  <c r="M474" i="6"/>
  <c r="O474" i="6"/>
  <c r="Q474" i="6"/>
  <c r="X474" i="6"/>
  <c r="J475" i="6"/>
  <c r="M475" i="6"/>
  <c r="O475" i="6"/>
  <c r="Q475" i="6"/>
  <c r="R475" i="6"/>
  <c r="V475" i="6"/>
  <c r="W475" i="6"/>
  <c r="X475" i="6"/>
  <c r="L475" i="6" s="1"/>
  <c r="L476" i="6"/>
  <c r="M476" i="6"/>
  <c r="O476" i="6"/>
  <c r="Q476" i="6"/>
  <c r="T476" i="6"/>
  <c r="X476" i="6"/>
  <c r="J477" i="6"/>
  <c r="M477" i="6"/>
  <c r="O477" i="6"/>
  <c r="Q477" i="6"/>
  <c r="R477" i="6"/>
  <c r="V477" i="6"/>
  <c r="W477" i="6"/>
  <c r="X477" i="6"/>
  <c r="L477" i="6" s="1"/>
  <c r="M478" i="6"/>
  <c r="O478" i="6"/>
  <c r="Q478" i="6"/>
  <c r="X478" i="6"/>
  <c r="J479" i="6"/>
  <c r="M479" i="6"/>
  <c r="O479" i="6"/>
  <c r="Q479" i="6"/>
  <c r="R479" i="6"/>
  <c r="V479" i="6"/>
  <c r="W479" i="6"/>
  <c r="X479" i="6"/>
  <c r="L479" i="6" s="1"/>
  <c r="L480" i="6"/>
  <c r="M480" i="6"/>
  <c r="O480" i="6"/>
  <c r="Q480" i="6"/>
  <c r="T480" i="6"/>
  <c r="X480" i="6"/>
  <c r="J481" i="6"/>
  <c r="M481" i="6"/>
  <c r="O481" i="6"/>
  <c r="Q481" i="6"/>
  <c r="R481" i="6"/>
  <c r="V481" i="6"/>
  <c r="W481" i="6"/>
  <c r="X481" i="6"/>
  <c r="L481" i="6" s="1"/>
  <c r="K482" i="6"/>
  <c r="M482" i="6"/>
  <c r="O482" i="6"/>
  <c r="P482" i="6"/>
  <c r="Q482" i="6"/>
  <c r="T482" i="6"/>
  <c r="U482" i="6"/>
  <c r="V482" i="6"/>
  <c r="X482" i="6"/>
  <c r="M483" i="6"/>
  <c r="O483" i="6"/>
  <c r="Q483" i="6"/>
  <c r="X483" i="6"/>
  <c r="M484" i="6"/>
  <c r="O484" i="6"/>
  <c r="Q484" i="6"/>
  <c r="T484" i="6"/>
  <c r="U484" i="6"/>
  <c r="X484" i="6"/>
  <c r="J485" i="6"/>
  <c r="R485" i="6" s="1"/>
  <c r="K485" i="6"/>
  <c r="P485" i="6" s="1"/>
  <c r="M485" i="6"/>
  <c r="O485" i="6"/>
  <c r="Q485" i="6"/>
  <c r="T485" i="6"/>
  <c r="V485" i="6"/>
  <c r="W485" i="6"/>
  <c r="X485" i="6"/>
  <c r="M486" i="6"/>
  <c r="O486" i="6"/>
  <c r="Q486" i="6"/>
  <c r="T486" i="6"/>
  <c r="X486" i="6"/>
  <c r="U486" i="6" s="1"/>
  <c r="J487" i="6"/>
  <c r="R487" i="6" s="1"/>
  <c r="M487" i="6"/>
  <c r="O487" i="6"/>
  <c r="Q487" i="6"/>
  <c r="T487" i="6"/>
  <c r="V487" i="6"/>
  <c r="X487" i="6"/>
  <c r="M488" i="6"/>
  <c r="O488" i="6"/>
  <c r="Q488" i="6"/>
  <c r="X488" i="6"/>
  <c r="M489" i="6"/>
  <c r="O489" i="6"/>
  <c r="Q489" i="6"/>
  <c r="T489" i="6"/>
  <c r="X489" i="6"/>
  <c r="J489" i="6" s="1"/>
  <c r="R489" i="6" s="1"/>
  <c r="K490" i="6"/>
  <c r="M490" i="6"/>
  <c r="O490" i="6"/>
  <c r="P490" i="6"/>
  <c r="Q490" i="6"/>
  <c r="T490" i="6"/>
  <c r="U490" i="6"/>
  <c r="V490" i="6"/>
  <c r="X490" i="6"/>
  <c r="M491" i="6"/>
  <c r="O491" i="6"/>
  <c r="Q491" i="6"/>
  <c r="X491" i="6"/>
  <c r="M492" i="6"/>
  <c r="O492" i="6"/>
  <c r="Q492" i="6"/>
  <c r="T492" i="6"/>
  <c r="U492" i="6"/>
  <c r="X492" i="6"/>
  <c r="J493" i="6"/>
  <c r="R493" i="6" s="1"/>
  <c r="K493" i="6"/>
  <c r="P493" i="6" s="1"/>
  <c r="M493" i="6"/>
  <c r="O493" i="6"/>
  <c r="Q493" i="6"/>
  <c r="T493" i="6"/>
  <c r="V493" i="6"/>
  <c r="W493" i="6"/>
  <c r="X493" i="6"/>
  <c r="M494" i="6"/>
  <c r="O494" i="6"/>
  <c r="Q494" i="6"/>
  <c r="T494" i="6"/>
  <c r="X494" i="6"/>
  <c r="U494" i="6" s="1"/>
  <c r="J495" i="6"/>
  <c r="R495" i="6" s="1"/>
  <c r="M495" i="6"/>
  <c r="O495" i="6"/>
  <c r="Q495" i="6"/>
  <c r="T495" i="6"/>
  <c r="V495" i="6"/>
  <c r="X495" i="6"/>
  <c r="M496" i="6"/>
  <c r="O496" i="6"/>
  <c r="Q496" i="6"/>
  <c r="X496" i="6"/>
  <c r="M497" i="6"/>
  <c r="O497" i="6"/>
  <c r="Q497" i="6"/>
  <c r="T497" i="6"/>
  <c r="X497" i="6"/>
  <c r="J497" i="6" s="1"/>
  <c r="R497" i="6" s="1"/>
  <c r="K498" i="6"/>
  <c r="M498" i="6"/>
  <c r="O498" i="6"/>
  <c r="P498" i="6"/>
  <c r="Q498" i="6"/>
  <c r="T498" i="6"/>
  <c r="U498" i="6"/>
  <c r="V498" i="6"/>
  <c r="X498" i="6"/>
  <c r="M499" i="6"/>
  <c r="O499" i="6"/>
  <c r="Q499" i="6"/>
  <c r="X499" i="6"/>
  <c r="M500" i="6"/>
  <c r="O500" i="6"/>
  <c r="Q500" i="6"/>
  <c r="T500" i="6"/>
  <c r="U500" i="6"/>
  <c r="X500" i="6"/>
  <c r="J501" i="6"/>
  <c r="R501" i="6" s="1"/>
  <c r="K501" i="6"/>
  <c r="P501" i="6" s="1"/>
  <c r="M501" i="6"/>
  <c r="O501" i="6"/>
  <c r="Q501" i="6"/>
  <c r="T501" i="6"/>
  <c r="V501" i="6"/>
  <c r="W501" i="6"/>
  <c r="X501" i="6"/>
  <c r="M502" i="6"/>
  <c r="O502" i="6"/>
  <c r="Q502" i="6"/>
  <c r="T502" i="6"/>
  <c r="X502" i="6"/>
  <c r="U502" i="6" s="1"/>
  <c r="J503" i="6"/>
  <c r="R503" i="6" s="1"/>
  <c r="M503" i="6"/>
  <c r="O503" i="6"/>
  <c r="Q503" i="6"/>
  <c r="T503" i="6"/>
  <c r="V503" i="6"/>
  <c r="X503" i="6"/>
  <c r="M504" i="6"/>
  <c r="O504" i="6"/>
  <c r="Q504" i="6"/>
  <c r="X504" i="6"/>
  <c r="M505" i="6"/>
  <c r="O505" i="6"/>
  <c r="Q505" i="6"/>
  <c r="T505" i="6"/>
  <c r="X505" i="6"/>
  <c r="J505" i="6" s="1"/>
  <c r="R505" i="6" s="1"/>
  <c r="K506" i="6"/>
  <c r="M506" i="6"/>
  <c r="O506" i="6"/>
  <c r="P506" i="6"/>
  <c r="Q506" i="6"/>
  <c r="T506" i="6"/>
  <c r="U506" i="6"/>
  <c r="V506" i="6"/>
  <c r="X506" i="6"/>
  <c r="M507" i="6"/>
  <c r="O507" i="6"/>
  <c r="Q507" i="6"/>
  <c r="X507" i="6"/>
  <c r="M508" i="6"/>
  <c r="O508" i="6"/>
  <c r="Q508" i="6"/>
  <c r="T508" i="6"/>
  <c r="U508" i="6"/>
  <c r="X508" i="6"/>
  <c r="J509" i="6"/>
  <c r="R509" i="6" s="1"/>
  <c r="K509" i="6"/>
  <c r="P509" i="6" s="1"/>
  <c r="M509" i="6"/>
  <c r="O509" i="6"/>
  <c r="Q509" i="6"/>
  <c r="T509" i="6"/>
  <c r="V509" i="6"/>
  <c r="W509" i="6"/>
  <c r="X509" i="6"/>
  <c r="M510" i="6"/>
  <c r="O510" i="6"/>
  <c r="Q510" i="6"/>
  <c r="T510" i="6"/>
  <c r="X510" i="6"/>
  <c r="U510" i="6" s="1"/>
  <c r="J511" i="6"/>
  <c r="R511" i="6" s="1"/>
  <c r="M511" i="6"/>
  <c r="O511" i="6"/>
  <c r="Q511" i="6"/>
  <c r="T511" i="6"/>
  <c r="V511" i="6"/>
  <c r="X511" i="6"/>
  <c r="M512" i="6"/>
  <c r="O512" i="6"/>
  <c r="Q512" i="6"/>
  <c r="X512" i="6"/>
  <c r="M513" i="6"/>
  <c r="O513" i="6"/>
  <c r="Q513" i="6"/>
  <c r="T513" i="6"/>
  <c r="X513" i="6"/>
  <c r="J513" i="6" s="1"/>
  <c r="R513" i="6" s="1"/>
  <c r="K514" i="6"/>
  <c r="M514" i="6"/>
  <c r="O514" i="6"/>
  <c r="P514" i="6"/>
  <c r="Q514" i="6"/>
  <c r="T514" i="6"/>
  <c r="U514" i="6"/>
  <c r="V514" i="6"/>
  <c r="X514" i="6"/>
  <c r="M515" i="6"/>
  <c r="O515" i="6"/>
  <c r="Q515" i="6"/>
  <c r="X515" i="6"/>
  <c r="M516" i="6"/>
  <c r="O516" i="6"/>
  <c r="Q516" i="6"/>
  <c r="T516" i="6"/>
  <c r="U516" i="6"/>
  <c r="X516" i="6"/>
  <c r="J517" i="6"/>
  <c r="R517" i="6" s="1"/>
  <c r="K517" i="6"/>
  <c r="P517" i="6" s="1"/>
  <c r="M517" i="6"/>
  <c r="O517" i="6"/>
  <c r="Q517" i="6"/>
  <c r="T517" i="6"/>
  <c r="V517" i="6"/>
  <c r="W517" i="6"/>
  <c r="X517" i="6"/>
  <c r="M518" i="6"/>
  <c r="O518" i="6"/>
  <c r="Q518" i="6"/>
  <c r="T518" i="6"/>
  <c r="X518" i="6"/>
  <c r="U518" i="6" s="1"/>
  <c r="J519" i="6"/>
  <c r="R519" i="6" s="1"/>
  <c r="M519" i="6"/>
  <c r="O519" i="6"/>
  <c r="Q519" i="6"/>
  <c r="T519" i="6"/>
  <c r="V519" i="6"/>
  <c r="X519" i="6"/>
  <c r="M520" i="6"/>
  <c r="O520" i="6"/>
  <c r="Q520" i="6"/>
  <c r="X520" i="6"/>
  <c r="M521" i="6"/>
  <c r="O521" i="6"/>
  <c r="Q521" i="6"/>
  <c r="T521" i="6"/>
  <c r="X521" i="6"/>
  <c r="J521" i="6" s="1"/>
  <c r="R521" i="6" s="1"/>
  <c r="K522" i="6"/>
  <c r="M522" i="6"/>
  <c r="O522" i="6"/>
  <c r="P522" i="6"/>
  <c r="Q522" i="6"/>
  <c r="T522" i="6"/>
  <c r="U522" i="6"/>
  <c r="V522" i="6"/>
  <c r="X522" i="6"/>
  <c r="M523" i="6"/>
  <c r="O523" i="6"/>
  <c r="Q523" i="6"/>
  <c r="X523" i="6"/>
  <c r="M524" i="6"/>
  <c r="O524" i="6"/>
  <c r="Q524" i="6"/>
  <c r="T524" i="6"/>
  <c r="U524" i="6"/>
  <c r="X524" i="6"/>
  <c r="J525" i="6"/>
  <c r="R525" i="6" s="1"/>
  <c r="K525" i="6"/>
  <c r="P525" i="6" s="1"/>
  <c r="M525" i="6"/>
  <c r="O525" i="6"/>
  <c r="Q525" i="6"/>
  <c r="T525" i="6"/>
  <c r="V525" i="6"/>
  <c r="W525" i="6"/>
  <c r="X525" i="6"/>
  <c r="L526" i="6"/>
  <c r="M526" i="6"/>
  <c r="O526" i="6"/>
  <c r="Q526" i="6"/>
  <c r="U526" i="6"/>
  <c r="X526" i="6"/>
  <c r="K526" i="6" s="1"/>
  <c r="P526" i="6" s="1"/>
  <c r="J527" i="6"/>
  <c r="L527" i="6"/>
  <c r="M527" i="6"/>
  <c r="O527" i="6"/>
  <c r="Q527" i="6"/>
  <c r="R527" i="6"/>
  <c r="U527" i="6"/>
  <c r="V527" i="6"/>
  <c r="W527" i="6"/>
  <c r="X527" i="6"/>
  <c r="K527" i="6" s="1"/>
  <c r="P527" i="6" s="1"/>
  <c r="L528" i="6"/>
  <c r="M528" i="6"/>
  <c r="O528" i="6"/>
  <c r="Q528" i="6"/>
  <c r="U528" i="6"/>
  <c r="X528" i="6"/>
  <c r="K528" i="6" s="1"/>
  <c r="P528" i="6" s="1"/>
  <c r="J529" i="6"/>
  <c r="R529" i="6" s="1"/>
  <c r="L529" i="6"/>
  <c r="M529" i="6"/>
  <c r="O529" i="6"/>
  <c r="Q529" i="6"/>
  <c r="U529" i="6"/>
  <c r="V529" i="6"/>
  <c r="W529" i="6"/>
  <c r="X529" i="6"/>
  <c r="K529" i="6" s="1"/>
  <c r="P529" i="6" s="1"/>
  <c r="L530" i="6"/>
  <c r="M530" i="6"/>
  <c r="O530" i="6"/>
  <c r="Q530" i="6"/>
  <c r="U530" i="6"/>
  <c r="X530" i="6"/>
  <c r="K530" i="6" s="1"/>
  <c r="P530" i="6" s="1"/>
  <c r="J531" i="6"/>
  <c r="L531" i="6"/>
  <c r="M531" i="6"/>
  <c r="O531" i="6"/>
  <c r="Q531" i="6"/>
  <c r="R531" i="6"/>
  <c r="U531" i="6"/>
  <c r="V531" i="6"/>
  <c r="W531" i="6"/>
  <c r="X531" i="6"/>
  <c r="K531" i="6" s="1"/>
  <c r="P531" i="6" s="1"/>
  <c r="L532" i="6"/>
  <c r="M532" i="6"/>
  <c r="O532" i="6"/>
  <c r="Q532" i="6"/>
  <c r="U532" i="6"/>
  <c r="X532" i="6"/>
  <c r="K532" i="6" s="1"/>
  <c r="P532" i="6" s="1"/>
  <c r="J533" i="6"/>
  <c r="R533" i="6" s="1"/>
  <c r="L533" i="6"/>
  <c r="M533" i="6"/>
  <c r="O533" i="6"/>
  <c r="Q533" i="6"/>
  <c r="U533" i="6"/>
  <c r="V533" i="6"/>
  <c r="W533" i="6"/>
  <c r="X533" i="6"/>
  <c r="K533" i="6" s="1"/>
  <c r="P533" i="6" s="1"/>
  <c r="L534" i="6"/>
  <c r="M534" i="6"/>
  <c r="O534" i="6"/>
  <c r="Q534" i="6"/>
  <c r="U534" i="6"/>
  <c r="X534" i="6"/>
  <c r="K534" i="6" s="1"/>
  <c r="P534" i="6" s="1"/>
  <c r="J535" i="6"/>
  <c r="M535" i="6"/>
  <c r="O535" i="6"/>
  <c r="Q535" i="6"/>
  <c r="R535" i="6"/>
  <c r="V535" i="6"/>
  <c r="W535" i="6"/>
  <c r="X535" i="6"/>
  <c r="K535" i="6" s="1"/>
  <c r="P535" i="6" s="1"/>
  <c r="L536" i="6"/>
  <c r="M536" i="6"/>
  <c r="O536" i="6"/>
  <c r="Q536" i="6"/>
  <c r="U536" i="6"/>
  <c r="X536" i="6"/>
  <c r="K536" i="6" s="1"/>
  <c r="P536" i="6" s="1"/>
  <c r="J537" i="6"/>
  <c r="M537" i="6"/>
  <c r="O537" i="6"/>
  <c r="Q537" i="6"/>
  <c r="R537" i="6"/>
  <c r="V537" i="6"/>
  <c r="W537" i="6"/>
  <c r="X537" i="6"/>
  <c r="K537" i="6" s="1"/>
  <c r="P537" i="6" s="1"/>
  <c r="L538" i="6"/>
  <c r="M538" i="6"/>
  <c r="O538" i="6"/>
  <c r="Q538" i="6"/>
  <c r="U538" i="6"/>
  <c r="X538" i="6"/>
  <c r="K538" i="6" s="1"/>
  <c r="P538" i="6" s="1"/>
  <c r="J539" i="6"/>
  <c r="M539" i="6"/>
  <c r="O539" i="6"/>
  <c r="Q539" i="6"/>
  <c r="R539" i="6"/>
  <c r="V539" i="6"/>
  <c r="W539" i="6"/>
  <c r="X539" i="6"/>
  <c r="K539" i="6" s="1"/>
  <c r="P539" i="6" s="1"/>
  <c r="L540" i="6"/>
  <c r="M540" i="6"/>
  <c r="O540" i="6"/>
  <c r="Q540" i="6"/>
  <c r="U540" i="6"/>
  <c r="X540" i="6"/>
  <c r="K540" i="6" s="1"/>
  <c r="P540" i="6" s="1"/>
  <c r="J541" i="6"/>
  <c r="M541" i="6"/>
  <c r="O541" i="6"/>
  <c r="Q541" i="6"/>
  <c r="R541" i="6"/>
  <c r="V541" i="6"/>
  <c r="W541" i="6"/>
  <c r="X541" i="6"/>
  <c r="K541" i="6" s="1"/>
  <c r="P541" i="6" s="1"/>
  <c r="L542" i="6"/>
  <c r="M542" i="6"/>
  <c r="O542" i="6"/>
  <c r="Q542" i="6"/>
  <c r="T542" i="6"/>
  <c r="U542" i="6"/>
  <c r="X542" i="6"/>
  <c r="J543" i="6"/>
  <c r="R543" i="6" s="1"/>
  <c r="M543" i="6"/>
  <c r="O543" i="6"/>
  <c r="Q543" i="6"/>
  <c r="V543" i="6"/>
  <c r="W543" i="6"/>
  <c r="X543" i="6"/>
  <c r="K543" i="6" s="1"/>
  <c r="P543" i="6" s="1"/>
  <c r="L544" i="6"/>
  <c r="M544" i="6"/>
  <c r="O544" i="6"/>
  <c r="Q544" i="6"/>
  <c r="U544" i="6"/>
  <c r="X544" i="6"/>
  <c r="J545" i="6"/>
  <c r="R545" i="6" s="1"/>
  <c r="M545" i="6"/>
  <c r="O545" i="6"/>
  <c r="Q545" i="6"/>
  <c r="V545" i="6"/>
  <c r="W545" i="6"/>
  <c r="X545" i="6"/>
  <c r="K545" i="6" s="1"/>
  <c r="P545" i="6" s="1"/>
  <c r="L546" i="6"/>
  <c r="M546" i="6"/>
  <c r="O546" i="6"/>
  <c r="Q546" i="6"/>
  <c r="T546" i="6"/>
  <c r="U546" i="6"/>
  <c r="X546" i="6"/>
  <c r="J547" i="6"/>
  <c r="R547" i="6" s="1"/>
  <c r="M547" i="6"/>
  <c r="O547" i="6"/>
  <c r="Q547" i="6"/>
  <c r="V547" i="6"/>
  <c r="W547" i="6"/>
  <c r="X547" i="6"/>
  <c r="K547" i="6" s="1"/>
  <c r="P547" i="6" s="1"/>
  <c r="L548" i="6"/>
  <c r="M548" i="6"/>
  <c r="O548" i="6"/>
  <c r="Q548" i="6"/>
  <c r="U548" i="6"/>
  <c r="X548" i="6"/>
  <c r="J549" i="6"/>
  <c r="R549" i="6" s="1"/>
  <c r="M549" i="6"/>
  <c r="O549" i="6"/>
  <c r="Q549" i="6"/>
  <c r="V549" i="6"/>
  <c r="W549" i="6"/>
  <c r="X549" i="6"/>
  <c r="K549" i="6" s="1"/>
  <c r="P549" i="6" s="1"/>
  <c r="L550" i="6"/>
  <c r="M550" i="6"/>
  <c r="O550" i="6"/>
  <c r="Q550" i="6"/>
  <c r="T550" i="6"/>
  <c r="U550" i="6"/>
  <c r="X550" i="6"/>
  <c r="J551" i="6"/>
  <c r="R551" i="6" s="1"/>
  <c r="M551" i="6"/>
  <c r="O551" i="6"/>
  <c r="Q551" i="6"/>
  <c r="V551" i="6"/>
  <c r="W551" i="6"/>
  <c r="X551" i="6"/>
  <c r="K551" i="6" s="1"/>
  <c r="P551" i="6" s="1"/>
  <c r="L552" i="6"/>
  <c r="M552" i="6"/>
  <c r="O552" i="6"/>
  <c r="Q552" i="6"/>
  <c r="U552" i="6"/>
  <c r="X552" i="6"/>
  <c r="J553" i="6"/>
  <c r="R553" i="6" s="1"/>
  <c r="M553" i="6"/>
  <c r="O553" i="6"/>
  <c r="Q553" i="6"/>
  <c r="V553" i="6"/>
  <c r="W553" i="6"/>
  <c r="X553" i="6"/>
  <c r="K553" i="6" s="1"/>
  <c r="P553" i="6" s="1"/>
  <c r="L554" i="6"/>
  <c r="M554" i="6"/>
  <c r="O554" i="6"/>
  <c r="Q554" i="6"/>
  <c r="T554" i="6"/>
  <c r="U554" i="6"/>
  <c r="X554" i="6"/>
  <c r="J555" i="6"/>
  <c r="R555" i="6" s="1"/>
  <c r="M555" i="6"/>
  <c r="O555" i="6"/>
  <c r="Q555" i="6"/>
  <c r="V555" i="6"/>
  <c r="W555" i="6"/>
  <c r="X555" i="6"/>
  <c r="K555" i="6" s="1"/>
  <c r="P555" i="6" s="1"/>
  <c r="L556" i="6"/>
  <c r="M556" i="6"/>
  <c r="O556" i="6"/>
  <c r="Q556" i="6"/>
  <c r="U556" i="6"/>
  <c r="X556" i="6"/>
  <c r="J557" i="6"/>
  <c r="R557" i="6" s="1"/>
  <c r="M557" i="6"/>
  <c r="O557" i="6"/>
  <c r="Q557" i="6"/>
  <c r="V557" i="6"/>
  <c r="W557" i="6"/>
  <c r="X557" i="6"/>
  <c r="K557" i="6" s="1"/>
  <c r="P557" i="6" s="1"/>
  <c r="L558" i="6"/>
  <c r="M558" i="6"/>
  <c r="O558" i="6"/>
  <c r="Q558" i="6"/>
  <c r="T558" i="6"/>
  <c r="U558" i="6"/>
  <c r="X558" i="6"/>
  <c r="J559" i="6"/>
  <c r="R559" i="6" s="1"/>
  <c r="M559" i="6"/>
  <c r="O559" i="6"/>
  <c r="Q559" i="6"/>
  <c r="T559" i="6"/>
  <c r="W559" i="6"/>
  <c r="X559" i="6"/>
  <c r="K560" i="6"/>
  <c r="M560" i="6"/>
  <c r="O560" i="6"/>
  <c r="P560" i="6"/>
  <c r="Q560" i="6"/>
  <c r="T560" i="6"/>
  <c r="U560" i="6"/>
  <c r="V560" i="6"/>
  <c r="X560" i="6"/>
  <c r="M561" i="6"/>
  <c r="O561" i="6"/>
  <c r="Q561" i="6"/>
  <c r="X561" i="6"/>
  <c r="T561" i="6" s="1"/>
  <c r="M562" i="6"/>
  <c r="O562" i="6"/>
  <c r="Q562" i="6"/>
  <c r="U562" i="6"/>
  <c r="X562" i="6"/>
  <c r="T562" i="6" s="1"/>
  <c r="J563" i="6"/>
  <c r="R563" i="6" s="1"/>
  <c r="K563" i="6"/>
  <c r="P563" i="6" s="1"/>
  <c r="M563" i="6"/>
  <c r="O563" i="6"/>
  <c r="Q563" i="6"/>
  <c r="T563" i="6"/>
  <c r="V563" i="6"/>
  <c r="W563" i="6"/>
  <c r="X563" i="6"/>
  <c r="K564" i="6"/>
  <c r="M564" i="6"/>
  <c r="O564" i="6"/>
  <c r="P564" i="6"/>
  <c r="Q564" i="6"/>
  <c r="T564" i="6"/>
  <c r="V564" i="6"/>
  <c r="X564" i="6"/>
  <c r="J565" i="6"/>
  <c r="R565" i="6" s="1"/>
  <c r="M565" i="6"/>
  <c r="O565" i="6"/>
  <c r="Q565" i="6"/>
  <c r="V565" i="6"/>
  <c r="X565" i="6"/>
  <c r="T565" i="6" s="1"/>
  <c r="M566" i="6"/>
  <c r="O566" i="6"/>
  <c r="Q566" i="6"/>
  <c r="X566" i="6"/>
  <c r="K567" i="6"/>
  <c r="P567" i="6" s="1"/>
  <c r="M567" i="6"/>
  <c r="O567" i="6"/>
  <c r="Q567" i="6"/>
  <c r="T567" i="6"/>
  <c r="W567" i="6"/>
  <c r="X567" i="6"/>
  <c r="K568" i="6"/>
  <c r="P568" i="6" s="1"/>
  <c r="M568" i="6"/>
  <c r="O568" i="6"/>
  <c r="Q568" i="6"/>
  <c r="T568" i="6"/>
  <c r="U568" i="6"/>
  <c r="V568" i="6"/>
  <c r="X568" i="6"/>
  <c r="M569" i="6"/>
  <c r="O569" i="6"/>
  <c r="Q569" i="6"/>
  <c r="X569" i="6"/>
  <c r="M570" i="6"/>
  <c r="O570" i="6"/>
  <c r="Q570" i="6"/>
  <c r="U570" i="6"/>
  <c r="X570" i="6"/>
  <c r="T570" i="6" s="1"/>
  <c r="J571" i="6"/>
  <c r="R571" i="6" s="1"/>
  <c r="K571" i="6"/>
  <c r="P571" i="6" s="1"/>
  <c r="M571" i="6"/>
  <c r="O571" i="6"/>
  <c r="Q571" i="6"/>
  <c r="T571" i="6"/>
  <c r="V571" i="6"/>
  <c r="W571" i="6"/>
  <c r="X571" i="6"/>
  <c r="K572" i="6"/>
  <c r="M572" i="6"/>
  <c r="O572" i="6"/>
  <c r="P572" i="6"/>
  <c r="Q572" i="6"/>
  <c r="T572" i="6"/>
  <c r="V572" i="6"/>
  <c r="X572" i="6"/>
  <c r="J573" i="6"/>
  <c r="R573" i="6" s="1"/>
  <c r="M573" i="6"/>
  <c r="O573" i="6"/>
  <c r="Q573" i="6"/>
  <c r="V573" i="6"/>
  <c r="X573" i="6"/>
  <c r="T573" i="6" s="1"/>
  <c r="M574" i="6"/>
  <c r="O574" i="6"/>
  <c r="Q574" i="6"/>
  <c r="X574" i="6"/>
  <c r="K575" i="6"/>
  <c r="P575" i="6" s="1"/>
  <c r="M575" i="6"/>
  <c r="O575" i="6"/>
  <c r="Q575" i="6"/>
  <c r="T575" i="6"/>
  <c r="W575" i="6"/>
  <c r="X575" i="6"/>
  <c r="K576" i="6"/>
  <c r="M576" i="6"/>
  <c r="O576" i="6"/>
  <c r="P576" i="6"/>
  <c r="Q576" i="6"/>
  <c r="T576" i="6"/>
  <c r="U576" i="6"/>
  <c r="V576" i="6"/>
  <c r="X576" i="6"/>
  <c r="M577" i="6"/>
  <c r="O577" i="6"/>
  <c r="Q577" i="6"/>
  <c r="X577" i="6"/>
  <c r="M578" i="6"/>
  <c r="O578" i="6"/>
  <c r="Q578" i="6"/>
  <c r="U578" i="6"/>
  <c r="X578" i="6"/>
  <c r="T578" i="6" s="1"/>
  <c r="J579" i="6"/>
  <c r="R579" i="6" s="1"/>
  <c r="K579" i="6"/>
  <c r="P579" i="6" s="1"/>
  <c r="M579" i="6"/>
  <c r="O579" i="6"/>
  <c r="Q579" i="6"/>
  <c r="T579" i="6"/>
  <c r="V579" i="6"/>
  <c r="W579" i="6"/>
  <c r="X579" i="6"/>
  <c r="K580" i="6"/>
  <c r="M580" i="6"/>
  <c r="O580" i="6"/>
  <c r="P580" i="6"/>
  <c r="Q580" i="6"/>
  <c r="T580" i="6"/>
  <c r="V580" i="6"/>
  <c r="X580" i="6"/>
  <c r="J581" i="6"/>
  <c r="R581" i="6" s="1"/>
  <c r="M581" i="6"/>
  <c r="O581" i="6"/>
  <c r="Q581" i="6"/>
  <c r="V581" i="6"/>
  <c r="X581" i="6"/>
  <c r="T581" i="6" s="1"/>
  <c r="M582" i="6"/>
  <c r="O582" i="6"/>
  <c r="Q582" i="6"/>
  <c r="X582" i="6"/>
  <c r="K583" i="6"/>
  <c r="P583" i="6" s="1"/>
  <c r="M583" i="6"/>
  <c r="O583" i="6"/>
  <c r="Q583" i="6"/>
  <c r="T583" i="6"/>
  <c r="W583" i="6"/>
  <c r="X583" i="6"/>
  <c r="K584" i="6"/>
  <c r="M584" i="6"/>
  <c r="O584" i="6"/>
  <c r="P584" i="6"/>
  <c r="Q584" i="6"/>
  <c r="T584" i="6"/>
  <c r="U584" i="6"/>
  <c r="V584" i="6"/>
  <c r="X584" i="6"/>
  <c r="M585" i="6"/>
  <c r="O585" i="6"/>
  <c r="Q585" i="6"/>
  <c r="X585" i="6"/>
  <c r="M586" i="6"/>
  <c r="O586" i="6"/>
  <c r="Q586" i="6"/>
  <c r="X586" i="6"/>
  <c r="J587" i="6"/>
  <c r="R587" i="6" s="1"/>
  <c r="K587" i="6"/>
  <c r="P587" i="6" s="1"/>
  <c r="M587" i="6"/>
  <c r="O587" i="6"/>
  <c r="Q587" i="6"/>
  <c r="T587" i="6"/>
  <c r="V587" i="6"/>
  <c r="W587" i="6"/>
  <c r="X587" i="6"/>
  <c r="K588" i="6"/>
  <c r="M588" i="6"/>
  <c r="O588" i="6"/>
  <c r="P588" i="6"/>
  <c r="Q588" i="6"/>
  <c r="T588" i="6"/>
  <c r="V588" i="6"/>
  <c r="X588" i="6"/>
  <c r="M589" i="6"/>
  <c r="O589" i="6"/>
  <c r="Q589" i="6"/>
  <c r="V589" i="6"/>
  <c r="X589" i="6"/>
  <c r="J589" i="6" s="1"/>
  <c r="R589" i="6" s="1"/>
  <c r="L590" i="6"/>
  <c r="M590" i="6"/>
  <c r="O590" i="6"/>
  <c r="Q590" i="6"/>
  <c r="U590" i="6"/>
  <c r="X590" i="6"/>
  <c r="K591" i="6"/>
  <c r="P591" i="6" s="1"/>
  <c r="M591" i="6"/>
  <c r="O591" i="6"/>
  <c r="Q591" i="6"/>
  <c r="T591" i="6"/>
  <c r="W591" i="6"/>
  <c r="X591" i="6"/>
  <c r="K592" i="6"/>
  <c r="P592" i="6" s="1"/>
  <c r="M592" i="6"/>
  <c r="O592" i="6"/>
  <c r="Q592" i="6"/>
  <c r="T592" i="6"/>
  <c r="U592" i="6"/>
  <c r="V592" i="6"/>
  <c r="X592" i="6"/>
  <c r="J593" i="6"/>
  <c r="M593" i="6"/>
  <c r="O593" i="6"/>
  <c r="Q593" i="6"/>
  <c r="R593" i="6"/>
  <c r="V593" i="6"/>
  <c r="X593" i="6"/>
  <c r="L594" i="6"/>
  <c r="M594" i="6"/>
  <c r="O594" i="6"/>
  <c r="Q594" i="6"/>
  <c r="U594" i="6"/>
  <c r="X594" i="6"/>
  <c r="J595" i="6"/>
  <c r="R595" i="6" s="1"/>
  <c r="K595" i="6"/>
  <c r="P595" i="6" s="1"/>
  <c r="M595" i="6"/>
  <c r="O595" i="6"/>
  <c r="Q595" i="6"/>
  <c r="T595" i="6"/>
  <c r="V595" i="6"/>
  <c r="W595" i="6"/>
  <c r="X595" i="6"/>
  <c r="M596" i="6"/>
  <c r="O596" i="6"/>
  <c r="Q596" i="6"/>
  <c r="X596" i="6"/>
  <c r="M597" i="6"/>
  <c r="O597" i="6"/>
  <c r="Q597" i="6"/>
  <c r="V597" i="6"/>
  <c r="X597" i="6"/>
  <c r="T597" i="6" s="1"/>
  <c r="K598" i="6"/>
  <c r="M598" i="6"/>
  <c r="O598" i="6"/>
  <c r="P598" i="6"/>
  <c r="Q598" i="6"/>
  <c r="T598" i="6"/>
  <c r="U598" i="6"/>
  <c r="V598" i="6"/>
  <c r="X598" i="6"/>
  <c r="J599" i="6"/>
  <c r="R599" i="6" s="1"/>
  <c r="K599" i="6"/>
  <c r="P599" i="6" s="1"/>
  <c r="M599" i="6"/>
  <c r="O599" i="6"/>
  <c r="Q599" i="6"/>
  <c r="V599" i="6"/>
  <c r="W599" i="6"/>
  <c r="X599" i="6"/>
  <c r="T599" i="6" s="1"/>
  <c r="M600" i="6"/>
  <c r="O600" i="6"/>
  <c r="Q600" i="6"/>
  <c r="X600" i="6"/>
  <c r="J601" i="6"/>
  <c r="R601" i="6" s="1"/>
  <c r="K601" i="6"/>
  <c r="P601" i="6" s="1"/>
  <c r="M601" i="6"/>
  <c r="O601" i="6"/>
  <c r="Q601" i="6"/>
  <c r="T601" i="6"/>
  <c r="V601" i="6"/>
  <c r="W601" i="6"/>
  <c r="X601" i="6"/>
  <c r="K602" i="6"/>
  <c r="M602" i="6"/>
  <c r="O602" i="6"/>
  <c r="P602" i="6"/>
  <c r="Q602" i="6"/>
  <c r="V602" i="6"/>
  <c r="X602" i="6"/>
  <c r="T602" i="6" s="1"/>
  <c r="M603" i="6"/>
  <c r="O603" i="6"/>
  <c r="Q603" i="6"/>
  <c r="X603" i="6"/>
  <c r="K604" i="6"/>
  <c r="M604" i="6"/>
  <c r="O604" i="6"/>
  <c r="P604" i="6"/>
  <c r="Q604" i="6"/>
  <c r="U604" i="6"/>
  <c r="V604" i="6"/>
  <c r="X604" i="6"/>
  <c r="T604" i="6" s="1"/>
  <c r="K605" i="6"/>
  <c r="P605" i="6" s="1"/>
  <c r="M605" i="6"/>
  <c r="O605" i="6"/>
  <c r="Q605" i="6"/>
  <c r="W605" i="6"/>
  <c r="X605" i="6"/>
  <c r="T605" i="6" s="1"/>
  <c r="K606" i="6"/>
  <c r="M606" i="6"/>
  <c r="O606" i="6"/>
  <c r="P606" i="6"/>
  <c r="Q606" i="6"/>
  <c r="T606" i="6"/>
  <c r="U606" i="6"/>
  <c r="V606" i="6"/>
  <c r="X606" i="6"/>
  <c r="J607" i="6"/>
  <c r="R607" i="6" s="1"/>
  <c r="K607" i="6"/>
  <c r="P607" i="6" s="1"/>
  <c r="M607" i="6"/>
  <c r="O607" i="6"/>
  <c r="Q607" i="6"/>
  <c r="V607" i="6"/>
  <c r="W607" i="6"/>
  <c r="X607" i="6"/>
  <c r="T607" i="6" s="1"/>
  <c r="M608" i="6"/>
  <c r="O608" i="6"/>
  <c r="Q608" i="6"/>
  <c r="X608" i="6"/>
  <c r="J609" i="6"/>
  <c r="R609" i="6" s="1"/>
  <c r="K609" i="6"/>
  <c r="P609" i="6" s="1"/>
  <c r="M609" i="6"/>
  <c r="O609" i="6"/>
  <c r="Q609" i="6"/>
  <c r="T609" i="6"/>
  <c r="V609" i="6"/>
  <c r="W609" i="6"/>
  <c r="X609" i="6"/>
  <c r="K610" i="6"/>
  <c r="M610" i="6"/>
  <c r="O610" i="6"/>
  <c r="P610" i="6"/>
  <c r="Q610" i="6"/>
  <c r="V610" i="6"/>
  <c r="X610" i="6"/>
  <c r="T610" i="6" s="1"/>
  <c r="M611" i="6"/>
  <c r="O611" i="6"/>
  <c r="Q611" i="6"/>
  <c r="X611" i="6"/>
  <c r="K612" i="6"/>
  <c r="M612" i="6"/>
  <c r="O612" i="6"/>
  <c r="P612" i="6"/>
  <c r="Q612" i="6"/>
  <c r="U612" i="6"/>
  <c r="V612" i="6"/>
  <c r="X612" i="6"/>
  <c r="T612" i="6" s="1"/>
  <c r="K613" i="6"/>
  <c r="P613" i="6" s="1"/>
  <c r="M613" i="6"/>
  <c r="O613" i="6"/>
  <c r="Q613" i="6"/>
  <c r="W613" i="6"/>
  <c r="X613" i="6"/>
  <c r="T613" i="6" s="1"/>
  <c r="J614" i="6"/>
  <c r="L614" i="6"/>
  <c r="M614" i="6"/>
  <c r="O614" i="6"/>
  <c r="Q614" i="6"/>
  <c r="R614" i="6"/>
  <c r="U614" i="6"/>
  <c r="V614" i="6"/>
  <c r="W614" i="6"/>
  <c r="X614" i="6"/>
  <c r="K614" i="6" s="1"/>
  <c r="P614" i="6" s="1"/>
  <c r="J615" i="6"/>
  <c r="L615" i="6"/>
  <c r="M615" i="6"/>
  <c r="O615" i="6"/>
  <c r="Q615" i="6"/>
  <c r="R615" i="6"/>
  <c r="U615" i="6"/>
  <c r="W615" i="6"/>
  <c r="X615" i="6"/>
  <c r="K615" i="6" s="1"/>
  <c r="P615" i="6" s="1"/>
  <c r="J616" i="6"/>
  <c r="L616" i="6"/>
  <c r="M616" i="6"/>
  <c r="O616" i="6"/>
  <c r="Q616" i="6"/>
  <c r="R616" i="6"/>
  <c r="U616" i="6"/>
  <c r="V616" i="6"/>
  <c r="W616" i="6"/>
  <c r="X616" i="6"/>
  <c r="K616" i="6" s="1"/>
  <c r="P616" i="6" s="1"/>
  <c r="J617" i="6"/>
  <c r="L617" i="6"/>
  <c r="M617" i="6"/>
  <c r="O617" i="6"/>
  <c r="Q617" i="6"/>
  <c r="R617" i="6"/>
  <c r="U617" i="6"/>
  <c r="W617" i="6"/>
  <c r="X617" i="6"/>
  <c r="K617" i="6" s="1"/>
  <c r="P617" i="6" s="1"/>
  <c r="J618" i="6"/>
  <c r="L618" i="6"/>
  <c r="M618" i="6"/>
  <c r="O618" i="6"/>
  <c r="Q618" i="6"/>
  <c r="R618" i="6"/>
  <c r="U618" i="6"/>
  <c r="V618" i="6"/>
  <c r="W618" i="6"/>
  <c r="X618" i="6"/>
  <c r="K618" i="6" s="1"/>
  <c r="P618" i="6" s="1"/>
  <c r="J619" i="6"/>
  <c r="L619" i="6"/>
  <c r="M619" i="6"/>
  <c r="O619" i="6"/>
  <c r="Q619" i="6"/>
  <c r="R619" i="6"/>
  <c r="U619" i="6"/>
  <c r="W619" i="6"/>
  <c r="X619" i="6"/>
  <c r="K619" i="6" s="1"/>
  <c r="P619" i="6" s="1"/>
  <c r="J620" i="6"/>
  <c r="L620" i="6"/>
  <c r="M620" i="6"/>
  <c r="O620" i="6"/>
  <c r="Q620" i="6"/>
  <c r="R620" i="6"/>
  <c r="U620" i="6"/>
  <c r="V620" i="6"/>
  <c r="W620" i="6"/>
  <c r="X620" i="6"/>
  <c r="K620" i="6" s="1"/>
  <c r="P620" i="6" s="1"/>
  <c r="J621" i="6"/>
  <c r="R621" i="6" s="1"/>
  <c r="L621" i="6"/>
  <c r="M621" i="6"/>
  <c r="O621" i="6"/>
  <c r="Q621" i="6"/>
  <c r="U621" i="6"/>
  <c r="W621" i="6"/>
  <c r="X621" i="6"/>
  <c r="K621" i="6" s="1"/>
  <c r="P621" i="6" s="1"/>
  <c r="J622" i="6"/>
  <c r="L622" i="6"/>
  <c r="M622" i="6"/>
  <c r="O622" i="6"/>
  <c r="Q622" i="6"/>
  <c r="R622" i="6"/>
  <c r="U622" i="6"/>
  <c r="V622" i="6"/>
  <c r="W622" i="6"/>
  <c r="X622" i="6"/>
  <c r="K622" i="6" s="1"/>
  <c r="P622" i="6" s="1"/>
  <c r="J623" i="6"/>
  <c r="R623" i="6" s="1"/>
  <c r="L623" i="6"/>
  <c r="M623" i="6"/>
  <c r="O623" i="6"/>
  <c r="Q623" i="6"/>
  <c r="U623" i="6"/>
  <c r="W623" i="6"/>
  <c r="X623" i="6"/>
  <c r="K623" i="6" s="1"/>
  <c r="P623" i="6" s="1"/>
  <c r="J624" i="6"/>
  <c r="L624" i="6"/>
  <c r="M624" i="6"/>
  <c r="O624" i="6"/>
  <c r="Q624" i="6"/>
  <c r="R624" i="6"/>
  <c r="U624" i="6"/>
  <c r="V624" i="6"/>
  <c r="W624" i="6"/>
  <c r="X624" i="6"/>
  <c r="K624" i="6" s="1"/>
  <c r="P624" i="6" s="1"/>
  <c r="J625" i="6"/>
  <c r="L625" i="6"/>
  <c r="M625" i="6"/>
  <c r="O625" i="6"/>
  <c r="Q625" i="6"/>
  <c r="R625" i="6"/>
  <c r="U625" i="6"/>
  <c r="W625" i="6"/>
  <c r="X625" i="6"/>
  <c r="K625" i="6" s="1"/>
  <c r="P625" i="6" s="1"/>
  <c r="J626" i="6"/>
  <c r="L626" i="6"/>
  <c r="M626" i="6"/>
  <c r="O626" i="6"/>
  <c r="P626" i="6"/>
  <c r="Q626" i="6"/>
  <c r="R626" i="6"/>
  <c r="U626" i="6"/>
  <c r="V626" i="6"/>
  <c r="W626" i="6"/>
  <c r="X626" i="6"/>
  <c r="K626" i="6" s="1"/>
  <c r="J627" i="6"/>
  <c r="L627" i="6"/>
  <c r="M627" i="6"/>
  <c r="O627" i="6"/>
  <c r="Q627" i="6"/>
  <c r="R627" i="6"/>
  <c r="U627" i="6"/>
  <c r="W627" i="6"/>
  <c r="X627" i="6"/>
  <c r="K627" i="6" s="1"/>
  <c r="P627" i="6" s="1"/>
  <c r="J628" i="6"/>
  <c r="L628" i="6"/>
  <c r="M628" i="6"/>
  <c r="O628" i="6"/>
  <c r="P628" i="6"/>
  <c r="Q628" i="6"/>
  <c r="R628" i="6"/>
  <c r="U628" i="6"/>
  <c r="V628" i="6"/>
  <c r="W628" i="6"/>
  <c r="X628" i="6"/>
  <c r="K628" i="6" s="1"/>
  <c r="J629" i="6"/>
  <c r="R629" i="6" s="1"/>
  <c r="M629" i="6"/>
  <c r="O629" i="6"/>
  <c r="Q629" i="6"/>
  <c r="W629" i="6"/>
  <c r="X629" i="6"/>
  <c r="K629" i="6" s="1"/>
  <c r="P629" i="6" s="1"/>
  <c r="J630" i="6"/>
  <c r="L630" i="6"/>
  <c r="M630" i="6"/>
  <c r="O630" i="6"/>
  <c r="P630" i="6"/>
  <c r="Q630" i="6"/>
  <c r="R630" i="6"/>
  <c r="U630" i="6"/>
  <c r="V630" i="6"/>
  <c r="W630" i="6"/>
  <c r="X630" i="6"/>
  <c r="K630" i="6" s="1"/>
  <c r="J631" i="6"/>
  <c r="M631" i="6"/>
  <c r="O631" i="6"/>
  <c r="Q631" i="6"/>
  <c r="R631" i="6"/>
  <c r="W631" i="6"/>
  <c r="X631" i="6"/>
  <c r="K631" i="6" s="1"/>
  <c r="P631" i="6" s="1"/>
  <c r="J632" i="6"/>
  <c r="L632" i="6"/>
  <c r="M632" i="6"/>
  <c r="O632" i="6"/>
  <c r="Q632" i="6"/>
  <c r="R632" i="6"/>
  <c r="U632" i="6"/>
  <c r="V632" i="6"/>
  <c r="W632" i="6"/>
  <c r="X632" i="6"/>
  <c r="K632" i="6" s="1"/>
  <c r="P632" i="6" s="1"/>
  <c r="J633" i="6"/>
  <c r="R633" i="6" s="1"/>
  <c r="M633" i="6"/>
  <c r="O633" i="6"/>
  <c r="Q633" i="6"/>
  <c r="W633" i="6"/>
  <c r="X633" i="6"/>
  <c r="K633" i="6" s="1"/>
  <c r="P633" i="6" s="1"/>
  <c r="J634" i="6"/>
  <c r="L634" i="6"/>
  <c r="M634" i="6"/>
  <c r="O634" i="6"/>
  <c r="Q634" i="6"/>
  <c r="R634" i="6"/>
  <c r="U634" i="6"/>
  <c r="V634" i="6"/>
  <c r="W634" i="6"/>
  <c r="X634" i="6"/>
  <c r="K634" i="6" s="1"/>
  <c r="P634" i="6" s="1"/>
  <c r="J635" i="6"/>
  <c r="R635" i="6" s="1"/>
  <c r="M635" i="6"/>
  <c r="O635" i="6"/>
  <c r="Q635" i="6"/>
  <c r="W635" i="6"/>
  <c r="X635" i="6"/>
  <c r="K635" i="6" s="1"/>
  <c r="P635" i="6" s="1"/>
  <c r="J636" i="6"/>
  <c r="L636" i="6"/>
  <c r="M636" i="6"/>
  <c r="O636" i="6"/>
  <c r="P636" i="6"/>
  <c r="Q636" i="6"/>
  <c r="R636" i="6"/>
  <c r="U636" i="6"/>
  <c r="V636" i="6"/>
  <c r="W636" i="6"/>
  <c r="X636" i="6"/>
  <c r="K636" i="6" s="1"/>
  <c r="J637" i="6"/>
  <c r="R637" i="6" s="1"/>
  <c r="M637" i="6"/>
  <c r="O637" i="6"/>
  <c r="Q637" i="6"/>
  <c r="W637" i="6"/>
  <c r="X637" i="6"/>
  <c r="K637" i="6" s="1"/>
  <c r="P637" i="6" s="1"/>
  <c r="J638" i="6"/>
  <c r="L638" i="6"/>
  <c r="M638" i="6"/>
  <c r="O638" i="6"/>
  <c r="P638" i="6"/>
  <c r="Q638" i="6"/>
  <c r="R638" i="6"/>
  <c r="U638" i="6"/>
  <c r="V638" i="6"/>
  <c r="W638" i="6"/>
  <c r="X638" i="6"/>
  <c r="K638" i="6" s="1"/>
  <c r="J639" i="6"/>
  <c r="M639" i="6"/>
  <c r="O639" i="6"/>
  <c r="Q639" i="6"/>
  <c r="R639" i="6"/>
  <c r="W639" i="6"/>
  <c r="X639" i="6"/>
  <c r="K639" i="6" s="1"/>
  <c r="P639" i="6" s="1"/>
  <c r="J640" i="6"/>
  <c r="L640" i="6"/>
  <c r="M640" i="6"/>
  <c r="O640" i="6"/>
  <c r="Q640" i="6"/>
  <c r="R640" i="6"/>
  <c r="U640" i="6"/>
  <c r="V640" i="6"/>
  <c r="W640" i="6"/>
  <c r="X640" i="6"/>
  <c r="K640" i="6" s="1"/>
  <c r="P640" i="6" s="1"/>
  <c r="J641" i="6"/>
  <c r="R641" i="6" s="1"/>
  <c r="M641" i="6"/>
  <c r="O641" i="6"/>
  <c r="Q641" i="6"/>
  <c r="W641" i="6"/>
  <c r="X641" i="6"/>
  <c r="K641" i="6" s="1"/>
  <c r="P641" i="6" s="1"/>
  <c r="J642" i="6"/>
  <c r="L642" i="6"/>
  <c r="M642" i="6"/>
  <c r="O642" i="6"/>
  <c r="Q642" i="6"/>
  <c r="R642" i="6"/>
  <c r="U642" i="6"/>
  <c r="V642" i="6"/>
  <c r="W642" i="6"/>
  <c r="X642" i="6"/>
  <c r="K642" i="6" s="1"/>
  <c r="P642" i="6" s="1"/>
  <c r="J643" i="6"/>
  <c r="R643" i="6" s="1"/>
  <c r="M643" i="6"/>
  <c r="O643" i="6"/>
  <c r="Q643" i="6"/>
  <c r="W643" i="6"/>
  <c r="X643" i="6"/>
  <c r="K643" i="6" s="1"/>
  <c r="P643" i="6" s="1"/>
  <c r="J644" i="6"/>
  <c r="L644" i="6"/>
  <c r="M644" i="6"/>
  <c r="O644" i="6"/>
  <c r="P644" i="6"/>
  <c r="Q644" i="6"/>
  <c r="R644" i="6"/>
  <c r="U644" i="6"/>
  <c r="V644" i="6"/>
  <c r="W644" i="6"/>
  <c r="X644" i="6"/>
  <c r="K644" i="6" s="1"/>
  <c r="J645" i="6"/>
  <c r="R645" i="6" s="1"/>
  <c r="M645" i="6"/>
  <c r="O645" i="6"/>
  <c r="Q645" i="6"/>
  <c r="W645" i="6"/>
  <c r="X645" i="6"/>
  <c r="K645" i="6" s="1"/>
  <c r="P645" i="6" s="1"/>
  <c r="J646" i="6"/>
  <c r="L646" i="6"/>
  <c r="M646" i="6"/>
  <c r="O646" i="6"/>
  <c r="P646" i="6"/>
  <c r="Q646" i="6"/>
  <c r="R646" i="6"/>
  <c r="U646" i="6"/>
  <c r="V646" i="6"/>
  <c r="W646" i="6"/>
  <c r="X646" i="6"/>
  <c r="K646" i="6" s="1"/>
  <c r="J647" i="6"/>
  <c r="M647" i="6"/>
  <c r="O647" i="6"/>
  <c r="Q647" i="6"/>
  <c r="R647" i="6"/>
  <c r="W647" i="6"/>
  <c r="X647" i="6"/>
  <c r="K647" i="6" s="1"/>
  <c r="P647" i="6" s="1"/>
  <c r="J648" i="6"/>
  <c r="L648" i="6"/>
  <c r="M648" i="6"/>
  <c r="O648" i="6"/>
  <c r="Q648" i="6"/>
  <c r="R648" i="6"/>
  <c r="U648" i="6"/>
  <c r="V648" i="6"/>
  <c r="W648" i="6"/>
  <c r="X648" i="6"/>
  <c r="K648" i="6" s="1"/>
  <c r="P648" i="6" s="1"/>
  <c r="J649" i="6"/>
  <c r="R649" i="6" s="1"/>
  <c r="M649" i="6"/>
  <c r="O649" i="6"/>
  <c r="Q649" i="6"/>
  <c r="W649" i="6"/>
  <c r="X649" i="6"/>
  <c r="K649" i="6" s="1"/>
  <c r="P649" i="6" s="1"/>
  <c r="J650" i="6"/>
  <c r="L650" i="6"/>
  <c r="M650" i="6"/>
  <c r="O650" i="6"/>
  <c r="Q650" i="6"/>
  <c r="R650" i="6"/>
  <c r="U650" i="6"/>
  <c r="V650" i="6"/>
  <c r="W650" i="6"/>
  <c r="X650" i="6"/>
  <c r="K650" i="6" s="1"/>
  <c r="P650" i="6" s="1"/>
  <c r="J651" i="6"/>
  <c r="R651" i="6" s="1"/>
  <c r="M651" i="6"/>
  <c r="O651" i="6"/>
  <c r="Q651" i="6"/>
  <c r="W651" i="6"/>
  <c r="X651" i="6"/>
  <c r="K651" i="6" s="1"/>
  <c r="P651" i="6" s="1"/>
  <c r="J652" i="6"/>
  <c r="L652" i="6"/>
  <c r="M652" i="6"/>
  <c r="O652" i="6"/>
  <c r="P652" i="6"/>
  <c r="Q652" i="6"/>
  <c r="R652" i="6"/>
  <c r="U652" i="6"/>
  <c r="V652" i="6"/>
  <c r="W652" i="6"/>
  <c r="X652" i="6"/>
  <c r="K652" i="6" s="1"/>
  <c r="J653" i="6"/>
  <c r="R653" i="6" s="1"/>
  <c r="M653" i="6"/>
  <c r="O653" i="6"/>
  <c r="Q653" i="6"/>
  <c r="W653" i="6"/>
  <c r="X653" i="6"/>
  <c r="K653" i="6" s="1"/>
  <c r="P653" i="6" s="1"/>
  <c r="J654" i="6"/>
  <c r="L654" i="6"/>
  <c r="M654" i="6"/>
  <c r="O654" i="6"/>
  <c r="P654" i="6"/>
  <c r="Q654" i="6"/>
  <c r="R654" i="6"/>
  <c r="U654" i="6"/>
  <c r="V654" i="6"/>
  <c r="W654" i="6"/>
  <c r="X654" i="6"/>
  <c r="K654" i="6" s="1"/>
  <c r="J655" i="6"/>
  <c r="M655" i="6"/>
  <c r="O655" i="6"/>
  <c r="Q655" i="6"/>
  <c r="R655" i="6"/>
  <c r="W655" i="6"/>
  <c r="X655" i="6"/>
  <c r="K655" i="6" s="1"/>
  <c r="P655" i="6" s="1"/>
  <c r="J656" i="6"/>
  <c r="L656" i="6"/>
  <c r="M656" i="6"/>
  <c r="O656" i="6"/>
  <c r="Q656" i="6"/>
  <c r="R656" i="6"/>
  <c r="U656" i="6"/>
  <c r="V656" i="6"/>
  <c r="W656" i="6"/>
  <c r="X656" i="6"/>
  <c r="K656" i="6" s="1"/>
  <c r="P656" i="6" s="1"/>
  <c r="J657" i="6"/>
  <c r="R657" i="6" s="1"/>
  <c r="M657" i="6"/>
  <c r="O657" i="6"/>
  <c r="Q657" i="6"/>
  <c r="W657" i="6"/>
  <c r="X657" i="6"/>
  <c r="K657" i="6" s="1"/>
  <c r="P657" i="6" s="1"/>
  <c r="J658" i="6"/>
  <c r="L658" i="6"/>
  <c r="M658" i="6"/>
  <c r="O658" i="6"/>
  <c r="Q658" i="6"/>
  <c r="R658" i="6"/>
  <c r="U658" i="6"/>
  <c r="V658" i="6"/>
  <c r="W658" i="6"/>
  <c r="X658" i="6"/>
  <c r="K658" i="6" s="1"/>
  <c r="P658" i="6" s="1"/>
  <c r="J659" i="6"/>
  <c r="R659" i="6" s="1"/>
  <c r="M659" i="6"/>
  <c r="O659" i="6"/>
  <c r="Q659" i="6"/>
  <c r="W659" i="6"/>
  <c r="X659" i="6"/>
  <c r="K659" i="6" s="1"/>
  <c r="P659" i="6" s="1"/>
  <c r="J660" i="6"/>
  <c r="L660" i="6"/>
  <c r="M660" i="6"/>
  <c r="O660" i="6"/>
  <c r="P660" i="6"/>
  <c r="Q660" i="6"/>
  <c r="R660" i="6"/>
  <c r="U660" i="6"/>
  <c r="V660" i="6"/>
  <c r="W660" i="6"/>
  <c r="X660" i="6"/>
  <c r="K660" i="6" s="1"/>
  <c r="J661" i="6"/>
  <c r="R661" i="6" s="1"/>
  <c r="M661" i="6"/>
  <c r="O661" i="6"/>
  <c r="Q661" i="6"/>
  <c r="W661" i="6"/>
  <c r="X661" i="6"/>
  <c r="K661" i="6" s="1"/>
  <c r="P661" i="6" s="1"/>
  <c r="J662" i="6"/>
  <c r="L662" i="6"/>
  <c r="M662" i="6"/>
  <c r="O662" i="6"/>
  <c r="P662" i="6"/>
  <c r="Q662" i="6"/>
  <c r="R662" i="6"/>
  <c r="U662" i="6"/>
  <c r="V662" i="6"/>
  <c r="W662" i="6"/>
  <c r="X662" i="6"/>
  <c r="K662" i="6" s="1"/>
  <c r="J663" i="6"/>
  <c r="M663" i="6"/>
  <c r="O663" i="6"/>
  <c r="Q663" i="6"/>
  <c r="R663" i="6"/>
  <c r="W663" i="6"/>
  <c r="X663" i="6"/>
  <c r="K663" i="6" s="1"/>
  <c r="P663" i="6" s="1"/>
  <c r="J664" i="6"/>
  <c r="L664" i="6"/>
  <c r="M664" i="6"/>
  <c r="O664" i="6"/>
  <c r="Q664" i="6"/>
  <c r="R664" i="6"/>
  <c r="U664" i="6"/>
  <c r="V664" i="6"/>
  <c r="W664" i="6"/>
  <c r="X664" i="6"/>
  <c r="K664" i="6" s="1"/>
  <c r="P664" i="6" s="1"/>
  <c r="J665" i="6"/>
  <c r="R665" i="6" s="1"/>
  <c r="M665" i="6"/>
  <c r="O665" i="6"/>
  <c r="Q665" i="6"/>
  <c r="W665" i="6"/>
  <c r="X665" i="6"/>
  <c r="K665" i="6" s="1"/>
  <c r="P665" i="6" s="1"/>
  <c r="J666" i="6"/>
  <c r="L666" i="6"/>
  <c r="M666" i="6"/>
  <c r="O666" i="6"/>
  <c r="Q666" i="6"/>
  <c r="R666" i="6"/>
  <c r="U666" i="6"/>
  <c r="V666" i="6"/>
  <c r="W666" i="6"/>
  <c r="X666" i="6"/>
  <c r="K666" i="6" s="1"/>
  <c r="P666" i="6" s="1"/>
  <c r="J667" i="6"/>
  <c r="R667" i="6" s="1"/>
  <c r="M667" i="6"/>
  <c r="O667" i="6"/>
  <c r="Q667" i="6"/>
  <c r="W667" i="6"/>
  <c r="X667" i="6"/>
  <c r="K667" i="6" s="1"/>
  <c r="P667" i="6" s="1"/>
  <c r="J668" i="6"/>
  <c r="L668" i="6"/>
  <c r="M668" i="6"/>
  <c r="O668" i="6"/>
  <c r="P668" i="6"/>
  <c r="Q668" i="6"/>
  <c r="R668" i="6"/>
  <c r="U668" i="6"/>
  <c r="V668" i="6"/>
  <c r="W668" i="6"/>
  <c r="X668" i="6"/>
  <c r="K668" i="6" s="1"/>
  <c r="J669" i="6"/>
  <c r="R669" i="6" s="1"/>
  <c r="M669" i="6"/>
  <c r="O669" i="6"/>
  <c r="Q669" i="6"/>
  <c r="W669" i="6"/>
  <c r="X669" i="6"/>
  <c r="K669" i="6" s="1"/>
  <c r="P669" i="6" s="1"/>
  <c r="J670" i="6"/>
  <c r="L670" i="6"/>
  <c r="M670" i="6"/>
  <c r="O670" i="6"/>
  <c r="P670" i="6"/>
  <c r="Q670" i="6"/>
  <c r="R670" i="6"/>
  <c r="U670" i="6"/>
  <c r="V670" i="6"/>
  <c r="W670" i="6"/>
  <c r="X670" i="6"/>
  <c r="K670" i="6" s="1"/>
  <c r="J671" i="6"/>
  <c r="M671" i="6"/>
  <c r="O671" i="6"/>
  <c r="Q671" i="6"/>
  <c r="R671" i="6"/>
  <c r="W671" i="6"/>
  <c r="X671" i="6"/>
  <c r="K671" i="6" s="1"/>
  <c r="P671" i="6" s="1"/>
  <c r="J672" i="6"/>
  <c r="L672" i="6"/>
  <c r="M672" i="6"/>
  <c r="O672" i="6"/>
  <c r="Q672" i="6"/>
  <c r="R672" i="6"/>
  <c r="U672" i="6"/>
  <c r="V672" i="6"/>
  <c r="W672" i="6"/>
  <c r="X672" i="6"/>
  <c r="K672" i="6" s="1"/>
  <c r="P672" i="6" s="1"/>
  <c r="J673" i="6"/>
  <c r="R673" i="6" s="1"/>
  <c r="M673" i="6"/>
  <c r="O673" i="6"/>
  <c r="Q673" i="6"/>
  <c r="W673" i="6"/>
  <c r="X673" i="6"/>
  <c r="K673" i="6" s="1"/>
  <c r="P673" i="6" s="1"/>
  <c r="J674" i="6"/>
  <c r="L674" i="6"/>
  <c r="M674" i="6"/>
  <c r="O674" i="6"/>
  <c r="Q674" i="6"/>
  <c r="R674" i="6"/>
  <c r="U674" i="6"/>
  <c r="V674" i="6"/>
  <c r="W674" i="6"/>
  <c r="X674" i="6"/>
  <c r="K674" i="6" s="1"/>
  <c r="P674" i="6" s="1"/>
  <c r="M675" i="6"/>
  <c r="O675" i="6"/>
  <c r="Q675" i="6"/>
  <c r="X675" i="6"/>
  <c r="T675" i="6" s="1"/>
  <c r="J676" i="6"/>
  <c r="L676" i="6"/>
  <c r="M676" i="6"/>
  <c r="O676" i="6"/>
  <c r="Q676" i="6"/>
  <c r="R676" i="6"/>
  <c r="U676" i="6"/>
  <c r="V676" i="6"/>
  <c r="W676" i="6"/>
  <c r="X676" i="6"/>
  <c r="K676" i="6" s="1"/>
  <c r="P676" i="6" s="1"/>
  <c r="J677" i="6"/>
  <c r="R677" i="6" s="1"/>
  <c r="M677" i="6"/>
  <c r="O677" i="6"/>
  <c r="Q677" i="6"/>
  <c r="T677" i="6"/>
  <c r="W677" i="6"/>
  <c r="X677" i="6"/>
  <c r="J678" i="6"/>
  <c r="L678" i="6"/>
  <c r="M678" i="6"/>
  <c r="O678" i="6"/>
  <c r="Q678" i="6"/>
  <c r="R678" i="6"/>
  <c r="U678" i="6"/>
  <c r="V678" i="6"/>
  <c r="W678" i="6"/>
  <c r="X678" i="6"/>
  <c r="K678" i="6" s="1"/>
  <c r="P678" i="6" s="1"/>
  <c r="J679" i="6"/>
  <c r="M679" i="6"/>
  <c r="O679" i="6"/>
  <c r="Q679" i="6"/>
  <c r="R679" i="6"/>
  <c r="T679" i="6"/>
  <c r="W679" i="6"/>
  <c r="X679" i="6"/>
  <c r="J680" i="6"/>
  <c r="L680" i="6"/>
  <c r="M680" i="6"/>
  <c r="O680" i="6"/>
  <c r="P680" i="6"/>
  <c r="Q680" i="6"/>
  <c r="R680" i="6"/>
  <c r="U680" i="6"/>
  <c r="V680" i="6"/>
  <c r="W680" i="6"/>
  <c r="X680" i="6"/>
  <c r="K680" i="6" s="1"/>
  <c r="M681" i="6"/>
  <c r="O681" i="6"/>
  <c r="Q681" i="6"/>
  <c r="X681" i="6"/>
  <c r="T681" i="6" s="1"/>
  <c r="J682" i="6"/>
  <c r="L682" i="6"/>
  <c r="M682" i="6"/>
  <c r="O682" i="6"/>
  <c r="P682" i="6"/>
  <c r="Q682" i="6"/>
  <c r="R682" i="6"/>
  <c r="U682" i="6"/>
  <c r="V682" i="6"/>
  <c r="W682" i="6"/>
  <c r="X682" i="6"/>
  <c r="K682" i="6" s="1"/>
  <c r="M683" i="6"/>
  <c r="O683" i="6"/>
  <c r="Q683" i="6"/>
  <c r="X683" i="6"/>
  <c r="T683" i="6" s="1"/>
  <c r="J684" i="6"/>
  <c r="L684" i="6"/>
  <c r="M684" i="6"/>
  <c r="O684" i="6"/>
  <c r="Q684" i="6"/>
  <c r="R684" i="6"/>
  <c r="U684" i="6"/>
  <c r="V684" i="6"/>
  <c r="W684" i="6"/>
  <c r="X684" i="6"/>
  <c r="K684" i="6" s="1"/>
  <c r="P684" i="6" s="1"/>
  <c r="J685" i="6"/>
  <c r="R685" i="6" s="1"/>
  <c r="M685" i="6"/>
  <c r="O685" i="6"/>
  <c r="Q685" i="6"/>
  <c r="T685" i="6"/>
  <c r="W685" i="6"/>
  <c r="X685" i="6"/>
  <c r="J686" i="6"/>
  <c r="L686" i="6"/>
  <c r="M686" i="6"/>
  <c r="O686" i="6"/>
  <c r="Q686" i="6"/>
  <c r="R686" i="6"/>
  <c r="U686" i="6"/>
  <c r="V686" i="6"/>
  <c r="W686" i="6"/>
  <c r="X686" i="6"/>
  <c r="K686" i="6" s="1"/>
  <c r="P686" i="6" s="1"/>
  <c r="J687" i="6"/>
  <c r="M687" i="6"/>
  <c r="O687" i="6"/>
  <c r="Q687" i="6"/>
  <c r="R687" i="6"/>
  <c r="T687" i="6"/>
  <c r="W687" i="6"/>
  <c r="X687" i="6"/>
  <c r="J688" i="6"/>
  <c r="L688" i="6"/>
  <c r="M688" i="6"/>
  <c r="O688" i="6"/>
  <c r="P688" i="6"/>
  <c r="Q688" i="6"/>
  <c r="R688" i="6"/>
  <c r="U688" i="6"/>
  <c r="V688" i="6"/>
  <c r="W688" i="6"/>
  <c r="X688" i="6"/>
  <c r="K688" i="6" s="1"/>
  <c r="M689" i="6"/>
  <c r="O689" i="6"/>
  <c r="Q689" i="6"/>
  <c r="X689" i="6"/>
  <c r="T689" i="6" s="1"/>
  <c r="J690" i="6"/>
  <c r="L690" i="6"/>
  <c r="M690" i="6"/>
  <c r="O690" i="6"/>
  <c r="P690" i="6"/>
  <c r="Q690" i="6"/>
  <c r="R690" i="6"/>
  <c r="U690" i="6"/>
  <c r="V690" i="6"/>
  <c r="W690" i="6"/>
  <c r="X690" i="6"/>
  <c r="K690" i="6" s="1"/>
  <c r="M691" i="6"/>
  <c r="O691" i="6"/>
  <c r="Q691" i="6"/>
  <c r="X691" i="6"/>
  <c r="T691" i="6" s="1"/>
  <c r="J692" i="6"/>
  <c r="L692" i="6"/>
  <c r="M692" i="6"/>
  <c r="O692" i="6"/>
  <c r="Q692" i="6"/>
  <c r="R692" i="6"/>
  <c r="U692" i="6"/>
  <c r="V692" i="6"/>
  <c r="W692" i="6"/>
  <c r="X692" i="6"/>
  <c r="K692" i="6" s="1"/>
  <c r="P692" i="6" s="1"/>
  <c r="J693" i="6"/>
  <c r="R693" i="6" s="1"/>
  <c r="M693" i="6"/>
  <c r="O693" i="6"/>
  <c r="Q693" i="6"/>
  <c r="T693" i="6"/>
  <c r="W693" i="6"/>
  <c r="X693" i="6"/>
  <c r="L694" i="6"/>
  <c r="M694" i="6"/>
  <c r="O694" i="6"/>
  <c r="Q694" i="6"/>
  <c r="U694" i="6"/>
  <c r="V694" i="6"/>
  <c r="X694" i="6"/>
  <c r="J694" i="6" s="1"/>
  <c r="R694" i="6" s="1"/>
  <c r="M695" i="6"/>
  <c r="O695" i="6"/>
  <c r="Q695" i="6"/>
  <c r="X695" i="6"/>
  <c r="T695" i="6" s="1"/>
  <c r="L696" i="6"/>
  <c r="M696" i="6"/>
  <c r="O696" i="6"/>
  <c r="Q696" i="6"/>
  <c r="U696" i="6"/>
  <c r="V696" i="6"/>
  <c r="X696" i="6"/>
  <c r="J696" i="6" s="1"/>
  <c r="R696" i="6" s="1"/>
  <c r="J697" i="6"/>
  <c r="R697" i="6" s="1"/>
  <c r="M697" i="6"/>
  <c r="O697" i="6"/>
  <c r="Q697" i="6"/>
  <c r="T697" i="6"/>
  <c r="W697" i="6"/>
  <c r="X697" i="6"/>
  <c r="L698" i="6"/>
  <c r="M698" i="6"/>
  <c r="O698" i="6"/>
  <c r="Q698" i="6"/>
  <c r="U698" i="6"/>
  <c r="V698" i="6"/>
  <c r="X698" i="6"/>
  <c r="J698" i="6" s="1"/>
  <c r="R698" i="6" s="1"/>
  <c r="M699" i="6"/>
  <c r="O699" i="6"/>
  <c r="Q699" i="6"/>
  <c r="X699" i="6"/>
  <c r="T699" i="6" s="1"/>
  <c r="L700" i="6"/>
  <c r="M700" i="6"/>
  <c r="O700" i="6"/>
  <c r="Q700" i="6"/>
  <c r="U700" i="6"/>
  <c r="V700" i="6"/>
  <c r="X700" i="6"/>
  <c r="J700" i="6" s="1"/>
  <c r="R700" i="6" s="1"/>
  <c r="J701" i="6"/>
  <c r="R701" i="6" s="1"/>
  <c r="M701" i="6"/>
  <c r="O701" i="6"/>
  <c r="Q701" i="6"/>
  <c r="T701" i="6"/>
  <c r="W701" i="6"/>
  <c r="X701" i="6"/>
  <c r="L702" i="6"/>
  <c r="M702" i="6"/>
  <c r="O702" i="6"/>
  <c r="Q702" i="6"/>
  <c r="U702" i="6"/>
  <c r="V702" i="6"/>
  <c r="X702" i="6"/>
  <c r="J702" i="6" s="1"/>
  <c r="R702" i="6" s="1"/>
  <c r="M703" i="6"/>
  <c r="O703" i="6"/>
  <c r="Q703" i="6"/>
  <c r="X703" i="6"/>
  <c r="T703" i="6" s="1"/>
  <c r="L704" i="6"/>
  <c r="M704" i="6"/>
  <c r="O704" i="6"/>
  <c r="Q704" i="6"/>
  <c r="U704" i="6"/>
  <c r="V704" i="6"/>
  <c r="X704" i="6"/>
  <c r="J704" i="6" s="1"/>
  <c r="R704" i="6" s="1"/>
  <c r="J705" i="6"/>
  <c r="R705" i="6" s="1"/>
  <c r="M705" i="6"/>
  <c r="O705" i="6"/>
  <c r="Q705" i="6"/>
  <c r="T705" i="6"/>
  <c r="W705" i="6"/>
  <c r="X705" i="6"/>
  <c r="L706" i="6"/>
  <c r="M706" i="6"/>
  <c r="O706" i="6"/>
  <c r="Q706" i="6"/>
  <c r="U706" i="6"/>
  <c r="V706" i="6"/>
  <c r="X706" i="6"/>
  <c r="J706" i="6" s="1"/>
  <c r="R706" i="6" s="1"/>
  <c r="M707" i="6"/>
  <c r="O707" i="6"/>
  <c r="Q707" i="6"/>
  <c r="X707" i="6"/>
  <c r="T707" i="6" s="1"/>
  <c r="L708" i="6"/>
  <c r="M708" i="6"/>
  <c r="O708" i="6"/>
  <c r="Q708" i="6"/>
  <c r="U708" i="6"/>
  <c r="V708" i="6"/>
  <c r="X708" i="6"/>
  <c r="J708" i="6" s="1"/>
  <c r="R708" i="6" s="1"/>
  <c r="J709" i="6"/>
  <c r="R709" i="6" s="1"/>
  <c r="M709" i="6"/>
  <c r="O709" i="6"/>
  <c r="Q709" i="6"/>
  <c r="T709" i="6"/>
  <c r="W709" i="6"/>
  <c r="X709" i="6"/>
  <c r="L710" i="6"/>
  <c r="M710" i="6"/>
  <c r="O710" i="6"/>
  <c r="Q710" i="6"/>
  <c r="U710" i="6"/>
  <c r="V710" i="6"/>
  <c r="X710" i="6"/>
  <c r="J710" i="6" s="1"/>
  <c r="R710" i="6" s="1"/>
  <c r="M711" i="6"/>
  <c r="O711" i="6"/>
  <c r="Q711" i="6"/>
  <c r="X711" i="6"/>
  <c r="T711" i="6" s="1"/>
  <c r="L712" i="6"/>
  <c r="M712" i="6"/>
  <c r="O712" i="6"/>
  <c r="Q712" i="6"/>
  <c r="U712" i="6"/>
  <c r="V712" i="6"/>
  <c r="X712" i="6"/>
  <c r="J712" i="6" s="1"/>
  <c r="R712" i="6" s="1"/>
  <c r="J713" i="6"/>
  <c r="R713" i="6" s="1"/>
  <c r="K713" i="6"/>
  <c r="P713" i="6" s="1"/>
  <c r="M713" i="6"/>
  <c r="O713" i="6"/>
  <c r="Q713" i="6"/>
  <c r="T713" i="6"/>
  <c r="V713" i="6"/>
  <c r="W713" i="6"/>
  <c r="X713" i="6"/>
  <c r="K714" i="6"/>
  <c r="M714" i="6"/>
  <c r="O714" i="6"/>
  <c r="P714" i="6"/>
  <c r="Q714" i="6"/>
  <c r="V714" i="6"/>
  <c r="X714" i="6"/>
  <c r="T714" i="6" s="1"/>
  <c r="M715" i="6"/>
  <c r="O715" i="6"/>
  <c r="Q715" i="6"/>
  <c r="X715" i="6"/>
  <c r="T715" i="6" s="1"/>
  <c r="K716" i="6"/>
  <c r="M716" i="6"/>
  <c r="O716" i="6"/>
  <c r="P716" i="6"/>
  <c r="Q716" i="6"/>
  <c r="U716" i="6"/>
  <c r="V716" i="6"/>
  <c r="X716" i="6"/>
  <c r="T716" i="6" s="1"/>
  <c r="K717" i="6"/>
  <c r="P717" i="6" s="1"/>
  <c r="M717" i="6"/>
  <c r="O717" i="6"/>
  <c r="Q717" i="6"/>
  <c r="W717" i="6"/>
  <c r="X717" i="6"/>
  <c r="T717" i="6" s="1"/>
  <c r="K718" i="6"/>
  <c r="M718" i="6"/>
  <c r="O718" i="6"/>
  <c r="P718" i="6"/>
  <c r="Q718" i="6"/>
  <c r="T718" i="6"/>
  <c r="U718" i="6"/>
  <c r="V718" i="6"/>
  <c r="X718" i="6"/>
  <c r="J719" i="6"/>
  <c r="R719" i="6" s="1"/>
  <c r="K719" i="6"/>
  <c r="P719" i="6" s="1"/>
  <c r="M719" i="6"/>
  <c r="O719" i="6"/>
  <c r="Q719" i="6"/>
  <c r="V719" i="6"/>
  <c r="W719" i="6"/>
  <c r="X719" i="6"/>
  <c r="T719" i="6" s="1"/>
  <c r="M720" i="6"/>
  <c r="O720" i="6"/>
  <c r="Q720" i="6"/>
  <c r="X720" i="6"/>
  <c r="T720" i="6" s="1"/>
  <c r="J721" i="6"/>
  <c r="R721" i="6" s="1"/>
  <c r="K721" i="6"/>
  <c r="P721" i="6" s="1"/>
  <c r="M721" i="6"/>
  <c r="O721" i="6"/>
  <c r="Q721" i="6"/>
  <c r="T721" i="6"/>
  <c r="V721" i="6"/>
  <c r="W721" i="6"/>
  <c r="X721" i="6"/>
  <c r="K722" i="6"/>
  <c r="M722" i="6"/>
  <c r="O722" i="6"/>
  <c r="P722" i="6"/>
  <c r="Q722" i="6"/>
  <c r="V722" i="6"/>
  <c r="X722" i="6"/>
  <c r="T722" i="6" s="1"/>
  <c r="M723" i="6"/>
  <c r="O723" i="6"/>
  <c r="Q723" i="6"/>
  <c r="X723" i="6"/>
  <c r="T723" i="6" s="1"/>
  <c r="K724" i="6"/>
  <c r="M724" i="6"/>
  <c r="O724" i="6"/>
  <c r="P724" i="6"/>
  <c r="Q724" i="6"/>
  <c r="U724" i="6"/>
  <c r="V724" i="6"/>
  <c r="X724" i="6"/>
  <c r="T724" i="6" s="1"/>
  <c r="K725" i="6"/>
  <c r="P725" i="6" s="1"/>
  <c r="M725" i="6"/>
  <c r="O725" i="6"/>
  <c r="Q725" i="6"/>
  <c r="W725" i="6"/>
  <c r="X725" i="6"/>
  <c r="T725" i="6" s="1"/>
  <c r="K726" i="6"/>
  <c r="M726" i="6"/>
  <c r="O726" i="6"/>
  <c r="P726" i="6"/>
  <c r="Q726" i="6"/>
  <c r="T726" i="6"/>
  <c r="U726" i="6"/>
  <c r="V726" i="6"/>
  <c r="X726" i="6"/>
  <c r="J727" i="6"/>
  <c r="R727" i="6" s="1"/>
  <c r="K727" i="6"/>
  <c r="P727" i="6" s="1"/>
  <c r="M727" i="6"/>
  <c r="O727" i="6"/>
  <c r="Q727" i="6"/>
  <c r="V727" i="6"/>
  <c r="W727" i="6"/>
  <c r="X727" i="6"/>
  <c r="T727" i="6" s="1"/>
  <c r="M728" i="6"/>
  <c r="O728" i="6"/>
  <c r="Q728" i="6"/>
  <c r="X728" i="6"/>
  <c r="T728" i="6" s="1"/>
  <c r="J729" i="6"/>
  <c r="R729" i="6" s="1"/>
  <c r="K729" i="6"/>
  <c r="P729" i="6" s="1"/>
  <c r="M729" i="6"/>
  <c r="O729" i="6"/>
  <c r="Q729" i="6"/>
  <c r="T729" i="6"/>
  <c r="V729" i="6"/>
  <c r="W729" i="6"/>
  <c r="X729" i="6"/>
  <c r="K730" i="6"/>
  <c r="M730" i="6"/>
  <c r="O730" i="6"/>
  <c r="P730" i="6"/>
  <c r="Q730" i="6"/>
  <c r="V730" i="6"/>
  <c r="X730" i="6"/>
  <c r="T730" i="6" s="1"/>
  <c r="M731" i="6"/>
  <c r="O731" i="6"/>
  <c r="Q731" i="6"/>
  <c r="X731" i="6"/>
  <c r="T731" i="6" s="1"/>
  <c r="K732" i="6"/>
  <c r="M732" i="6"/>
  <c r="O732" i="6"/>
  <c r="P732" i="6"/>
  <c r="Q732" i="6"/>
  <c r="U732" i="6"/>
  <c r="V732" i="6"/>
  <c r="X732" i="6"/>
  <c r="T732" i="6" s="1"/>
  <c r="K733" i="6"/>
  <c r="P733" i="6" s="1"/>
  <c r="M733" i="6"/>
  <c r="O733" i="6"/>
  <c r="Q733" i="6"/>
  <c r="W733" i="6"/>
  <c r="X733" i="6"/>
  <c r="T733" i="6" s="1"/>
  <c r="K734" i="6"/>
  <c r="M734" i="6"/>
  <c r="O734" i="6"/>
  <c r="P734" i="6"/>
  <c r="Q734" i="6"/>
  <c r="T734" i="6"/>
  <c r="U734" i="6"/>
  <c r="V734" i="6"/>
  <c r="X734" i="6"/>
  <c r="J735" i="6"/>
  <c r="R735" i="6" s="1"/>
  <c r="K735" i="6"/>
  <c r="P735" i="6" s="1"/>
  <c r="M735" i="6"/>
  <c r="O735" i="6"/>
  <c r="Q735" i="6"/>
  <c r="V735" i="6"/>
  <c r="W735" i="6"/>
  <c r="X735" i="6"/>
  <c r="T735" i="6" s="1"/>
  <c r="M736" i="6"/>
  <c r="O736" i="6"/>
  <c r="Q736" i="6"/>
  <c r="X736" i="6"/>
  <c r="T736" i="6" s="1"/>
  <c r="J737" i="6"/>
  <c r="R737" i="6" s="1"/>
  <c r="K737" i="6"/>
  <c r="P737" i="6" s="1"/>
  <c r="M737" i="6"/>
  <c r="O737" i="6"/>
  <c r="Q737" i="6"/>
  <c r="T737" i="6"/>
  <c r="V737" i="6"/>
  <c r="W737" i="6"/>
  <c r="X737" i="6"/>
  <c r="K738" i="6"/>
  <c r="M738" i="6"/>
  <c r="O738" i="6"/>
  <c r="P738" i="6"/>
  <c r="Q738" i="6"/>
  <c r="V738" i="6"/>
  <c r="X738" i="6"/>
  <c r="T738" i="6" s="1"/>
  <c r="M739" i="6"/>
  <c r="O739" i="6"/>
  <c r="Q739" i="6"/>
  <c r="X739" i="6"/>
  <c r="T739" i="6" s="1"/>
  <c r="K740" i="6"/>
  <c r="M740" i="6"/>
  <c r="O740" i="6"/>
  <c r="P740" i="6"/>
  <c r="Q740" i="6"/>
  <c r="U740" i="6"/>
  <c r="V740" i="6"/>
  <c r="X740" i="6"/>
  <c r="T740" i="6" s="1"/>
  <c r="K741" i="6"/>
  <c r="P741" i="6" s="1"/>
  <c r="M741" i="6"/>
  <c r="O741" i="6"/>
  <c r="Q741" i="6"/>
  <c r="V741" i="6"/>
  <c r="W741" i="6"/>
  <c r="X741" i="6"/>
  <c r="L741" i="6" s="1"/>
  <c r="M742" i="6"/>
  <c r="O742" i="6"/>
  <c r="Q742" i="6"/>
  <c r="X742" i="6"/>
  <c r="K742" i="6" s="1"/>
  <c r="P742" i="6" s="1"/>
  <c r="J743" i="6"/>
  <c r="M743" i="6"/>
  <c r="O743" i="6"/>
  <c r="Q743" i="6"/>
  <c r="R743" i="6"/>
  <c r="V743" i="6"/>
  <c r="W743" i="6"/>
  <c r="X743" i="6"/>
  <c r="K743" i="6" s="1"/>
  <c r="P743" i="6" s="1"/>
  <c r="M744" i="6"/>
  <c r="O744" i="6"/>
  <c r="Q744" i="6"/>
  <c r="X744" i="6"/>
  <c r="K744" i="6" s="1"/>
  <c r="P744" i="6" s="1"/>
  <c r="J745" i="6"/>
  <c r="M745" i="6"/>
  <c r="O745" i="6"/>
  <c r="Q745" i="6"/>
  <c r="R745" i="6"/>
  <c r="V745" i="6"/>
  <c r="W745" i="6"/>
  <c r="X745" i="6"/>
  <c r="K745" i="6" s="1"/>
  <c r="P745" i="6" s="1"/>
  <c r="M746" i="6"/>
  <c r="O746" i="6"/>
  <c r="Q746" i="6"/>
  <c r="X746" i="6"/>
  <c r="K746" i="6" s="1"/>
  <c r="P746" i="6" s="1"/>
  <c r="J747" i="6"/>
  <c r="M747" i="6"/>
  <c r="O747" i="6"/>
  <c r="Q747" i="6"/>
  <c r="R747" i="6"/>
  <c r="V747" i="6"/>
  <c r="W747" i="6"/>
  <c r="X747" i="6"/>
  <c r="K747" i="6" s="1"/>
  <c r="P747" i="6" s="1"/>
  <c r="K748" i="6"/>
  <c r="P748" i="6" s="1"/>
  <c r="M748" i="6"/>
  <c r="O748" i="6"/>
  <c r="Q748" i="6"/>
  <c r="T748" i="6"/>
  <c r="X748" i="6"/>
  <c r="J749" i="6"/>
  <c r="M749" i="6"/>
  <c r="O749" i="6"/>
  <c r="Q749" i="6"/>
  <c r="R749" i="6"/>
  <c r="V749" i="6"/>
  <c r="W749" i="6"/>
  <c r="X749" i="6"/>
  <c r="K749" i="6" s="1"/>
  <c r="P749" i="6" s="1"/>
  <c r="M750" i="6"/>
  <c r="O750" i="6"/>
  <c r="Q750" i="6"/>
  <c r="X750" i="6"/>
  <c r="J751" i="6"/>
  <c r="M751" i="6"/>
  <c r="O751" i="6"/>
  <c r="Q751" i="6"/>
  <c r="R751" i="6"/>
  <c r="V751" i="6"/>
  <c r="W751" i="6"/>
  <c r="X751" i="6"/>
  <c r="K751" i="6" s="1"/>
  <c r="P751" i="6" s="1"/>
  <c r="M752" i="6"/>
  <c r="O752" i="6"/>
  <c r="Q752" i="6"/>
  <c r="X752" i="6"/>
  <c r="J753" i="6"/>
  <c r="M753" i="6"/>
  <c r="O753" i="6"/>
  <c r="Q753" i="6"/>
  <c r="R753" i="6"/>
  <c r="V753" i="6"/>
  <c r="W753" i="6"/>
  <c r="X753" i="6"/>
  <c r="K753" i="6" s="1"/>
  <c r="P753" i="6" s="1"/>
  <c r="M754" i="6"/>
  <c r="O754" i="6"/>
  <c r="Q754" i="6"/>
  <c r="X754" i="6"/>
  <c r="J755" i="6"/>
  <c r="M755" i="6"/>
  <c r="O755" i="6"/>
  <c r="Q755" i="6"/>
  <c r="R755" i="6"/>
  <c r="V755" i="6"/>
  <c r="W755" i="6"/>
  <c r="X755" i="6"/>
  <c r="K755" i="6" s="1"/>
  <c r="P755" i="6" s="1"/>
  <c r="M756" i="6"/>
  <c r="O756" i="6"/>
  <c r="Q756" i="6"/>
  <c r="X756" i="6"/>
  <c r="J757" i="6"/>
  <c r="M757" i="6"/>
  <c r="O757" i="6"/>
  <c r="Q757" i="6"/>
  <c r="R757" i="6"/>
  <c r="V757" i="6"/>
  <c r="W757" i="6"/>
  <c r="X757" i="6"/>
  <c r="K757" i="6" s="1"/>
  <c r="P757" i="6" s="1"/>
  <c r="M758" i="6"/>
  <c r="O758" i="6"/>
  <c r="Q758" i="6"/>
  <c r="X758" i="6"/>
  <c r="J759" i="6"/>
  <c r="M759" i="6"/>
  <c r="O759" i="6"/>
  <c r="Q759" i="6"/>
  <c r="R759" i="6"/>
  <c r="V759" i="6"/>
  <c r="W759" i="6"/>
  <c r="X759" i="6"/>
  <c r="K759" i="6" s="1"/>
  <c r="P759" i="6" s="1"/>
  <c r="M760" i="6"/>
  <c r="O760" i="6"/>
  <c r="Q760" i="6"/>
  <c r="X760" i="6"/>
  <c r="J761" i="6"/>
  <c r="M761" i="6"/>
  <c r="O761" i="6"/>
  <c r="Q761" i="6"/>
  <c r="R761" i="6"/>
  <c r="V761" i="6"/>
  <c r="W761" i="6"/>
  <c r="X761" i="6"/>
  <c r="K761" i="6" s="1"/>
  <c r="P761" i="6" s="1"/>
  <c r="L762" i="6"/>
  <c r="M762" i="6"/>
  <c r="O762" i="6"/>
  <c r="Q762" i="6"/>
  <c r="T762" i="6"/>
  <c r="U762" i="6"/>
  <c r="X762" i="6"/>
  <c r="J763" i="6"/>
  <c r="R763" i="6" s="1"/>
  <c r="M763" i="6"/>
  <c r="O763" i="6"/>
  <c r="Q763" i="6"/>
  <c r="V763" i="6"/>
  <c r="W763" i="6"/>
  <c r="X763" i="6"/>
  <c r="K763" i="6" s="1"/>
  <c r="P763" i="6" s="1"/>
  <c r="M764" i="6"/>
  <c r="O764" i="6"/>
  <c r="Q764" i="6"/>
  <c r="U764" i="6"/>
  <c r="X764" i="6"/>
  <c r="K765" i="6"/>
  <c r="P765" i="6" s="1"/>
  <c r="M765" i="6"/>
  <c r="O765" i="6"/>
  <c r="Q765" i="6"/>
  <c r="T765" i="6"/>
  <c r="W765" i="6"/>
  <c r="X765" i="6"/>
  <c r="K766" i="6"/>
  <c r="M766" i="6"/>
  <c r="O766" i="6"/>
  <c r="P766" i="6"/>
  <c r="Q766" i="6"/>
  <c r="T766" i="6"/>
  <c r="U766" i="6"/>
  <c r="V766" i="6"/>
  <c r="X766" i="6"/>
  <c r="J767" i="6"/>
  <c r="R767" i="6" s="1"/>
  <c r="M767" i="6"/>
  <c r="O767" i="6"/>
  <c r="Q767" i="6"/>
  <c r="V767" i="6"/>
  <c r="X767" i="6"/>
  <c r="M768" i="6"/>
  <c r="O768" i="6"/>
  <c r="Q768" i="6"/>
  <c r="X768" i="6"/>
  <c r="T768" i="6" s="1"/>
  <c r="J769" i="6"/>
  <c r="R769" i="6" s="1"/>
  <c r="K769" i="6"/>
  <c r="P769" i="6" s="1"/>
  <c r="M769" i="6"/>
  <c r="O769" i="6"/>
  <c r="Q769" i="6"/>
  <c r="T769" i="6"/>
  <c r="V769" i="6"/>
  <c r="W769" i="6"/>
  <c r="X769" i="6"/>
  <c r="K770" i="6"/>
  <c r="M770" i="6"/>
  <c r="O770" i="6"/>
  <c r="P770" i="6"/>
  <c r="Q770" i="6"/>
  <c r="T770" i="6"/>
  <c r="V770" i="6"/>
  <c r="X770" i="6"/>
  <c r="M771" i="6"/>
  <c r="O771" i="6"/>
  <c r="Q771" i="6"/>
  <c r="X771" i="6"/>
  <c r="T771" i="6" s="1"/>
  <c r="M772" i="6"/>
  <c r="O772" i="6"/>
  <c r="Q772" i="6"/>
  <c r="U772" i="6"/>
  <c r="X772" i="6"/>
  <c r="K773" i="6"/>
  <c r="P773" i="6" s="1"/>
  <c r="M773" i="6"/>
  <c r="O773" i="6"/>
  <c r="Q773" i="6"/>
  <c r="T773" i="6"/>
  <c r="W773" i="6"/>
  <c r="X773" i="6"/>
  <c r="K774" i="6"/>
  <c r="M774" i="6"/>
  <c r="O774" i="6"/>
  <c r="P774" i="6"/>
  <c r="Q774" i="6"/>
  <c r="T774" i="6"/>
  <c r="U774" i="6"/>
  <c r="V774" i="6"/>
  <c r="X774" i="6"/>
  <c r="J775" i="6"/>
  <c r="R775" i="6" s="1"/>
  <c r="M775" i="6"/>
  <c r="O775" i="6"/>
  <c r="Q775" i="6"/>
  <c r="V775" i="6"/>
  <c r="X775" i="6"/>
  <c r="M776" i="6"/>
  <c r="O776" i="6"/>
  <c r="Q776" i="6"/>
  <c r="X776" i="6"/>
  <c r="T776" i="6" s="1"/>
  <c r="J777" i="6"/>
  <c r="R777" i="6" s="1"/>
  <c r="K777" i="6"/>
  <c r="P777" i="6" s="1"/>
  <c r="M777" i="6"/>
  <c r="O777" i="6"/>
  <c r="Q777" i="6"/>
  <c r="T777" i="6"/>
  <c r="V777" i="6"/>
  <c r="W777" i="6"/>
  <c r="X777" i="6"/>
  <c r="K778" i="6"/>
  <c r="M778" i="6"/>
  <c r="O778" i="6"/>
  <c r="P778" i="6"/>
  <c r="Q778" i="6"/>
  <c r="T778" i="6"/>
  <c r="V778" i="6"/>
  <c r="X778" i="6"/>
  <c r="M779" i="6"/>
  <c r="O779" i="6"/>
  <c r="Q779" i="6"/>
  <c r="X779" i="6"/>
  <c r="T779" i="6" s="1"/>
  <c r="M780" i="6"/>
  <c r="O780" i="6"/>
  <c r="Q780" i="6"/>
  <c r="U780" i="6"/>
  <c r="X780" i="6"/>
  <c r="K781" i="6"/>
  <c r="P781" i="6" s="1"/>
  <c r="M781" i="6"/>
  <c r="O781" i="6"/>
  <c r="Q781" i="6"/>
  <c r="T781" i="6"/>
  <c r="W781" i="6"/>
  <c r="X781" i="6"/>
  <c r="K782" i="6"/>
  <c r="M782" i="6"/>
  <c r="O782" i="6"/>
  <c r="P782" i="6"/>
  <c r="Q782" i="6"/>
  <c r="T782" i="6"/>
  <c r="U782" i="6"/>
  <c r="V782" i="6"/>
  <c r="X782" i="6"/>
  <c r="J783" i="6"/>
  <c r="R783" i="6" s="1"/>
  <c r="M783" i="6"/>
  <c r="O783" i="6"/>
  <c r="Q783" i="6"/>
  <c r="V783" i="6"/>
  <c r="X783" i="6"/>
  <c r="M784" i="6"/>
  <c r="O784" i="6"/>
  <c r="Q784" i="6"/>
  <c r="X784" i="6"/>
  <c r="T784" i="6" s="1"/>
  <c r="J785" i="6"/>
  <c r="R785" i="6" s="1"/>
  <c r="K785" i="6"/>
  <c r="P785" i="6" s="1"/>
  <c r="M785" i="6"/>
  <c r="O785" i="6"/>
  <c r="Q785" i="6"/>
  <c r="T785" i="6"/>
  <c r="V785" i="6"/>
  <c r="W785" i="6"/>
  <c r="X785" i="6"/>
  <c r="K786" i="6"/>
  <c r="M786" i="6"/>
  <c r="O786" i="6"/>
  <c r="P786" i="6"/>
  <c r="Q786" i="6"/>
  <c r="T786" i="6"/>
  <c r="V786" i="6"/>
  <c r="X786" i="6"/>
  <c r="M787" i="6"/>
  <c r="O787" i="6"/>
  <c r="Q787" i="6"/>
  <c r="X787" i="6"/>
  <c r="T787" i="6" s="1"/>
  <c r="M788" i="6"/>
  <c r="O788" i="6"/>
  <c r="Q788" i="6"/>
  <c r="U788" i="6"/>
  <c r="X788" i="6"/>
  <c r="K789" i="6"/>
  <c r="P789" i="6" s="1"/>
  <c r="M789" i="6"/>
  <c r="O789" i="6"/>
  <c r="Q789" i="6"/>
  <c r="T789" i="6"/>
  <c r="W789" i="6"/>
  <c r="X789" i="6"/>
  <c r="K790" i="6"/>
  <c r="M790" i="6"/>
  <c r="O790" i="6"/>
  <c r="P790" i="6"/>
  <c r="Q790" i="6"/>
  <c r="T790" i="6"/>
  <c r="U790" i="6"/>
  <c r="V790" i="6"/>
  <c r="X790" i="6"/>
  <c r="J791" i="6"/>
  <c r="R791" i="6" s="1"/>
  <c r="M791" i="6"/>
  <c r="O791" i="6"/>
  <c r="Q791" i="6"/>
  <c r="V791" i="6"/>
  <c r="X791" i="6"/>
  <c r="M792" i="6"/>
  <c r="O792" i="6"/>
  <c r="Q792" i="6"/>
  <c r="X792" i="6"/>
  <c r="T792" i="6" s="1"/>
  <c r="J793" i="6"/>
  <c r="R793" i="6" s="1"/>
  <c r="K793" i="6"/>
  <c r="P793" i="6" s="1"/>
  <c r="M793" i="6"/>
  <c r="O793" i="6"/>
  <c r="Q793" i="6"/>
  <c r="T793" i="6"/>
  <c r="V793" i="6"/>
  <c r="W793" i="6"/>
  <c r="X793" i="6"/>
  <c r="K794" i="6"/>
  <c r="M794" i="6"/>
  <c r="O794" i="6"/>
  <c r="P794" i="6"/>
  <c r="Q794" i="6"/>
  <c r="T794" i="6"/>
  <c r="V794" i="6"/>
  <c r="X794" i="6"/>
  <c r="M795" i="6"/>
  <c r="O795" i="6"/>
  <c r="Q795" i="6"/>
  <c r="X795" i="6"/>
  <c r="T795" i="6" s="1"/>
  <c r="M796" i="6"/>
  <c r="O796" i="6"/>
  <c r="Q796" i="6"/>
  <c r="U796" i="6"/>
  <c r="X796" i="6"/>
  <c r="K797" i="6"/>
  <c r="P797" i="6" s="1"/>
  <c r="M797" i="6"/>
  <c r="O797" i="6"/>
  <c r="Q797" i="6"/>
  <c r="T797" i="6"/>
  <c r="W797" i="6"/>
  <c r="X797" i="6"/>
  <c r="K798" i="6"/>
  <c r="M798" i="6"/>
  <c r="O798" i="6"/>
  <c r="P798" i="6"/>
  <c r="Q798" i="6"/>
  <c r="T798" i="6"/>
  <c r="U798" i="6"/>
  <c r="V798" i="6"/>
  <c r="X798" i="6"/>
  <c r="J799" i="6"/>
  <c r="R799" i="6" s="1"/>
  <c r="M799" i="6"/>
  <c r="O799" i="6"/>
  <c r="Q799" i="6"/>
  <c r="V799" i="6"/>
  <c r="X799" i="6"/>
  <c r="M800" i="6"/>
  <c r="O800" i="6"/>
  <c r="Q800" i="6"/>
  <c r="X800" i="6"/>
  <c r="T800" i="6" s="1"/>
  <c r="J801" i="6"/>
  <c r="R801" i="6" s="1"/>
  <c r="K801" i="6"/>
  <c r="P801" i="6" s="1"/>
  <c r="M801" i="6"/>
  <c r="O801" i="6"/>
  <c r="Q801" i="6"/>
  <c r="T801" i="6"/>
  <c r="V801" i="6"/>
  <c r="W801" i="6"/>
  <c r="X801" i="6"/>
  <c r="K802" i="6"/>
  <c r="M802" i="6"/>
  <c r="O802" i="6"/>
  <c r="P802" i="6"/>
  <c r="Q802" i="6"/>
  <c r="T802" i="6"/>
  <c r="V802" i="6"/>
  <c r="X802" i="6"/>
  <c r="M803" i="6"/>
  <c r="O803" i="6"/>
  <c r="Q803" i="6"/>
  <c r="X803" i="6"/>
  <c r="T803" i="6" s="1"/>
  <c r="M804" i="6"/>
  <c r="O804" i="6"/>
  <c r="Q804" i="6"/>
  <c r="U804" i="6"/>
  <c r="X804" i="6"/>
  <c r="K805" i="6"/>
  <c r="P805" i="6" s="1"/>
  <c r="M805" i="6"/>
  <c r="O805" i="6"/>
  <c r="Q805" i="6"/>
  <c r="T805" i="6"/>
  <c r="W805" i="6"/>
  <c r="X805" i="6"/>
  <c r="K806" i="6"/>
  <c r="M806" i="6"/>
  <c r="O806" i="6"/>
  <c r="P806" i="6"/>
  <c r="Q806" i="6"/>
  <c r="T806" i="6"/>
  <c r="U806" i="6"/>
  <c r="V806" i="6"/>
  <c r="X806" i="6"/>
  <c r="J807" i="6"/>
  <c r="R807" i="6" s="1"/>
  <c r="M807" i="6"/>
  <c r="O807" i="6"/>
  <c r="Q807" i="6"/>
  <c r="V807" i="6"/>
  <c r="X807" i="6"/>
  <c r="M808" i="6"/>
  <c r="O808" i="6"/>
  <c r="Q808" i="6"/>
  <c r="X808" i="6"/>
  <c r="T808" i="6" s="1"/>
  <c r="J809" i="6"/>
  <c r="R809" i="6" s="1"/>
  <c r="K809" i="6"/>
  <c r="P809" i="6" s="1"/>
  <c r="M809" i="6"/>
  <c r="O809" i="6"/>
  <c r="Q809" i="6"/>
  <c r="T809" i="6"/>
  <c r="V809" i="6"/>
  <c r="W809" i="6"/>
  <c r="X809" i="6"/>
  <c r="K810" i="6"/>
  <c r="M810" i="6"/>
  <c r="O810" i="6"/>
  <c r="P810" i="6"/>
  <c r="Q810" i="6"/>
  <c r="T810" i="6"/>
  <c r="V810" i="6"/>
  <c r="X810" i="6"/>
  <c r="M811" i="6"/>
  <c r="O811" i="6"/>
  <c r="Q811" i="6"/>
  <c r="X811" i="6"/>
  <c r="T811" i="6" s="1"/>
  <c r="M812" i="6"/>
  <c r="O812" i="6"/>
  <c r="Q812" i="6"/>
  <c r="U812" i="6"/>
  <c r="X812" i="6"/>
  <c r="K813" i="6"/>
  <c r="P813" i="6" s="1"/>
  <c r="M813" i="6"/>
  <c r="O813" i="6"/>
  <c r="Q813" i="6"/>
  <c r="T813" i="6"/>
  <c r="W813" i="6"/>
  <c r="X813" i="6"/>
  <c r="K814" i="6"/>
  <c r="M814" i="6"/>
  <c r="O814" i="6"/>
  <c r="P814" i="6"/>
  <c r="Q814" i="6"/>
  <c r="T814" i="6"/>
  <c r="U814" i="6"/>
  <c r="V814" i="6"/>
  <c r="X814" i="6"/>
  <c r="J815" i="6"/>
  <c r="R815" i="6" s="1"/>
  <c r="M815" i="6"/>
  <c r="O815" i="6"/>
  <c r="Q815" i="6"/>
  <c r="V815" i="6"/>
  <c r="X815" i="6"/>
  <c r="M816" i="6"/>
  <c r="O816" i="6"/>
  <c r="Q816" i="6"/>
  <c r="X816" i="6"/>
  <c r="T816" i="6" s="1"/>
  <c r="J817" i="6"/>
  <c r="R817" i="6" s="1"/>
  <c r="K817" i="6"/>
  <c r="P817" i="6" s="1"/>
  <c r="M817" i="6"/>
  <c r="O817" i="6"/>
  <c r="Q817" i="6"/>
  <c r="T817" i="6"/>
  <c r="V817" i="6"/>
  <c r="W817" i="6"/>
  <c r="X817" i="6"/>
  <c r="K818" i="6"/>
  <c r="M818" i="6"/>
  <c r="O818" i="6"/>
  <c r="P818" i="6"/>
  <c r="Q818" i="6"/>
  <c r="T818" i="6"/>
  <c r="V818" i="6"/>
  <c r="X818" i="6"/>
  <c r="M819" i="6"/>
  <c r="O819" i="6"/>
  <c r="Q819" i="6"/>
  <c r="X819" i="6"/>
  <c r="T819" i="6" s="1"/>
  <c r="M820" i="6"/>
  <c r="O820" i="6"/>
  <c r="Q820" i="6"/>
  <c r="U820" i="6"/>
  <c r="X820" i="6"/>
  <c r="K821" i="6"/>
  <c r="P821" i="6" s="1"/>
  <c r="M821" i="6"/>
  <c r="O821" i="6"/>
  <c r="Q821" i="6"/>
  <c r="T821" i="6"/>
  <c r="W821" i="6"/>
  <c r="X821" i="6"/>
  <c r="K822" i="6"/>
  <c r="M822" i="6"/>
  <c r="O822" i="6"/>
  <c r="P822" i="6"/>
  <c r="Q822" i="6"/>
  <c r="T822" i="6"/>
  <c r="U822" i="6"/>
  <c r="V822" i="6"/>
  <c r="X822" i="6"/>
  <c r="J823" i="6"/>
  <c r="R823" i="6" s="1"/>
  <c r="M823" i="6"/>
  <c r="O823" i="6"/>
  <c r="Q823" i="6"/>
  <c r="V823" i="6"/>
  <c r="X823" i="6"/>
  <c r="M824" i="6"/>
  <c r="O824" i="6"/>
  <c r="Q824" i="6"/>
  <c r="X824" i="6"/>
  <c r="T824" i="6" s="1"/>
  <c r="J825" i="6"/>
  <c r="R825" i="6" s="1"/>
  <c r="K825" i="6"/>
  <c r="P825" i="6" s="1"/>
  <c r="M825" i="6"/>
  <c r="O825" i="6"/>
  <c r="Q825" i="6"/>
  <c r="T825" i="6"/>
  <c r="V825" i="6"/>
  <c r="W825" i="6"/>
  <c r="X825" i="6"/>
  <c r="K826" i="6"/>
  <c r="M826" i="6"/>
  <c r="O826" i="6"/>
  <c r="P826" i="6"/>
  <c r="Q826" i="6"/>
  <c r="T826" i="6"/>
  <c r="V826" i="6"/>
  <c r="X826" i="6"/>
  <c r="M827" i="6"/>
  <c r="O827" i="6"/>
  <c r="Q827" i="6"/>
  <c r="X827" i="6"/>
  <c r="T827" i="6" s="1"/>
  <c r="M828" i="6"/>
  <c r="O828" i="6"/>
  <c r="Q828" i="6"/>
  <c r="U828" i="6"/>
  <c r="X828" i="6"/>
  <c r="K829" i="6"/>
  <c r="P829" i="6" s="1"/>
  <c r="M829" i="6"/>
  <c r="O829" i="6"/>
  <c r="Q829" i="6"/>
  <c r="T829" i="6"/>
  <c r="W829" i="6"/>
  <c r="X829" i="6"/>
  <c r="K830" i="6"/>
  <c r="M830" i="6"/>
  <c r="O830" i="6"/>
  <c r="P830" i="6"/>
  <c r="Q830" i="6"/>
  <c r="T830" i="6"/>
  <c r="U830" i="6"/>
  <c r="V830" i="6"/>
  <c r="X830" i="6"/>
  <c r="J831" i="6"/>
  <c r="R831" i="6" s="1"/>
  <c r="M831" i="6"/>
  <c r="O831" i="6"/>
  <c r="Q831" i="6"/>
  <c r="V831" i="6"/>
  <c r="X831" i="6"/>
  <c r="M832" i="6"/>
  <c r="O832" i="6"/>
  <c r="Q832" i="6"/>
  <c r="X832" i="6"/>
  <c r="T832" i="6" s="1"/>
  <c r="J833" i="6"/>
  <c r="R833" i="6" s="1"/>
  <c r="K833" i="6"/>
  <c r="P833" i="6" s="1"/>
  <c r="M833" i="6"/>
  <c r="O833" i="6"/>
  <c r="Q833" i="6"/>
  <c r="T833" i="6"/>
  <c r="V833" i="6"/>
  <c r="W833" i="6"/>
  <c r="X833" i="6"/>
  <c r="K834" i="6"/>
  <c r="M834" i="6"/>
  <c r="O834" i="6"/>
  <c r="P834" i="6"/>
  <c r="Q834" i="6"/>
  <c r="T834" i="6"/>
  <c r="V834" i="6"/>
  <c r="X834" i="6"/>
  <c r="M835" i="6"/>
  <c r="O835" i="6"/>
  <c r="Q835" i="6"/>
  <c r="X835" i="6"/>
  <c r="T835" i="6" s="1"/>
  <c r="M836" i="6"/>
  <c r="O836" i="6"/>
  <c r="Q836" i="6"/>
  <c r="U836" i="6"/>
  <c r="X836" i="6"/>
  <c r="K837" i="6"/>
  <c r="P837" i="6" s="1"/>
  <c r="M837" i="6"/>
  <c r="O837" i="6"/>
  <c r="Q837" i="6"/>
  <c r="T837" i="6"/>
  <c r="W837" i="6"/>
  <c r="X837" i="6"/>
  <c r="K838" i="6"/>
  <c r="M838" i="6"/>
  <c r="O838" i="6"/>
  <c r="P838" i="6"/>
  <c r="Q838" i="6"/>
  <c r="T838" i="6"/>
  <c r="U838" i="6"/>
  <c r="V838" i="6"/>
  <c r="X838" i="6"/>
  <c r="J839" i="6"/>
  <c r="R839" i="6" s="1"/>
  <c r="M839" i="6"/>
  <c r="O839" i="6"/>
  <c r="Q839" i="6"/>
  <c r="V839" i="6"/>
  <c r="X839" i="6"/>
  <c r="M840" i="6"/>
  <c r="O840" i="6"/>
  <c r="Q840" i="6"/>
  <c r="X840" i="6"/>
  <c r="T840" i="6" s="1"/>
  <c r="J841" i="6"/>
  <c r="R841" i="6" s="1"/>
  <c r="K841" i="6"/>
  <c r="P841" i="6" s="1"/>
  <c r="M841" i="6"/>
  <c r="O841" i="6"/>
  <c r="Q841" i="6"/>
  <c r="T841" i="6"/>
  <c r="V841" i="6"/>
  <c r="W841" i="6"/>
  <c r="X841" i="6"/>
  <c r="K842" i="6"/>
  <c r="M842" i="6"/>
  <c r="O842" i="6"/>
  <c r="P842" i="6"/>
  <c r="Q842" i="6"/>
  <c r="T842" i="6"/>
  <c r="V842" i="6"/>
  <c r="X842" i="6"/>
  <c r="M843" i="6"/>
  <c r="O843" i="6"/>
  <c r="Q843" i="6"/>
  <c r="X843" i="6"/>
  <c r="T843" i="6" s="1"/>
  <c r="M844" i="6"/>
  <c r="O844" i="6"/>
  <c r="Q844" i="6"/>
  <c r="U844" i="6"/>
  <c r="X844" i="6"/>
  <c r="K845" i="6"/>
  <c r="P845" i="6" s="1"/>
  <c r="M845" i="6"/>
  <c r="O845" i="6"/>
  <c r="Q845" i="6"/>
  <c r="T845" i="6"/>
  <c r="W845" i="6"/>
  <c r="X845" i="6"/>
  <c r="K846" i="6"/>
  <c r="M846" i="6"/>
  <c r="O846" i="6"/>
  <c r="P846" i="6"/>
  <c r="Q846" i="6"/>
  <c r="T846" i="6"/>
  <c r="U846" i="6"/>
  <c r="V846" i="6"/>
  <c r="X846" i="6"/>
  <c r="J847" i="6"/>
  <c r="R847" i="6" s="1"/>
  <c r="M847" i="6"/>
  <c r="O847" i="6"/>
  <c r="Q847" i="6"/>
  <c r="V847" i="6"/>
  <c r="X847" i="6"/>
  <c r="M848" i="6"/>
  <c r="O848" i="6"/>
  <c r="Q848" i="6"/>
  <c r="X848" i="6"/>
  <c r="T848" i="6" s="1"/>
  <c r="J849" i="6"/>
  <c r="R849" i="6" s="1"/>
  <c r="K849" i="6"/>
  <c r="P849" i="6" s="1"/>
  <c r="M849" i="6"/>
  <c r="O849" i="6"/>
  <c r="Q849" i="6"/>
  <c r="T849" i="6"/>
  <c r="V849" i="6"/>
  <c r="W849" i="6"/>
  <c r="X849" i="6"/>
  <c r="K850" i="6"/>
  <c r="M850" i="6"/>
  <c r="O850" i="6"/>
  <c r="P850" i="6"/>
  <c r="Q850" i="6"/>
  <c r="T850" i="6"/>
  <c r="V850" i="6"/>
  <c r="X850" i="6"/>
  <c r="M851" i="6"/>
  <c r="O851" i="6"/>
  <c r="Q851" i="6"/>
  <c r="X851" i="6"/>
  <c r="T851" i="6" s="1"/>
  <c r="M852" i="6"/>
  <c r="O852" i="6"/>
  <c r="Q852" i="6"/>
  <c r="U852" i="6"/>
  <c r="X852" i="6"/>
  <c r="K853" i="6"/>
  <c r="P853" i="6" s="1"/>
  <c r="M853" i="6"/>
  <c r="O853" i="6"/>
  <c r="Q853" i="6"/>
  <c r="T853" i="6"/>
  <c r="W853" i="6"/>
  <c r="X853" i="6"/>
  <c r="K854" i="6"/>
  <c r="M854" i="6"/>
  <c r="O854" i="6"/>
  <c r="P854" i="6"/>
  <c r="Q854" i="6"/>
  <c r="T854" i="6"/>
  <c r="U854" i="6"/>
  <c r="V854" i="6"/>
  <c r="X854" i="6"/>
  <c r="J855" i="6"/>
  <c r="R855" i="6" s="1"/>
  <c r="M855" i="6"/>
  <c r="O855" i="6"/>
  <c r="Q855" i="6"/>
  <c r="V855" i="6"/>
  <c r="X855" i="6"/>
  <c r="M856" i="6"/>
  <c r="O856" i="6"/>
  <c r="Q856" i="6"/>
  <c r="X856" i="6"/>
  <c r="T856" i="6" s="1"/>
  <c r="J857" i="6"/>
  <c r="R857" i="6" s="1"/>
  <c r="K857" i="6"/>
  <c r="P857" i="6" s="1"/>
  <c r="M857" i="6"/>
  <c r="O857" i="6"/>
  <c r="Q857" i="6"/>
  <c r="T857" i="6"/>
  <c r="V857" i="6"/>
  <c r="W857" i="6"/>
  <c r="X857" i="6"/>
  <c r="K858" i="6"/>
  <c r="M858" i="6"/>
  <c r="O858" i="6"/>
  <c r="P858" i="6"/>
  <c r="Q858" i="6"/>
  <c r="T858" i="6"/>
  <c r="V858" i="6"/>
  <c r="X858" i="6"/>
  <c r="M859" i="6"/>
  <c r="O859" i="6"/>
  <c r="Q859" i="6"/>
  <c r="X859" i="6"/>
  <c r="T859" i="6" s="1"/>
  <c r="M860" i="6"/>
  <c r="O860" i="6"/>
  <c r="Q860" i="6"/>
  <c r="U860" i="6"/>
  <c r="X860" i="6"/>
  <c r="K861" i="6"/>
  <c r="P861" i="6" s="1"/>
  <c r="M861" i="6"/>
  <c r="O861" i="6"/>
  <c r="Q861" i="6"/>
  <c r="T861" i="6"/>
  <c r="W861" i="6"/>
  <c r="X861" i="6"/>
  <c r="K862" i="6"/>
  <c r="M862" i="6"/>
  <c r="O862" i="6"/>
  <c r="P862" i="6"/>
  <c r="Q862" i="6"/>
  <c r="T862" i="6"/>
  <c r="U862" i="6"/>
  <c r="V862" i="6"/>
  <c r="X862" i="6"/>
  <c r="J863" i="6"/>
  <c r="R863" i="6" s="1"/>
  <c r="M863" i="6"/>
  <c r="O863" i="6"/>
  <c r="Q863" i="6"/>
  <c r="V863" i="6"/>
  <c r="X863" i="6"/>
  <c r="M864" i="6"/>
  <c r="O864" i="6"/>
  <c r="Q864" i="6"/>
  <c r="X864" i="6"/>
  <c r="T864" i="6" s="1"/>
  <c r="J865" i="6"/>
  <c r="R865" i="6" s="1"/>
  <c r="K865" i="6"/>
  <c r="P865" i="6" s="1"/>
  <c r="M865" i="6"/>
  <c r="O865" i="6"/>
  <c r="Q865" i="6"/>
  <c r="T865" i="6"/>
  <c r="V865" i="6"/>
  <c r="W865" i="6"/>
  <c r="X865" i="6"/>
  <c r="K866" i="6"/>
  <c r="M866" i="6"/>
  <c r="O866" i="6"/>
  <c r="P866" i="6"/>
  <c r="Q866" i="6"/>
  <c r="T866" i="6"/>
  <c r="V866" i="6"/>
  <c r="X866" i="6"/>
  <c r="M867" i="6"/>
  <c r="O867" i="6"/>
  <c r="Q867" i="6"/>
  <c r="X867" i="6"/>
  <c r="T867" i="6" s="1"/>
  <c r="M868" i="6"/>
  <c r="O868" i="6"/>
  <c r="Q868" i="6"/>
  <c r="U868" i="6"/>
  <c r="X868" i="6"/>
  <c r="K869" i="6"/>
  <c r="P869" i="6" s="1"/>
  <c r="M869" i="6"/>
  <c r="O869" i="6"/>
  <c r="Q869" i="6"/>
  <c r="T869" i="6"/>
  <c r="W869" i="6"/>
  <c r="X869" i="6"/>
  <c r="K870" i="6"/>
  <c r="M870" i="6"/>
  <c r="O870" i="6"/>
  <c r="P870" i="6"/>
  <c r="Q870" i="6"/>
  <c r="T870" i="6"/>
  <c r="U870" i="6"/>
  <c r="V870" i="6"/>
  <c r="X870" i="6"/>
  <c r="J871" i="6"/>
  <c r="R871" i="6" s="1"/>
  <c r="M871" i="6"/>
  <c r="O871" i="6"/>
  <c r="Q871" i="6"/>
  <c r="V871" i="6"/>
  <c r="X871" i="6"/>
  <c r="M872" i="6"/>
  <c r="O872" i="6"/>
  <c r="Q872" i="6"/>
  <c r="X872" i="6"/>
  <c r="T872" i="6" s="1"/>
  <c r="J873" i="6"/>
  <c r="R873" i="6" s="1"/>
  <c r="K873" i="6"/>
  <c r="P873" i="6" s="1"/>
  <c r="M873" i="6"/>
  <c r="O873" i="6"/>
  <c r="Q873" i="6"/>
  <c r="T873" i="6"/>
  <c r="V873" i="6"/>
  <c r="W873" i="6"/>
  <c r="X873" i="6"/>
  <c r="K874" i="6"/>
  <c r="M874" i="6"/>
  <c r="O874" i="6"/>
  <c r="P874" i="6"/>
  <c r="Q874" i="6"/>
  <c r="T874" i="6"/>
  <c r="V874" i="6"/>
  <c r="X874" i="6"/>
  <c r="M875" i="6"/>
  <c r="O875" i="6"/>
  <c r="Q875" i="6"/>
  <c r="X875" i="6"/>
  <c r="T875" i="6" s="1"/>
  <c r="M876" i="6"/>
  <c r="O876" i="6"/>
  <c r="Q876" i="6"/>
  <c r="U876" i="6"/>
  <c r="X876" i="6"/>
  <c r="K877" i="6"/>
  <c r="P877" i="6" s="1"/>
  <c r="M877" i="6"/>
  <c r="O877" i="6"/>
  <c r="Q877" i="6"/>
  <c r="T877" i="6"/>
  <c r="W877" i="6"/>
  <c r="X877" i="6"/>
  <c r="K878" i="6"/>
  <c r="M878" i="6"/>
  <c r="O878" i="6"/>
  <c r="P878" i="6"/>
  <c r="Q878" i="6"/>
  <c r="T878" i="6"/>
  <c r="U878" i="6"/>
  <c r="V878" i="6"/>
  <c r="X878" i="6"/>
  <c r="J879" i="6"/>
  <c r="R879" i="6" s="1"/>
  <c r="M879" i="6"/>
  <c r="O879" i="6"/>
  <c r="Q879" i="6"/>
  <c r="V879" i="6"/>
  <c r="X879" i="6"/>
  <c r="M880" i="6"/>
  <c r="O880" i="6"/>
  <c r="Q880" i="6"/>
  <c r="X880" i="6"/>
  <c r="T880" i="6" s="1"/>
  <c r="J881" i="6"/>
  <c r="R881" i="6" s="1"/>
  <c r="K881" i="6"/>
  <c r="P881" i="6" s="1"/>
  <c r="M881" i="6"/>
  <c r="O881" i="6"/>
  <c r="Q881" i="6"/>
  <c r="T881" i="6"/>
  <c r="V881" i="6"/>
  <c r="W881" i="6"/>
  <c r="X881" i="6"/>
  <c r="K882" i="6"/>
  <c r="M882" i="6"/>
  <c r="O882" i="6"/>
  <c r="P882" i="6"/>
  <c r="Q882" i="6"/>
  <c r="T882" i="6"/>
  <c r="V882" i="6"/>
  <c r="X882" i="6"/>
  <c r="M883" i="6"/>
  <c r="O883" i="6"/>
  <c r="Q883" i="6"/>
  <c r="X883" i="6"/>
  <c r="T883" i="6" s="1"/>
  <c r="M884" i="6"/>
  <c r="O884" i="6"/>
  <c r="Q884" i="6"/>
  <c r="U884" i="6"/>
  <c r="X884" i="6"/>
  <c r="K885" i="6"/>
  <c r="P885" i="6" s="1"/>
  <c r="M885" i="6"/>
  <c r="O885" i="6"/>
  <c r="Q885" i="6"/>
  <c r="T885" i="6"/>
  <c r="W885" i="6"/>
  <c r="X885" i="6"/>
  <c r="K886" i="6"/>
  <c r="M886" i="6"/>
  <c r="O886" i="6"/>
  <c r="P886" i="6"/>
  <c r="Q886" i="6"/>
  <c r="T886" i="6"/>
  <c r="U886" i="6"/>
  <c r="V886" i="6"/>
  <c r="X886" i="6"/>
  <c r="J887" i="6"/>
  <c r="R887" i="6" s="1"/>
  <c r="M887" i="6"/>
  <c r="O887" i="6"/>
  <c r="Q887" i="6"/>
  <c r="V887" i="6"/>
  <c r="X887" i="6"/>
  <c r="M888" i="6"/>
  <c r="O888" i="6"/>
  <c r="Q888" i="6"/>
  <c r="X888" i="6"/>
  <c r="T888" i="6" s="1"/>
  <c r="J889" i="6"/>
  <c r="R889" i="6" s="1"/>
  <c r="K889" i="6"/>
  <c r="P889" i="6" s="1"/>
  <c r="M889" i="6"/>
  <c r="O889" i="6"/>
  <c r="Q889" i="6"/>
  <c r="T889" i="6"/>
  <c r="V889" i="6"/>
  <c r="W889" i="6"/>
  <c r="X889" i="6"/>
  <c r="K890" i="6"/>
  <c r="M890" i="6"/>
  <c r="O890" i="6"/>
  <c r="P890" i="6"/>
  <c r="Q890" i="6"/>
  <c r="T890" i="6"/>
  <c r="V890" i="6"/>
  <c r="X890" i="6"/>
  <c r="M891" i="6"/>
  <c r="O891" i="6"/>
  <c r="Q891" i="6"/>
  <c r="X891" i="6"/>
  <c r="T891" i="6" s="1"/>
  <c r="M892" i="6"/>
  <c r="O892" i="6"/>
  <c r="Q892" i="6"/>
  <c r="U892" i="6"/>
  <c r="X892" i="6"/>
  <c r="K893" i="6"/>
  <c r="P893" i="6" s="1"/>
  <c r="M893" i="6"/>
  <c r="O893" i="6"/>
  <c r="Q893" i="6"/>
  <c r="T893" i="6"/>
  <c r="W893" i="6"/>
  <c r="X893" i="6"/>
  <c r="K894" i="6"/>
  <c r="M894" i="6"/>
  <c r="O894" i="6"/>
  <c r="P894" i="6"/>
  <c r="Q894" i="6"/>
  <c r="T894" i="6"/>
  <c r="U894" i="6"/>
  <c r="V894" i="6"/>
  <c r="X894" i="6"/>
  <c r="J895" i="6"/>
  <c r="R895" i="6" s="1"/>
  <c r="M895" i="6"/>
  <c r="O895" i="6"/>
  <c r="Q895" i="6"/>
  <c r="V895" i="6"/>
  <c r="X895" i="6"/>
  <c r="M896" i="6"/>
  <c r="O896" i="6"/>
  <c r="Q896" i="6"/>
  <c r="X896" i="6"/>
  <c r="J897" i="6"/>
  <c r="R897" i="6" s="1"/>
  <c r="K897" i="6"/>
  <c r="P897" i="6" s="1"/>
  <c r="M897" i="6"/>
  <c r="O897" i="6"/>
  <c r="Q897" i="6"/>
  <c r="T897" i="6"/>
  <c r="V897" i="6"/>
  <c r="W897" i="6"/>
  <c r="X897" i="6"/>
  <c r="K898" i="6"/>
  <c r="P898" i="6" s="1"/>
  <c r="M898" i="6"/>
  <c r="O898" i="6"/>
  <c r="Q898" i="6"/>
  <c r="T898" i="6"/>
  <c r="V898" i="6"/>
  <c r="X898" i="6"/>
  <c r="M899" i="6"/>
  <c r="O899" i="6"/>
  <c r="Q899" i="6"/>
  <c r="X899" i="6"/>
  <c r="M900" i="6"/>
  <c r="O900" i="6"/>
  <c r="Q900" i="6"/>
  <c r="U900" i="6"/>
  <c r="X900" i="6"/>
  <c r="K901" i="6"/>
  <c r="P901" i="6" s="1"/>
  <c r="M901" i="6"/>
  <c r="O901" i="6"/>
  <c r="Q901" i="6"/>
  <c r="T901" i="6"/>
  <c r="W901" i="6"/>
  <c r="X901" i="6"/>
  <c r="K902" i="6"/>
  <c r="M902" i="6"/>
  <c r="O902" i="6"/>
  <c r="P902" i="6"/>
  <c r="Q902" i="6"/>
  <c r="T902" i="6"/>
  <c r="U902" i="6"/>
  <c r="V902" i="6"/>
  <c r="X902" i="6"/>
  <c r="J903" i="6"/>
  <c r="R903" i="6" s="1"/>
  <c r="M903" i="6"/>
  <c r="O903" i="6"/>
  <c r="Q903" i="6"/>
  <c r="V903" i="6"/>
  <c r="X903" i="6"/>
  <c r="M904" i="6"/>
  <c r="O904" i="6"/>
  <c r="Q904" i="6"/>
  <c r="X904" i="6"/>
  <c r="L904" i="6" s="1"/>
  <c r="J905" i="6"/>
  <c r="R905" i="6" s="1"/>
  <c r="K905" i="6"/>
  <c r="P905" i="6" s="1"/>
  <c r="M905" i="6"/>
  <c r="O905" i="6"/>
  <c r="Q905" i="6"/>
  <c r="T905" i="6"/>
  <c r="V905" i="6"/>
  <c r="W905" i="6"/>
  <c r="X905" i="6"/>
  <c r="K906" i="6"/>
  <c r="P906" i="6" s="1"/>
  <c r="M906" i="6"/>
  <c r="O906" i="6"/>
  <c r="Q906" i="6"/>
  <c r="T906" i="6"/>
  <c r="V906" i="6"/>
  <c r="X906" i="6"/>
  <c r="M907" i="6"/>
  <c r="O907" i="6"/>
  <c r="Q907" i="6"/>
  <c r="X907" i="6"/>
  <c r="J907" i="6" s="1"/>
  <c r="R907" i="6" s="1"/>
  <c r="M908" i="6"/>
  <c r="O908" i="6"/>
  <c r="Q908" i="6"/>
  <c r="X908" i="6"/>
  <c r="K908" i="6" s="1"/>
  <c r="P908" i="6" s="1"/>
  <c r="K909" i="6"/>
  <c r="P909" i="6" s="1"/>
  <c r="M909" i="6"/>
  <c r="O909" i="6"/>
  <c r="Q909" i="6"/>
  <c r="T909" i="6"/>
  <c r="X909" i="6"/>
  <c r="K910" i="6"/>
  <c r="P910" i="6" s="1"/>
  <c r="M910" i="6"/>
  <c r="O910" i="6"/>
  <c r="Q910" i="6"/>
  <c r="T910" i="6"/>
  <c r="V910" i="6"/>
  <c r="X910" i="6"/>
  <c r="M911" i="6"/>
  <c r="O911" i="6"/>
  <c r="Q911" i="6"/>
  <c r="X911" i="6"/>
  <c r="K911" i="6" s="1"/>
  <c r="P911" i="6" s="1"/>
  <c r="M912" i="6"/>
  <c r="O912" i="6"/>
  <c r="Q912" i="6"/>
  <c r="X912" i="6"/>
  <c r="K912" i="6" s="1"/>
  <c r="P912" i="6" s="1"/>
  <c r="K913" i="6"/>
  <c r="P913" i="6" s="1"/>
  <c r="M913" i="6"/>
  <c r="O913" i="6"/>
  <c r="Q913" i="6"/>
  <c r="T913" i="6"/>
  <c r="X913" i="6"/>
  <c r="K914" i="6"/>
  <c r="P914" i="6" s="1"/>
  <c r="M914" i="6"/>
  <c r="O914" i="6"/>
  <c r="Q914" i="6"/>
  <c r="T914" i="6"/>
  <c r="V914" i="6"/>
  <c r="X914" i="6"/>
  <c r="M915" i="6"/>
  <c r="O915" i="6"/>
  <c r="Q915" i="6"/>
  <c r="X915" i="6"/>
  <c r="K915" i="6" s="1"/>
  <c r="P915" i="6" s="1"/>
  <c r="M916" i="6"/>
  <c r="O916" i="6"/>
  <c r="Q916" i="6"/>
  <c r="X916" i="6"/>
  <c r="K916" i="6" s="1"/>
  <c r="P916" i="6" s="1"/>
  <c r="K917" i="6"/>
  <c r="P917" i="6" s="1"/>
  <c r="M917" i="6"/>
  <c r="O917" i="6"/>
  <c r="Q917" i="6"/>
  <c r="T917" i="6"/>
  <c r="X917" i="6"/>
  <c r="K918" i="6"/>
  <c r="P918" i="6" s="1"/>
  <c r="M918" i="6"/>
  <c r="O918" i="6"/>
  <c r="Q918" i="6"/>
  <c r="T918" i="6"/>
  <c r="V918" i="6"/>
  <c r="X918" i="6"/>
  <c r="M919" i="6"/>
  <c r="O919" i="6"/>
  <c r="Q919" i="6"/>
  <c r="X919" i="6"/>
  <c r="K919" i="6" s="1"/>
  <c r="P919" i="6" s="1"/>
  <c r="M920" i="6"/>
  <c r="O920" i="6"/>
  <c r="Q920" i="6"/>
  <c r="X920" i="6"/>
  <c r="K920" i="6" s="1"/>
  <c r="P920" i="6" s="1"/>
  <c r="K921" i="6"/>
  <c r="P921" i="6" s="1"/>
  <c r="M921" i="6"/>
  <c r="O921" i="6"/>
  <c r="Q921" i="6"/>
  <c r="T921" i="6"/>
  <c r="X921" i="6"/>
  <c r="K922" i="6"/>
  <c r="P922" i="6" s="1"/>
  <c r="M922" i="6"/>
  <c r="O922" i="6"/>
  <c r="Q922" i="6"/>
  <c r="T922" i="6"/>
  <c r="V922" i="6"/>
  <c r="X922" i="6"/>
  <c r="M923" i="6"/>
  <c r="O923" i="6"/>
  <c r="Q923" i="6"/>
  <c r="X923" i="6"/>
  <c r="K923" i="6" s="1"/>
  <c r="P923" i="6" s="1"/>
  <c r="M924" i="6"/>
  <c r="O924" i="6"/>
  <c r="Q924" i="6"/>
  <c r="X924" i="6"/>
  <c r="K924" i="6" s="1"/>
  <c r="P924" i="6" s="1"/>
  <c r="K925" i="6"/>
  <c r="P925" i="6" s="1"/>
  <c r="M925" i="6"/>
  <c r="O925" i="6"/>
  <c r="Q925" i="6"/>
  <c r="T925" i="6"/>
  <c r="X925" i="6"/>
  <c r="K926" i="6"/>
  <c r="P926" i="6" s="1"/>
  <c r="M926" i="6"/>
  <c r="O926" i="6"/>
  <c r="Q926" i="6"/>
  <c r="T926" i="6"/>
  <c r="V926" i="6"/>
  <c r="X926" i="6"/>
  <c r="M927" i="6"/>
  <c r="O927" i="6"/>
  <c r="Q927" i="6"/>
  <c r="X927" i="6"/>
  <c r="K927" i="6" s="1"/>
  <c r="P927" i="6" s="1"/>
  <c r="M928" i="6"/>
  <c r="O928" i="6"/>
  <c r="Q928" i="6"/>
  <c r="X928" i="6"/>
  <c r="K928" i="6" s="1"/>
  <c r="P928" i="6" s="1"/>
  <c r="K929" i="6"/>
  <c r="P929" i="6" s="1"/>
  <c r="M929" i="6"/>
  <c r="O929" i="6"/>
  <c r="Q929" i="6"/>
  <c r="T929" i="6"/>
  <c r="X929" i="6"/>
  <c r="K930" i="6"/>
  <c r="P930" i="6" s="1"/>
  <c r="M930" i="6"/>
  <c r="O930" i="6"/>
  <c r="Q930" i="6"/>
  <c r="T930" i="6"/>
  <c r="V930" i="6"/>
  <c r="X930" i="6"/>
  <c r="M931" i="6"/>
  <c r="O931" i="6"/>
  <c r="Q931" i="6"/>
  <c r="X931" i="6"/>
  <c r="K931" i="6" s="1"/>
  <c r="P931" i="6" s="1"/>
  <c r="M932" i="6"/>
  <c r="O932" i="6"/>
  <c r="Q932" i="6"/>
  <c r="X932" i="6"/>
  <c r="K932" i="6" s="1"/>
  <c r="P932" i="6" s="1"/>
  <c r="K933" i="6"/>
  <c r="P933" i="6" s="1"/>
  <c r="M933" i="6"/>
  <c r="O933" i="6"/>
  <c r="Q933" i="6"/>
  <c r="T933" i="6"/>
  <c r="X933" i="6"/>
  <c r="K934" i="6"/>
  <c r="P934" i="6" s="1"/>
  <c r="M934" i="6"/>
  <c r="O934" i="6"/>
  <c r="Q934" i="6"/>
  <c r="T934" i="6"/>
  <c r="V934" i="6"/>
  <c r="X934" i="6"/>
  <c r="M935" i="6"/>
  <c r="O935" i="6"/>
  <c r="Q935" i="6"/>
  <c r="X935" i="6"/>
  <c r="K935" i="6" s="1"/>
  <c r="P935" i="6" s="1"/>
  <c r="M936" i="6"/>
  <c r="O936" i="6"/>
  <c r="Q936" i="6"/>
  <c r="X936" i="6"/>
  <c r="K936" i="6" s="1"/>
  <c r="P936" i="6" s="1"/>
  <c r="K937" i="6"/>
  <c r="P937" i="6" s="1"/>
  <c r="M937" i="6"/>
  <c r="O937" i="6"/>
  <c r="Q937" i="6"/>
  <c r="T937" i="6"/>
  <c r="X937" i="6"/>
  <c r="K938" i="6"/>
  <c r="P938" i="6" s="1"/>
  <c r="M938" i="6"/>
  <c r="O938" i="6"/>
  <c r="Q938" i="6"/>
  <c r="T938" i="6"/>
  <c r="V938" i="6"/>
  <c r="X938" i="6"/>
  <c r="M939" i="6"/>
  <c r="O939" i="6"/>
  <c r="Q939" i="6"/>
  <c r="X939" i="6"/>
  <c r="K939" i="6" s="1"/>
  <c r="P939" i="6" s="1"/>
  <c r="M940" i="6"/>
  <c r="O940" i="6"/>
  <c r="Q940" i="6"/>
  <c r="X940" i="6"/>
  <c r="K940" i="6" s="1"/>
  <c r="P940" i="6" s="1"/>
  <c r="K941" i="6"/>
  <c r="P941" i="6" s="1"/>
  <c r="M941" i="6"/>
  <c r="O941" i="6"/>
  <c r="Q941" i="6"/>
  <c r="T941" i="6"/>
  <c r="X941" i="6"/>
  <c r="K942" i="6"/>
  <c r="P942" i="6" s="1"/>
  <c r="M942" i="6"/>
  <c r="O942" i="6"/>
  <c r="Q942" i="6"/>
  <c r="T942" i="6"/>
  <c r="V942" i="6"/>
  <c r="X942" i="6"/>
  <c r="M943" i="6"/>
  <c r="O943" i="6"/>
  <c r="Q943" i="6"/>
  <c r="X943" i="6"/>
  <c r="K943" i="6" s="1"/>
  <c r="P943" i="6" s="1"/>
  <c r="M944" i="6"/>
  <c r="O944" i="6"/>
  <c r="Q944" i="6"/>
  <c r="T944" i="6"/>
  <c r="U944" i="6"/>
  <c r="X944" i="6"/>
  <c r="J945" i="6"/>
  <c r="R945" i="6" s="1"/>
  <c r="K945" i="6"/>
  <c r="P945" i="6" s="1"/>
  <c r="M945" i="6"/>
  <c r="O945" i="6"/>
  <c r="Q945" i="6"/>
  <c r="T945" i="6"/>
  <c r="V945" i="6"/>
  <c r="W945" i="6"/>
  <c r="X945" i="6"/>
  <c r="M946" i="6"/>
  <c r="O946" i="6"/>
  <c r="Q946" i="6"/>
  <c r="T946" i="6"/>
  <c r="X946" i="6"/>
  <c r="U946" i="6" s="1"/>
  <c r="J947" i="6"/>
  <c r="R947" i="6" s="1"/>
  <c r="M947" i="6"/>
  <c r="O947" i="6"/>
  <c r="Q947" i="6"/>
  <c r="T947" i="6"/>
  <c r="V947" i="6"/>
  <c r="X947" i="6"/>
  <c r="M948" i="6"/>
  <c r="O948" i="6"/>
  <c r="Q948" i="6"/>
  <c r="X948" i="6"/>
  <c r="T948" i="6" s="1"/>
  <c r="M949" i="6"/>
  <c r="O949" i="6"/>
  <c r="Q949" i="6"/>
  <c r="T949" i="6"/>
  <c r="X949" i="6"/>
  <c r="J949" i="6" s="1"/>
  <c r="R949" i="6" s="1"/>
  <c r="K950" i="6"/>
  <c r="M950" i="6"/>
  <c r="O950" i="6"/>
  <c r="P950" i="6"/>
  <c r="Q950" i="6"/>
  <c r="T950" i="6"/>
  <c r="U950" i="6"/>
  <c r="V950" i="6"/>
  <c r="X950" i="6"/>
  <c r="M951" i="6"/>
  <c r="O951" i="6"/>
  <c r="Q951" i="6"/>
  <c r="X951" i="6"/>
  <c r="T951" i="6" s="1"/>
  <c r="M952" i="6"/>
  <c r="O952" i="6"/>
  <c r="Q952" i="6"/>
  <c r="T952" i="6"/>
  <c r="U952" i="6"/>
  <c r="X952" i="6"/>
  <c r="J953" i="6"/>
  <c r="R953" i="6" s="1"/>
  <c r="K953" i="6"/>
  <c r="P953" i="6" s="1"/>
  <c r="M953" i="6"/>
  <c r="O953" i="6"/>
  <c r="Q953" i="6"/>
  <c r="T953" i="6"/>
  <c r="V953" i="6"/>
  <c r="W953" i="6"/>
  <c r="X953" i="6"/>
  <c r="M954" i="6"/>
  <c r="O954" i="6"/>
  <c r="Q954" i="6"/>
  <c r="T954" i="6"/>
  <c r="X954" i="6"/>
  <c r="U954" i="6" s="1"/>
  <c r="J955" i="6"/>
  <c r="R955" i="6" s="1"/>
  <c r="M955" i="6"/>
  <c r="O955" i="6"/>
  <c r="Q955" i="6"/>
  <c r="T955" i="6"/>
  <c r="V955" i="6"/>
  <c r="X955" i="6"/>
  <c r="M956" i="6"/>
  <c r="O956" i="6"/>
  <c r="Q956" i="6"/>
  <c r="X956" i="6"/>
  <c r="T956" i="6" s="1"/>
  <c r="M957" i="6"/>
  <c r="O957" i="6"/>
  <c r="Q957" i="6"/>
  <c r="T957" i="6"/>
  <c r="X957" i="6"/>
  <c r="J957" i="6" s="1"/>
  <c r="R957" i="6" s="1"/>
  <c r="K958" i="6"/>
  <c r="M958" i="6"/>
  <c r="O958" i="6"/>
  <c r="P958" i="6"/>
  <c r="Q958" i="6"/>
  <c r="T958" i="6"/>
  <c r="U958" i="6"/>
  <c r="V958" i="6"/>
  <c r="X958" i="6"/>
  <c r="M959" i="6"/>
  <c r="O959" i="6"/>
  <c r="Q959" i="6"/>
  <c r="X959" i="6"/>
  <c r="T959" i="6" s="1"/>
  <c r="M960" i="6"/>
  <c r="O960" i="6"/>
  <c r="Q960" i="6"/>
  <c r="T960" i="6"/>
  <c r="U960" i="6"/>
  <c r="X960" i="6"/>
  <c r="J961" i="6"/>
  <c r="R961" i="6" s="1"/>
  <c r="K961" i="6"/>
  <c r="P961" i="6" s="1"/>
  <c r="M961" i="6"/>
  <c r="O961" i="6"/>
  <c r="Q961" i="6"/>
  <c r="T961" i="6"/>
  <c r="V961" i="6"/>
  <c r="W961" i="6"/>
  <c r="X961" i="6"/>
  <c r="M962" i="6"/>
  <c r="O962" i="6"/>
  <c r="Q962" i="6"/>
  <c r="T962" i="6"/>
  <c r="X962" i="6"/>
  <c r="U962" i="6" s="1"/>
  <c r="J963" i="6"/>
  <c r="R963" i="6" s="1"/>
  <c r="M963" i="6"/>
  <c r="O963" i="6"/>
  <c r="Q963" i="6"/>
  <c r="T963" i="6"/>
  <c r="V963" i="6"/>
  <c r="X963" i="6"/>
  <c r="M964" i="6"/>
  <c r="O964" i="6"/>
  <c r="Q964" i="6"/>
  <c r="X964" i="6"/>
  <c r="T964" i="6" s="1"/>
  <c r="M965" i="6"/>
  <c r="O965" i="6"/>
  <c r="Q965" i="6"/>
  <c r="T965" i="6"/>
  <c r="X965" i="6"/>
  <c r="J965" i="6" s="1"/>
  <c r="R965" i="6" s="1"/>
  <c r="K966" i="6"/>
  <c r="M966" i="6"/>
  <c r="O966" i="6"/>
  <c r="P966" i="6"/>
  <c r="Q966" i="6"/>
  <c r="T966" i="6"/>
  <c r="U966" i="6"/>
  <c r="V966" i="6"/>
  <c r="X966" i="6"/>
  <c r="M967" i="6"/>
  <c r="O967" i="6"/>
  <c r="Q967" i="6"/>
  <c r="X967" i="6"/>
  <c r="T967" i="6" s="1"/>
  <c r="M968" i="6"/>
  <c r="O968" i="6"/>
  <c r="Q968" i="6"/>
  <c r="T968" i="6"/>
  <c r="U968" i="6"/>
  <c r="X968" i="6"/>
  <c r="J969" i="6"/>
  <c r="R969" i="6" s="1"/>
  <c r="K969" i="6"/>
  <c r="P969" i="6" s="1"/>
  <c r="M969" i="6"/>
  <c r="O969" i="6"/>
  <c r="Q969" i="6"/>
  <c r="T969" i="6"/>
  <c r="V969" i="6"/>
  <c r="W969" i="6"/>
  <c r="X969" i="6"/>
  <c r="M970" i="6"/>
  <c r="O970" i="6"/>
  <c r="Q970" i="6"/>
  <c r="T970" i="6"/>
  <c r="X970" i="6"/>
  <c r="U970" i="6" s="1"/>
  <c r="J971" i="6"/>
  <c r="R971" i="6" s="1"/>
  <c r="M971" i="6"/>
  <c r="O971" i="6"/>
  <c r="Q971" i="6"/>
  <c r="T971" i="6"/>
  <c r="V971" i="6"/>
  <c r="X971" i="6"/>
  <c r="M972" i="6"/>
  <c r="O972" i="6"/>
  <c r="Q972" i="6"/>
  <c r="X972" i="6"/>
  <c r="M973" i="6"/>
  <c r="O973" i="6"/>
  <c r="Q973" i="6"/>
  <c r="T973" i="6"/>
  <c r="X973" i="6"/>
  <c r="K974" i="6"/>
  <c r="M974" i="6"/>
  <c r="O974" i="6"/>
  <c r="P974" i="6"/>
  <c r="Q974" i="6"/>
  <c r="T974" i="6"/>
  <c r="U974" i="6"/>
  <c r="V974" i="6"/>
  <c r="X974" i="6"/>
  <c r="M975" i="6"/>
  <c r="O975" i="6"/>
  <c r="Q975" i="6"/>
  <c r="X975" i="6"/>
  <c r="M976" i="6"/>
  <c r="O976" i="6"/>
  <c r="Q976" i="6"/>
  <c r="T976" i="6"/>
  <c r="U976" i="6"/>
  <c r="X976" i="6"/>
  <c r="J977" i="6"/>
  <c r="R977" i="6" s="1"/>
  <c r="K977" i="6"/>
  <c r="P977" i="6" s="1"/>
  <c r="M977" i="6"/>
  <c r="O977" i="6"/>
  <c r="Q977" i="6"/>
  <c r="T977" i="6"/>
  <c r="V977" i="6"/>
  <c r="W977" i="6"/>
  <c r="X977" i="6"/>
  <c r="M978" i="6"/>
  <c r="O978" i="6"/>
  <c r="Q978" i="6"/>
  <c r="T978" i="6"/>
  <c r="X978" i="6"/>
  <c r="J979" i="6"/>
  <c r="R979" i="6" s="1"/>
  <c r="M979" i="6"/>
  <c r="O979" i="6"/>
  <c r="Q979" i="6"/>
  <c r="T979" i="6"/>
  <c r="V979" i="6"/>
  <c r="X979" i="6"/>
  <c r="M980" i="6"/>
  <c r="O980" i="6"/>
  <c r="Q980" i="6"/>
  <c r="X980" i="6"/>
  <c r="T980" i="6" s="1"/>
  <c r="M981" i="6"/>
  <c r="O981" i="6"/>
  <c r="Q981" i="6"/>
  <c r="T981" i="6"/>
  <c r="X981" i="6"/>
  <c r="J981" i="6" s="1"/>
  <c r="R981" i="6" s="1"/>
  <c r="K982" i="6"/>
  <c r="M982" i="6"/>
  <c r="O982" i="6"/>
  <c r="P982" i="6"/>
  <c r="Q982" i="6"/>
  <c r="T982" i="6"/>
  <c r="U982" i="6"/>
  <c r="V982" i="6"/>
  <c r="X982" i="6"/>
  <c r="M983" i="6"/>
  <c r="O983" i="6"/>
  <c r="Q983" i="6"/>
  <c r="X983" i="6"/>
  <c r="V983" i="6" s="1"/>
  <c r="M984" i="6"/>
  <c r="O984" i="6"/>
  <c r="Q984" i="6"/>
  <c r="T984" i="6"/>
  <c r="U984" i="6"/>
  <c r="X984" i="6"/>
  <c r="J985" i="6"/>
  <c r="R985" i="6" s="1"/>
  <c r="K985" i="6"/>
  <c r="P985" i="6" s="1"/>
  <c r="M985" i="6"/>
  <c r="O985" i="6"/>
  <c r="Q985" i="6"/>
  <c r="T985" i="6"/>
  <c r="V985" i="6"/>
  <c r="W985" i="6"/>
  <c r="X985" i="6"/>
  <c r="M986" i="6"/>
  <c r="O986" i="6"/>
  <c r="Q986" i="6"/>
  <c r="T986" i="6"/>
  <c r="X986" i="6"/>
  <c r="U986" i="6" s="1"/>
  <c r="J987" i="6"/>
  <c r="R987" i="6" s="1"/>
  <c r="M987" i="6"/>
  <c r="O987" i="6"/>
  <c r="Q987" i="6"/>
  <c r="T987" i="6"/>
  <c r="V987" i="6"/>
  <c r="X987" i="6"/>
  <c r="M988" i="6"/>
  <c r="O988" i="6"/>
  <c r="Q988" i="6"/>
  <c r="X988" i="6"/>
  <c r="M989" i="6"/>
  <c r="O989" i="6"/>
  <c r="Q989" i="6"/>
  <c r="T989" i="6"/>
  <c r="X989" i="6"/>
  <c r="K989" i="6" s="1"/>
  <c r="P989" i="6" s="1"/>
  <c r="K990" i="6"/>
  <c r="M990" i="6"/>
  <c r="O990" i="6"/>
  <c r="P990" i="6"/>
  <c r="Q990" i="6"/>
  <c r="T990" i="6"/>
  <c r="U990" i="6"/>
  <c r="V990" i="6"/>
  <c r="X990" i="6"/>
  <c r="M991" i="6"/>
  <c r="O991" i="6"/>
  <c r="Q991" i="6"/>
  <c r="X991" i="6"/>
  <c r="T991" i="6" s="1"/>
  <c r="M992" i="6"/>
  <c r="O992" i="6"/>
  <c r="Q992" i="6"/>
  <c r="T992" i="6"/>
  <c r="U992" i="6"/>
  <c r="X992" i="6"/>
  <c r="J993" i="6"/>
  <c r="R993" i="6" s="1"/>
  <c r="K993" i="6"/>
  <c r="P993" i="6" s="1"/>
  <c r="M993" i="6"/>
  <c r="O993" i="6"/>
  <c r="Q993" i="6"/>
  <c r="T993" i="6"/>
  <c r="V993" i="6"/>
  <c r="W993" i="6"/>
  <c r="X993" i="6"/>
  <c r="M994" i="6"/>
  <c r="O994" i="6"/>
  <c r="Q994" i="6"/>
  <c r="T994" i="6"/>
  <c r="X994" i="6"/>
  <c r="J995" i="6"/>
  <c r="R995" i="6" s="1"/>
  <c r="M995" i="6"/>
  <c r="O995" i="6"/>
  <c r="Q995" i="6"/>
  <c r="T995" i="6"/>
  <c r="V995" i="6"/>
  <c r="X995" i="6"/>
  <c r="M996" i="6"/>
  <c r="O996" i="6"/>
  <c r="Q996" i="6"/>
  <c r="X996" i="6"/>
  <c r="T996" i="6" s="1"/>
  <c r="M997" i="6"/>
  <c r="O997" i="6"/>
  <c r="Q997" i="6"/>
  <c r="T997" i="6"/>
  <c r="X997" i="6"/>
  <c r="K997" i="6" s="1"/>
  <c r="P997" i="6" s="1"/>
  <c r="N996" i="6" l="1"/>
  <c r="N977" i="6"/>
  <c r="N969" i="6"/>
  <c r="N963" i="6"/>
  <c r="N948" i="6"/>
  <c r="N985" i="6"/>
  <c r="N953" i="6"/>
  <c r="N947" i="6"/>
  <c r="L996" i="6"/>
  <c r="J988" i="6"/>
  <c r="R988" i="6" s="1"/>
  <c r="W988" i="6"/>
  <c r="L988" i="6"/>
  <c r="L975" i="6"/>
  <c r="U975" i="6"/>
  <c r="J972" i="6"/>
  <c r="R972" i="6" s="1"/>
  <c r="W972" i="6"/>
  <c r="J994" i="6"/>
  <c r="R994" i="6" s="1"/>
  <c r="W994" i="6"/>
  <c r="K991" i="6"/>
  <c r="P991" i="6" s="1"/>
  <c r="K988" i="6"/>
  <c r="P988" i="6" s="1"/>
  <c r="L986" i="6"/>
  <c r="J978" i="6"/>
  <c r="R978" i="6" s="1"/>
  <c r="W978" i="6"/>
  <c r="W975" i="6"/>
  <c r="K975" i="6"/>
  <c r="P975" i="6" s="1"/>
  <c r="K972" i="6"/>
  <c r="P972" i="6" s="1"/>
  <c r="L970" i="6"/>
  <c r="W997" i="6"/>
  <c r="U996" i="6"/>
  <c r="L995" i="6"/>
  <c r="U995" i="6"/>
  <c r="N995" i="6" s="1"/>
  <c r="V994" i="6"/>
  <c r="N994" i="6" s="1"/>
  <c r="K994" i="6"/>
  <c r="P994" i="6" s="1"/>
  <c r="N990" i="6"/>
  <c r="W989" i="6"/>
  <c r="U988" i="6"/>
  <c r="K986" i="6"/>
  <c r="P986" i="6" s="1"/>
  <c r="J984" i="6"/>
  <c r="R984" i="6" s="1"/>
  <c r="W984" i="6"/>
  <c r="L984" i="6"/>
  <c r="L979" i="6"/>
  <c r="U979" i="6"/>
  <c r="N979" i="6" s="1"/>
  <c r="L971" i="6"/>
  <c r="U971" i="6"/>
  <c r="N971" i="6" s="1"/>
  <c r="V970" i="6"/>
  <c r="K970" i="6"/>
  <c r="P970" i="6" s="1"/>
  <c r="J968" i="6"/>
  <c r="R968" i="6" s="1"/>
  <c r="W968" i="6"/>
  <c r="N968" i="6" s="1"/>
  <c r="L968" i="6"/>
  <c r="V967" i="6"/>
  <c r="J967" i="6"/>
  <c r="R967" i="6" s="1"/>
  <c r="N966" i="6"/>
  <c r="W965" i="6"/>
  <c r="K965" i="6"/>
  <c r="P965" i="6" s="1"/>
  <c r="U964" i="6"/>
  <c r="N964" i="6" s="1"/>
  <c r="L963" i="6"/>
  <c r="U963" i="6"/>
  <c r="V962" i="6"/>
  <c r="K962" i="6"/>
  <c r="P962" i="6" s="1"/>
  <c r="J960" i="6"/>
  <c r="R960" i="6" s="1"/>
  <c r="W960" i="6"/>
  <c r="L960" i="6"/>
  <c r="V959" i="6"/>
  <c r="J959" i="6"/>
  <c r="R959" i="6" s="1"/>
  <c r="W957" i="6"/>
  <c r="K957" i="6"/>
  <c r="P957" i="6" s="1"/>
  <c r="U956" i="6"/>
  <c r="N956" i="6" s="1"/>
  <c r="L955" i="6"/>
  <c r="U955" i="6"/>
  <c r="N955" i="6" s="1"/>
  <c r="V954" i="6"/>
  <c r="K954" i="6"/>
  <c r="P954" i="6" s="1"/>
  <c r="J952" i="6"/>
  <c r="R952" i="6" s="1"/>
  <c r="W952" i="6"/>
  <c r="L952" i="6"/>
  <c r="V951" i="6"/>
  <c r="J951" i="6"/>
  <c r="R951" i="6" s="1"/>
  <c r="W949" i="6"/>
  <c r="K949" i="6"/>
  <c r="P949" i="6" s="1"/>
  <c r="U948" i="6"/>
  <c r="L947" i="6"/>
  <c r="U947" i="6"/>
  <c r="V946" i="6"/>
  <c r="K946" i="6"/>
  <c r="P946" i="6" s="1"/>
  <c r="J944" i="6"/>
  <c r="R944" i="6" s="1"/>
  <c r="W944" i="6"/>
  <c r="L944" i="6"/>
  <c r="T943" i="6"/>
  <c r="L941" i="6"/>
  <c r="U941" i="6"/>
  <c r="J941" i="6"/>
  <c r="R941" i="6" s="1"/>
  <c r="W941" i="6"/>
  <c r="V940" i="6"/>
  <c r="T939" i="6"/>
  <c r="L937" i="6"/>
  <c r="U937" i="6"/>
  <c r="J937" i="6"/>
  <c r="R937" i="6" s="1"/>
  <c r="W937" i="6"/>
  <c r="V936" i="6"/>
  <c r="T935" i="6"/>
  <c r="L933" i="6"/>
  <c r="U933" i="6"/>
  <c r="J933" i="6"/>
  <c r="R933" i="6" s="1"/>
  <c r="W933" i="6"/>
  <c r="V932" i="6"/>
  <c r="T931" i="6"/>
  <c r="L929" i="6"/>
  <c r="U929" i="6"/>
  <c r="J929" i="6"/>
  <c r="R929" i="6" s="1"/>
  <c r="W929" i="6"/>
  <c r="V928" i="6"/>
  <c r="T927" i="6"/>
  <c r="L925" i="6"/>
  <c r="U925" i="6"/>
  <c r="J925" i="6"/>
  <c r="R925" i="6" s="1"/>
  <c r="W925" i="6"/>
  <c r="V924" i="6"/>
  <c r="T923" i="6"/>
  <c r="L921" i="6"/>
  <c r="U921" i="6"/>
  <c r="J921" i="6"/>
  <c r="R921" i="6" s="1"/>
  <c r="W921" i="6"/>
  <c r="V920" i="6"/>
  <c r="T919" i="6"/>
  <c r="L917" i="6"/>
  <c r="U917" i="6"/>
  <c r="J917" i="6"/>
  <c r="R917" i="6" s="1"/>
  <c r="W917" i="6"/>
  <c r="V916" i="6"/>
  <c r="T915" i="6"/>
  <c r="L913" i="6"/>
  <c r="U913" i="6"/>
  <c r="J913" i="6"/>
  <c r="R913" i="6" s="1"/>
  <c r="W913" i="6"/>
  <c r="V912" i="6"/>
  <c r="T911" i="6"/>
  <c r="L909" i="6"/>
  <c r="U909" i="6"/>
  <c r="J909" i="6"/>
  <c r="R909" i="6" s="1"/>
  <c r="W909" i="6"/>
  <c r="V908" i="6"/>
  <c r="T907" i="6"/>
  <c r="U904" i="6"/>
  <c r="L899" i="6"/>
  <c r="U899" i="6"/>
  <c r="K899" i="6"/>
  <c r="P899" i="6" s="1"/>
  <c r="W899" i="6"/>
  <c r="T899" i="6"/>
  <c r="J899" i="6"/>
  <c r="R899" i="6" s="1"/>
  <c r="V899" i="6"/>
  <c r="N893" i="6"/>
  <c r="N861" i="6"/>
  <c r="N829" i="6"/>
  <c r="N797" i="6"/>
  <c r="N765" i="6"/>
  <c r="L983" i="6"/>
  <c r="U983" i="6"/>
  <c r="L997" i="6"/>
  <c r="U997" i="6"/>
  <c r="N997" i="6" s="1"/>
  <c r="V996" i="6"/>
  <c r="W991" i="6"/>
  <c r="L989" i="6"/>
  <c r="U989" i="6"/>
  <c r="N989" i="6" s="1"/>
  <c r="V988" i="6"/>
  <c r="W983" i="6"/>
  <c r="V980" i="6"/>
  <c r="K980" i="6"/>
  <c r="P980" i="6" s="1"/>
  <c r="L973" i="6"/>
  <c r="U973" i="6"/>
  <c r="N973" i="6" s="1"/>
  <c r="J992" i="6"/>
  <c r="R992" i="6" s="1"/>
  <c r="W992" i="6"/>
  <c r="L992" i="6"/>
  <c r="V991" i="6"/>
  <c r="J991" i="6"/>
  <c r="R991" i="6" s="1"/>
  <c r="L987" i="6"/>
  <c r="U987" i="6"/>
  <c r="V986" i="6"/>
  <c r="J983" i="6"/>
  <c r="R983" i="6" s="1"/>
  <c r="W981" i="6"/>
  <c r="K981" i="6"/>
  <c r="P981" i="6" s="1"/>
  <c r="U980" i="6"/>
  <c r="N980" i="6" s="1"/>
  <c r="V978" i="6"/>
  <c r="K978" i="6"/>
  <c r="P978" i="6" s="1"/>
  <c r="J976" i="6"/>
  <c r="R976" i="6" s="1"/>
  <c r="W976" i="6"/>
  <c r="L976" i="6"/>
  <c r="V975" i="6"/>
  <c r="J975" i="6"/>
  <c r="R975" i="6" s="1"/>
  <c r="W973" i="6"/>
  <c r="K973" i="6"/>
  <c r="P973" i="6" s="1"/>
  <c r="U972" i="6"/>
  <c r="V997" i="6"/>
  <c r="J997" i="6"/>
  <c r="R997" i="6" s="1"/>
  <c r="W995" i="6"/>
  <c r="K995" i="6"/>
  <c r="P995" i="6" s="1"/>
  <c r="U994" i="6"/>
  <c r="L993" i="6"/>
  <c r="U993" i="6"/>
  <c r="N993" i="6" s="1"/>
  <c r="V992" i="6"/>
  <c r="N992" i="6" s="1"/>
  <c r="K992" i="6"/>
  <c r="P992" i="6" s="1"/>
  <c r="J990" i="6"/>
  <c r="R990" i="6" s="1"/>
  <c r="W990" i="6"/>
  <c r="L990" i="6"/>
  <c r="V989" i="6"/>
  <c r="J989" i="6"/>
  <c r="R989" i="6" s="1"/>
  <c r="T988" i="6"/>
  <c r="W987" i="6"/>
  <c r="N987" i="6" s="1"/>
  <c r="K987" i="6"/>
  <c r="P987" i="6" s="1"/>
  <c r="L985" i="6"/>
  <c r="U985" i="6"/>
  <c r="V984" i="6"/>
  <c r="K984" i="6"/>
  <c r="P984" i="6" s="1"/>
  <c r="T983" i="6"/>
  <c r="N983" i="6" s="1"/>
  <c r="J982" i="6"/>
  <c r="R982" i="6" s="1"/>
  <c r="W982" i="6"/>
  <c r="N982" i="6" s="1"/>
  <c r="L982" i="6"/>
  <c r="V981" i="6"/>
  <c r="N981" i="6" s="1"/>
  <c r="W979" i="6"/>
  <c r="K979" i="6"/>
  <c r="P979" i="6" s="1"/>
  <c r="U978" i="6"/>
  <c r="L977" i="6"/>
  <c r="U977" i="6"/>
  <c r="V976" i="6"/>
  <c r="N976" i="6" s="1"/>
  <c r="K976" i="6"/>
  <c r="P976" i="6" s="1"/>
  <c r="T975" i="6"/>
  <c r="N975" i="6" s="1"/>
  <c r="J974" i="6"/>
  <c r="R974" i="6" s="1"/>
  <c r="W974" i="6"/>
  <c r="N974" i="6" s="1"/>
  <c r="L974" i="6"/>
  <c r="V973" i="6"/>
  <c r="J973" i="6"/>
  <c r="R973" i="6" s="1"/>
  <c r="T972" i="6"/>
  <c r="N972" i="6" s="1"/>
  <c r="W971" i="6"/>
  <c r="K971" i="6"/>
  <c r="P971" i="6" s="1"/>
  <c r="L969" i="6"/>
  <c r="U969" i="6"/>
  <c r="V968" i="6"/>
  <c r="K968" i="6"/>
  <c r="P968" i="6" s="1"/>
  <c r="J966" i="6"/>
  <c r="R966" i="6" s="1"/>
  <c r="W966" i="6"/>
  <c r="L966" i="6"/>
  <c r="V965" i="6"/>
  <c r="W963" i="6"/>
  <c r="K963" i="6"/>
  <c r="P963" i="6" s="1"/>
  <c r="L961" i="6"/>
  <c r="U961" i="6"/>
  <c r="N961" i="6" s="1"/>
  <c r="V960" i="6"/>
  <c r="K960" i="6"/>
  <c r="P960" i="6" s="1"/>
  <c r="J958" i="6"/>
  <c r="R958" i="6" s="1"/>
  <c r="W958" i="6"/>
  <c r="N958" i="6" s="1"/>
  <c r="L958" i="6"/>
  <c r="V957" i="6"/>
  <c r="W955" i="6"/>
  <c r="K955" i="6"/>
  <c r="P955" i="6" s="1"/>
  <c r="L953" i="6"/>
  <c r="U953" i="6"/>
  <c r="V952" i="6"/>
  <c r="K952" i="6"/>
  <c r="P952" i="6" s="1"/>
  <c r="J950" i="6"/>
  <c r="R950" i="6" s="1"/>
  <c r="W950" i="6"/>
  <c r="N950" i="6" s="1"/>
  <c r="L950" i="6"/>
  <c r="V949" i="6"/>
  <c r="W947" i="6"/>
  <c r="K947" i="6"/>
  <c r="P947" i="6" s="1"/>
  <c r="L945" i="6"/>
  <c r="U945" i="6"/>
  <c r="N945" i="6" s="1"/>
  <c r="V944" i="6"/>
  <c r="K944" i="6"/>
  <c r="P944" i="6" s="1"/>
  <c r="J942" i="6"/>
  <c r="R942" i="6" s="1"/>
  <c r="W942" i="6"/>
  <c r="N942" i="6" s="1"/>
  <c r="L942" i="6"/>
  <c r="U942" i="6"/>
  <c r="V941" i="6"/>
  <c r="T940" i="6"/>
  <c r="J938" i="6"/>
  <c r="R938" i="6" s="1"/>
  <c r="W938" i="6"/>
  <c r="L938" i="6"/>
  <c r="U938" i="6"/>
  <c r="V937" i="6"/>
  <c r="T936" i="6"/>
  <c r="J934" i="6"/>
  <c r="R934" i="6" s="1"/>
  <c r="W934" i="6"/>
  <c r="N934" i="6" s="1"/>
  <c r="L934" i="6"/>
  <c r="U934" i="6"/>
  <c r="V933" i="6"/>
  <c r="T932" i="6"/>
  <c r="J930" i="6"/>
  <c r="R930" i="6" s="1"/>
  <c r="W930" i="6"/>
  <c r="L930" i="6"/>
  <c r="U930" i="6"/>
  <c r="V929" i="6"/>
  <c r="T928" i="6"/>
  <c r="J926" i="6"/>
  <c r="R926" i="6" s="1"/>
  <c r="W926" i="6"/>
  <c r="N926" i="6" s="1"/>
  <c r="L926" i="6"/>
  <c r="U926" i="6"/>
  <c r="V925" i="6"/>
  <c r="T924" i="6"/>
  <c r="J922" i="6"/>
  <c r="R922" i="6" s="1"/>
  <c r="W922" i="6"/>
  <c r="L922" i="6"/>
  <c r="U922" i="6"/>
  <c r="V921" i="6"/>
  <c r="T920" i="6"/>
  <c r="J918" i="6"/>
  <c r="R918" i="6" s="1"/>
  <c r="W918" i="6"/>
  <c r="N918" i="6" s="1"/>
  <c r="L918" i="6"/>
  <c r="U918" i="6"/>
  <c r="V917" i="6"/>
  <c r="T916" i="6"/>
  <c r="J914" i="6"/>
  <c r="R914" i="6" s="1"/>
  <c r="W914" i="6"/>
  <c r="L914" i="6"/>
  <c r="U914" i="6"/>
  <c r="V913" i="6"/>
  <c r="T912" i="6"/>
  <c r="J910" i="6"/>
  <c r="R910" i="6" s="1"/>
  <c r="W910" i="6"/>
  <c r="N910" i="6" s="1"/>
  <c r="L910" i="6"/>
  <c r="U910" i="6"/>
  <c r="V909" i="6"/>
  <c r="T908" i="6"/>
  <c r="N865" i="6"/>
  <c r="N833" i="6"/>
  <c r="N801" i="6"/>
  <c r="N769" i="6"/>
  <c r="L991" i="6"/>
  <c r="U991" i="6"/>
  <c r="N991" i="6" s="1"/>
  <c r="N986" i="6"/>
  <c r="L972" i="6"/>
  <c r="N970" i="6"/>
  <c r="L967" i="6"/>
  <c r="U967" i="6"/>
  <c r="N967" i="6" s="1"/>
  <c r="J964" i="6"/>
  <c r="R964" i="6" s="1"/>
  <c r="W964" i="6"/>
  <c r="L964" i="6"/>
  <c r="N962" i="6"/>
  <c r="L959" i="6"/>
  <c r="U959" i="6"/>
  <c r="N959" i="6" s="1"/>
  <c r="J956" i="6"/>
  <c r="R956" i="6" s="1"/>
  <c r="W956" i="6"/>
  <c r="L956" i="6"/>
  <c r="L951" i="6"/>
  <c r="U951" i="6"/>
  <c r="N951" i="6" s="1"/>
  <c r="J948" i="6"/>
  <c r="R948" i="6" s="1"/>
  <c r="W948" i="6"/>
  <c r="L948" i="6"/>
  <c r="N946" i="6"/>
  <c r="L943" i="6"/>
  <c r="U943" i="6"/>
  <c r="J943" i="6"/>
  <c r="R943" i="6" s="1"/>
  <c r="W943" i="6"/>
  <c r="N941" i="6"/>
  <c r="L939" i="6"/>
  <c r="U939" i="6"/>
  <c r="J939" i="6"/>
  <c r="R939" i="6" s="1"/>
  <c r="W939" i="6"/>
  <c r="N937" i="6"/>
  <c r="L935" i="6"/>
  <c r="U935" i="6"/>
  <c r="J935" i="6"/>
  <c r="R935" i="6" s="1"/>
  <c r="W935" i="6"/>
  <c r="N933" i="6"/>
  <c r="L931" i="6"/>
  <c r="U931" i="6"/>
  <c r="J931" i="6"/>
  <c r="R931" i="6" s="1"/>
  <c r="W931" i="6"/>
  <c r="N929" i="6"/>
  <c r="L927" i="6"/>
  <c r="U927" i="6"/>
  <c r="J927" i="6"/>
  <c r="R927" i="6" s="1"/>
  <c r="W927" i="6"/>
  <c r="N925" i="6"/>
  <c r="L923" i="6"/>
  <c r="U923" i="6"/>
  <c r="J923" i="6"/>
  <c r="R923" i="6" s="1"/>
  <c r="W923" i="6"/>
  <c r="N921" i="6"/>
  <c r="L919" i="6"/>
  <c r="U919" i="6"/>
  <c r="J919" i="6"/>
  <c r="R919" i="6" s="1"/>
  <c r="W919" i="6"/>
  <c r="N917" i="6"/>
  <c r="L915" i="6"/>
  <c r="U915" i="6"/>
  <c r="J915" i="6"/>
  <c r="R915" i="6" s="1"/>
  <c r="W915" i="6"/>
  <c r="N913" i="6"/>
  <c r="L911" i="6"/>
  <c r="U911" i="6"/>
  <c r="J911" i="6"/>
  <c r="R911" i="6" s="1"/>
  <c r="W911" i="6"/>
  <c r="N909" i="6"/>
  <c r="L907" i="6"/>
  <c r="K907" i="6"/>
  <c r="P907" i="6" s="1"/>
  <c r="U907" i="6"/>
  <c r="W907" i="6"/>
  <c r="N902" i="6"/>
  <c r="J996" i="6"/>
  <c r="R996" i="6" s="1"/>
  <c r="W996" i="6"/>
  <c r="J980" i="6"/>
  <c r="R980" i="6" s="1"/>
  <c r="W980" i="6"/>
  <c r="L980" i="6"/>
  <c r="N978" i="6"/>
  <c r="K996" i="6"/>
  <c r="P996" i="6" s="1"/>
  <c r="L994" i="6"/>
  <c r="J986" i="6"/>
  <c r="R986" i="6" s="1"/>
  <c r="W986" i="6"/>
  <c r="N984" i="6"/>
  <c r="K983" i="6"/>
  <c r="P983" i="6" s="1"/>
  <c r="L981" i="6"/>
  <c r="U981" i="6"/>
  <c r="L978" i="6"/>
  <c r="V972" i="6"/>
  <c r="J970" i="6"/>
  <c r="R970" i="6" s="1"/>
  <c r="W970" i="6"/>
  <c r="W967" i="6"/>
  <c r="K967" i="6"/>
  <c r="P967" i="6" s="1"/>
  <c r="L965" i="6"/>
  <c r="U965" i="6"/>
  <c r="N965" i="6" s="1"/>
  <c r="V964" i="6"/>
  <c r="K964" i="6"/>
  <c r="P964" i="6" s="1"/>
  <c r="J962" i="6"/>
  <c r="R962" i="6" s="1"/>
  <c r="W962" i="6"/>
  <c r="L962" i="6"/>
  <c r="N960" i="6"/>
  <c r="W959" i="6"/>
  <c r="K959" i="6"/>
  <c r="P959" i="6" s="1"/>
  <c r="L957" i="6"/>
  <c r="U957" i="6"/>
  <c r="N957" i="6" s="1"/>
  <c r="V956" i="6"/>
  <c r="K956" i="6"/>
  <c r="P956" i="6" s="1"/>
  <c r="J954" i="6"/>
  <c r="R954" i="6" s="1"/>
  <c r="W954" i="6"/>
  <c r="N954" i="6" s="1"/>
  <c r="L954" i="6"/>
  <c r="N952" i="6"/>
  <c r="W951" i="6"/>
  <c r="K951" i="6"/>
  <c r="P951" i="6" s="1"/>
  <c r="L949" i="6"/>
  <c r="U949" i="6"/>
  <c r="N949" i="6" s="1"/>
  <c r="V948" i="6"/>
  <c r="K948" i="6"/>
  <c r="P948" i="6" s="1"/>
  <c r="J946" i="6"/>
  <c r="R946" i="6" s="1"/>
  <c r="W946" i="6"/>
  <c r="L946" i="6"/>
  <c r="N944" i="6"/>
  <c r="V943" i="6"/>
  <c r="J940" i="6"/>
  <c r="R940" i="6" s="1"/>
  <c r="W940" i="6"/>
  <c r="L940" i="6"/>
  <c r="U940" i="6"/>
  <c r="V939" i="6"/>
  <c r="N938" i="6"/>
  <c r="J936" i="6"/>
  <c r="R936" i="6" s="1"/>
  <c r="W936" i="6"/>
  <c r="L936" i="6"/>
  <c r="U936" i="6"/>
  <c r="V935" i="6"/>
  <c r="J932" i="6"/>
  <c r="R932" i="6" s="1"/>
  <c r="W932" i="6"/>
  <c r="L932" i="6"/>
  <c r="U932" i="6"/>
  <c r="V931" i="6"/>
  <c r="N930" i="6"/>
  <c r="J928" i="6"/>
  <c r="R928" i="6" s="1"/>
  <c r="W928" i="6"/>
  <c r="L928" i="6"/>
  <c r="U928" i="6"/>
  <c r="V927" i="6"/>
  <c r="J924" i="6"/>
  <c r="R924" i="6" s="1"/>
  <c r="W924" i="6"/>
  <c r="L924" i="6"/>
  <c r="U924" i="6"/>
  <c r="V923" i="6"/>
  <c r="N922" i="6"/>
  <c r="J920" i="6"/>
  <c r="R920" i="6" s="1"/>
  <c r="W920" i="6"/>
  <c r="L920" i="6"/>
  <c r="U920" i="6"/>
  <c r="V919" i="6"/>
  <c r="J916" i="6"/>
  <c r="R916" i="6" s="1"/>
  <c r="W916" i="6"/>
  <c r="L916" i="6"/>
  <c r="U916" i="6"/>
  <c r="V915" i="6"/>
  <c r="N914" i="6"/>
  <c r="J912" i="6"/>
  <c r="R912" i="6" s="1"/>
  <c r="W912" i="6"/>
  <c r="L912" i="6"/>
  <c r="U912" i="6"/>
  <c r="V911" i="6"/>
  <c r="J908" i="6"/>
  <c r="R908" i="6" s="1"/>
  <c r="W908" i="6"/>
  <c r="L908" i="6"/>
  <c r="U908" i="6"/>
  <c r="V907" i="6"/>
  <c r="J904" i="6"/>
  <c r="R904" i="6" s="1"/>
  <c r="W904" i="6"/>
  <c r="K904" i="6"/>
  <c r="P904" i="6" s="1"/>
  <c r="V904" i="6"/>
  <c r="T904" i="6"/>
  <c r="J896" i="6"/>
  <c r="R896" i="6" s="1"/>
  <c r="W896" i="6"/>
  <c r="K896" i="6"/>
  <c r="P896" i="6" s="1"/>
  <c r="V896" i="6"/>
  <c r="L896" i="6"/>
  <c r="T896" i="6"/>
  <c r="U896" i="6"/>
  <c r="L903" i="6"/>
  <c r="U903" i="6"/>
  <c r="J900" i="6"/>
  <c r="R900" i="6" s="1"/>
  <c r="W900" i="6"/>
  <c r="L900" i="6"/>
  <c r="L895" i="6"/>
  <c r="U895" i="6"/>
  <c r="J892" i="6"/>
  <c r="R892" i="6" s="1"/>
  <c r="W892" i="6"/>
  <c r="L892" i="6"/>
  <c r="V891" i="6"/>
  <c r="J891" i="6"/>
  <c r="R891" i="6" s="1"/>
  <c r="U888" i="6"/>
  <c r="L887" i="6"/>
  <c r="U887" i="6"/>
  <c r="J884" i="6"/>
  <c r="R884" i="6" s="1"/>
  <c r="W884" i="6"/>
  <c r="L884" i="6"/>
  <c r="V883" i="6"/>
  <c r="J883" i="6"/>
  <c r="R883" i="6" s="1"/>
  <c r="U880" i="6"/>
  <c r="N880" i="6" s="1"/>
  <c r="L879" i="6"/>
  <c r="U879" i="6"/>
  <c r="J876" i="6"/>
  <c r="R876" i="6" s="1"/>
  <c r="W876" i="6"/>
  <c r="L876" i="6"/>
  <c r="V875" i="6"/>
  <c r="J875" i="6"/>
  <c r="R875" i="6" s="1"/>
  <c r="U872" i="6"/>
  <c r="N872" i="6" s="1"/>
  <c r="L871" i="6"/>
  <c r="U871" i="6"/>
  <c r="J868" i="6"/>
  <c r="R868" i="6" s="1"/>
  <c r="W868" i="6"/>
  <c r="L868" i="6"/>
  <c r="V867" i="6"/>
  <c r="J867" i="6"/>
  <c r="R867" i="6" s="1"/>
  <c r="U864" i="6"/>
  <c r="L863" i="6"/>
  <c r="U863" i="6"/>
  <c r="J860" i="6"/>
  <c r="R860" i="6" s="1"/>
  <c r="W860" i="6"/>
  <c r="L860" i="6"/>
  <c r="V859" i="6"/>
  <c r="J859" i="6"/>
  <c r="R859" i="6" s="1"/>
  <c r="U856" i="6"/>
  <c r="L855" i="6"/>
  <c r="U855" i="6"/>
  <c r="J852" i="6"/>
  <c r="R852" i="6" s="1"/>
  <c r="W852" i="6"/>
  <c r="L852" i="6"/>
  <c r="V851" i="6"/>
  <c r="J851" i="6"/>
  <c r="R851" i="6" s="1"/>
  <c r="U848" i="6"/>
  <c r="N848" i="6" s="1"/>
  <c r="L847" i="6"/>
  <c r="U847" i="6"/>
  <c r="J844" i="6"/>
  <c r="R844" i="6" s="1"/>
  <c r="W844" i="6"/>
  <c r="L844" i="6"/>
  <c r="V843" i="6"/>
  <c r="J843" i="6"/>
  <c r="R843" i="6" s="1"/>
  <c r="U840" i="6"/>
  <c r="N840" i="6" s="1"/>
  <c r="L839" i="6"/>
  <c r="U839" i="6"/>
  <c r="J836" i="6"/>
  <c r="R836" i="6" s="1"/>
  <c r="W836" i="6"/>
  <c r="L836" i="6"/>
  <c r="V835" i="6"/>
  <c r="J835" i="6"/>
  <c r="R835" i="6" s="1"/>
  <c r="U832" i="6"/>
  <c r="L831" i="6"/>
  <c r="U831" i="6"/>
  <c r="J828" i="6"/>
  <c r="R828" i="6" s="1"/>
  <c r="W828" i="6"/>
  <c r="L828" i="6"/>
  <c r="V827" i="6"/>
  <c r="J827" i="6"/>
  <c r="R827" i="6" s="1"/>
  <c r="U824" i="6"/>
  <c r="L823" i="6"/>
  <c r="U823" i="6"/>
  <c r="J820" i="6"/>
  <c r="R820" i="6" s="1"/>
  <c r="W820" i="6"/>
  <c r="L820" i="6"/>
  <c r="V819" i="6"/>
  <c r="J819" i="6"/>
  <c r="R819" i="6" s="1"/>
  <c r="U816" i="6"/>
  <c r="N816" i="6" s="1"/>
  <c r="L815" i="6"/>
  <c r="U815" i="6"/>
  <c r="J812" i="6"/>
  <c r="R812" i="6" s="1"/>
  <c r="W812" i="6"/>
  <c r="L812" i="6"/>
  <c r="V811" i="6"/>
  <c r="J811" i="6"/>
  <c r="R811" i="6" s="1"/>
  <c r="U808" i="6"/>
  <c r="N808" i="6" s="1"/>
  <c r="L807" i="6"/>
  <c r="U807" i="6"/>
  <c r="J804" i="6"/>
  <c r="R804" i="6" s="1"/>
  <c r="W804" i="6"/>
  <c r="L804" i="6"/>
  <c r="V803" i="6"/>
  <c r="J803" i="6"/>
  <c r="R803" i="6" s="1"/>
  <c r="U800" i="6"/>
  <c r="L799" i="6"/>
  <c r="U799" i="6"/>
  <c r="J796" i="6"/>
  <c r="R796" i="6" s="1"/>
  <c r="W796" i="6"/>
  <c r="L796" i="6"/>
  <c r="V795" i="6"/>
  <c r="J795" i="6"/>
  <c r="R795" i="6" s="1"/>
  <c r="U792" i="6"/>
  <c r="N792" i="6" s="1"/>
  <c r="L791" i="6"/>
  <c r="U791" i="6"/>
  <c r="J788" i="6"/>
  <c r="R788" i="6" s="1"/>
  <c r="W788" i="6"/>
  <c r="L788" i="6"/>
  <c r="V787" i="6"/>
  <c r="J787" i="6"/>
  <c r="R787" i="6" s="1"/>
  <c r="U784" i="6"/>
  <c r="N784" i="6" s="1"/>
  <c r="L783" i="6"/>
  <c r="U783" i="6"/>
  <c r="J780" i="6"/>
  <c r="R780" i="6" s="1"/>
  <c r="W780" i="6"/>
  <c r="L780" i="6"/>
  <c r="V779" i="6"/>
  <c r="J779" i="6"/>
  <c r="R779" i="6" s="1"/>
  <c r="U776" i="6"/>
  <c r="N776" i="6" s="1"/>
  <c r="L775" i="6"/>
  <c r="U775" i="6"/>
  <c r="J772" i="6"/>
  <c r="R772" i="6" s="1"/>
  <c r="W772" i="6"/>
  <c r="L772" i="6"/>
  <c r="V771" i="6"/>
  <c r="J771" i="6"/>
  <c r="R771" i="6" s="1"/>
  <c r="U768" i="6"/>
  <c r="L767" i="6"/>
  <c r="U767" i="6"/>
  <c r="J764" i="6"/>
  <c r="R764" i="6" s="1"/>
  <c r="W764" i="6"/>
  <c r="L764" i="6"/>
  <c r="L760" i="6"/>
  <c r="U760" i="6"/>
  <c r="V760" i="6"/>
  <c r="J760" i="6"/>
  <c r="R760" i="6" s="1"/>
  <c r="W760" i="6"/>
  <c r="L756" i="6"/>
  <c r="U756" i="6"/>
  <c r="V756" i="6"/>
  <c r="J756" i="6"/>
  <c r="R756" i="6" s="1"/>
  <c r="W756" i="6"/>
  <c r="L752" i="6"/>
  <c r="U752" i="6"/>
  <c r="V752" i="6"/>
  <c r="J752" i="6"/>
  <c r="R752" i="6" s="1"/>
  <c r="W752" i="6"/>
  <c r="L748" i="6"/>
  <c r="U748" i="6"/>
  <c r="V748" i="6"/>
  <c r="J748" i="6"/>
  <c r="R748" i="6" s="1"/>
  <c r="W748" i="6"/>
  <c r="N727" i="6"/>
  <c r="J906" i="6"/>
  <c r="R906" i="6" s="1"/>
  <c r="W906" i="6"/>
  <c r="L906" i="6"/>
  <c r="W903" i="6"/>
  <c r="K903" i="6"/>
  <c r="P903" i="6" s="1"/>
  <c r="L901" i="6"/>
  <c r="U901" i="6"/>
  <c r="N901" i="6" s="1"/>
  <c r="V900" i="6"/>
  <c r="K900" i="6"/>
  <c r="P900" i="6" s="1"/>
  <c r="J898" i="6"/>
  <c r="R898" i="6" s="1"/>
  <c r="W898" i="6"/>
  <c r="L898" i="6"/>
  <c r="W895" i="6"/>
  <c r="K895" i="6"/>
  <c r="P895" i="6" s="1"/>
  <c r="L893" i="6"/>
  <c r="U893" i="6"/>
  <c r="V892" i="6"/>
  <c r="K892" i="6"/>
  <c r="P892" i="6" s="1"/>
  <c r="J890" i="6"/>
  <c r="R890" i="6" s="1"/>
  <c r="W890" i="6"/>
  <c r="L890" i="6"/>
  <c r="W887" i="6"/>
  <c r="K887" i="6"/>
  <c r="P887" i="6" s="1"/>
  <c r="L885" i="6"/>
  <c r="U885" i="6"/>
  <c r="N885" i="6" s="1"/>
  <c r="V884" i="6"/>
  <c r="K884" i="6"/>
  <c r="P884" i="6" s="1"/>
  <c r="J882" i="6"/>
  <c r="R882" i="6" s="1"/>
  <c r="W882" i="6"/>
  <c r="L882" i="6"/>
  <c r="W879" i="6"/>
  <c r="K879" i="6"/>
  <c r="P879" i="6" s="1"/>
  <c r="L877" i="6"/>
  <c r="U877" i="6"/>
  <c r="N877" i="6" s="1"/>
  <c r="V876" i="6"/>
  <c r="K876" i="6"/>
  <c r="P876" i="6" s="1"/>
  <c r="J874" i="6"/>
  <c r="R874" i="6" s="1"/>
  <c r="W874" i="6"/>
  <c r="N874" i="6" s="1"/>
  <c r="L874" i="6"/>
  <c r="W871" i="6"/>
  <c r="K871" i="6"/>
  <c r="P871" i="6" s="1"/>
  <c r="L869" i="6"/>
  <c r="U869" i="6"/>
  <c r="N869" i="6" s="1"/>
  <c r="V868" i="6"/>
  <c r="K868" i="6"/>
  <c r="P868" i="6" s="1"/>
  <c r="J866" i="6"/>
  <c r="R866" i="6" s="1"/>
  <c r="W866" i="6"/>
  <c r="L866" i="6"/>
  <c r="W863" i="6"/>
  <c r="K863" i="6"/>
  <c r="P863" i="6" s="1"/>
  <c r="L861" i="6"/>
  <c r="U861" i="6"/>
  <c r="V860" i="6"/>
  <c r="K860" i="6"/>
  <c r="P860" i="6" s="1"/>
  <c r="J858" i="6"/>
  <c r="R858" i="6" s="1"/>
  <c r="W858" i="6"/>
  <c r="L858" i="6"/>
  <c r="W855" i="6"/>
  <c r="K855" i="6"/>
  <c r="P855" i="6" s="1"/>
  <c r="L853" i="6"/>
  <c r="U853" i="6"/>
  <c r="N853" i="6" s="1"/>
  <c r="V852" i="6"/>
  <c r="K852" i="6"/>
  <c r="P852" i="6" s="1"/>
  <c r="J850" i="6"/>
  <c r="R850" i="6" s="1"/>
  <c r="W850" i="6"/>
  <c r="L850" i="6"/>
  <c r="W847" i="6"/>
  <c r="K847" i="6"/>
  <c r="P847" i="6" s="1"/>
  <c r="L845" i="6"/>
  <c r="U845" i="6"/>
  <c r="N845" i="6" s="1"/>
  <c r="V844" i="6"/>
  <c r="K844" i="6"/>
  <c r="P844" i="6" s="1"/>
  <c r="J842" i="6"/>
  <c r="R842" i="6" s="1"/>
  <c r="W842" i="6"/>
  <c r="N842" i="6" s="1"/>
  <c r="L842" i="6"/>
  <c r="W839" i="6"/>
  <c r="K839" i="6"/>
  <c r="P839" i="6" s="1"/>
  <c r="L837" i="6"/>
  <c r="U837" i="6"/>
  <c r="N837" i="6" s="1"/>
  <c r="V836" i="6"/>
  <c r="K836" i="6"/>
  <c r="P836" i="6" s="1"/>
  <c r="J834" i="6"/>
  <c r="R834" i="6" s="1"/>
  <c r="W834" i="6"/>
  <c r="L834" i="6"/>
  <c r="W831" i="6"/>
  <c r="K831" i="6"/>
  <c r="P831" i="6" s="1"/>
  <c r="L829" i="6"/>
  <c r="U829" i="6"/>
  <c r="V828" i="6"/>
  <c r="K828" i="6"/>
  <c r="P828" i="6" s="1"/>
  <c r="J826" i="6"/>
  <c r="R826" i="6" s="1"/>
  <c r="W826" i="6"/>
  <c r="L826" i="6"/>
  <c r="W823" i="6"/>
  <c r="K823" i="6"/>
  <c r="P823" i="6" s="1"/>
  <c r="L821" i="6"/>
  <c r="U821" i="6"/>
  <c r="N821" i="6" s="1"/>
  <c r="V820" i="6"/>
  <c r="K820" i="6"/>
  <c r="P820" i="6" s="1"/>
  <c r="J818" i="6"/>
  <c r="R818" i="6" s="1"/>
  <c r="W818" i="6"/>
  <c r="L818" i="6"/>
  <c r="W815" i="6"/>
  <c r="K815" i="6"/>
  <c r="P815" i="6" s="1"/>
  <c r="L813" i="6"/>
  <c r="U813" i="6"/>
  <c r="N813" i="6" s="1"/>
  <c r="V812" i="6"/>
  <c r="K812" i="6"/>
  <c r="P812" i="6" s="1"/>
  <c r="J810" i="6"/>
  <c r="R810" i="6" s="1"/>
  <c r="W810" i="6"/>
  <c r="N810" i="6" s="1"/>
  <c r="L810" i="6"/>
  <c r="W807" i="6"/>
  <c r="K807" i="6"/>
  <c r="P807" i="6" s="1"/>
  <c r="L805" i="6"/>
  <c r="U805" i="6"/>
  <c r="N805" i="6" s="1"/>
  <c r="V804" i="6"/>
  <c r="K804" i="6"/>
  <c r="P804" i="6" s="1"/>
  <c r="J802" i="6"/>
  <c r="R802" i="6" s="1"/>
  <c r="W802" i="6"/>
  <c r="L802" i="6"/>
  <c r="W799" i="6"/>
  <c r="K799" i="6"/>
  <c r="P799" i="6" s="1"/>
  <c r="L797" i="6"/>
  <c r="U797" i="6"/>
  <c r="V796" i="6"/>
  <c r="K796" i="6"/>
  <c r="P796" i="6" s="1"/>
  <c r="J794" i="6"/>
  <c r="R794" i="6" s="1"/>
  <c r="W794" i="6"/>
  <c r="L794" i="6"/>
  <c r="W791" i="6"/>
  <c r="K791" i="6"/>
  <c r="P791" i="6" s="1"/>
  <c r="L789" i="6"/>
  <c r="U789" i="6"/>
  <c r="N789" i="6" s="1"/>
  <c r="V788" i="6"/>
  <c r="K788" i="6"/>
  <c r="P788" i="6" s="1"/>
  <c r="J786" i="6"/>
  <c r="R786" i="6" s="1"/>
  <c r="W786" i="6"/>
  <c r="L786" i="6"/>
  <c r="W783" i="6"/>
  <c r="K783" i="6"/>
  <c r="P783" i="6" s="1"/>
  <c r="L781" i="6"/>
  <c r="U781" i="6"/>
  <c r="N781" i="6" s="1"/>
  <c r="V780" i="6"/>
  <c r="K780" i="6"/>
  <c r="P780" i="6" s="1"/>
  <c r="J778" i="6"/>
  <c r="R778" i="6" s="1"/>
  <c r="W778" i="6"/>
  <c r="N778" i="6" s="1"/>
  <c r="L778" i="6"/>
  <c r="W775" i="6"/>
  <c r="K775" i="6"/>
  <c r="P775" i="6" s="1"/>
  <c r="L773" i="6"/>
  <c r="U773" i="6"/>
  <c r="N773" i="6" s="1"/>
  <c r="V772" i="6"/>
  <c r="K772" i="6"/>
  <c r="P772" i="6" s="1"/>
  <c r="J770" i="6"/>
  <c r="R770" i="6" s="1"/>
  <c r="W770" i="6"/>
  <c r="L770" i="6"/>
  <c r="W767" i="6"/>
  <c r="K767" i="6"/>
  <c r="P767" i="6" s="1"/>
  <c r="L765" i="6"/>
  <c r="U765" i="6"/>
  <c r="V764" i="6"/>
  <c r="K764" i="6"/>
  <c r="P764" i="6" s="1"/>
  <c r="T760" i="6"/>
  <c r="K760" i="6"/>
  <c r="P760" i="6" s="1"/>
  <c r="T756" i="6"/>
  <c r="N756" i="6" s="1"/>
  <c r="K756" i="6"/>
  <c r="P756" i="6" s="1"/>
  <c r="T752" i="6"/>
  <c r="K752" i="6"/>
  <c r="P752" i="6" s="1"/>
  <c r="N748" i="6"/>
  <c r="N894" i="6"/>
  <c r="L891" i="6"/>
  <c r="U891" i="6"/>
  <c r="N891" i="6" s="1"/>
  <c r="J888" i="6"/>
  <c r="R888" i="6" s="1"/>
  <c r="W888" i="6"/>
  <c r="L888" i="6"/>
  <c r="N886" i="6"/>
  <c r="L883" i="6"/>
  <c r="U883" i="6"/>
  <c r="N883" i="6" s="1"/>
  <c r="J880" i="6"/>
  <c r="R880" i="6" s="1"/>
  <c r="W880" i="6"/>
  <c r="L880" i="6"/>
  <c r="N878" i="6"/>
  <c r="L875" i="6"/>
  <c r="U875" i="6"/>
  <c r="N875" i="6" s="1"/>
  <c r="J872" i="6"/>
  <c r="R872" i="6" s="1"/>
  <c r="W872" i="6"/>
  <c r="L872" i="6"/>
  <c r="N870" i="6"/>
  <c r="L867" i="6"/>
  <c r="U867" i="6"/>
  <c r="N867" i="6" s="1"/>
  <c r="J864" i="6"/>
  <c r="R864" i="6" s="1"/>
  <c r="W864" i="6"/>
  <c r="N864" i="6" s="1"/>
  <c r="L864" i="6"/>
  <c r="N862" i="6"/>
  <c r="L859" i="6"/>
  <c r="U859" i="6"/>
  <c r="N859" i="6" s="1"/>
  <c r="J856" i="6"/>
  <c r="R856" i="6" s="1"/>
  <c r="W856" i="6"/>
  <c r="L856" i="6"/>
  <c r="N854" i="6"/>
  <c r="L851" i="6"/>
  <c r="U851" i="6"/>
  <c r="N851" i="6" s="1"/>
  <c r="J848" i="6"/>
  <c r="R848" i="6" s="1"/>
  <c r="W848" i="6"/>
  <c r="L848" i="6"/>
  <c r="N846" i="6"/>
  <c r="L843" i="6"/>
  <c r="U843" i="6"/>
  <c r="N843" i="6" s="1"/>
  <c r="J840" i="6"/>
  <c r="R840" i="6" s="1"/>
  <c r="W840" i="6"/>
  <c r="L840" i="6"/>
  <c r="N838" i="6"/>
  <c r="L835" i="6"/>
  <c r="U835" i="6"/>
  <c r="N835" i="6" s="1"/>
  <c r="J832" i="6"/>
  <c r="R832" i="6" s="1"/>
  <c r="W832" i="6"/>
  <c r="N832" i="6" s="1"/>
  <c r="L832" i="6"/>
  <c r="N830" i="6"/>
  <c r="L827" i="6"/>
  <c r="U827" i="6"/>
  <c r="N827" i="6" s="1"/>
  <c r="J824" i="6"/>
  <c r="R824" i="6" s="1"/>
  <c r="W824" i="6"/>
  <c r="L824" i="6"/>
  <c r="N822" i="6"/>
  <c r="L819" i="6"/>
  <c r="U819" i="6"/>
  <c r="N819" i="6" s="1"/>
  <c r="J816" i="6"/>
  <c r="R816" i="6" s="1"/>
  <c r="W816" i="6"/>
  <c r="L816" i="6"/>
  <c r="N814" i="6"/>
  <c r="L811" i="6"/>
  <c r="U811" i="6"/>
  <c r="N811" i="6" s="1"/>
  <c r="J808" i="6"/>
  <c r="R808" i="6" s="1"/>
  <c r="W808" i="6"/>
  <c r="L808" i="6"/>
  <c r="N806" i="6"/>
  <c r="L803" i="6"/>
  <c r="U803" i="6"/>
  <c r="N803" i="6" s="1"/>
  <c r="J800" i="6"/>
  <c r="R800" i="6" s="1"/>
  <c r="W800" i="6"/>
  <c r="N800" i="6" s="1"/>
  <c r="L800" i="6"/>
  <c r="N798" i="6"/>
  <c r="L795" i="6"/>
  <c r="U795" i="6"/>
  <c r="N795" i="6" s="1"/>
  <c r="J792" i="6"/>
  <c r="R792" i="6" s="1"/>
  <c r="W792" i="6"/>
  <c r="L792" i="6"/>
  <c r="N790" i="6"/>
  <c r="L787" i="6"/>
  <c r="U787" i="6"/>
  <c r="N787" i="6" s="1"/>
  <c r="J784" i="6"/>
  <c r="R784" i="6" s="1"/>
  <c r="W784" i="6"/>
  <c r="L784" i="6"/>
  <c r="N782" i="6"/>
  <c r="L779" i="6"/>
  <c r="U779" i="6"/>
  <c r="N779" i="6" s="1"/>
  <c r="J776" i="6"/>
  <c r="R776" i="6" s="1"/>
  <c r="W776" i="6"/>
  <c r="L776" i="6"/>
  <c r="N774" i="6"/>
  <c r="L771" i="6"/>
  <c r="U771" i="6"/>
  <c r="N771" i="6" s="1"/>
  <c r="J768" i="6"/>
  <c r="R768" i="6" s="1"/>
  <c r="W768" i="6"/>
  <c r="N768" i="6" s="1"/>
  <c r="L768" i="6"/>
  <c r="N766" i="6"/>
  <c r="L758" i="6"/>
  <c r="U758" i="6"/>
  <c r="V758" i="6"/>
  <c r="J758" i="6"/>
  <c r="R758" i="6" s="1"/>
  <c r="W758" i="6"/>
  <c r="L754" i="6"/>
  <c r="U754" i="6"/>
  <c r="V754" i="6"/>
  <c r="J754" i="6"/>
  <c r="R754" i="6" s="1"/>
  <c r="W754" i="6"/>
  <c r="L750" i="6"/>
  <c r="U750" i="6"/>
  <c r="V750" i="6"/>
  <c r="J750" i="6"/>
  <c r="R750" i="6" s="1"/>
  <c r="W750" i="6"/>
  <c r="U906" i="6"/>
  <c r="N906" i="6" s="1"/>
  <c r="L905" i="6"/>
  <c r="U905" i="6"/>
  <c r="N905" i="6" s="1"/>
  <c r="T903" i="6"/>
  <c r="J902" i="6"/>
  <c r="R902" i="6" s="1"/>
  <c r="W902" i="6"/>
  <c r="L902" i="6"/>
  <c r="V901" i="6"/>
  <c r="J901" i="6"/>
  <c r="R901" i="6" s="1"/>
  <c r="T900" i="6"/>
  <c r="U898" i="6"/>
  <c r="N898" i="6" s="1"/>
  <c r="L897" i="6"/>
  <c r="U897" i="6"/>
  <c r="N897" i="6" s="1"/>
  <c r="T895" i="6"/>
  <c r="J894" i="6"/>
  <c r="R894" i="6" s="1"/>
  <c r="W894" i="6"/>
  <c r="L894" i="6"/>
  <c r="V893" i="6"/>
  <c r="J893" i="6"/>
  <c r="R893" i="6" s="1"/>
  <c r="T892" i="6"/>
  <c r="W891" i="6"/>
  <c r="K891" i="6"/>
  <c r="P891" i="6" s="1"/>
  <c r="U890" i="6"/>
  <c r="N890" i="6" s="1"/>
  <c r="L889" i="6"/>
  <c r="U889" i="6"/>
  <c r="N889" i="6" s="1"/>
  <c r="V888" i="6"/>
  <c r="N888" i="6" s="1"/>
  <c r="K888" i="6"/>
  <c r="P888" i="6" s="1"/>
  <c r="T887" i="6"/>
  <c r="J886" i="6"/>
  <c r="R886" i="6" s="1"/>
  <c r="W886" i="6"/>
  <c r="L886" i="6"/>
  <c r="V885" i="6"/>
  <c r="J885" i="6"/>
  <c r="R885" i="6" s="1"/>
  <c r="T884" i="6"/>
  <c r="W883" i="6"/>
  <c r="K883" i="6"/>
  <c r="P883" i="6" s="1"/>
  <c r="U882" i="6"/>
  <c r="N882" i="6" s="1"/>
  <c r="L881" i="6"/>
  <c r="U881" i="6"/>
  <c r="N881" i="6" s="1"/>
  <c r="V880" i="6"/>
  <c r="K880" i="6"/>
  <c r="P880" i="6" s="1"/>
  <c r="T879" i="6"/>
  <c r="J878" i="6"/>
  <c r="R878" i="6" s="1"/>
  <c r="W878" i="6"/>
  <c r="L878" i="6"/>
  <c r="V877" i="6"/>
  <c r="J877" i="6"/>
  <c r="R877" i="6" s="1"/>
  <c r="T876" i="6"/>
  <c r="W875" i="6"/>
  <c r="K875" i="6"/>
  <c r="P875" i="6" s="1"/>
  <c r="U874" i="6"/>
  <c r="L873" i="6"/>
  <c r="U873" i="6"/>
  <c r="N873" i="6" s="1"/>
  <c r="V872" i="6"/>
  <c r="K872" i="6"/>
  <c r="P872" i="6" s="1"/>
  <c r="T871" i="6"/>
  <c r="J870" i="6"/>
  <c r="R870" i="6" s="1"/>
  <c r="W870" i="6"/>
  <c r="L870" i="6"/>
  <c r="V869" i="6"/>
  <c r="J869" i="6"/>
  <c r="R869" i="6" s="1"/>
  <c r="T868" i="6"/>
  <c r="W867" i="6"/>
  <c r="K867" i="6"/>
  <c r="P867" i="6" s="1"/>
  <c r="U866" i="6"/>
  <c r="N866" i="6" s="1"/>
  <c r="L865" i="6"/>
  <c r="U865" i="6"/>
  <c r="V864" i="6"/>
  <c r="K864" i="6"/>
  <c r="P864" i="6" s="1"/>
  <c r="T863" i="6"/>
  <c r="J862" i="6"/>
  <c r="R862" i="6" s="1"/>
  <c r="W862" i="6"/>
  <c r="L862" i="6"/>
  <c r="V861" i="6"/>
  <c r="J861" i="6"/>
  <c r="R861" i="6" s="1"/>
  <c r="T860" i="6"/>
  <c r="W859" i="6"/>
  <c r="K859" i="6"/>
  <c r="P859" i="6" s="1"/>
  <c r="U858" i="6"/>
  <c r="N858" i="6" s="1"/>
  <c r="L857" i="6"/>
  <c r="U857" i="6"/>
  <c r="N857" i="6" s="1"/>
  <c r="V856" i="6"/>
  <c r="N856" i="6" s="1"/>
  <c r="K856" i="6"/>
  <c r="P856" i="6" s="1"/>
  <c r="T855" i="6"/>
  <c r="J854" i="6"/>
  <c r="R854" i="6" s="1"/>
  <c r="W854" i="6"/>
  <c r="L854" i="6"/>
  <c r="V853" i="6"/>
  <c r="J853" i="6"/>
  <c r="R853" i="6" s="1"/>
  <c r="T852" i="6"/>
  <c r="W851" i="6"/>
  <c r="K851" i="6"/>
  <c r="P851" i="6" s="1"/>
  <c r="U850" i="6"/>
  <c r="N850" i="6" s="1"/>
  <c r="L849" i="6"/>
  <c r="U849" i="6"/>
  <c r="N849" i="6" s="1"/>
  <c r="V848" i="6"/>
  <c r="K848" i="6"/>
  <c r="P848" i="6" s="1"/>
  <c r="T847" i="6"/>
  <c r="J846" i="6"/>
  <c r="R846" i="6" s="1"/>
  <c r="W846" i="6"/>
  <c r="L846" i="6"/>
  <c r="V845" i="6"/>
  <c r="J845" i="6"/>
  <c r="R845" i="6" s="1"/>
  <c r="T844" i="6"/>
  <c r="W843" i="6"/>
  <c r="K843" i="6"/>
  <c r="P843" i="6" s="1"/>
  <c r="U842" i="6"/>
  <c r="L841" i="6"/>
  <c r="U841" i="6"/>
  <c r="N841" i="6" s="1"/>
  <c r="V840" i="6"/>
  <c r="K840" i="6"/>
  <c r="P840" i="6" s="1"/>
  <c r="T839" i="6"/>
  <c r="J838" i="6"/>
  <c r="R838" i="6" s="1"/>
  <c r="W838" i="6"/>
  <c r="L838" i="6"/>
  <c r="V837" i="6"/>
  <c r="J837" i="6"/>
  <c r="R837" i="6" s="1"/>
  <c r="T836" i="6"/>
  <c r="W835" i="6"/>
  <c r="K835" i="6"/>
  <c r="P835" i="6" s="1"/>
  <c r="U834" i="6"/>
  <c r="N834" i="6" s="1"/>
  <c r="L833" i="6"/>
  <c r="U833" i="6"/>
  <c r="V832" i="6"/>
  <c r="K832" i="6"/>
  <c r="P832" i="6" s="1"/>
  <c r="T831" i="6"/>
  <c r="J830" i="6"/>
  <c r="R830" i="6" s="1"/>
  <c r="W830" i="6"/>
  <c r="L830" i="6"/>
  <c r="V829" i="6"/>
  <c r="J829" i="6"/>
  <c r="R829" i="6" s="1"/>
  <c r="T828" i="6"/>
  <c r="W827" i="6"/>
  <c r="K827" i="6"/>
  <c r="P827" i="6" s="1"/>
  <c r="U826" i="6"/>
  <c r="N826" i="6" s="1"/>
  <c r="L825" i="6"/>
  <c r="U825" i="6"/>
  <c r="N825" i="6" s="1"/>
  <c r="V824" i="6"/>
  <c r="N824" i="6" s="1"/>
  <c r="K824" i="6"/>
  <c r="P824" i="6" s="1"/>
  <c r="T823" i="6"/>
  <c r="J822" i="6"/>
  <c r="R822" i="6" s="1"/>
  <c r="W822" i="6"/>
  <c r="L822" i="6"/>
  <c r="V821" i="6"/>
  <c r="J821" i="6"/>
  <c r="R821" i="6" s="1"/>
  <c r="T820" i="6"/>
  <c r="W819" i="6"/>
  <c r="K819" i="6"/>
  <c r="P819" i="6" s="1"/>
  <c r="U818" i="6"/>
  <c r="N818" i="6" s="1"/>
  <c r="L817" i="6"/>
  <c r="U817" i="6"/>
  <c r="N817" i="6" s="1"/>
  <c r="V816" i="6"/>
  <c r="K816" i="6"/>
  <c r="P816" i="6" s="1"/>
  <c r="T815" i="6"/>
  <c r="J814" i="6"/>
  <c r="R814" i="6" s="1"/>
  <c r="W814" i="6"/>
  <c r="L814" i="6"/>
  <c r="V813" i="6"/>
  <c r="J813" i="6"/>
  <c r="R813" i="6" s="1"/>
  <c r="T812" i="6"/>
  <c r="W811" i="6"/>
  <c r="K811" i="6"/>
  <c r="P811" i="6" s="1"/>
  <c r="U810" i="6"/>
  <c r="L809" i="6"/>
  <c r="U809" i="6"/>
  <c r="N809" i="6" s="1"/>
  <c r="V808" i="6"/>
  <c r="K808" i="6"/>
  <c r="P808" i="6" s="1"/>
  <c r="T807" i="6"/>
  <c r="J806" i="6"/>
  <c r="R806" i="6" s="1"/>
  <c r="W806" i="6"/>
  <c r="L806" i="6"/>
  <c r="V805" i="6"/>
  <c r="J805" i="6"/>
  <c r="R805" i="6" s="1"/>
  <c r="T804" i="6"/>
  <c r="W803" i="6"/>
  <c r="K803" i="6"/>
  <c r="P803" i="6" s="1"/>
  <c r="U802" i="6"/>
  <c r="N802" i="6" s="1"/>
  <c r="L801" i="6"/>
  <c r="U801" i="6"/>
  <c r="V800" i="6"/>
  <c r="K800" i="6"/>
  <c r="P800" i="6" s="1"/>
  <c r="T799" i="6"/>
  <c r="J798" i="6"/>
  <c r="R798" i="6" s="1"/>
  <c r="W798" i="6"/>
  <c r="L798" i="6"/>
  <c r="V797" i="6"/>
  <c r="J797" i="6"/>
  <c r="R797" i="6" s="1"/>
  <c r="T796" i="6"/>
  <c r="W795" i="6"/>
  <c r="K795" i="6"/>
  <c r="P795" i="6" s="1"/>
  <c r="U794" i="6"/>
  <c r="N794" i="6" s="1"/>
  <c r="L793" i="6"/>
  <c r="U793" i="6"/>
  <c r="N793" i="6" s="1"/>
  <c r="V792" i="6"/>
  <c r="K792" i="6"/>
  <c r="P792" i="6" s="1"/>
  <c r="T791" i="6"/>
  <c r="J790" i="6"/>
  <c r="R790" i="6" s="1"/>
  <c r="W790" i="6"/>
  <c r="L790" i="6"/>
  <c r="V789" i="6"/>
  <c r="J789" i="6"/>
  <c r="R789" i="6" s="1"/>
  <c r="T788" i="6"/>
  <c r="W787" i="6"/>
  <c r="K787" i="6"/>
  <c r="P787" i="6" s="1"/>
  <c r="U786" i="6"/>
  <c r="N786" i="6" s="1"/>
  <c r="L785" i="6"/>
  <c r="U785" i="6"/>
  <c r="N785" i="6" s="1"/>
  <c r="V784" i="6"/>
  <c r="K784" i="6"/>
  <c r="P784" i="6" s="1"/>
  <c r="T783" i="6"/>
  <c r="J782" i="6"/>
  <c r="R782" i="6" s="1"/>
  <c r="W782" i="6"/>
  <c r="L782" i="6"/>
  <c r="V781" i="6"/>
  <c r="J781" i="6"/>
  <c r="R781" i="6" s="1"/>
  <c r="T780" i="6"/>
  <c r="W779" i="6"/>
  <c r="K779" i="6"/>
  <c r="P779" i="6" s="1"/>
  <c r="U778" i="6"/>
  <c r="L777" i="6"/>
  <c r="U777" i="6"/>
  <c r="N777" i="6" s="1"/>
  <c r="V776" i="6"/>
  <c r="K776" i="6"/>
  <c r="P776" i="6" s="1"/>
  <c r="T775" i="6"/>
  <c r="J774" i="6"/>
  <c r="R774" i="6" s="1"/>
  <c r="W774" i="6"/>
  <c r="L774" i="6"/>
  <c r="V773" i="6"/>
  <c r="J773" i="6"/>
  <c r="R773" i="6" s="1"/>
  <c r="T772" i="6"/>
  <c r="W771" i="6"/>
  <c r="K771" i="6"/>
  <c r="P771" i="6" s="1"/>
  <c r="U770" i="6"/>
  <c r="N770" i="6" s="1"/>
  <c r="L769" i="6"/>
  <c r="U769" i="6"/>
  <c r="V768" i="6"/>
  <c r="K768" i="6"/>
  <c r="P768" i="6" s="1"/>
  <c r="T767" i="6"/>
  <c r="J766" i="6"/>
  <c r="R766" i="6" s="1"/>
  <c r="W766" i="6"/>
  <c r="L766" i="6"/>
  <c r="V765" i="6"/>
  <c r="J765" i="6"/>
  <c r="R765" i="6" s="1"/>
  <c r="T764" i="6"/>
  <c r="V762" i="6"/>
  <c r="N762" i="6" s="1"/>
  <c r="J762" i="6"/>
  <c r="R762" i="6" s="1"/>
  <c r="W762" i="6"/>
  <c r="K762" i="6"/>
  <c r="P762" i="6" s="1"/>
  <c r="T758" i="6"/>
  <c r="N758" i="6" s="1"/>
  <c r="K758" i="6"/>
  <c r="P758" i="6" s="1"/>
  <c r="T754" i="6"/>
  <c r="K754" i="6"/>
  <c r="P754" i="6" s="1"/>
  <c r="T750" i="6"/>
  <c r="N750" i="6" s="1"/>
  <c r="K750" i="6"/>
  <c r="P750" i="6" s="1"/>
  <c r="N723" i="6"/>
  <c r="N705" i="6"/>
  <c r="U763" i="6"/>
  <c r="L763" i="6"/>
  <c r="U761" i="6"/>
  <c r="L761" i="6"/>
  <c r="U759" i="6"/>
  <c r="L759" i="6"/>
  <c r="U757" i="6"/>
  <c r="L757" i="6"/>
  <c r="U755" i="6"/>
  <c r="L755" i="6"/>
  <c r="U753" i="6"/>
  <c r="L753" i="6"/>
  <c r="U751" i="6"/>
  <c r="L751" i="6"/>
  <c r="U749" i="6"/>
  <c r="L749" i="6"/>
  <c r="U747" i="6"/>
  <c r="L747" i="6"/>
  <c r="W746" i="6"/>
  <c r="J746" i="6"/>
  <c r="R746" i="6" s="1"/>
  <c r="U745" i="6"/>
  <c r="L745" i="6"/>
  <c r="W744" i="6"/>
  <c r="J744" i="6"/>
  <c r="R744" i="6" s="1"/>
  <c r="U743" i="6"/>
  <c r="L743" i="6"/>
  <c r="W742" i="6"/>
  <c r="J742" i="6"/>
  <c r="R742" i="6" s="1"/>
  <c r="U741" i="6"/>
  <c r="J741" i="6"/>
  <c r="R741" i="6" s="1"/>
  <c r="W739" i="6"/>
  <c r="K739" i="6"/>
  <c r="P739" i="6" s="1"/>
  <c r="U738" i="6"/>
  <c r="N738" i="6" s="1"/>
  <c r="L737" i="6"/>
  <c r="U737" i="6"/>
  <c r="N737" i="6" s="1"/>
  <c r="V736" i="6"/>
  <c r="K736" i="6"/>
  <c r="P736" i="6" s="1"/>
  <c r="J734" i="6"/>
  <c r="R734" i="6" s="1"/>
  <c r="W734" i="6"/>
  <c r="N734" i="6" s="1"/>
  <c r="L734" i="6"/>
  <c r="V733" i="6"/>
  <c r="J733" i="6"/>
  <c r="R733" i="6" s="1"/>
  <c r="W731" i="6"/>
  <c r="K731" i="6"/>
  <c r="P731" i="6" s="1"/>
  <c r="U730" i="6"/>
  <c r="N730" i="6" s="1"/>
  <c r="L729" i="6"/>
  <c r="U729" i="6"/>
  <c r="N729" i="6" s="1"/>
  <c r="V728" i="6"/>
  <c r="K728" i="6"/>
  <c r="P728" i="6" s="1"/>
  <c r="J726" i="6"/>
  <c r="R726" i="6" s="1"/>
  <c r="W726" i="6"/>
  <c r="N726" i="6" s="1"/>
  <c r="L726" i="6"/>
  <c r="V725" i="6"/>
  <c r="N725" i="6" s="1"/>
  <c r="J725" i="6"/>
  <c r="R725" i="6" s="1"/>
  <c r="W723" i="6"/>
  <c r="K723" i="6"/>
  <c r="P723" i="6" s="1"/>
  <c r="U722" i="6"/>
  <c r="N722" i="6" s="1"/>
  <c r="L721" i="6"/>
  <c r="U721" i="6"/>
  <c r="N721" i="6" s="1"/>
  <c r="V720" i="6"/>
  <c r="K720" i="6"/>
  <c r="P720" i="6" s="1"/>
  <c r="J718" i="6"/>
  <c r="R718" i="6" s="1"/>
  <c r="W718" i="6"/>
  <c r="N718" i="6" s="1"/>
  <c r="L718" i="6"/>
  <c r="V717" i="6"/>
  <c r="J717" i="6"/>
  <c r="R717" i="6" s="1"/>
  <c r="W715" i="6"/>
  <c r="K715" i="6"/>
  <c r="P715" i="6" s="1"/>
  <c r="U714" i="6"/>
  <c r="N714" i="6" s="1"/>
  <c r="L713" i="6"/>
  <c r="U713" i="6"/>
  <c r="N713" i="6" s="1"/>
  <c r="W711" i="6"/>
  <c r="J711" i="6"/>
  <c r="R711" i="6" s="1"/>
  <c r="W707" i="6"/>
  <c r="J707" i="6"/>
  <c r="R707" i="6" s="1"/>
  <c r="W703" i="6"/>
  <c r="J703" i="6"/>
  <c r="R703" i="6" s="1"/>
  <c r="W699" i="6"/>
  <c r="J699" i="6"/>
  <c r="R699" i="6" s="1"/>
  <c r="W695" i="6"/>
  <c r="J695" i="6"/>
  <c r="R695" i="6" s="1"/>
  <c r="W689" i="6"/>
  <c r="J689" i="6"/>
  <c r="R689" i="6" s="1"/>
  <c r="L687" i="6"/>
  <c r="U687" i="6"/>
  <c r="N687" i="6" s="1"/>
  <c r="V687" i="6"/>
  <c r="K687" i="6"/>
  <c r="P687" i="6" s="1"/>
  <c r="W681" i="6"/>
  <c r="J681" i="6"/>
  <c r="R681" i="6" s="1"/>
  <c r="L679" i="6"/>
  <c r="U679" i="6"/>
  <c r="N679" i="6" s="1"/>
  <c r="V679" i="6"/>
  <c r="K679" i="6"/>
  <c r="P679" i="6" s="1"/>
  <c r="T763" i="6"/>
  <c r="N763" i="6" s="1"/>
  <c r="T761" i="6"/>
  <c r="T759" i="6"/>
  <c r="T757" i="6"/>
  <c r="T755" i="6"/>
  <c r="N755" i="6" s="1"/>
  <c r="T753" i="6"/>
  <c r="T751" i="6"/>
  <c r="T749" i="6"/>
  <c r="T747" i="6"/>
  <c r="N747" i="6" s="1"/>
  <c r="V746" i="6"/>
  <c r="T745" i="6"/>
  <c r="V744" i="6"/>
  <c r="T743" i="6"/>
  <c r="N743" i="6" s="1"/>
  <c r="V742" i="6"/>
  <c r="T741" i="6"/>
  <c r="J740" i="6"/>
  <c r="R740" i="6" s="1"/>
  <c r="W740" i="6"/>
  <c r="N740" i="6" s="1"/>
  <c r="L740" i="6"/>
  <c r="V739" i="6"/>
  <c r="N739" i="6" s="1"/>
  <c r="J739" i="6"/>
  <c r="R739" i="6" s="1"/>
  <c r="U736" i="6"/>
  <c r="N736" i="6" s="1"/>
  <c r="L735" i="6"/>
  <c r="U735" i="6"/>
  <c r="N735" i="6" s="1"/>
  <c r="J732" i="6"/>
  <c r="R732" i="6" s="1"/>
  <c r="W732" i="6"/>
  <c r="N732" i="6" s="1"/>
  <c r="L732" i="6"/>
  <c r="V731" i="6"/>
  <c r="J731" i="6"/>
  <c r="R731" i="6" s="1"/>
  <c r="U728" i="6"/>
  <c r="N728" i="6" s="1"/>
  <c r="L727" i="6"/>
  <c r="U727" i="6"/>
  <c r="J724" i="6"/>
  <c r="R724" i="6" s="1"/>
  <c r="W724" i="6"/>
  <c r="N724" i="6" s="1"/>
  <c r="L724" i="6"/>
  <c r="V723" i="6"/>
  <c r="J723" i="6"/>
  <c r="R723" i="6" s="1"/>
  <c r="U720" i="6"/>
  <c r="N720" i="6" s="1"/>
  <c r="L719" i="6"/>
  <c r="U719" i="6"/>
  <c r="N719" i="6" s="1"/>
  <c r="J716" i="6"/>
  <c r="R716" i="6" s="1"/>
  <c r="W716" i="6"/>
  <c r="N716" i="6" s="1"/>
  <c r="L716" i="6"/>
  <c r="V715" i="6"/>
  <c r="J715" i="6"/>
  <c r="R715" i="6" s="1"/>
  <c r="L709" i="6"/>
  <c r="U709" i="6"/>
  <c r="N709" i="6" s="1"/>
  <c r="V709" i="6"/>
  <c r="K709" i="6"/>
  <c r="P709" i="6" s="1"/>
  <c r="L705" i="6"/>
  <c r="U705" i="6"/>
  <c r="V705" i="6"/>
  <c r="K705" i="6"/>
  <c r="P705" i="6" s="1"/>
  <c r="L701" i="6"/>
  <c r="U701" i="6"/>
  <c r="N701" i="6" s="1"/>
  <c r="V701" i="6"/>
  <c r="K701" i="6"/>
  <c r="P701" i="6" s="1"/>
  <c r="L697" i="6"/>
  <c r="U697" i="6"/>
  <c r="N697" i="6" s="1"/>
  <c r="V697" i="6"/>
  <c r="K697" i="6"/>
  <c r="P697" i="6" s="1"/>
  <c r="L693" i="6"/>
  <c r="U693" i="6"/>
  <c r="N693" i="6" s="1"/>
  <c r="V693" i="6"/>
  <c r="K693" i="6"/>
  <c r="P693" i="6" s="1"/>
  <c r="L685" i="6"/>
  <c r="U685" i="6"/>
  <c r="V685" i="6"/>
  <c r="N685" i="6" s="1"/>
  <c r="K685" i="6"/>
  <c r="P685" i="6" s="1"/>
  <c r="L677" i="6"/>
  <c r="U677" i="6"/>
  <c r="V677" i="6"/>
  <c r="N677" i="6" s="1"/>
  <c r="K677" i="6"/>
  <c r="P677" i="6" s="1"/>
  <c r="N612" i="6"/>
  <c r="N595" i="6"/>
  <c r="U746" i="6"/>
  <c r="L746" i="6"/>
  <c r="U744" i="6"/>
  <c r="L744" i="6"/>
  <c r="U742" i="6"/>
  <c r="L742" i="6"/>
  <c r="J738" i="6"/>
  <c r="R738" i="6" s="1"/>
  <c r="W738" i="6"/>
  <c r="L738" i="6"/>
  <c r="L733" i="6"/>
  <c r="U733" i="6"/>
  <c r="N733" i="6" s="1"/>
  <c r="J730" i="6"/>
  <c r="R730" i="6" s="1"/>
  <c r="W730" i="6"/>
  <c r="L730" i="6"/>
  <c r="L725" i="6"/>
  <c r="U725" i="6"/>
  <c r="J722" i="6"/>
  <c r="R722" i="6" s="1"/>
  <c r="W722" i="6"/>
  <c r="L722" i="6"/>
  <c r="L717" i="6"/>
  <c r="U717" i="6"/>
  <c r="N717" i="6" s="1"/>
  <c r="J714" i="6"/>
  <c r="R714" i="6" s="1"/>
  <c r="W714" i="6"/>
  <c r="L714" i="6"/>
  <c r="L691" i="6"/>
  <c r="U691" i="6"/>
  <c r="N691" i="6" s="1"/>
  <c r="V691" i="6"/>
  <c r="K691" i="6"/>
  <c r="P691" i="6" s="1"/>
  <c r="L683" i="6"/>
  <c r="U683" i="6"/>
  <c r="V683" i="6"/>
  <c r="N683" i="6" s="1"/>
  <c r="K683" i="6"/>
  <c r="P683" i="6" s="1"/>
  <c r="K675" i="6"/>
  <c r="P675" i="6" s="1"/>
  <c r="L675" i="6"/>
  <c r="U675" i="6"/>
  <c r="N675" i="6" s="1"/>
  <c r="V675" i="6"/>
  <c r="J675" i="6"/>
  <c r="R675" i="6" s="1"/>
  <c r="N601" i="6"/>
  <c r="T746" i="6"/>
  <c r="T744" i="6"/>
  <c r="N744" i="6" s="1"/>
  <c r="T742" i="6"/>
  <c r="L739" i="6"/>
  <c r="U739" i="6"/>
  <c r="J736" i="6"/>
  <c r="R736" i="6" s="1"/>
  <c r="W736" i="6"/>
  <c r="L736" i="6"/>
  <c r="L731" i="6"/>
  <c r="U731" i="6"/>
  <c r="N731" i="6" s="1"/>
  <c r="J728" i="6"/>
  <c r="R728" i="6" s="1"/>
  <c r="W728" i="6"/>
  <c r="L728" i="6"/>
  <c r="L723" i="6"/>
  <c r="U723" i="6"/>
  <c r="J720" i="6"/>
  <c r="R720" i="6" s="1"/>
  <c r="W720" i="6"/>
  <c r="L720" i="6"/>
  <c r="L715" i="6"/>
  <c r="U715" i="6"/>
  <c r="N715" i="6" s="1"/>
  <c r="L711" i="6"/>
  <c r="U711" i="6"/>
  <c r="V711" i="6"/>
  <c r="N711" i="6" s="1"/>
  <c r="K711" i="6"/>
  <c r="P711" i="6" s="1"/>
  <c r="L707" i="6"/>
  <c r="U707" i="6"/>
  <c r="V707" i="6"/>
  <c r="N707" i="6" s="1"/>
  <c r="K707" i="6"/>
  <c r="P707" i="6" s="1"/>
  <c r="L703" i="6"/>
  <c r="U703" i="6"/>
  <c r="V703" i="6"/>
  <c r="N703" i="6" s="1"/>
  <c r="K703" i="6"/>
  <c r="P703" i="6" s="1"/>
  <c r="L699" i="6"/>
  <c r="U699" i="6"/>
  <c r="V699" i="6"/>
  <c r="N699" i="6" s="1"/>
  <c r="K699" i="6"/>
  <c r="P699" i="6" s="1"/>
  <c r="L695" i="6"/>
  <c r="U695" i="6"/>
  <c r="V695" i="6"/>
  <c r="N695" i="6" s="1"/>
  <c r="K695" i="6"/>
  <c r="P695" i="6" s="1"/>
  <c r="W691" i="6"/>
  <c r="J691" i="6"/>
  <c r="R691" i="6" s="1"/>
  <c r="L689" i="6"/>
  <c r="U689" i="6"/>
  <c r="N689" i="6" s="1"/>
  <c r="V689" i="6"/>
  <c r="K689" i="6"/>
  <c r="P689" i="6" s="1"/>
  <c r="W683" i="6"/>
  <c r="J683" i="6"/>
  <c r="R683" i="6" s="1"/>
  <c r="L681" i="6"/>
  <c r="U681" i="6"/>
  <c r="N681" i="6" s="1"/>
  <c r="V681" i="6"/>
  <c r="K681" i="6"/>
  <c r="P681" i="6" s="1"/>
  <c r="W675" i="6"/>
  <c r="N609" i="6"/>
  <c r="L611" i="6"/>
  <c r="U611" i="6"/>
  <c r="J608" i="6"/>
  <c r="R608" i="6" s="1"/>
  <c r="W608" i="6"/>
  <c r="L608" i="6"/>
  <c r="L603" i="6"/>
  <c r="U603" i="6"/>
  <c r="J600" i="6"/>
  <c r="R600" i="6" s="1"/>
  <c r="W600" i="6"/>
  <c r="L600" i="6"/>
  <c r="N598" i="6"/>
  <c r="J596" i="6"/>
  <c r="R596" i="6" s="1"/>
  <c r="W596" i="6"/>
  <c r="U596" i="6"/>
  <c r="K596" i="6"/>
  <c r="P596" i="6" s="1"/>
  <c r="J586" i="6"/>
  <c r="R586" i="6" s="1"/>
  <c r="W586" i="6"/>
  <c r="K586" i="6"/>
  <c r="P586" i="6" s="1"/>
  <c r="V586" i="6"/>
  <c r="L586" i="6"/>
  <c r="T586" i="6"/>
  <c r="L577" i="6"/>
  <c r="U577" i="6"/>
  <c r="T577" i="6"/>
  <c r="J577" i="6"/>
  <c r="R577" i="6" s="1"/>
  <c r="V577" i="6"/>
  <c r="K577" i="6"/>
  <c r="P577" i="6" s="1"/>
  <c r="W577" i="6"/>
  <c r="T712" i="6"/>
  <c r="N712" i="6" s="1"/>
  <c r="K712" i="6"/>
  <c r="P712" i="6" s="1"/>
  <c r="T710" i="6"/>
  <c r="N710" i="6" s="1"/>
  <c r="K710" i="6"/>
  <c r="P710" i="6" s="1"/>
  <c r="T708" i="6"/>
  <c r="N708" i="6" s="1"/>
  <c r="K708" i="6"/>
  <c r="P708" i="6" s="1"/>
  <c r="T706" i="6"/>
  <c r="K706" i="6"/>
  <c r="P706" i="6" s="1"/>
  <c r="T704" i="6"/>
  <c r="N704" i="6" s="1"/>
  <c r="K704" i="6"/>
  <c r="P704" i="6" s="1"/>
  <c r="T702" i="6"/>
  <c r="N702" i="6" s="1"/>
  <c r="K702" i="6"/>
  <c r="P702" i="6" s="1"/>
  <c r="T700" i="6"/>
  <c r="N700" i="6" s="1"/>
  <c r="K700" i="6"/>
  <c r="P700" i="6" s="1"/>
  <c r="T698" i="6"/>
  <c r="K698" i="6"/>
  <c r="P698" i="6" s="1"/>
  <c r="T696" i="6"/>
  <c r="N696" i="6" s="1"/>
  <c r="K696" i="6"/>
  <c r="P696" i="6" s="1"/>
  <c r="T694" i="6"/>
  <c r="N694" i="6" s="1"/>
  <c r="K694" i="6"/>
  <c r="P694" i="6" s="1"/>
  <c r="T692" i="6"/>
  <c r="N692" i="6" s="1"/>
  <c r="T690" i="6"/>
  <c r="N690" i="6" s="1"/>
  <c r="T688" i="6"/>
  <c r="N688" i="6" s="1"/>
  <c r="T686" i="6"/>
  <c r="N686" i="6" s="1"/>
  <c r="T684" i="6"/>
  <c r="N684" i="6" s="1"/>
  <c r="T682" i="6"/>
  <c r="N682" i="6" s="1"/>
  <c r="T680" i="6"/>
  <c r="N680" i="6" s="1"/>
  <c r="T678" i="6"/>
  <c r="N678" i="6" s="1"/>
  <c r="T676" i="6"/>
  <c r="N676" i="6" s="1"/>
  <c r="T674" i="6"/>
  <c r="N674" i="6" s="1"/>
  <c r="V673" i="6"/>
  <c r="T672" i="6"/>
  <c r="N672" i="6" s="1"/>
  <c r="V671" i="6"/>
  <c r="T670" i="6"/>
  <c r="N670" i="6" s="1"/>
  <c r="V669" i="6"/>
  <c r="T668" i="6"/>
  <c r="N668" i="6" s="1"/>
  <c r="V667" i="6"/>
  <c r="T666" i="6"/>
  <c r="N666" i="6" s="1"/>
  <c r="V665" i="6"/>
  <c r="T664" i="6"/>
  <c r="N664" i="6" s="1"/>
  <c r="V663" i="6"/>
  <c r="T662" i="6"/>
  <c r="N662" i="6" s="1"/>
  <c r="V661" i="6"/>
  <c r="T660" i="6"/>
  <c r="N660" i="6" s="1"/>
  <c r="V659" i="6"/>
  <c r="T658" i="6"/>
  <c r="N658" i="6" s="1"/>
  <c r="V657" i="6"/>
  <c r="T656" i="6"/>
  <c r="N656" i="6" s="1"/>
  <c r="V655" i="6"/>
  <c r="T654" i="6"/>
  <c r="N654" i="6" s="1"/>
  <c r="V653" i="6"/>
  <c r="T652" i="6"/>
  <c r="N652" i="6" s="1"/>
  <c r="V651" i="6"/>
  <c r="T650" i="6"/>
  <c r="N650" i="6" s="1"/>
  <c r="V649" i="6"/>
  <c r="T648" i="6"/>
  <c r="N648" i="6" s="1"/>
  <c r="V647" i="6"/>
  <c r="T646" i="6"/>
  <c r="N646" i="6" s="1"/>
  <c r="V645" i="6"/>
  <c r="T644" i="6"/>
  <c r="N644" i="6" s="1"/>
  <c r="V643" i="6"/>
  <c r="T642" i="6"/>
  <c r="N642" i="6" s="1"/>
  <c r="V641" i="6"/>
  <c r="T640" i="6"/>
  <c r="N640" i="6" s="1"/>
  <c r="V639" i="6"/>
  <c r="T638" i="6"/>
  <c r="N638" i="6" s="1"/>
  <c r="V637" i="6"/>
  <c r="T636" i="6"/>
  <c r="N636" i="6" s="1"/>
  <c r="V635" i="6"/>
  <c r="T634" i="6"/>
  <c r="N634" i="6" s="1"/>
  <c r="V633" i="6"/>
  <c r="T632" i="6"/>
  <c r="N632" i="6" s="1"/>
  <c r="V631" i="6"/>
  <c r="T630" i="6"/>
  <c r="N630" i="6" s="1"/>
  <c r="V629" i="6"/>
  <c r="T628" i="6"/>
  <c r="N628" i="6" s="1"/>
  <c r="V627" i="6"/>
  <c r="T626" i="6"/>
  <c r="N626" i="6" s="1"/>
  <c r="V625" i="6"/>
  <c r="T624" i="6"/>
  <c r="N624" i="6" s="1"/>
  <c r="V623" i="6"/>
  <c r="T622" i="6"/>
  <c r="N622" i="6" s="1"/>
  <c r="V621" i="6"/>
  <c r="T620" i="6"/>
  <c r="N620" i="6" s="1"/>
  <c r="V619" i="6"/>
  <c r="T618" i="6"/>
  <c r="N618" i="6" s="1"/>
  <c r="V617" i="6"/>
  <c r="T616" i="6"/>
  <c r="N616" i="6" s="1"/>
  <c r="V615" i="6"/>
  <c r="T614" i="6"/>
  <c r="N614" i="6" s="1"/>
  <c r="V613" i="6"/>
  <c r="J613" i="6"/>
  <c r="R613" i="6" s="1"/>
  <c r="W611" i="6"/>
  <c r="K611" i="6"/>
  <c r="P611" i="6" s="1"/>
  <c r="U610" i="6"/>
  <c r="N610" i="6" s="1"/>
  <c r="L609" i="6"/>
  <c r="U609" i="6"/>
  <c r="V608" i="6"/>
  <c r="K608" i="6"/>
  <c r="P608" i="6" s="1"/>
  <c r="J606" i="6"/>
  <c r="R606" i="6" s="1"/>
  <c r="W606" i="6"/>
  <c r="N606" i="6" s="1"/>
  <c r="L606" i="6"/>
  <c r="V605" i="6"/>
  <c r="J605" i="6"/>
  <c r="R605" i="6" s="1"/>
  <c r="W603" i="6"/>
  <c r="K603" i="6"/>
  <c r="P603" i="6" s="1"/>
  <c r="U602" i="6"/>
  <c r="N602" i="6" s="1"/>
  <c r="L601" i="6"/>
  <c r="U601" i="6"/>
  <c r="V600" i="6"/>
  <c r="K600" i="6"/>
  <c r="P600" i="6" s="1"/>
  <c r="J598" i="6"/>
  <c r="R598" i="6" s="1"/>
  <c r="W598" i="6"/>
  <c r="L598" i="6"/>
  <c r="V596" i="6"/>
  <c r="L593" i="6"/>
  <c r="U593" i="6"/>
  <c r="T593" i="6"/>
  <c r="K593" i="6"/>
  <c r="P593" i="6" s="1"/>
  <c r="W593" i="6"/>
  <c r="J590" i="6"/>
  <c r="R590" i="6" s="1"/>
  <c r="W590" i="6"/>
  <c r="T590" i="6"/>
  <c r="N590" i="6" s="1"/>
  <c r="K590" i="6"/>
  <c r="P590" i="6" s="1"/>
  <c r="V590" i="6"/>
  <c r="U586" i="6"/>
  <c r="L585" i="6"/>
  <c r="U585" i="6"/>
  <c r="T585" i="6"/>
  <c r="J585" i="6"/>
  <c r="R585" i="6" s="1"/>
  <c r="V585" i="6"/>
  <c r="K585" i="6"/>
  <c r="P585" i="6" s="1"/>
  <c r="W585" i="6"/>
  <c r="J566" i="6"/>
  <c r="R566" i="6" s="1"/>
  <c r="W566" i="6"/>
  <c r="T566" i="6"/>
  <c r="N566" i="6" s="1"/>
  <c r="U566" i="6"/>
  <c r="K566" i="6"/>
  <c r="P566" i="6" s="1"/>
  <c r="V566" i="6"/>
  <c r="L566" i="6"/>
  <c r="W712" i="6"/>
  <c r="W710" i="6"/>
  <c r="W708" i="6"/>
  <c r="W706" i="6"/>
  <c r="W704" i="6"/>
  <c r="W702" i="6"/>
  <c r="W700" i="6"/>
  <c r="W698" i="6"/>
  <c r="W696" i="6"/>
  <c r="W694" i="6"/>
  <c r="U673" i="6"/>
  <c r="L673" i="6"/>
  <c r="U671" i="6"/>
  <c r="L671" i="6"/>
  <c r="U669" i="6"/>
  <c r="L669" i="6"/>
  <c r="U667" i="6"/>
  <c r="L667" i="6"/>
  <c r="U665" i="6"/>
  <c r="L665" i="6"/>
  <c r="U663" i="6"/>
  <c r="L663" i="6"/>
  <c r="U661" i="6"/>
  <c r="L661" i="6"/>
  <c r="U659" i="6"/>
  <c r="L659" i="6"/>
  <c r="U657" i="6"/>
  <c r="L657" i="6"/>
  <c r="U655" i="6"/>
  <c r="L655" i="6"/>
  <c r="U653" i="6"/>
  <c r="L653" i="6"/>
  <c r="U651" i="6"/>
  <c r="L651" i="6"/>
  <c r="U649" i="6"/>
  <c r="L649" i="6"/>
  <c r="U647" i="6"/>
  <c r="L647" i="6"/>
  <c r="U645" i="6"/>
  <c r="L645" i="6"/>
  <c r="U643" i="6"/>
  <c r="L643" i="6"/>
  <c r="U641" i="6"/>
  <c r="L641" i="6"/>
  <c r="U639" i="6"/>
  <c r="L639" i="6"/>
  <c r="U637" i="6"/>
  <c r="L637" i="6"/>
  <c r="U635" i="6"/>
  <c r="L635" i="6"/>
  <c r="U633" i="6"/>
  <c r="L633" i="6"/>
  <c r="U631" i="6"/>
  <c r="L631" i="6"/>
  <c r="U629" i="6"/>
  <c r="L629" i="6"/>
  <c r="J612" i="6"/>
  <c r="R612" i="6" s="1"/>
  <c r="W612" i="6"/>
  <c r="L612" i="6"/>
  <c r="V611" i="6"/>
  <c r="J611" i="6"/>
  <c r="R611" i="6" s="1"/>
  <c r="U608" i="6"/>
  <c r="L607" i="6"/>
  <c r="U607" i="6"/>
  <c r="N607" i="6" s="1"/>
  <c r="J604" i="6"/>
  <c r="R604" i="6" s="1"/>
  <c r="W604" i="6"/>
  <c r="N604" i="6" s="1"/>
  <c r="L604" i="6"/>
  <c r="V603" i="6"/>
  <c r="J603" i="6"/>
  <c r="R603" i="6" s="1"/>
  <c r="U600" i="6"/>
  <c r="L599" i="6"/>
  <c r="U599" i="6"/>
  <c r="N599" i="6" s="1"/>
  <c r="T596" i="6"/>
  <c r="J574" i="6"/>
  <c r="R574" i="6" s="1"/>
  <c r="W574" i="6"/>
  <c r="T574" i="6"/>
  <c r="N574" i="6" s="1"/>
  <c r="U574" i="6"/>
  <c r="K574" i="6"/>
  <c r="P574" i="6" s="1"/>
  <c r="V574" i="6"/>
  <c r="L574" i="6"/>
  <c r="T673" i="6"/>
  <c r="T671" i="6"/>
  <c r="N671" i="6" s="1"/>
  <c r="T669" i="6"/>
  <c r="T667" i="6"/>
  <c r="N667" i="6" s="1"/>
  <c r="T665" i="6"/>
  <c r="T663" i="6"/>
  <c r="N663" i="6" s="1"/>
  <c r="T661" i="6"/>
  <c r="T659" i="6"/>
  <c r="N659" i="6" s="1"/>
  <c r="T657" i="6"/>
  <c r="T655" i="6"/>
  <c r="N655" i="6" s="1"/>
  <c r="T653" i="6"/>
  <c r="T651" i="6"/>
  <c r="N651" i="6" s="1"/>
  <c r="T649" i="6"/>
  <c r="T647" i="6"/>
  <c r="N647" i="6" s="1"/>
  <c r="T645" i="6"/>
  <c r="T643" i="6"/>
  <c r="N643" i="6" s="1"/>
  <c r="T641" i="6"/>
  <c r="T639" i="6"/>
  <c r="N639" i="6" s="1"/>
  <c r="T637" i="6"/>
  <c r="T635" i="6"/>
  <c r="N635" i="6" s="1"/>
  <c r="T633" i="6"/>
  <c r="T631" i="6"/>
  <c r="N631" i="6" s="1"/>
  <c r="T629" i="6"/>
  <c r="T627" i="6"/>
  <c r="N627" i="6" s="1"/>
  <c r="T625" i="6"/>
  <c r="T623" i="6"/>
  <c r="N623" i="6" s="1"/>
  <c r="T621" i="6"/>
  <c r="T619" i="6"/>
  <c r="N619" i="6" s="1"/>
  <c r="T617" i="6"/>
  <c r="T615" i="6"/>
  <c r="N615" i="6" s="1"/>
  <c r="L613" i="6"/>
  <c r="U613" i="6"/>
  <c r="N613" i="6" s="1"/>
  <c r="T611" i="6"/>
  <c r="J610" i="6"/>
  <c r="R610" i="6" s="1"/>
  <c r="W610" i="6"/>
  <c r="L610" i="6"/>
  <c r="T608" i="6"/>
  <c r="L605" i="6"/>
  <c r="U605" i="6"/>
  <c r="N605" i="6" s="1"/>
  <c r="T603" i="6"/>
  <c r="N603" i="6" s="1"/>
  <c r="J602" i="6"/>
  <c r="R602" i="6" s="1"/>
  <c r="W602" i="6"/>
  <c r="L602" i="6"/>
  <c r="T600" i="6"/>
  <c r="N600" i="6" s="1"/>
  <c r="L597" i="6"/>
  <c r="U597" i="6"/>
  <c r="N597" i="6" s="1"/>
  <c r="K597" i="6"/>
  <c r="P597" i="6" s="1"/>
  <c r="W597" i="6"/>
  <c r="J597" i="6"/>
  <c r="R597" i="6" s="1"/>
  <c r="L596" i="6"/>
  <c r="J594" i="6"/>
  <c r="R594" i="6" s="1"/>
  <c r="W594" i="6"/>
  <c r="K594" i="6"/>
  <c r="P594" i="6" s="1"/>
  <c r="V594" i="6"/>
  <c r="T594" i="6"/>
  <c r="L589" i="6"/>
  <c r="U589" i="6"/>
  <c r="K589" i="6"/>
  <c r="P589" i="6" s="1"/>
  <c r="W589" i="6"/>
  <c r="T589" i="6"/>
  <c r="J582" i="6"/>
  <c r="R582" i="6" s="1"/>
  <c r="W582" i="6"/>
  <c r="T582" i="6"/>
  <c r="N582" i="6" s="1"/>
  <c r="U582" i="6"/>
  <c r="K582" i="6"/>
  <c r="P582" i="6" s="1"/>
  <c r="V582" i="6"/>
  <c r="L582" i="6"/>
  <c r="L569" i="6"/>
  <c r="U569" i="6"/>
  <c r="T569" i="6"/>
  <c r="J569" i="6"/>
  <c r="R569" i="6" s="1"/>
  <c r="V569" i="6"/>
  <c r="K569" i="6"/>
  <c r="P569" i="6" s="1"/>
  <c r="W569" i="6"/>
  <c r="L591" i="6"/>
  <c r="U591" i="6"/>
  <c r="N591" i="6" s="1"/>
  <c r="J588" i="6"/>
  <c r="R588" i="6" s="1"/>
  <c r="W588" i="6"/>
  <c r="L588" i="6"/>
  <c r="L583" i="6"/>
  <c r="U583" i="6"/>
  <c r="J580" i="6"/>
  <c r="R580" i="6" s="1"/>
  <c r="W580" i="6"/>
  <c r="L580" i="6"/>
  <c r="L575" i="6"/>
  <c r="U575" i="6"/>
  <c r="J572" i="6"/>
  <c r="R572" i="6" s="1"/>
  <c r="W572" i="6"/>
  <c r="L572" i="6"/>
  <c r="L567" i="6"/>
  <c r="U567" i="6"/>
  <c r="N567" i="6" s="1"/>
  <c r="J564" i="6"/>
  <c r="R564" i="6" s="1"/>
  <c r="W564" i="6"/>
  <c r="L564" i="6"/>
  <c r="W561" i="6"/>
  <c r="K561" i="6"/>
  <c r="P561" i="6" s="1"/>
  <c r="K559" i="6"/>
  <c r="P559" i="6" s="1"/>
  <c r="L559" i="6"/>
  <c r="U559" i="6"/>
  <c r="N559" i="6" s="1"/>
  <c r="V556" i="6"/>
  <c r="J556" i="6"/>
  <c r="R556" i="6" s="1"/>
  <c r="W556" i="6"/>
  <c r="K556" i="6"/>
  <c r="P556" i="6" s="1"/>
  <c r="V552" i="6"/>
  <c r="J552" i="6"/>
  <c r="R552" i="6" s="1"/>
  <c r="W552" i="6"/>
  <c r="K552" i="6"/>
  <c r="P552" i="6" s="1"/>
  <c r="V548" i="6"/>
  <c r="J548" i="6"/>
  <c r="R548" i="6" s="1"/>
  <c r="W548" i="6"/>
  <c r="K548" i="6"/>
  <c r="P548" i="6" s="1"/>
  <c r="V544" i="6"/>
  <c r="J544" i="6"/>
  <c r="R544" i="6" s="1"/>
  <c r="W544" i="6"/>
  <c r="K544" i="6"/>
  <c r="P544" i="6" s="1"/>
  <c r="L581" i="6"/>
  <c r="U581" i="6"/>
  <c r="J578" i="6"/>
  <c r="R578" i="6" s="1"/>
  <c r="W578" i="6"/>
  <c r="L578" i="6"/>
  <c r="L573" i="6"/>
  <c r="U573" i="6"/>
  <c r="J570" i="6"/>
  <c r="R570" i="6" s="1"/>
  <c r="W570" i="6"/>
  <c r="L570" i="6"/>
  <c r="L565" i="6"/>
  <c r="U565" i="6"/>
  <c r="J562" i="6"/>
  <c r="R562" i="6" s="1"/>
  <c r="W562" i="6"/>
  <c r="L562" i="6"/>
  <c r="V561" i="6"/>
  <c r="J561" i="6"/>
  <c r="R561" i="6" s="1"/>
  <c r="N525" i="6"/>
  <c r="L523" i="6"/>
  <c r="U523" i="6"/>
  <c r="K523" i="6"/>
  <c r="P523" i="6" s="1"/>
  <c r="W523" i="6"/>
  <c r="T523" i="6"/>
  <c r="J523" i="6"/>
  <c r="R523" i="6" s="1"/>
  <c r="V523" i="6"/>
  <c r="J520" i="6"/>
  <c r="R520" i="6" s="1"/>
  <c r="W520" i="6"/>
  <c r="K520" i="6"/>
  <c r="P520" i="6" s="1"/>
  <c r="V520" i="6"/>
  <c r="T520" i="6"/>
  <c r="N520" i="6" s="1"/>
  <c r="U520" i="6"/>
  <c r="L520" i="6"/>
  <c r="N517" i="6"/>
  <c r="L515" i="6"/>
  <c r="U515" i="6"/>
  <c r="K515" i="6"/>
  <c r="P515" i="6" s="1"/>
  <c r="W515" i="6"/>
  <c r="T515" i="6"/>
  <c r="J515" i="6"/>
  <c r="R515" i="6" s="1"/>
  <c r="V515" i="6"/>
  <c r="J512" i="6"/>
  <c r="R512" i="6" s="1"/>
  <c r="W512" i="6"/>
  <c r="K512" i="6"/>
  <c r="P512" i="6" s="1"/>
  <c r="V512" i="6"/>
  <c r="T512" i="6"/>
  <c r="U512" i="6"/>
  <c r="L512" i="6"/>
  <c r="N509" i="6"/>
  <c r="L507" i="6"/>
  <c r="U507" i="6"/>
  <c r="K507" i="6"/>
  <c r="P507" i="6" s="1"/>
  <c r="W507" i="6"/>
  <c r="T507" i="6"/>
  <c r="J507" i="6"/>
  <c r="R507" i="6" s="1"/>
  <c r="V507" i="6"/>
  <c r="J504" i="6"/>
  <c r="R504" i="6" s="1"/>
  <c r="W504" i="6"/>
  <c r="K504" i="6"/>
  <c r="P504" i="6" s="1"/>
  <c r="V504" i="6"/>
  <c r="T504" i="6"/>
  <c r="N504" i="6" s="1"/>
  <c r="U504" i="6"/>
  <c r="L504" i="6"/>
  <c r="L499" i="6"/>
  <c r="U499" i="6"/>
  <c r="K499" i="6"/>
  <c r="P499" i="6" s="1"/>
  <c r="W499" i="6"/>
  <c r="T499" i="6"/>
  <c r="N499" i="6" s="1"/>
  <c r="J499" i="6"/>
  <c r="R499" i="6" s="1"/>
  <c r="V499" i="6"/>
  <c r="J496" i="6"/>
  <c r="R496" i="6" s="1"/>
  <c r="W496" i="6"/>
  <c r="K496" i="6"/>
  <c r="P496" i="6" s="1"/>
  <c r="V496" i="6"/>
  <c r="T496" i="6"/>
  <c r="U496" i="6"/>
  <c r="L496" i="6"/>
  <c r="N493" i="6"/>
  <c r="L491" i="6"/>
  <c r="U491" i="6"/>
  <c r="K491" i="6"/>
  <c r="P491" i="6" s="1"/>
  <c r="W491" i="6"/>
  <c r="T491" i="6"/>
  <c r="J491" i="6"/>
  <c r="R491" i="6" s="1"/>
  <c r="V491" i="6"/>
  <c r="J488" i="6"/>
  <c r="R488" i="6" s="1"/>
  <c r="W488" i="6"/>
  <c r="K488" i="6"/>
  <c r="P488" i="6" s="1"/>
  <c r="V488" i="6"/>
  <c r="T488" i="6"/>
  <c r="N488" i="6" s="1"/>
  <c r="U488" i="6"/>
  <c r="L488" i="6"/>
  <c r="N485" i="6"/>
  <c r="L483" i="6"/>
  <c r="U483" i="6"/>
  <c r="K483" i="6"/>
  <c r="P483" i="6" s="1"/>
  <c r="W483" i="6"/>
  <c r="T483" i="6"/>
  <c r="J483" i="6"/>
  <c r="R483" i="6" s="1"/>
  <c r="V483" i="6"/>
  <c r="J478" i="6"/>
  <c r="R478" i="6" s="1"/>
  <c r="W478" i="6"/>
  <c r="V478" i="6"/>
  <c r="U478" i="6"/>
  <c r="L478" i="6"/>
  <c r="T478" i="6"/>
  <c r="J474" i="6"/>
  <c r="R474" i="6" s="1"/>
  <c r="W474" i="6"/>
  <c r="V474" i="6"/>
  <c r="U474" i="6"/>
  <c r="L474" i="6"/>
  <c r="T474" i="6"/>
  <c r="N474" i="6" s="1"/>
  <c r="J470" i="6"/>
  <c r="R470" i="6" s="1"/>
  <c r="W470" i="6"/>
  <c r="V470" i="6"/>
  <c r="U470" i="6"/>
  <c r="L470" i="6"/>
  <c r="T470" i="6"/>
  <c r="J466" i="6"/>
  <c r="R466" i="6" s="1"/>
  <c r="W466" i="6"/>
  <c r="V466" i="6"/>
  <c r="U466" i="6"/>
  <c r="L466" i="6"/>
  <c r="T466" i="6"/>
  <c r="N466" i="6" s="1"/>
  <c r="J462" i="6"/>
  <c r="R462" i="6" s="1"/>
  <c r="W462" i="6"/>
  <c r="V462" i="6"/>
  <c r="U462" i="6"/>
  <c r="L462" i="6"/>
  <c r="T462" i="6"/>
  <c r="J458" i="6"/>
  <c r="R458" i="6" s="1"/>
  <c r="W458" i="6"/>
  <c r="V458" i="6"/>
  <c r="U458" i="6"/>
  <c r="L458" i="6"/>
  <c r="T458" i="6"/>
  <c r="N458" i="6" s="1"/>
  <c r="L595" i="6"/>
  <c r="U595" i="6"/>
  <c r="J592" i="6"/>
  <c r="R592" i="6" s="1"/>
  <c r="W592" i="6"/>
  <c r="N592" i="6" s="1"/>
  <c r="L592" i="6"/>
  <c r="V591" i="6"/>
  <c r="J591" i="6"/>
  <c r="R591" i="6" s="1"/>
  <c r="U588" i="6"/>
  <c r="N588" i="6" s="1"/>
  <c r="L587" i="6"/>
  <c r="U587" i="6"/>
  <c r="N587" i="6" s="1"/>
  <c r="J584" i="6"/>
  <c r="R584" i="6" s="1"/>
  <c r="W584" i="6"/>
  <c r="N584" i="6" s="1"/>
  <c r="L584" i="6"/>
  <c r="V583" i="6"/>
  <c r="J583" i="6"/>
  <c r="R583" i="6" s="1"/>
  <c r="W581" i="6"/>
  <c r="N581" i="6" s="1"/>
  <c r="K581" i="6"/>
  <c r="P581" i="6" s="1"/>
  <c r="U580" i="6"/>
  <c r="N580" i="6" s="1"/>
  <c r="L579" i="6"/>
  <c r="U579" i="6"/>
  <c r="N579" i="6" s="1"/>
  <c r="V578" i="6"/>
  <c r="N578" i="6" s="1"/>
  <c r="K578" i="6"/>
  <c r="P578" i="6" s="1"/>
  <c r="J576" i="6"/>
  <c r="R576" i="6" s="1"/>
  <c r="W576" i="6"/>
  <c r="N576" i="6" s="1"/>
  <c r="L576" i="6"/>
  <c r="V575" i="6"/>
  <c r="N575" i="6" s="1"/>
  <c r="J575" i="6"/>
  <c r="R575" i="6" s="1"/>
  <c r="W573" i="6"/>
  <c r="N573" i="6" s="1"/>
  <c r="K573" i="6"/>
  <c r="P573" i="6" s="1"/>
  <c r="U572" i="6"/>
  <c r="N572" i="6" s="1"/>
  <c r="L571" i="6"/>
  <c r="U571" i="6"/>
  <c r="N571" i="6" s="1"/>
  <c r="V570" i="6"/>
  <c r="N570" i="6" s="1"/>
  <c r="K570" i="6"/>
  <c r="P570" i="6" s="1"/>
  <c r="J568" i="6"/>
  <c r="R568" i="6" s="1"/>
  <c r="W568" i="6"/>
  <c r="N568" i="6" s="1"/>
  <c r="L568" i="6"/>
  <c r="V567" i="6"/>
  <c r="J567" i="6"/>
  <c r="R567" i="6" s="1"/>
  <c r="W565" i="6"/>
  <c r="N565" i="6" s="1"/>
  <c r="K565" i="6"/>
  <c r="P565" i="6" s="1"/>
  <c r="U564" i="6"/>
  <c r="N564" i="6" s="1"/>
  <c r="L563" i="6"/>
  <c r="U563" i="6"/>
  <c r="N563" i="6" s="1"/>
  <c r="V562" i="6"/>
  <c r="N562" i="6" s="1"/>
  <c r="K562" i="6"/>
  <c r="P562" i="6" s="1"/>
  <c r="J560" i="6"/>
  <c r="R560" i="6" s="1"/>
  <c r="W560" i="6"/>
  <c r="N560" i="6" s="1"/>
  <c r="L560" i="6"/>
  <c r="V559" i="6"/>
  <c r="V558" i="6"/>
  <c r="J558" i="6"/>
  <c r="R558" i="6" s="1"/>
  <c r="W558" i="6"/>
  <c r="N558" i="6" s="1"/>
  <c r="K558" i="6"/>
  <c r="P558" i="6" s="1"/>
  <c r="T556" i="6"/>
  <c r="V554" i="6"/>
  <c r="N554" i="6" s="1"/>
  <c r="J554" i="6"/>
  <c r="R554" i="6" s="1"/>
  <c r="W554" i="6"/>
  <c r="K554" i="6"/>
  <c r="P554" i="6" s="1"/>
  <c r="T552" i="6"/>
  <c r="N552" i="6" s="1"/>
  <c r="V550" i="6"/>
  <c r="N550" i="6" s="1"/>
  <c r="J550" i="6"/>
  <c r="R550" i="6" s="1"/>
  <c r="W550" i="6"/>
  <c r="K550" i="6"/>
  <c r="P550" i="6" s="1"/>
  <c r="T548" i="6"/>
  <c r="V546" i="6"/>
  <c r="J546" i="6"/>
  <c r="R546" i="6" s="1"/>
  <c r="W546" i="6"/>
  <c r="N546" i="6" s="1"/>
  <c r="K546" i="6"/>
  <c r="P546" i="6" s="1"/>
  <c r="T544" i="6"/>
  <c r="N544" i="6" s="1"/>
  <c r="K542" i="6"/>
  <c r="P542" i="6" s="1"/>
  <c r="V542" i="6"/>
  <c r="N542" i="6" s="1"/>
  <c r="J542" i="6"/>
  <c r="R542" i="6" s="1"/>
  <c r="W542" i="6"/>
  <c r="N510" i="6"/>
  <c r="K478" i="6"/>
  <c r="P478" i="6" s="1"/>
  <c r="K474" i="6"/>
  <c r="P474" i="6" s="1"/>
  <c r="K470" i="6"/>
  <c r="P470" i="6" s="1"/>
  <c r="K466" i="6"/>
  <c r="P466" i="6" s="1"/>
  <c r="K462" i="6"/>
  <c r="P462" i="6" s="1"/>
  <c r="K458" i="6"/>
  <c r="P458" i="6" s="1"/>
  <c r="L561" i="6"/>
  <c r="U561" i="6"/>
  <c r="N561" i="6" s="1"/>
  <c r="U557" i="6"/>
  <c r="L557" i="6"/>
  <c r="U555" i="6"/>
  <c r="L555" i="6"/>
  <c r="U553" i="6"/>
  <c r="L553" i="6"/>
  <c r="U551" i="6"/>
  <c r="L551" i="6"/>
  <c r="U549" i="6"/>
  <c r="L549" i="6"/>
  <c r="U547" i="6"/>
  <c r="L547" i="6"/>
  <c r="U545" i="6"/>
  <c r="L545" i="6"/>
  <c r="U543" i="6"/>
  <c r="L543" i="6"/>
  <c r="U541" i="6"/>
  <c r="L541" i="6"/>
  <c r="W540" i="6"/>
  <c r="J540" i="6"/>
  <c r="R540" i="6" s="1"/>
  <c r="U539" i="6"/>
  <c r="L539" i="6"/>
  <c r="W538" i="6"/>
  <c r="J538" i="6"/>
  <c r="R538" i="6" s="1"/>
  <c r="U537" i="6"/>
  <c r="L537" i="6"/>
  <c r="W536" i="6"/>
  <c r="J536" i="6"/>
  <c r="R536" i="6" s="1"/>
  <c r="U535" i="6"/>
  <c r="L535" i="6"/>
  <c r="W534" i="6"/>
  <c r="J534" i="6"/>
  <c r="R534" i="6" s="1"/>
  <c r="W532" i="6"/>
  <c r="J532" i="6"/>
  <c r="R532" i="6" s="1"/>
  <c r="W530" i="6"/>
  <c r="J530" i="6"/>
  <c r="R530" i="6" s="1"/>
  <c r="W528" i="6"/>
  <c r="J528" i="6"/>
  <c r="R528" i="6" s="1"/>
  <c r="W526" i="6"/>
  <c r="J526" i="6"/>
  <c r="R526" i="6" s="1"/>
  <c r="J524" i="6"/>
  <c r="R524" i="6" s="1"/>
  <c r="W524" i="6"/>
  <c r="L524" i="6"/>
  <c r="N522" i="6"/>
  <c r="W521" i="6"/>
  <c r="K521" i="6"/>
  <c r="P521" i="6" s="1"/>
  <c r="L519" i="6"/>
  <c r="U519" i="6"/>
  <c r="N519" i="6" s="1"/>
  <c r="V518" i="6"/>
  <c r="N518" i="6" s="1"/>
  <c r="K518" i="6"/>
  <c r="P518" i="6" s="1"/>
  <c r="J516" i="6"/>
  <c r="R516" i="6" s="1"/>
  <c r="W516" i="6"/>
  <c r="L516" i="6"/>
  <c r="N514" i="6"/>
  <c r="W513" i="6"/>
  <c r="K513" i="6"/>
  <c r="P513" i="6" s="1"/>
  <c r="L511" i="6"/>
  <c r="U511" i="6"/>
  <c r="N511" i="6" s="1"/>
  <c r="V510" i="6"/>
  <c r="K510" i="6"/>
  <c r="P510" i="6" s="1"/>
  <c r="J508" i="6"/>
  <c r="R508" i="6" s="1"/>
  <c r="W508" i="6"/>
  <c r="L508" i="6"/>
  <c r="N506" i="6"/>
  <c r="W505" i="6"/>
  <c r="K505" i="6"/>
  <c r="P505" i="6" s="1"/>
  <c r="L503" i="6"/>
  <c r="U503" i="6"/>
  <c r="N503" i="6" s="1"/>
  <c r="V502" i="6"/>
  <c r="N502" i="6" s="1"/>
  <c r="K502" i="6"/>
  <c r="P502" i="6" s="1"/>
  <c r="J500" i="6"/>
  <c r="R500" i="6" s="1"/>
  <c r="W500" i="6"/>
  <c r="L500" i="6"/>
  <c r="N498" i="6"/>
  <c r="W497" i="6"/>
  <c r="K497" i="6"/>
  <c r="P497" i="6" s="1"/>
  <c r="L495" i="6"/>
  <c r="U495" i="6"/>
  <c r="N495" i="6" s="1"/>
  <c r="V494" i="6"/>
  <c r="K494" i="6"/>
  <c r="P494" i="6" s="1"/>
  <c r="J492" i="6"/>
  <c r="R492" i="6" s="1"/>
  <c r="W492" i="6"/>
  <c r="L492" i="6"/>
  <c r="N490" i="6"/>
  <c r="W489" i="6"/>
  <c r="K489" i="6"/>
  <c r="P489" i="6" s="1"/>
  <c r="L487" i="6"/>
  <c r="U487" i="6"/>
  <c r="N487" i="6" s="1"/>
  <c r="V486" i="6"/>
  <c r="N486" i="6" s="1"/>
  <c r="K486" i="6"/>
  <c r="P486" i="6" s="1"/>
  <c r="J484" i="6"/>
  <c r="R484" i="6" s="1"/>
  <c r="W484" i="6"/>
  <c r="L484" i="6"/>
  <c r="N482" i="6"/>
  <c r="J480" i="6"/>
  <c r="R480" i="6" s="1"/>
  <c r="W480" i="6"/>
  <c r="V480" i="6"/>
  <c r="K480" i="6"/>
  <c r="P480" i="6" s="1"/>
  <c r="J476" i="6"/>
  <c r="R476" i="6" s="1"/>
  <c r="W476" i="6"/>
  <c r="N476" i="6" s="1"/>
  <c r="V476" i="6"/>
  <c r="K476" i="6"/>
  <c r="P476" i="6" s="1"/>
  <c r="J472" i="6"/>
  <c r="R472" i="6" s="1"/>
  <c r="W472" i="6"/>
  <c r="V472" i="6"/>
  <c r="N472" i="6" s="1"/>
  <c r="K472" i="6"/>
  <c r="P472" i="6" s="1"/>
  <c r="J468" i="6"/>
  <c r="R468" i="6" s="1"/>
  <c r="W468" i="6"/>
  <c r="V468" i="6"/>
  <c r="K468" i="6"/>
  <c r="P468" i="6" s="1"/>
  <c r="J464" i="6"/>
  <c r="R464" i="6" s="1"/>
  <c r="W464" i="6"/>
  <c r="V464" i="6"/>
  <c r="K464" i="6"/>
  <c r="P464" i="6" s="1"/>
  <c r="J460" i="6"/>
  <c r="R460" i="6" s="1"/>
  <c r="W460" i="6"/>
  <c r="N460" i="6" s="1"/>
  <c r="V460" i="6"/>
  <c r="K460" i="6"/>
  <c r="P460" i="6" s="1"/>
  <c r="T557" i="6"/>
  <c r="N557" i="6" s="1"/>
  <c r="T555" i="6"/>
  <c r="N555" i="6" s="1"/>
  <c r="T553" i="6"/>
  <c r="N553" i="6" s="1"/>
  <c r="T551" i="6"/>
  <c r="N551" i="6" s="1"/>
  <c r="T549" i="6"/>
  <c r="N549" i="6" s="1"/>
  <c r="T547" i="6"/>
  <c r="N547" i="6" s="1"/>
  <c r="T545" i="6"/>
  <c r="N545" i="6" s="1"/>
  <c r="T543" i="6"/>
  <c r="N543" i="6" s="1"/>
  <c r="T541" i="6"/>
  <c r="N541" i="6" s="1"/>
  <c r="V540" i="6"/>
  <c r="T539" i="6"/>
  <c r="N539" i="6" s="1"/>
  <c r="V538" i="6"/>
  <c r="T537" i="6"/>
  <c r="N537" i="6" s="1"/>
  <c r="V536" i="6"/>
  <c r="T535" i="6"/>
  <c r="N535" i="6" s="1"/>
  <c r="V534" i="6"/>
  <c r="T533" i="6"/>
  <c r="N533" i="6" s="1"/>
  <c r="V532" i="6"/>
  <c r="T531" i="6"/>
  <c r="N531" i="6" s="1"/>
  <c r="V530" i="6"/>
  <c r="T529" i="6"/>
  <c r="N529" i="6" s="1"/>
  <c r="V528" i="6"/>
  <c r="T527" i="6"/>
  <c r="N527" i="6" s="1"/>
  <c r="V526" i="6"/>
  <c r="L525" i="6"/>
  <c r="U525" i="6"/>
  <c r="V524" i="6"/>
  <c r="K524" i="6"/>
  <c r="P524" i="6" s="1"/>
  <c r="J522" i="6"/>
  <c r="R522" i="6" s="1"/>
  <c r="W522" i="6"/>
  <c r="L522" i="6"/>
  <c r="V521" i="6"/>
  <c r="W519" i="6"/>
  <c r="K519" i="6"/>
  <c r="P519" i="6" s="1"/>
  <c r="L517" i="6"/>
  <c r="U517" i="6"/>
  <c r="V516" i="6"/>
  <c r="N516" i="6" s="1"/>
  <c r="K516" i="6"/>
  <c r="P516" i="6" s="1"/>
  <c r="J514" i="6"/>
  <c r="R514" i="6" s="1"/>
  <c r="W514" i="6"/>
  <c r="L514" i="6"/>
  <c r="V513" i="6"/>
  <c r="W511" i="6"/>
  <c r="K511" i="6"/>
  <c r="P511" i="6" s="1"/>
  <c r="L509" i="6"/>
  <c r="U509" i="6"/>
  <c r="V508" i="6"/>
  <c r="K508" i="6"/>
  <c r="P508" i="6" s="1"/>
  <c r="J506" i="6"/>
  <c r="R506" i="6" s="1"/>
  <c r="W506" i="6"/>
  <c r="L506" i="6"/>
  <c r="V505" i="6"/>
  <c r="W503" i="6"/>
  <c r="K503" i="6"/>
  <c r="P503" i="6" s="1"/>
  <c r="L501" i="6"/>
  <c r="U501" i="6"/>
  <c r="N501" i="6" s="1"/>
  <c r="V500" i="6"/>
  <c r="N500" i="6" s="1"/>
  <c r="K500" i="6"/>
  <c r="P500" i="6" s="1"/>
  <c r="J498" i="6"/>
  <c r="R498" i="6" s="1"/>
  <c r="W498" i="6"/>
  <c r="L498" i="6"/>
  <c r="V497" i="6"/>
  <c r="W495" i="6"/>
  <c r="K495" i="6"/>
  <c r="P495" i="6" s="1"/>
  <c r="L493" i="6"/>
  <c r="U493" i="6"/>
  <c r="V492" i="6"/>
  <c r="K492" i="6"/>
  <c r="P492" i="6" s="1"/>
  <c r="J490" i="6"/>
  <c r="R490" i="6" s="1"/>
  <c r="W490" i="6"/>
  <c r="L490" i="6"/>
  <c r="V489" i="6"/>
  <c r="W487" i="6"/>
  <c r="K487" i="6"/>
  <c r="P487" i="6" s="1"/>
  <c r="L485" i="6"/>
  <c r="U485" i="6"/>
  <c r="V484" i="6"/>
  <c r="N484" i="6" s="1"/>
  <c r="K484" i="6"/>
  <c r="P484" i="6" s="1"/>
  <c r="J482" i="6"/>
  <c r="R482" i="6" s="1"/>
  <c r="W482" i="6"/>
  <c r="L482" i="6"/>
  <c r="U480" i="6"/>
  <c r="N480" i="6" s="1"/>
  <c r="U476" i="6"/>
  <c r="U472" i="6"/>
  <c r="U468" i="6"/>
  <c r="N468" i="6" s="1"/>
  <c r="U464" i="6"/>
  <c r="N464" i="6" s="1"/>
  <c r="U460" i="6"/>
  <c r="T540" i="6"/>
  <c r="N540" i="6" s="1"/>
  <c r="T538" i="6"/>
  <c r="N538" i="6" s="1"/>
  <c r="T536" i="6"/>
  <c r="N536" i="6" s="1"/>
  <c r="T534" i="6"/>
  <c r="N534" i="6" s="1"/>
  <c r="T532" i="6"/>
  <c r="N532" i="6" s="1"/>
  <c r="T530" i="6"/>
  <c r="N530" i="6" s="1"/>
  <c r="T528" i="6"/>
  <c r="N528" i="6" s="1"/>
  <c r="T526" i="6"/>
  <c r="N526" i="6" s="1"/>
  <c r="N524" i="6"/>
  <c r="L521" i="6"/>
  <c r="U521" i="6"/>
  <c r="N521" i="6" s="1"/>
  <c r="J518" i="6"/>
  <c r="R518" i="6" s="1"/>
  <c r="W518" i="6"/>
  <c r="L518" i="6"/>
  <c r="L513" i="6"/>
  <c r="U513" i="6"/>
  <c r="N513" i="6" s="1"/>
  <c r="J510" i="6"/>
  <c r="R510" i="6" s="1"/>
  <c r="W510" i="6"/>
  <c r="L510" i="6"/>
  <c r="N508" i="6"/>
  <c r="L505" i="6"/>
  <c r="U505" i="6"/>
  <c r="N505" i="6" s="1"/>
  <c r="J502" i="6"/>
  <c r="R502" i="6" s="1"/>
  <c r="W502" i="6"/>
  <c r="L502" i="6"/>
  <c r="L497" i="6"/>
  <c r="U497" i="6"/>
  <c r="N497" i="6" s="1"/>
  <c r="J494" i="6"/>
  <c r="R494" i="6" s="1"/>
  <c r="W494" i="6"/>
  <c r="N494" i="6" s="1"/>
  <c r="L494" i="6"/>
  <c r="N492" i="6"/>
  <c r="L489" i="6"/>
  <c r="U489" i="6"/>
  <c r="N489" i="6" s="1"/>
  <c r="J486" i="6"/>
  <c r="R486" i="6" s="1"/>
  <c r="W486" i="6"/>
  <c r="L486" i="6"/>
  <c r="T481" i="6"/>
  <c r="K481" i="6"/>
  <c r="P481" i="6" s="1"/>
  <c r="T479" i="6"/>
  <c r="K479" i="6"/>
  <c r="P479" i="6" s="1"/>
  <c r="T477" i="6"/>
  <c r="K477" i="6"/>
  <c r="P477" i="6" s="1"/>
  <c r="T475" i="6"/>
  <c r="K475" i="6"/>
  <c r="P475" i="6" s="1"/>
  <c r="T473" i="6"/>
  <c r="K473" i="6"/>
  <c r="P473" i="6" s="1"/>
  <c r="T471" i="6"/>
  <c r="K471" i="6"/>
  <c r="P471" i="6" s="1"/>
  <c r="T469" i="6"/>
  <c r="K469" i="6"/>
  <c r="P469" i="6" s="1"/>
  <c r="T467" i="6"/>
  <c r="K467" i="6"/>
  <c r="P467" i="6" s="1"/>
  <c r="T465" i="6"/>
  <c r="K465" i="6"/>
  <c r="P465" i="6" s="1"/>
  <c r="T463" i="6"/>
  <c r="K463" i="6"/>
  <c r="P463" i="6" s="1"/>
  <c r="T461" i="6"/>
  <c r="K461" i="6"/>
  <c r="P461" i="6" s="1"/>
  <c r="T459" i="6"/>
  <c r="K459" i="6"/>
  <c r="P459" i="6" s="1"/>
  <c r="T457" i="6"/>
  <c r="N457" i="6" s="1"/>
  <c r="V456" i="6"/>
  <c r="T455" i="6"/>
  <c r="N455" i="6" s="1"/>
  <c r="V454" i="6"/>
  <c r="T453" i="6"/>
  <c r="N453" i="6" s="1"/>
  <c r="V452" i="6"/>
  <c r="T451" i="6"/>
  <c r="N451" i="6" s="1"/>
  <c r="V450" i="6"/>
  <c r="T449" i="6"/>
  <c r="N449" i="6" s="1"/>
  <c r="V448" i="6"/>
  <c r="T447" i="6"/>
  <c r="N447" i="6" s="1"/>
  <c r="V446" i="6"/>
  <c r="T445" i="6"/>
  <c r="N445" i="6" s="1"/>
  <c r="V444" i="6"/>
  <c r="T443" i="6"/>
  <c r="N443" i="6" s="1"/>
  <c r="V442" i="6"/>
  <c r="T441" i="6"/>
  <c r="N441" i="6" s="1"/>
  <c r="V440" i="6"/>
  <c r="T439" i="6"/>
  <c r="N439" i="6" s="1"/>
  <c r="V438" i="6"/>
  <c r="T437" i="6"/>
  <c r="N437" i="6" s="1"/>
  <c r="V436" i="6"/>
  <c r="T435" i="6"/>
  <c r="N435" i="6" s="1"/>
  <c r="V434" i="6"/>
  <c r="T433" i="6"/>
  <c r="N433" i="6" s="1"/>
  <c r="V432" i="6"/>
  <c r="T431" i="6"/>
  <c r="N431" i="6" s="1"/>
  <c r="V430" i="6"/>
  <c r="T429" i="6"/>
  <c r="N429" i="6" s="1"/>
  <c r="V428" i="6"/>
  <c r="T427" i="6"/>
  <c r="N427" i="6" s="1"/>
  <c r="V426" i="6"/>
  <c r="T425" i="6"/>
  <c r="N425" i="6" s="1"/>
  <c r="V424" i="6"/>
  <c r="T423" i="6"/>
  <c r="N423" i="6" s="1"/>
  <c r="V422" i="6"/>
  <c r="T421" i="6"/>
  <c r="N421" i="6" s="1"/>
  <c r="V420" i="6"/>
  <c r="T419" i="6"/>
  <c r="N419" i="6" s="1"/>
  <c r="V418" i="6"/>
  <c r="J416" i="6"/>
  <c r="R416" i="6" s="1"/>
  <c r="L414" i="6"/>
  <c r="U414" i="6"/>
  <c r="V414" i="6"/>
  <c r="N414" i="6" s="1"/>
  <c r="K414" i="6"/>
  <c r="P414" i="6" s="1"/>
  <c r="W408" i="6"/>
  <c r="L406" i="6"/>
  <c r="U406" i="6"/>
  <c r="N406" i="6" s="1"/>
  <c r="V406" i="6"/>
  <c r="K406" i="6"/>
  <c r="P406" i="6" s="1"/>
  <c r="T400" i="6"/>
  <c r="T398" i="6"/>
  <c r="N398" i="6" s="1"/>
  <c r="T396" i="6"/>
  <c r="T394" i="6"/>
  <c r="L412" i="6"/>
  <c r="U412" i="6"/>
  <c r="V412" i="6"/>
  <c r="K412" i="6"/>
  <c r="P412" i="6" s="1"/>
  <c r="L404" i="6"/>
  <c r="U404" i="6"/>
  <c r="V404" i="6"/>
  <c r="K404" i="6"/>
  <c r="P404" i="6" s="1"/>
  <c r="N388" i="6"/>
  <c r="N351" i="6"/>
  <c r="N345" i="6"/>
  <c r="T456" i="6"/>
  <c r="K456" i="6"/>
  <c r="P456" i="6" s="1"/>
  <c r="T454" i="6"/>
  <c r="K454" i="6"/>
  <c r="P454" i="6" s="1"/>
  <c r="T452" i="6"/>
  <c r="K452" i="6"/>
  <c r="P452" i="6" s="1"/>
  <c r="T450" i="6"/>
  <c r="K450" i="6"/>
  <c r="P450" i="6" s="1"/>
  <c r="T448" i="6"/>
  <c r="K448" i="6"/>
  <c r="P448" i="6" s="1"/>
  <c r="T446" i="6"/>
  <c r="K446" i="6"/>
  <c r="P446" i="6" s="1"/>
  <c r="T444" i="6"/>
  <c r="K444" i="6"/>
  <c r="P444" i="6" s="1"/>
  <c r="T442" i="6"/>
  <c r="K442" i="6"/>
  <c r="P442" i="6" s="1"/>
  <c r="T440" i="6"/>
  <c r="K440" i="6"/>
  <c r="P440" i="6" s="1"/>
  <c r="T438" i="6"/>
  <c r="K438" i="6"/>
  <c r="P438" i="6" s="1"/>
  <c r="T436" i="6"/>
  <c r="K436" i="6"/>
  <c r="P436" i="6" s="1"/>
  <c r="T434" i="6"/>
  <c r="K434" i="6"/>
  <c r="P434" i="6" s="1"/>
  <c r="T432" i="6"/>
  <c r="K432" i="6"/>
  <c r="P432" i="6" s="1"/>
  <c r="T430" i="6"/>
  <c r="K430" i="6"/>
  <c r="P430" i="6" s="1"/>
  <c r="T428" i="6"/>
  <c r="K428" i="6"/>
  <c r="P428" i="6" s="1"/>
  <c r="T426" i="6"/>
  <c r="K426" i="6"/>
  <c r="P426" i="6" s="1"/>
  <c r="T424" i="6"/>
  <c r="T422" i="6"/>
  <c r="N422" i="6" s="1"/>
  <c r="T420" i="6"/>
  <c r="T418" i="6"/>
  <c r="W412" i="6"/>
  <c r="J412" i="6"/>
  <c r="R412" i="6" s="1"/>
  <c r="L410" i="6"/>
  <c r="U410" i="6"/>
  <c r="N410" i="6" s="1"/>
  <c r="V410" i="6"/>
  <c r="K410" i="6"/>
  <c r="P410" i="6" s="1"/>
  <c r="W404" i="6"/>
  <c r="J404" i="6"/>
  <c r="R404" i="6" s="1"/>
  <c r="L402" i="6"/>
  <c r="U402" i="6"/>
  <c r="N402" i="6" s="1"/>
  <c r="V402" i="6"/>
  <c r="K402" i="6"/>
  <c r="P402" i="6" s="1"/>
  <c r="N375" i="6"/>
  <c r="N343" i="6"/>
  <c r="U481" i="6"/>
  <c r="U479" i="6"/>
  <c r="U477" i="6"/>
  <c r="U475" i="6"/>
  <c r="U473" i="6"/>
  <c r="U471" i="6"/>
  <c r="U469" i="6"/>
  <c r="U467" i="6"/>
  <c r="U465" i="6"/>
  <c r="U463" i="6"/>
  <c r="U461" i="6"/>
  <c r="U459" i="6"/>
  <c r="W456" i="6"/>
  <c r="W454" i="6"/>
  <c r="W452" i="6"/>
  <c r="W450" i="6"/>
  <c r="W448" i="6"/>
  <c r="W446" i="6"/>
  <c r="W444" i="6"/>
  <c r="W442" i="6"/>
  <c r="W440" i="6"/>
  <c r="W438" i="6"/>
  <c r="W436" i="6"/>
  <c r="W434" i="6"/>
  <c r="W432" i="6"/>
  <c r="W430" i="6"/>
  <c r="W428" i="6"/>
  <c r="W426" i="6"/>
  <c r="T412" i="6"/>
  <c r="L408" i="6"/>
  <c r="U408" i="6"/>
  <c r="N408" i="6" s="1"/>
  <c r="V408" i="6"/>
  <c r="K408" i="6"/>
  <c r="P408" i="6" s="1"/>
  <c r="T404" i="6"/>
  <c r="L400" i="6"/>
  <c r="U400" i="6"/>
  <c r="V400" i="6"/>
  <c r="J400" i="6"/>
  <c r="R400" i="6" s="1"/>
  <c r="W400" i="6"/>
  <c r="L398" i="6"/>
  <c r="U398" i="6"/>
  <c r="V398" i="6"/>
  <c r="J398" i="6"/>
  <c r="R398" i="6" s="1"/>
  <c r="W398" i="6"/>
  <c r="L396" i="6"/>
  <c r="U396" i="6"/>
  <c r="V396" i="6"/>
  <c r="J396" i="6"/>
  <c r="R396" i="6" s="1"/>
  <c r="W396" i="6"/>
  <c r="L394" i="6"/>
  <c r="U394" i="6"/>
  <c r="V394" i="6"/>
  <c r="J394" i="6"/>
  <c r="R394" i="6" s="1"/>
  <c r="W394" i="6"/>
  <c r="W392" i="6"/>
  <c r="J392" i="6"/>
  <c r="R392" i="6" s="1"/>
  <c r="W390" i="6"/>
  <c r="W389" i="6"/>
  <c r="K389" i="6"/>
  <c r="P389" i="6" s="1"/>
  <c r="U388" i="6"/>
  <c r="L387" i="6"/>
  <c r="U387" i="6"/>
  <c r="N387" i="6" s="1"/>
  <c r="V386" i="6"/>
  <c r="N386" i="6" s="1"/>
  <c r="K386" i="6"/>
  <c r="P386" i="6" s="1"/>
  <c r="J384" i="6"/>
  <c r="R384" i="6" s="1"/>
  <c r="W384" i="6"/>
  <c r="L384" i="6"/>
  <c r="V383" i="6"/>
  <c r="J383" i="6"/>
  <c r="R383" i="6" s="1"/>
  <c r="W381" i="6"/>
  <c r="K381" i="6"/>
  <c r="P381" i="6" s="1"/>
  <c r="U380" i="6"/>
  <c r="N380" i="6" s="1"/>
  <c r="L379" i="6"/>
  <c r="U379" i="6"/>
  <c r="N379" i="6" s="1"/>
  <c r="V378" i="6"/>
  <c r="K378" i="6"/>
  <c r="P378" i="6" s="1"/>
  <c r="J376" i="6"/>
  <c r="R376" i="6" s="1"/>
  <c r="W376" i="6"/>
  <c r="L376" i="6"/>
  <c r="V375" i="6"/>
  <c r="J375" i="6"/>
  <c r="R375" i="6" s="1"/>
  <c r="W373" i="6"/>
  <c r="K373" i="6"/>
  <c r="P373" i="6" s="1"/>
  <c r="U372" i="6"/>
  <c r="L371" i="6"/>
  <c r="U371" i="6"/>
  <c r="N371" i="6" s="1"/>
  <c r="V370" i="6"/>
  <c r="K370" i="6"/>
  <c r="P370" i="6" s="1"/>
  <c r="J368" i="6"/>
  <c r="R368" i="6" s="1"/>
  <c r="W368" i="6"/>
  <c r="L368" i="6"/>
  <c r="V367" i="6"/>
  <c r="J367" i="6"/>
  <c r="R367" i="6" s="1"/>
  <c r="W365" i="6"/>
  <c r="K365" i="6"/>
  <c r="P365" i="6" s="1"/>
  <c r="U364" i="6"/>
  <c r="N364" i="6" s="1"/>
  <c r="L363" i="6"/>
  <c r="U363" i="6"/>
  <c r="V362" i="6"/>
  <c r="K362" i="6"/>
  <c r="P362" i="6" s="1"/>
  <c r="J360" i="6"/>
  <c r="R360" i="6" s="1"/>
  <c r="W360" i="6"/>
  <c r="L360" i="6"/>
  <c r="V358" i="6"/>
  <c r="T356" i="6"/>
  <c r="W353" i="6"/>
  <c r="J352" i="6"/>
  <c r="R352" i="6" s="1"/>
  <c r="W352" i="6"/>
  <c r="T352" i="6"/>
  <c r="K352" i="6"/>
  <c r="P352" i="6" s="1"/>
  <c r="T350" i="6"/>
  <c r="L347" i="6"/>
  <c r="U347" i="6"/>
  <c r="T347" i="6"/>
  <c r="N347" i="6" s="1"/>
  <c r="J347" i="6"/>
  <c r="R347" i="6" s="1"/>
  <c r="L342" i="6"/>
  <c r="J340" i="6"/>
  <c r="R340" i="6" s="1"/>
  <c r="W340" i="6"/>
  <c r="U340" i="6"/>
  <c r="K340" i="6"/>
  <c r="P340" i="6" s="1"/>
  <c r="V340" i="6"/>
  <c r="W337" i="6"/>
  <c r="N330" i="6"/>
  <c r="L325" i="6"/>
  <c r="U325" i="6"/>
  <c r="J325" i="6"/>
  <c r="R325" i="6" s="1"/>
  <c r="W325" i="6"/>
  <c r="K325" i="6"/>
  <c r="P325" i="6" s="1"/>
  <c r="T325" i="6"/>
  <c r="V325" i="6"/>
  <c r="T417" i="6"/>
  <c r="N417" i="6" s="1"/>
  <c r="T415" i="6"/>
  <c r="N415" i="6" s="1"/>
  <c r="T413" i="6"/>
  <c r="N413" i="6" s="1"/>
  <c r="T411" i="6"/>
  <c r="N411" i="6" s="1"/>
  <c r="T409" i="6"/>
  <c r="N409" i="6" s="1"/>
  <c r="T407" i="6"/>
  <c r="N407" i="6" s="1"/>
  <c r="T405" i="6"/>
  <c r="N405" i="6" s="1"/>
  <c r="T403" i="6"/>
  <c r="N403" i="6" s="1"/>
  <c r="T401" i="6"/>
  <c r="N401" i="6" s="1"/>
  <c r="T399" i="6"/>
  <c r="N399" i="6" s="1"/>
  <c r="T397" i="6"/>
  <c r="N397" i="6" s="1"/>
  <c r="T395" i="6"/>
  <c r="N395" i="6" s="1"/>
  <c r="T393" i="6"/>
  <c r="N393" i="6" s="1"/>
  <c r="V392" i="6"/>
  <c r="T391" i="6"/>
  <c r="N391" i="6" s="1"/>
  <c r="V390" i="6"/>
  <c r="L390" i="6"/>
  <c r="V389" i="6"/>
  <c r="J389" i="6"/>
  <c r="R389" i="6" s="1"/>
  <c r="W387" i="6"/>
  <c r="K387" i="6"/>
  <c r="P387" i="6" s="1"/>
  <c r="U386" i="6"/>
  <c r="L385" i="6"/>
  <c r="U385" i="6"/>
  <c r="N385" i="6" s="1"/>
  <c r="V384" i="6"/>
  <c r="K384" i="6"/>
  <c r="P384" i="6" s="1"/>
  <c r="J382" i="6"/>
  <c r="R382" i="6" s="1"/>
  <c r="W382" i="6"/>
  <c r="N382" i="6" s="1"/>
  <c r="L382" i="6"/>
  <c r="V381" i="6"/>
  <c r="J381" i="6"/>
  <c r="R381" i="6" s="1"/>
  <c r="W379" i="6"/>
  <c r="K379" i="6"/>
  <c r="P379" i="6" s="1"/>
  <c r="U378" i="6"/>
  <c r="N378" i="6" s="1"/>
  <c r="L377" i="6"/>
  <c r="U377" i="6"/>
  <c r="N377" i="6" s="1"/>
  <c r="V376" i="6"/>
  <c r="K376" i="6"/>
  <c r="P376" i="6" s="1"/>
  <c r="J374" i="6"/>
  <c r="R374" i="6" s="1"/>
  <c r="W374" i="6"/>
  <c r="N374" i="6" s="1"/>
  <c r="L374" i="6"/>
  <c r="V373" i="6"/>
  <c r="J373" i="6"/>
  <c r="R373" i="6" s="1"/>
  <c r="W371" i="6"/>
  <c r="K371" i="6"/>
  <c r="P371" i="6" s="1"/>
  <c r="U370" i="6"/>
  <c r="N370" i="6" s="1"/>
  <c r="L369" i="6"/>
  <c r="U369" i="6"/>
  <c r="N369" i="6" s="1"/>
  <c r="V368" i="6"/>
  <c r="K368" i="6"/>
  <c r="P368" i="6" s="1"/>
  <c r="J366" i="6"/>
  <c r="R366" i="6" s="1"/>
  <c r="W366" i="6"/>
  <c r="N366" i="6" s="1"/>
  <c r="L366" i="6"/>
  <c r="V365" i="6"/>
  <c r="J365" i="6"/>
  <c r="R365" i="6" s="1"/>
  <c r="W363" i="6"/>
  <c r="N363" i="6" s="1"/>
  <c r="K363" i="6"/>
  <c r="P363" i="6" s="1"/>
  <c r="U362" i="6"/>
  <c r="N362" i="6" s="1"/>
  <c r="L361" i="6"/>
  <c r="U361" i="6"/>
  <c r="N361" i="6" s="1"/>
  <c r="V360" i="6"/>
  <c r="K360" i="6"/>
  <c r="P360" i="6" s="1"/>
  <c r="T358" i="6"/>
  <c r="L355" i="6"/>
  <c r="U355" i="6"/>
  <c r="T355" i="6"/>
  <c r="N355" i="6" s="1"/>
  <c r="J355" i="6"/>
  <c r="R355" i="6" s="1"/>
  <c r="N354" i="6"/>
  <c r="V352" i="6"/>
  <c r="L351" i="6"/>
  <c r="U351" i="6"/>
  <c r="K351" i="6"/>
  <c r="P351" i="6" s="1"/>
  <c r="W351" i="6"/>
  <c r="J351" i="6"/>
  <c r="R351" i="6" s="1"/>
  <c r="J348" i="6"/>
  <c r="R348" i="6" s="1"/>
  <c r="W348" i="6"/>
  <c r="N348" i="6" s="1"/>
  <c r="K348" i="6"/>
  <c r="P348" i="6" s="1"/>
  <c r="V348" i="6"/>
  <c r="W347" i="6"/>
  <c r="T340" i="6"/>
  <c r="N340" i="6" s="1"/>
  <c r="L340" i="6"/>
  <c r="N338" i="6"/>
  <c r="J334" i="6"/>
  <c r="R334" i="6" s="1"/>
  <c r="W334" i="6"/>
  <c r="T334" i="6"/>
  <c r="U334" i="6"/>
  <c r="L329" i="6"/>
  <c r="U329" i="6"/>
  <c r="J329" i="6"/>
  <c r="R329" i="6" s="1"/>
  <c r="W329" i="6"/>
  <c r="K329" i="6"/>
  <c r="P329" i="6" s="1"/>
  <c r="T329" i="6"/>
  <c r="V329" i="6"/>
  <c r="J328" i="6"/>
  <c r="R328" i="6" s="1"/>
  <c r="W328" i="6"/>
  <c r="L328" i="6"/>
  <c r="U328" i="6"/>
  <c r="K328" i="6"/>
  <c r="P328" i="6" s="1"/>
  <c r="T328" i="6"/>
  <c r="N328" i="6" s="1"/>
  <c r="U392" i="6"/>
  <c r="L392" i="6"/>
  <c r="U390" i="6"/>
  <c r="K390" i="6"/>
  <c r="P390" i="6" s="1"/>
  <c r="J388" i="6"/>
  <c r="R388" i="6" s="1"/>
  <c r="W388" i="6"/>
  <c r="L388" i="6"/>
  <c r="L383" i="6"/>
  <c r="U383" i="6"/>
  <c r="N383" i="6" s="1"/>
  <c r="J380" i="6"/>
  <c r="R380" i="6" s="1"/>
  <c r="W380" i="6"/>
  <c r="L380" i="6"/>
  <c r="L375" i="6"/>
  <c r="U375" i="6"/>
  <c r="J372" i="6"/>
  <c r="R372" i="6" s="1"/>
  <c r="W372" i="6"/>
  <c r="N372" i="6" s="1"/>
  <c r="L372" i="6"/>
  <c r="L367" i="6"/>
  <c r="U367" i="6"/>
  <c r="N367" i="6" s="1"/>
  <c r="J364" i="6"/>
  <c r="R364" i="6" s="1"/>
  <c r="W364" i="6"/>
  <c r="L364" i="6"/>
  <c r="L359" i="6"/>
  <c r="U359" i="6"/>
  <c r="N359" i="6" s="1"/>
  <c r="K359" i="6"/>
  <c r="P359" i="6" s="1"/>
  <c r="W359" i="6"/>
  <c r="J359" i="6"/>
  <c r="R359" i="6" s="1"/>
  <c r="J356" i="6"/>
  <c r="R356" i="6" s="1"/>
  <c r="W356" i="6"/>
  <c r="K356" i="6"/>
  <c r="P356" i="6" s="1"/>
  <c r="V356" i="6"/>
  <c r="J350" i="6"/>
  <c r="R350" i="6" s="1"/>
  <c r="W350" i="6"/>
  <c r="U350" i="6"/>
  <c r="K350" i="6"/>
  <c r="P350" i="6" s="1"/>
  <c r="L345" i="6"/>
  <c r="U345" i="6"/>
  <c r="J345" i="6"/>
  <c r="R345" i="6" s="1"/>
  <c r="V345" i="6"/>
  <c r="K345" i="6"/>
  <c r="P345" i="6" s="1"/>
  <c r="J342" i="6"/>
  <c r="R342" i="6" s="1"/>
  <c r="W342" i="6"/>
  <c r="T342" i="6"/>
  <c r="U342" i="6"/>
  <c r="N339" i="6"/>
  <c r="N336" i="6"/>
  <c r="L335" i="6"/>
  <c r="U335" i="6"/>
  <c r="N335" i="6" s="1"/>
  <c r="J335" i="6"/>
  <c r="R335" i="6" s="1"/>
  <c r="V335" i="6"/>
  <c r="K335" i="6"/>
  <c r="P335" i="6" s="1"/>
  <c r="W335" i="6"/>
  <c r="J332" i="6"/>
  <c r="R332" i="6" s="1"/>
  <c r="W332" i="6"/>
  <c r="L332" i="6"/>
  <c r="U332" i="6"/>
  <c r="K332" i="6"/>
  <c r="P332" i="6" s="1"/>
  <c r="T332" i="6"/>
  <c r="T392" i="6"/>
  <c r="T390" i="6"/>
  <c r="N390" i="6" s="1"/>
  <c r="L389" i="6"/>
  <c r="U389" i="6"/>
  <c r="N389" i="6" s="1"/>
  <c r="J386" i="6"/>
  <c r="R386" i="6" s="1"/>
  <c r="W386" i="6"/>
  <c r="L386" i="6"/>
  <c r="N384" i="6"/>
  <c r="L381" i="6"/>
  <c r="U381" i="6"/>
  <c r="N381" i="6" s="1"/>
  <c r="J378" i="6"/>
  <c r="R378" i="6" s="1"/>
  <c r="W378" i="6"/>
  <c r="L378" i="6"/>
  <c r="N376" i="6"/>
  <c r="L373" i="6"/>
  <c r="U373" i="6"/>
  <c r="N373" i="6" s="1"/>
  <c r="J370" i="6"/>
  <c r="R370" i="6" s="1"/>
  <c r="W370" i="6"/>
  <c r="L370" i="6"/>
  <c r="N368" i="6"/>
  <c r="L365" i="6"/>
  <c r="U365" i="6"/>
  <c r="N365" i="6" s="1"/>
  <c r="J362" i="6"/>
  <c r="R362" i="6" s="1"/>
  <c r="W362" i="6"/>
  <c r="L362" i="6"/>
  <c r="N360" i="6"/>
  <c r="J358" i="6"/>
  <c r="R358" i="6" s="1"/>
  <c r="W358" i="6"/>
  <c r="U358" i="6"/>
  <c r="K358" i="6"/>
  <c r="P358" i="6" s="1"/>
  <c r="L353" i="6"/>
  <c r="U353" i="6"/>
  <c r="N353" i="6" s="1"/>
  <c r="J353" i="6"/>
  <c r="R353" i="6" s="1"/>
  <c r="V353" i="6"/>
  <c r="K353" i="6"/>
  <c r="P353" i="6" s="1"/>
  <c r="L343" i="6"/>
  <c r="U343" i="6"/>
  <c r="J343" i="6"/>
  <c r="R343" i="6" s="1"/>
  <c r="V343" i="6"/>
  <c r="K343" i="6"/>
  <c r="P343" i="6" s="1"/>
  <c r="W343" i="6"/>
  <c r="L337" i="6"/>
  <c r="U337" i="6"/>
  <c r="T337" i="6"/>
  <c r="N337" i="6" s="1"/>
  <c r="J337" i="6"/>
  <c r="R337" i="6" s="1"/>
  <c r="V337" i="6"/>
  <c r="J318" i="6"/>
  <c r="R318" i="6" s="1"/>
  <c r="W318" i="6"/>
  <c r="L318" i="6"/>
  <c r="U318" i="6"/>
  <c r="V318" i="6"/>
  <c r="K318" i="6"/>
  <c r="P318" i="6" s="1"/>
  <c r="T318" i="6"/>
  <c r="L357" i="6"/>
  <c r="U357" i="6"/>
  <c r="N357" i="6" s="1"/>
  <c r="J354" i="6"/>
  <c r="R354" i="6" s="1"/>
  <c r="W354" i="6"/>
  <c r="L354" i="6"/>
  <c r="L349" i="6"/>
  <c r="U349" i="6"/>
  <c r="N349" i="6" s="1"/>
  <c r="J346" i="6"/>
  <c r="R346" i="6" s="1"/>
  <c r="W346" i="6"/>
  <c r="N346" i="6" s="1"/>
  <c r="L346" i="6"/>
  <c r="L341" i="6"/>
  <c r="U341" i="6"/>
  <c r="N341" i="6" s="1"/>
  <c r="J338" i="6"/>
  <c r="R338" i="6" s="1"/>
  <c r="W338" i="6"/>
  <c r="L338" i="6"/>
  <c r="L333" i="6"/>
  <c r="U333" i="6"/>
  <c r="N333" i="6" s="1"/>
  <c r="J333" i="6"/>
  <c r="R333" i="6" s="1"/>
  <c r="J330" i="6"/>
  <c r="R330" i="6" s="1"/>
  <c r="W330" i="6"/>
  <c r="L330" i="6"/>
  <c r="U330" i="6"/>
  <c r="J326" i="6"/>
  <c r="R326" i="6" s="1"/>
  <c r="W326" i="6"/>
  <c r="L326" i="6"/>
  <c r="U326" i="6"/>
  <c r="N326" i="6" s="1"/>
  <c r="T324" i="6"/>
  <c r="J322" i="6"/>
  <c r="R322" i="6" s="1"/>
  <c r="W322" i="6"/>
  <c r="L322" i="6"/>
  <c r="U322" i="6"/>
  <c r="N322" i="6" s="1"/>
  <c r="J320" i="6"/>
  <c r="R320" i="6" s="1"/>
  <c r="W320" i="6"/>
  <c r="L320" i="6"/>
  <c r="U320" i="6"/>
  <c r="N320" i="6" s="1"/>
  <c r="V320" i="6"/>
  <c r="T312" i="6"/>
  <c r="T308" i="6"/>
  <c r="T304" i="6"/>
  <c r="J300" i="6"/>
  <c r="R300" i="6" s="1"/>
  <c r="W300" i="6"/>
  <c r="K300" i="6"/>
  <c r="P300" i="6" s="1"/>
  <c r="L300" i="6"/>
  <c r="U300" i="6"/>
  <c r="V300" i="6"/>
  <c r="J344" i="6"/>
  <c r="R344" i="6" s="1"/>
  <c r="W344" i="6"/>
  <c r="N344" i="6" s="1"/>
  <c r="L344" i="6"/>
  <c r="L339" i="6"/>
  <c r="U339" i="6"/>
  <c r="J336" i="6"/>
  <c r="R336" i="6" s="1"/>
  <c r="W336" i="6"/>
  <c r="L336" i="6"/>
  <c r="L331" i="6"/>
  <c r="U331" i="6"/>
  <c r="N331" i="6" s="1"/>
  <c r="J331" i="6"/>
  <c r="R331" i="6" s="1"/>
  <c r="W331" i="6"/>
  <c r="L327" i="6"/>
  <c r="U327" i="6"/>
  <c r="N327" i="6" s="1"/>
  <c r="J327" i="6"/>
  <c r="R327" i="6" s="1"/>
  <c r="W327" i="6"/>
  <c r="L323" i="6"/>
  <c r="U323" i="6"/>
  <c r="N323" i="6" s="1"/>
  <c r="J323" i="6"/>
  <c r="R323" i="6" s="1"/>
  <c r="W323" i="6"/>
  <c r="J314" i="6"/>
  <c r="R314" i="6" s="1"/>
  <c r="W314" i="6"/>
  <c r="L314" i="6"/>
  <c r="U314" i="6"/>
  <c r="V314" i="6"/>
  <c r="N314" i="6" s="1"/>
  <c r="J310" i="6"/>
  <c r="R310" i="6" s="1"/>
  <c r="W310" i="6"/>
  <c r="L310" i="6"/>
  <c r="U310" i="6"/>
  <c r="V310" i="6"/>
  <c r="J306" i="6"/>
  <c r="R306" i="6" s="1"/>
  <c r="W306" i="6"/>
  <c r="L306" i="6"/>
  <c r="U306" i="6"/>
  <c r="V306" i="6"/>
  <c r="N306" i="6" s="1"/>
  <c r="J302" i="6"/>
  <c r="R302" i="6" s="1"/>
  <c r="W302" i="6"/>
  <c r="N302" i="6" s="1"/>
  <c r="L302" i="6"/>
  <c r="U302" i="6"/>
  <c r="V302" i="6"/>
  <c r="N300" i="6"/>
  <c r="J324" i="6"/>
  <c r="R324" i="6" s="1"/>
  <c r="W324" i="6"/>
  <c r="L324" i="6"/>
  <c r="U324" i="6"/>
  <c r="J316" i="6"/>
  <c r="R316" i="6" s="1"/>
  <c r="W316" i="6"/>
  <c r="L316" i="6"/>
  <c r="U316" i="6"/>
  <c r="N316" i="6" s="1"/>
  <c r="V316" i="6"/>
  <c r="N310" i="6"/>
  <c r="N263" i="6"/>
  <c r="N259" i="6"/>
  <c r="J312" i="6"/>
  <c r="R312" i="6" s="1"/>
  <c r="W312" i="6"/>
  <c r="L312" i="6"/>
  <c r="U312" i="6"/>
  <c r="V312" i="6"/>
  <c r="J308" i="6"/>
  <c r="R308" i="6" s="1"/>
  <c r="W308" i="6"/>
  <c r="L308" i="6"/>
  <c r="U308" i="6"/>
  <c r="V308" i="6"/>
  <c r="J304" i="6"/>
  <c r="R304" i="6" s="1"/>
  <c r="W304" i="6"/>
  <c r="L304" i="6"/>
  <c r="U304" i="6"/>
  <c r="V304" i="6"/>
  <c r="T321" i="6"/>
  <c r="K321" i="6"/>
  <c r="P321" i="6" s="1"/>
  <c r="T319" i="6"/>
  <c r="K319" i="6"/>
  <c r="P319" i="6" s="1"/>
  <c r="T317" i="6"/>
  <c r="K317" i="6"/>
  <c r="P317" i="6" s="1"/>
  <c r="T315" i="6"/>
  <c r="N315" i="6" s="1"/>
  <c r="K315" i="6"/>
  <c r="P315" i="6" s="1"/>
  <c r="T313" i="6"/>
  <c r="K313" i="6"/>
  <c r="P313" i="6" s="1"/>
  <c r="T311" i="6"/>
  <c r="K311" i="6"/>
  <c r="P311" i="6" s="1"/>
  <c r="T309" i="6"/>
  <c r="K309" i="6"/>
  <c r="P309" i="6" s="1"/>
  <c r="T307" i="6"/>
  <c r="N307" i="6" s="1"/>
  <c r="K307" i="6"/>
  <c r="P307" i="6" s="1"/>
  <c r="T305" i="6"/>
  <c r="K305" i="6"/>
  <c r="P305" i="6" s="1"/>
  <c r="T303" i="6"/>
  <c r="K303" i="6"/>
  <c r="P303" i="6" s="1"/>
  <c r="T301" i="6"/>
  <c r="N301" i="6" s="1"/>
  <c r="K301" i="6"/>
  <c r="P301" i="6" s="1"/>
  <c r="T299" i="6"/>
  <c r="N299" i="6" s="1"/>
  <c r="V298" i="6"/>
  <c r="T297" i="6"/>
  <c r="N297" i="6" s="1"/>
  <c r="V296" i="6"/>
  <c r="T295" i="6"/>
  <c r="N295" i="6" s="1"/>
  <c r="V294" i="6"/>
  <c r="T293" i="6"/>
  <c r="N293" i="6" s="1"/>
  <c r="V292" i="6"/>
  <c r="T291" i="6"/>
  <c r="N291" i="6" s="1"/>
  <c r="V290" i="6"/>
  <c r="T289" i="6"/>
  <c r="N289" i="6" s="1"/>
  <c r="V288" i="6"/>
  <c r="T287" i="6"/>
  <c r="N287" i="6" s="1"/>
  <c r="V286" i="6"/>
  <c r="T285" i="6"/>
  <c r="N285" i="6" s="1"/>
  <c r="V284" i="6"/>
  <c r="T283" i="6"/>
  <c r="N283" i="6" s="1"/>
  <c r="V282" i="6"/>
  <c r="T281" i="6"/>
  <c r="N281" i="6" s="1"/>
  <c r="V280" i="6"/>
  <c r="T279" i="6"/>
  <c r="N279" i="6" s="1"/>
  <c r="V278" i="6"/>
  <c r="T277" i="6"/>
  <c r="N277" i="6" s="1"/>
  <c r="V276" i="6"/>
  <c r="T275" i="6"/>
  <c r="N275" i="6" s="1"/>
  <c r="V274" i="6"/>
  <c r="T273" i="6"/>
  <c r="N273" i="6" s="1"/>
  <c r="V272" i="6"/>
  <c r="T271" i="6"/>
  <c r="N271" i="6" s="1"/>
  <c r="V270" i="6"/>
  <c r="T269" i="6"/>
  <c r="N269" i="6" s="1"/>
  <c r="V268" i="6"/>
  <c r="T267" i="6"/>
  <c r="N267" i="6" s="1"/>
  <c r="K267" i="6"/>
  <c r="P267" i="6" s="1"/>
  <c r="J265" i="6"/>
  <c r="R265" i="6" s="1"/>
  <c r="W265" i="6"/>
  <c r="L265" i="6"/>
  <c r="V264" i="6"/>
  <c r="W262" i="6"/>
  <c r="K262" i="6"/>
  <c r="P262" i="6" s="1"/>
  <c r="L260" i="6"/>
  <c r="U260" i="6"/>
  <c r="N260" i="6" s="1"/>
  <c r="V259" i="6"/>
  <c r="K259" i="6"/>
  <c r="P259" i="6" s="1"/>
  <c r="T257" i="6"/>
  <c r="T253" i="6"/>
  <c r="T251" i="6"/>
  <c r="T249" i="6"/>
  <c r="T247" i="6"/>
  <c r="W321" i="6"/>
  <c r="J321" i="6"/>
  <c r="R321" i="6" s="1"/>
  <c r="W319" i="6"/>
  <c r="J319" i="6"/>
  <c r="R319" i="6" s="1"/>
  <c r="W317" i="6"/>
  <c r="J317" i="6"/>
  <c r="R317" i="6" s="1"/>
  <c r="W315" i="6"/>
  <c r="J315" i="6"/>
  <c r="R315" i="6" s="1"/>
  <c r="U298" i="6"/>
  <c r="L298" i="6"/>
  <c r="U296" i="6"/>
  <c r="L296" i="6"/>
  <c r="U294" i="6"/>
  <c r="L294" i="6"/>
  <c r="U292" i="6"/>
  <c r="L292" i="6"/>
  <c r="U290" i="6"/>
  <c r="L290" i="6"/>
  <c r="U288" i="6"/>
  <c r="L288" i="6"/>
  <c r="U286" i="6"/>
  <c r="L286" i="6"/>
  <c r="U284" i="6"/>
  <c r="L284" i="6"/>
  <c r="U282" i="6"/>
  <c r="L282" i="6"/>
  <c r="U280" i="6"/>
  <c r="L280" i="6"/>
  <c r="U278" i="6"/>
  <c r="L278" i="6"/>
  <c r="U276" i="6"/>
  <c r="L276" i="6"/>
  <c r="U274" i="6"/>
  <c r="L274" i="6"/>
  <c r="U272" i="6"/>
  <c r="L272" i="6"/>
  <c r="U270" i="6"/>
  <c r="L270" i="6"/>
  <c r="L266" i="6"/>
  <c r="U266" i="6"/>
  <c r="N266" i="6" s="1"/>
  <c r="J263" i="6"/>
  <c r="R263" i="6" s="1"/>
  <c r="W263" i="6"/>
  <c r="L263" i="6"/>
  <c r="J255" i="6"/>
  <c r="R255" i="6" s="1"/>
  <c r="W255" i="6"/>
  <c r="L255" i="6"/>
  <c r="U255" i="6"/>
  <c r="V255" i="6"/>
  <c r="T298" i="6"/>
  <c r="K298" i="6"/>
  <c r="P298" i="6" s="1"/>
  <c r="T296" i="6"/>
  <c r="K296" i="6"/>
  <c r="P296" i="6" s="1"/>
  <c r="T294" i="6"/>
  <c r="K294" i="6"/>
  <c r="P294" i="6" s="1"/>
  <c r="T292" i="6"/>
  <c r="K292" i="6"/>
  <c r="P292" i="6" s="1"/>
  <c r="T290" i="6"/>
  <c r="K290" i="6"/>
  <c r="P290" i="6" s="1"/>
  <c r="T288" i="6"/>
  <c r="K288" i="6"/>
  <c r="P288" i="6" s="1"/>
  <c r="T286" i="6"/>
  <c r="K286" i="6"/>
  <c r="P286" i="6" s="1"/>
  <c r="T284" i="6"/>
  <c r="K284" i="6"/>
  <c r="P284" i="6" s="1"/>
  <c r="T282" i="6"/>
  <c r="K282" i="6"/>
  <c r="P282" i="6" s="1"/>
  <c r="T280" i="6"/>
  <c r="K280" i="6"/>
  <c r="P280" i="6" s="1"/>
  <c r="T278" i="6"/>
  <c r="K278" i="6"/>
  <c r="P278" i="6" s="1"/>
  <c r="T276" i="6"/>
  <c r="K276" i="6"/>
  <c r="P276" i="6" s="1"/>
  <c r="T274" i="6"/>
  <c r="K274" i="6"/>
  <c r="P274" i="6" s="1"/>
  <c r="T272" i="6"/>
  <c r="K272" i="6"/>
  <c r="P272" i="6" s="1"/>
  <c r="T270" i="6"/>
  <c r="K270" i="6"/>
  <c r="P270" i="6" s="1"/>
  <c r="T268" i="6"/>
  <c r="K268" i="6"/>
  <c r="P268" i="6" s="1"/>
  <c r="W266" i="6"/>
  <c r="K266" i="6"/>
  <c r="P266" i="6" s="1"/>
  <c r="L264" i="6"/>
  <c r="U264" i="6"/>
  <c r="N264" i="6" s="1"/>
  <c r="V263" i="6"/>
  <c r="K263" i="6"/>
  <c r="P263" i="6" s="1"/>
  <c r="J261" i="6"/>
  <c r="R261" i="6" s="1"/>
  <c r="W261" i="6"/>
  <c r="N261" i="6" s="1"/>
  <c r="L261" i="6"/>
  <c r="J257" i="6"/>
  <c r="R257" i="6" s="1"/>
  <c r="W257" i="6"/>
  <c r="L257" i="6"/>
  <c r="V257" i="6"/>
  <c r="T255" i="6"/>
  <c r="K255" i="6"/>
  <c r="P255" i="6" s="1"/>
  <c r="N216" i="6"/>
  <c r="N206" i="6"/>
  <c r="U321" i="6"/>
  <c r="U319" i="6"/>
  <c r="U317" i="6"/>
  <c r="U315" i="6"/>
  <c r="U313" i="6"/>
  <c r="U311" i="6"/>
  <c r="U309" i="6"/>
  <c r="U307" i="6"/>
  <c r="U305" i="6"/>
  <c r="U303" i="6"/>
  <c r="W298" i="6"/>
  <c r="W296" i="6"/>
  <c r="W294" i="6"/>
  <c r="W292" i="6"/>
  <c r="W290" i="6"/>
  <c r="W288" i="6"/>
  <c r="W286" i="6"/>
  <c r="W284" i="6"/>
  <c r="W282" i="6"/>
  <c r="W280" i="6"/>
  <c r="W278" i="6"/>
  <c r="W276" i="6"/>
  <c r="W274" i="6"/>
  <c r="W272" i="6"/>
  <c r="W270" i="6"/>
  <c r="W268" i="6"/>
  <c r="V266" i="6"/>
  <c r="J266" i="6"/>
  <c r="R266" i="6" s="1"/>
  <c r="N265" i="6"/>
  <c r="W264" i="6"/>
  <c r="K264" i="6"/>
  <c r="P264" i="6" s="1"/>
  <c r="U263" i="6"/>
  <c r="L262" i="6"/>
  <c r="U262" i="6"/>
  <c r="N262" i="6" s="1"/>
  <c r="V261" i="6"/>
  <c r="K261" i="6"/>
  <c r="P261" i="6" s="1"/>
  <c r="J259" i="6"/>
  <c r="R259" i="6" s="1"/>
  <c r="W259" i="6"/>
  <c r="L259" i="6"/>
  <c r="J253" i="6"/>
  <c r="R253" i="6" s="1"/>
  <c r="W253" i="6"/>
  <c r="L253" i="6"/>
  <c r="U253" i="6"/>
  <c r="V253" i="6"/>
  <c r="J251" i="6"/>
  <c r="R251" i="6" s="1"/>
  <c r="W251" i="6"/>
  <c r="L251" i="6"/>
  <c r="U251" i="6"/>
  <c r="V251" i="6"/>
  <c r="J249" i="6"/>
  <c r="R249" i="6" s="1"/>
  <c r="W249" i="6"/>
  <c r="L249" i="6"/>
  <c r="U249" i="6"/>
  <c r="V249" i="6"/>
  <c r="J247" i="6"/>
  <c r="R247" i="6" s="1"/>
  <c r="W247" i="6"/>
  <c r="L247" i="6"/>
  <c r="U247" i="6"/>
  <c r="V247" i="6"/>
  <c r="N202" i="6"/>
  <c r="T258" i="6"/>
  <c r="N258" i="6" s="1"/>
  <c r="K258" i="6"/>
  <c r="P258" i="6" s="1"/>
  <c r="T256" i="6"/>
  <c r="K256" i="6"/>
  <c r="P256" i="6" s="1"/>
  <c r="T254" i="6"/>
  <c r="N254" i="6" s="1"/>
  <c r="K254" i="6"/>
  <c r="P254" i="6" s="1"/>
  <c r="T252" i="6"/>
  <c r="N252" i="6" s="1"/>
  <c r="T250" i="6"/>
  <c r="N250" i="6" s="1"/>
  <c r="T248" i="6"/>
  <c r="N248" i="6" s="1"/>
  <c r="T246" i="6"/>
  <c r="N246" i="6" s="1"/>
  <c r="V245" i="6"/>
  <c r="T244" i="6"/>
  <c r="N244" i="6" s="1"/>
  <c r="V243" i="6"/>
  <c r="T242" i="6"/>
  <c r="N242" i="6" s="1"/>
  <c r="V241" i="6"/>
  <c r="T240" i="6"/>
  <c r="N240" i="6" s="1"/>
  <c r="V239" i="6"/>
  <c r="T238" i="6"/>
  <c r="N238" i="6" s="1"/>
  <c r="V237" i="6"/>
  <c r="T236" i="6"/>
  <c r="N236" i="6" s="1"/>
  <c r="V235" i="6"/>
  <c r="T234" i="6"/>
  <c r="N234" i="6" s="1"/>
  <c r="V233" i="6"/>
  <c r="T232" i="6"/>
  <c r="N232" i="6" s="1"/>
  <c r="V231" i="6"/>
  <c r="T230" i="6"/>
  <c r="N230" i="6" s="1"/>
  <c r="V229" i="6"/>
  <c r="T228" i="6"/>
  <c r="N228" i="6" s="1"/>
  <c r="V227" i="6"/>
  <c r="T226" i="6"/>
  <c r="N226" i="6" s="1"/>
  <c r="V225" i="6"/>
  <c r="T224" i="6"/>
  <c r="N224" i="6" s="1"/>
  <c r="V223" i="6"/>
  <c r="T222" i="6"/>
  <c r="N222" i="6" s="1"/>
  <c r="V221" i="6"/>
  <c r="T220" i="6"/>
  <c r="N220" i="6" s="1"/>
  <c r="J220" i="6"/>
  <c r="R220" i="6" s="1"/>
  <c r="W218" i="6"/>
  <c r="K218" i="6"/>
  <c r="P218" i="6" s="1"/>
  <c r="L216" i="6"/>
  <c r="U216" i="6"/>
  <c r="V215" i="6"/>
  <c r="K215" i="6"/>
  <c r="P215" i="6" s="1"/>
  <c r="J213" i="6"/>
  <c r="R213" i="6" s="1"/>
  <c r="W213" i="6"/>
  <c r="L213" i="6"/>
  <c r="V212" i="6"/>
  <c r="W210" i="6"/>
  <c r="K210" i="6"/>
  <c r="P210" i="6" s="1"/>
  <c r="L208" i="6"/>
  <c r="U208" i="6"/>
  <c r="N208" i="6" s="1"/>
  <c r="V207" i="6"/>
  <c r="K207" i="6"/>
  <c r="P207" i="6" s="1"/>
  <c r="J205" i="6"/>
  <c r="R205" i="6" s="1"/>
  <c r="W205" i="6"/>
  <c r="N205" i="6" s="1"/>
  <c r="L205" i="6"/>
  <c r="V204" i="6"/>
  <c r="W202" i="6"/>
  <c r="K202" i="6"/>
  <c r="P202" i="6" s="1"/>
  <c r="L200" i="6"/>
  <c r="U200" i="6"/>
  <c r="N200" i="6" s="1"/>
  <c r="V199" i="6"/>
  <c r="K199" i="6"/>
  <c r="P199" i="6" s="1"/>
  <c r="U197" i="6"/>
  <c r="J191" i="6"/>
  <c r="R191" i="6" s="1"/>
  <c r="W191" i="6"/>
  <c r="L191" i="6"/>
  <c r="U191" i="6"/>
  <c r="V191" i="6"/>
  <c r="J187" i="6"/>
  <c r="R187" i="6" s="1"/>
  <c r="W187" i="6"/>
  <c r="L187" i="6"/>
  <c r="U187" i="6"/>
  <c r="N187" i="6" s="1"/>
  <c r="V187" i="6"/>
  <c r="U245" i="6"/>
  <c r="L245" i="6"/>
  <c r="U243" i="6"/>
  <c r="L243" i="6"/>
  <c r="U241" i="6"/>
  <c r="L241" i="6"/>
  <c r="U239" i="6"/>
  <c r="L239" i="6"/>
  <c r="U237" i="6"/>
  <c r="L237" i="6"/>
  <c r="U235" i="6"/>
  <c r="L235" i="6"/>
  <c r="J219" i="6"/>
  <c r="R219" i="6" s="1"/>
  <c r="W219" i="6"/>
  <c r="L219" i="6"/>
  <c r="L214" i="6"/>
  <c r="U214" i="6"/>
  <c r="J211" i="6"/>
  <c r="R211" i="6" s="1"/>
  <c r="W211" i="6"/>
  <c r="L211" i="6"/>
  <c r="V210" i="6"/>
  <c r="N210" i="6" s="1"/>
  <c r="J210" i="6"/>
  <c r="R210" i="6" s="1"/>
  <c r="N209" i="6"/>
  <c r="U207" i="6"/>
  <c r="N207" i="6" s="1"/>
  <c r="L206" i="6"/>
  <c r="U206" i="6"/>
  <c r="J203" i="6"/>
  <c r="R203" i="6" s="1"/>
  <c r="W203" i="6"/>
  <c r="L203" i="6"/>
  <c r="J202" i="6"/>
  <c r="R202" i="6" s="1"/>
  <c r="N201" i="6"/>
  <c r="U199" i="6"/>
  <c r="N199" i="6" s="1"/>
  <c r="L198" i="6"/>
  <c r="U198" i="6"/>
  <c r="K198" i="6"/>
  <c r="P198" i="6" s="1"/>
  <c r="T197" i="6"/>
  <c r="J195" i="6"/>
  <c r="R195" i="6" s="1"/>
  <c r="W195" i="6"/>
  <c r="V195" i="6"/>
  <c r="K195" i="6"/>
  <c r="P195" i="6" s="1"/>
  <c r="N191" i="6"/>
  <c r="T245" i="6"/>
  <c r="N245" i="6" s="1"/>
  <c r="K245" i="6"/>
  <c r="P245" i="6" s="1"/>
  <c r="T243" i="6"/>
  <c r="N243" i="6" s="1"/>
  <c r="K243" i="6"/>
  <c r="P243" i="6" s="1"/>
  <c r="T241" i="6"/>
  <c r="K241" i="6"/>
  <c r="P241" i="6" s="1"/>
  <c r="T239" i="6"/>
  <c r="N239" i="6" s="1"/>
  <c r="K239" i="6"/>
  <c r="P239" i="6" s="1"/>
  <c r="T237" i="6"/>
  <c r="N237" i="6" s="1"/>
  <c r="K237" i="6"/>
  <c r="P237" i="6" s="1"/>
  <c r="T235" i="6"/>
  <c r="N235" i="6" s="1"/>
  <c r="K235" i="6"/>
  <c r="P235" i="6" s="1"/>
  <c r="T233" i="6"/>
  <c r="K233" i="6"/>
  <c r="P233" i="6" s="1"/>
  <c r="T231" i="6"/>
  <c r="N231" i="6" s="1"/>
  <c r="K231" i="6"/>
  <c r="P231" i="6" s="1"/>
  <c r="T229" i="6"/>
  <c r="N229" i="6" s="1"/>
  <c r="T227" i="6"/>
  <c r="T225" i="6"/>
  <c r="T223" i="6"/>
  <c r="T221" i="6"/>
  <c r="N221" i="6" s="1"/>
  <c r="V219" i="6"/>
  <c r="K219" i="6"/>
  <c r="P219" i="6" s="1"/>
  <c r="J217" i="6"/>
  <c r="R217" i="6" s="1"/>
  <c r="W217" i="6"/>
  <c r="N217" i="6" s="1"/>
  <c r="L217" i="6"/>
  <c r="W214" i="6"/>
  <c r="K214" i="6"/>
  <c r="P214" i="6" s="1"/>
  <c r="L212" i="6"/>
  <c r="U212" i="6"/>
  <c r="N212" i="6" s="1"/>
  <c r="V211" i="6"/>
  <c r="N211" i="6" s="1"/>
  <c r="K211" i="6"/>
  <c r="P211" i="6" s="1"/>
  <c r="J209" i="6"/>
  <c r="R209" i="6" s="1"/>
  <c r="W209" i="6"/>
  <c r="L209" i="6"/>
  <c r="W206" i="6"/>
  <c r="K206" i="6"/>
  <c r="P206" i="6" s="1"/>
  <c r="L204" i="6"/>
  <c r="U204" i="6"/>
  <c r="N204" i="6" s="1"/>
  <c r="V203" i="6"/>
  <c r="K203" i="6"/>
  <c r="P203" i="6" s="1"/>
  <c r="J201" i="6"/>
  <c r="R201" i="6" s="1"/>
  <c r="W201" i="6"/>
  <c r="L201" i="6"/>
  <c r="W198" i="6"/>
  <c r="N198" i="6" s="1"/>
  <c r="J198" i="6"/>
  <c r="R198" i="6" s="1"/>
  <c r="U195" i="6"/>
  <c r="J193" i="6"/>
  <c r="R193" i="6" s="1"/>
  <c r="W193" i="6"/>
  <c r="N193" i="6" s="1"/>
  <c r="L193" i="6"/>
  <c r="U193" i="6"/>
  <c r="V193" i="6"/>
  <c r="J189" i="6"/>
  <c r="R189" i="6" s="1"/>
  <c r="W189" i="6"/>
  <c r="L189" i="6"/>
  <c r="U189" i="6"/>
  <c r="V189" i="6"/>
  <c r="N189" i="6" s="1"/>
  <c r="J185" i="6"/>
  <c r="R185" i="6" s="1"/>
  <c r="W185" i="6"/>
  <c r="K185" i="6"/>
  <c r="P185" i="6" s="1"/>
  <c r="L185" i="6"/>
  <c r="U185" i="6"/>
  <c r="V185" i="6"/>
  <c r="U258" i="6"/>
  <c r="U256" i="6"/>
  <c r="U254" i="6"/>
  <c r="W245" i="6"/>
  <c r="W243" i="6"/>
  <c r="W241" i="6"/>
  <c r="W239" i="6"/>
  <c r="W237" i="6"/>
  <c r="W235" i="6"/>
  <c r="W233" i="6"/>
  <c r="W231" i="6"/>
  <c r="U219" i="6"/>
  <c r="N219" i="6" s="1"/>
  <c r="L218" i="6"/>
  <c r="U218" i="6"/>
  <c r="N218" i="6" s="1"/>
  <c r="J215" i="6"/>
  <c r="R215" i="6" s="1"/>
  <c r="W215" i="6"/>
  <c r="N215" i="6" s="1"/>
  <c r="L215" i="6"/>
  <c r="V214" i="6"/>
  <c r="N214" i="6" s="1"/>
  <c r="J214" i="6"/>
  <c r="R214" i="6" s="1"/>
  <c r="N213" i="6"/>
  <c r="U211" i="6"/>
  <c r="L210" i="6"/>
  <c r="U210" i="6"/>
  <c r="J207" i="6"/>
  <c r="R207" i="6" s="1"/>
  <c r="W207" i="6"/>
  <c r="L207" i="6"/>
  <c r="J206" i="6"/>
  <c r="R206" i="6" s="1"/>
  <c r="U203" i="6"/>
  <c r="N203" i="6" s="1"/>
  <c r="L202" i="6"/>
  <c r="U202" i="6"/>
  <c r="J199" i="6"/>
  <c r="R199" i="6" s="1"/>
  <c r="W199" i="6"/>
  <c r="L199" i="6"/>
  <c r="J197" i="6"/>
  <c r="R197" i="6" s="1"/>
  <c r="W197" i="6"/>
  <c r="V197" i="6"/>
  <c r="K197" i="6"/>
  <c r="P197" i="6" s="1"/>
  <c r="T195" i="6"/>
  <c r="N185" i="6"/>
  <c r="N173" i="6"/>
  <c r="T196" i="6"/>
  <c r="K196" i="6"/>
  <c r="P196" i="6" s="1"/>
  <c r="T194" i="6"/>
  <c r="K194" i="6"/>
  <c r="P194" i="6" s="1"/>
  <c r="T192" i="6"/>
  <c r="K192" i="6"/>
  <c r="P192" i="6" s="1"/>
  <c r="T190" i="6"/>
  <c r="K190" i="6"/>
  <c r="P190" i="6" s="1"/>
  <c r="T188" i="6"/>
  <c r="K188" i="6"/>
  <c r="P188" i="6" s="1"/>
  <c r="T186" i="6"/>
  <c r="K186" i="6"/>
  <c r="P186" i="6" s="1"/>
  <c r="T184" i="6"/>
  <c r="N184" i="6" s="1"/>
  <c r="V183" i="6"/>
  <c r="T182" i="6"/>
  <c r="N182" i="6" s="1"/>
  <c r="V181" i="6"/>
  <c r="T180" i="6"/>
  <c r="N180" i="6" s="1"/>
  <c r="V179" i="6"/>
  <c r="T178" i="6"/>
  <c r="N178" i="6" s="1"/>
  <c r="V177" i="6"/>
  <c r="T176" i="6"/>
  <c r="N176" i="6" s="1"/>
  <c r="V175" i="6"/>
  <c r="T174" i="6"/>
  <c r="N174" i="6" s="1"/>
  <c r="L173" i="6"/>
  <c r="U173" i="6"/>
  <c r="V172" i="6"/>
  <c r="N172" i="6" s="1"/>
  <c r="J170" i="6"/>
  <c r="R170" i="6" s="1"/>
  <c r="W170" i="6"/>
  <c r="N170" i="6" s="1"/>
  <c r="L170" i="6"/>
  <c r="V169" i="6"/>
  <c r="N169" i="6" s="1"/>
  <c r="J168" i="6"/>
  <c r="R168" i="6" s="1"/>
  <c r="W168" i="6"/>
  <c r="V168" i="6"/>
  <c r="K168" i="6"/>
  <c r="P168" i="6" s="1"/>
  <c r="T166" i="6"/>
  <c r="T164" i="6"/>
  <c r="T162" i="6"/>
  <c r="T160" i="6"/>
  <c r="N160" i="6" s="1"/>
  <c r="N119" i="6"/>
  <c r="U183" i="6"/>
  <c r="L183" i="6"/>
  <c r="U181" i="6"/>
  <c r="L181" i="6"/>
  <c r="U179" i="6"/>
  <c r="L179" i="6"/>
  <c r="U177" i="6"/>
  <c r="L177" i="6"/>
  <c r="U175" i="6"/>
  <c r="L175" i="6"/>
  <c r="L171" i="6"/>
  <c r="U171" i="6"/>
  <c r="N171" i="6" s="1"/>
  <c r="N122" i="6"/>
  <c r="T183" i="6"/>
  <c r="N183" i="6" s="1"/>
  <c r="K183" i="6"/>
  <c r="P183" i="6" s="1"/>
  <c r="T181" i="6"/>
  <c r="K181" i="6"/>
  <c r="P181" i="6" s="1"/>
  <c r="T179" i="6"/>
  <c r="N179" i="6" s="1"/>
  <c r="K179" i="6"/>
  <c r="P179" i="6" s="1"/>
  <c r="T177" i="6"/>
  <c r="K177" i="6"/>
  <c r="P177" i="6" s="1"/>
  <c r="T175" i="6"/>
  <c r="N175" i="6" s="1"/>
  <c r="K175" i="6"/>
  <c r="P175" i="6" s="1"/>
  <c r="W171" i="6"/>
  <c r="K171" i="6"/>
  <c r="P171" i="6" s="1"/>
  <c r="L169" i="6"/>
  <c r="U169" i="6"/>
  <c r="K169" i="6"/>
  <c r="P169" i="6" s="1"/>
  <c r="N168" i="6"/>
  <c r="J166" i="6"/>
  <c r="R166" i="6" s="1"/>
  <c r="W166" i="6"/>
  <c r="V166" i="6"/>
  <c r="K166" i="6"/>
  <c r="P166" i="6" s="1"/>
  <c r="J164" i="6"/>
  <c r="R164" i="6" s="1"/>
  <c r="W164" i="6"/>
  <c r="V164" i="6"/>
  <c r="K164" i="6"/>
  <c r="P164" i="6" s="1"/>
  <c r="J162" i="6"/>
  <c r="R162" i="6" s="1"/>
  <c r="W162" i="6"/>
  <c r="V162" i="6"/>
  <c r="K162" i="6"/>
  <c r="P162" i="6" s="1"/>
  <c r="J160" i="6"/>
  <c r="R160" i="6" s="1"/>
  <c r="W160" i="6"/>
  <c r="V160" i="6"/>
  <c r="K160" i="6"/>
  <c r="P160" i="6" s="1"/>
  <c r="U196" i="6"/>
  <c r="U194" i="6"/>
  <c r="U192" i="6"/>
  <c r="U190" i="6"/>
  <c r="U188" i="6"/>
  <c r="U186" i="6"/>
  <c r="W183" i="6"/>
  <c r="W181" i="6"/>
  <c r="W179" i="6"/>
  <c r="W177" i="6"/>
  <c r="W175" i="6"/>
  <c r="J172" i="6"/>
  <c r="R172" i="6" s="1"/>
  <c r="W172" i="6"/>
  <c r="L172" i="6"/>
  <c r="V171" i="6"/>
  <c r="J171" i="6"/>
  <c r="R171" i="6" s="1"/>
  <c r="W169" i="6"/>
  <c r="J169" i="6"/>
  <c r="R169" i="6" s="1"/>
  <c r="U166" i="6"/>
  <c r="U164" i="6"/>
  <c r="U162" i="6"/>
  <c r="U160" i="6"/>
  <c r="T167" i="6"/>
  <c r="N167" i="6" s="1"/>
  <c r="K167" i="6"/>
  <c r="P167" i="6" s="1"/>
  <c r="T165" i="6"/>
  <c r="N165" i="6" s="1"/>
  <c r="T163" i="6"/>
  <c r="N163" i="6" s="1"/>
  <c r="T161" i="6"/>
  <c r="N161" i="6" s="1"/>
  <c r="T159" i="6"/>
  <c r="N159" i="6" s="1"/>
  <c r="V158" i="6"/>
  <c r="T157" i="6"/>
  <c r="N157" i="6" s="1"/>
  <c r="V156" i="6"/>
  <c r="T155" i="6"/>
  <c r="N155" i="6" s="1"/>
  <c r="V154" i="6"/>
  <c r="T153" i="6"/>
  <c r="N153" i="6" s="1"/>
  <c r="V152" i="6"/>
  <c r="T151" i="6"/>
  <c r="N151" i="6" s="1"/>
  <c r="V150" i="6"/>
  <c r="T149" i="6"/>
  <c r="N149" i="6" s="1"/>
  <c r="V148" i="6"/>
  <c r="T147" i="6"/>
  <c r="N147" i="6" s="1"/>
  <c r="V146" i="6"/>
  <c r="T145" i="6"/>
  <c r="N145" i="6" s="1"/>
  <c r="V144" i="6"/>
  <c r="T143" i="6"/>
  <c r="N143" i="6" s="1"/>
  <c r="V142" i="6"/>
  <c r="T141" i="6"/>
  <c r="N141" i="6" s="1"/>
  <c r="V140" i="6"/>
  <c r="T139" i="6"/>
  <c r="N139" i="6" s="1"/>
  <c r="V138" i="6"/>
  <c r="T137" i="6"/>
  <c r="N137" i="6" s="1"/>
  <c r="V136" i="6"/>
  <c r="T135" i="6"/>
  <c r="N135" i="6" s="1"/>
  <c r="K135" i="6"/>
  <c r="P135" i="6" s="1"/>
  <c r="J133" i="6"/>
  <c r="R133" i="6" s="1"/>
  <c r="W133" i="6"/>
  <c r="N133" i="6" s="1"/>
  <c r="L133" i="6"/>
  <c r="V132" i="6"/>
  <c r="W130" i="6"/>
  <c r="K130" i="6"/>
  <c r="P130" i="6" s="1"/>
  <c r="L128" i="6"/>
  <c r="U128" i="6"/>
  <c r="N128" i="6" s="1"/>
  <c r="V127" i="6"/>
  <c r="K127" i="6"/>
  <c r="P127" i="6" s="1"/>
  <c r="J125" i="6"/>
  <c r="R125" i="6" s="1"/>
  <c r="W125" i="6"/>
  <c r="L125" i="6"/>
  <c r="V124" i="6"/>
  <c r="W122" i="6"/>
  <c r="K122" i="6"/>
  <c r="P122" i="6" s="1"/>
  <c r="L120" i="6"/>
  <c r="U120" i="6"/>
  <c r="N120" i="6" s="1"/>
  <c r="V119" i="6"/>
  <c r="K119" i="6"/>
  <c r="P119" i="6" s="1"/>
  <c r="J117" i="6"/>
  <c r="R117" i="6" s="1"/>
  <c r="W117" i="6"/>
  <c r="N117" i="6" s="1"/>
  <c r="L117" i="6"/>
  <c r="L116" i="6"/>
  <c r="U116" i="6"/>
  <c r="N116" i="6" s="1"/>
  <c r="J116" i="6"/>
  <c r="R116" i="6" s="1"/>
  <c r="W116" i="6"/>
  <c r="T114" i="6"/>
  <c r="N114" i="6" s="1"/>
  <c r="L112" i="6"/>
  <c r="U112" i="6"/>
  <c r="J112" i="6"/>
  <c r="R112" i="6" s="1"/>
  <c r="W112" i="6"/>
  <c r="L134" i="6"/>
  <c r="U134" i="6"/>
  <c r="N134" i="6" s="1"/>
  <c r="J131" i="6"/>
  <c r="R131" i="6" s="1"/>
  <c r="W131" i="6"/>
  <c r="L131" i="6"/>
  <c r="L126" i="6"/>
  <c r="U126" i="6"/>
  <c r="N126" i="6" s="1"/>
  <c r="J123" i="6"/>
  <c r="R123" i="6" s="1"/>
  <c r="W123" i="6"/>
  <c r="L123" i="6"/>
  <c r="N121" i="6"/>
  <c r="L118" i="6"/>
  <c r="U118" i="6"/>
  <c r="N118" i="6" s="1"/>
  <c r="J113" i="6"/>
  <c r="R113" i="6" s="1"/>
  <c r="W113" i="6"/>
  <c r="L113" i="6"/>
  <c r="U113" i="6"/>
  <c r="V112" i="6"/>
  <c r="T158" i="6"/>
  <c r="K158" i="6"/>
  <c r="P158" i="6" s="1"/>
  <c r="T156" i="6"/>
  <c r="K156" i="6"/>
  <c r="P156" i="6" s="1"/>
  <c r="T154" i="6"/>
  <c r="K154" i="6"/>
  <c r="P154" i="6" s="1"/>
  <c r="T152" i="6"/>
  <c r="K152" i="6"/>
  <c r="P152" i="6" s="1"/>
  <c r="T150" i="6"/>
  <c r="K150" i="6"/>
  <c r="P150" i="6" s="1"/>
  <c r="T148" i="6"/>
  <c r="K148" i="6"/>
  <c r="P148" i="6" s="1"/>
  <c r="T146" i="6"/>
  <c r="T144" i="6"/>
  <c r="N144" i="6" s="1"/>
  <c r="T142" i="6"/>
  <c r="T140" i="6"/>
  <c r="N140" i="6" s="1"/>
  <c r="T138" i="6"/>
  <c r="T136" i="6"/>
  <c r="N136" i="6" s="1"/>
  <c r="W134" i="6"/>
  <c r="K134" i="6"/>
  <c r="P134" i="6" s="1"/>
  <c r="L132" i="6"/>
  <c r="U132" i="6"/>
  <c r="N132" i="6" s="1"/>
  <c r="V131" i="6"/>
  <c r="K131" i="6"/>
  <c r="P131" i="6" s="1"/>
  <c r="J129" i="6"/>
  <c r="R129" i="6" s="1"/>
  <c r="W129" i="6"/>
  <c r="N129" i="6" s="1"/>
  <c r="L129" i="6"/>
  <c r="W126" i="6"/>
  <c r="K126" i="6"/>
  <c r="P126" i="6" s="1"/>
  <c r="L124" i="6"/>
  <c r="U124" i="6"/>
  <c r="N124" i="6" s="1"/>
  <c r="V123" i="6"/>
  <c r="K123" i="6"/>
  <c r="P123" i="6" s="1"/>
  <c r="J121" i="6"/>
  <c r="R121" i="6" s="1"/>
  <c r="W121" i="6"/>
  <c r="L121" i="6"/>
  <c r="W118" i="6"/>
  <c r="K118" i="6"/>
  <c r="P118" i="6" s="1"/>
  <c r="L114" i="6"/>
  <c r="U114" i="6"/>
  <c r="J114" i="6"/>
  <c r="R114" i="6" s="1"/>
  <c r="W114" i="6"/>
  <c r="V113" i="6"/>
  <c r="T112" i="6"/>
  <c r="K112" i="6"/>
  <c r="P112" i="6" s="1"/>
  <c r="U167" i="6"/>
  <c r="W158" i="6"/>
  <c r="W156" i="6"/>
  <c r="W154" i="6"/>
  <c r="W152" i="6"/>
  <c r="W150" i="6"/>
  <c r="V134" i="6"/>
  <c r="J134" i="6"/>
  <c r="R134" i="6" s="1"/>
  <c r="U131" i="6"/>
  <c r="N131" i="6" s="1"/>
  <c r="L130" i="6"/>
  <c r="U130" i="6"/>
  <c r="N130" i="6" s="1"/>
  <c r="J127" i="6"/>
  <c r="R127" i="6" s="1"/>
  <c r="W127" i="6"/>
  <c r="N127" i="6" s="1"/>
  <c r="L127" i="6"/>
  <c r="V126" i="6"/>
  <c r="J126" i="6"/>
  <c r="R126" i="6" s="1"/>
  <c r="N125" i="6"/>
  <c r="U123" i="6"/>
  <c r="N123" i="6" s="1"/>
  <c r="L122" i="6"/>
  <c r="U122" i="6"/>
  <c r="J119" i="6"/>
  <c r="R119" i="6" s="1"/>
  <c r="W119" i="6"/>
  <c r="L119" i="6"/>
  <c r="V118" i="6"/>
  <c r="J118" i="6"/>
  <c r="R118" i="6" s="1"/>
  <c r="J115" i="6"/>
  <c r="R115" i="6" s="1"/>
  <c r="W115" i="6"/>
  <c r="L115" i="6"/>
  <c r="U115" i="6"/>
  <c r="N115" i="6" s="1"/>
  <c r="T113" i="6"/>
  <c r="K113" i="6"/>
  <c r="P113" i="6" s="1"/>
  <c r="U111" i="6"/>
  <c r="L111" i="6"/>
  <c r="T111" i="6"/>
  <c r="K111" i="6"/>
  <c r="P111" i="6" s="1"/>
  <c r="W11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2" i="6"/>
  <c r="N249" i="6" l="1"/>
  <c r="N312" i="6"/>
  <c r="N698" i="6"/>
  <c r="N706" i="6"/>
  <c r="N577" i="6"/>
  <c r="N908" i="6"/>
  <c r="N916" i="6"/>
  <c r="N924" i="6"/>
  <c r="N932" i="6"/>
  <c r="N940" i="6"/>
  <c r="N142" i="6"/>
  <c r="N148" i="6"/>
  <c r="N152" i="6"/>
  <c r="N156" i="6"/>
  <c r="N162" i="6"/>
  <c r="N188" i="6"/>
  <c r="N192" i="6"/>
  <c r="N196" i="6"/>
  <c r="N223" i="6"/>
  <c r="N268" i="6"/>
  <c r="N272" i="6"/>
  <c r="N276" i="6"/>
  <c r="N280" i="6"/>
  <c r="N284" i="6"/>
  <c r="N288" i="6"/>
  <c r="N292" i="6"/>
  <c r="N296" i="6"/>
  <c r="N251" i="6"/>
  <c r="N305" i="6"/>
  <c r="N309" i="6"/>
  <c r="N313" i="6"/>
  <c r="N317" i="6"/>
  <c r="N321" i="6"/>
  <c r="N318" i="6"/>
  <c r="N392" i="6"/>
  <c r="N342" i="6"/>
  <c r="N358" i="6"/>
  <c r="N325" i="6"/>
  <c r="N350" i="6"/>
  <c r="N404" i="6"/>
  <c r="N424" i="6"/>
  <c r="N428" i="6"/>
  <c r="N432" i="6"/>
  <c r="N436" i="6"/>
  <c r="N440" i="6"/>
  <c r="N444" i="6"/>
  <c r="N448" i="6"/>
  <c r="N452" i="6"/>
  <c r="N456" i="6"/>
  <c r="N400" i="6"/>
  <c r="N459" i="6"/>
  <c r="N463" i="6"/>
  <c r="N467" i="6"/>
  <c r="N471" i="6"/>
  <c r="N475" i="6"/>
  <c r="N479" i="6"/>
  <c r="N556" i="6"/>
  <c r="N491" i="6"/>
  <c r="N496" i="6"/>
  <c r="N523" i="6"/>
  <c r="N594" i="6"/>
  <c r="N621" i="6"/>
  <c r="N629" i="6"/>
  <c r="N637" i="6"/>
  <c r="N645" i="6"/>
  <c r="N653" i="6"/>
  <c r="N661" i="6"/>
  <c r="N669" i="6"/>
  <c r="N593" i="6"/>
  <c r="N586" i="6"/>
  <c r="N746" i="6"/>
  <c r="N749" i="6"/>
  <c r="N757" i="6"/>
  <c r="N764" i="6"/>
  <c r="N775" i="6"/>
  <c r="N780" i="6"/>
  <c r="N791" i="6"/>
  <c r="N796" i="6"/>
  <c r="N807" i="6"/>
  <c r="N812" i="6"/>
  <c r="N823" i="6"/>
  <c r="N828" i="6"/>
  <c r="N839" i="6"/>
  <c r="N844" i="6"/>
  <c r="N855" i="6"/>
  <c r="N860" i="6"/>
  <c r="N871" i="6"/>
  <c r="N876" i="6"/>
  <c r="N887" i="6"/>
  <c r="N892" i="6"/>
  <c r="N903" i="6"/>
  <c r="N896" i="6"/>
  <c r="N907" i="6"/>
  <c r="N915" i="6"/>
  <c r="N923" i="6"/>
  <c r="N931" i="6"/>
  <c r="N939" i="6"/>
  <c r="N113" i="6"/>
  <c r="N225" i="6"/>
  <c r="N304" i="6"/>
  <c r="N332" i="6"/>
  <c r="N394" i="6"/>
  <c r="N470" i="6"/>
  <c r="N478" i="6"/>
  <c r="N483" i="6"/>
  <c r="N583" i="6"/>
  <c r="N569" i="6"/>
  <c r="N585" i="6"/>
  <c r="N741" i="6"/>
  <c r="N745" i="6"/>
  <c r="N751" i="6"/>
  <c r="N759" i="6"/>
  <c r="N754" i="6"/>
  <c r="N752" i="6"/>
  <c r="N760" i="6"/>
  <c r="N912" i="6"/>
  <c r="N920" i="6"/>
  <c r="N928" i="6"/>
  <c r="N936" i="6"/>
  <c r="N233" i="6"/>
  <c r="N241" i="6"/>
  <c r="N256" i="6"/>
  <c r="N111" i="6"/>
  <c r="N177" i="6"/>
  <c r="N181" i="6"/>
  <c r="N164" i="6"/>
  <c r="N255" i="6"/>
  <c r="N253" i="6"/>
  <c r="N324" i="6"/>
  <c r="N412" i="6"/>
  <c r="N418" i="6"/>
  <c r="N462" i="6"/>
  <c r="N515" i="6"/>
  <c r="N112" i="6"/>
  <c r="N138" i="6"/>
  <c r="N146" i="6"/>
  <c r="N150" i="6"/>
  <c r="N154" i="6"/>
  <c r="N158" i="6"/>
  <c r="N166" i="6"/>
  <c r="N186" i="6"/>
  <c r="N190" i="6"/>
  <c r="N194" i="6"/>
  <c r="N195" i="6"/>
  <c r="N227" i="6"/>
  <c r="N197" i="6"/>
  <c r="N270" i="6"/>
  <c r="N274" i="6"/>
  <c r="N278" i="6"/>
  <c r="N282" i="6"/>
  <c r="N286" i="6"/>
  <c r="N290" i="6"/>
  <c r="N294" i="6"/>
  <c r="N298" i="6"/>
  <c r="N247" i="6"/>
  <c r="N257" i="6"/>
  <c r="N303" i="6"/>
  <c r="N311" i="6"/>
  <c r="N319" i="6"/>
  <c r="N308" i="6"/>
  <c r="N329" i="6"/>
  <c r="N334" i="6"/>
  <c r="N352" i="6"/>
  <c r="N356" i="6"/>
  <c r="N420" i="6"/>
  <c r="N426" i="6"/>
  <c r="N430" i="6"/>
  <c r="N434" i="6"/>
  <c r="N438" i="6"/>
  <c r="N442" i="6"/>
  <c r="N446" i="6"/>
  <c r="N450" i="6"/>
  <c r="N454" i="6"/>
  <c r="N396" i="6"/>
  <c r="N461" i="6"/>
  <c r="N465" i="6"/>
  <c r="N469" i="6"/>
  <c r="N473" i="6"/>
  <c r="N477" i="6"/>
  <c r="N481" i="6"/>
  <c r="N548" i="6"/>
  <c r="N507" i="6"/>
  <c r="N512" i="6"/>
  <c r="N589" i="6"/>
  <c r="N608" i="6"/>
  <c r="N611" i="6"/>
  <c r="N617" i="6"/>
  <c r="N625" i="6"/>
  <c r="N633" i="6"/>
  <c r="N641" i="6"/>
  <c r="N649" i="6"/>
  <c r="N657" i="6"/>
  <c r="N665" i="6"/>
  <c r="N673" i="6"/>
  <c r="N596" i="6"/>
  <c r="N742" i="6"/>
  <c r="N753" i="6"/>
  <c r="N761" i="6"/>
  <c r="N767" i="6"/>
  <c r="N772" i="6"/>
  <c r="N783" i="6"/>
  <c r="N788" i="6"/>
  <c r="N799" i="6"/>
  <c r="N804" i="6"/>
  <c r="N815" i="6"/>
  <c r="N820" i="6"/>
  <c r="N831" i="6"/>
  <c r="N836" i="6"/>
  <c r="N847" i="6"/>
  <c r="N852" i="6"/>
  <c r="N863" i="6"/>
  <c r="N868" i="6"/>
  <c r="N879" i="6"/>
  <c r="N884" i="6"/>
  <c r="N895" i="6"/>
  <c r="N900" i="6"/>
  <c r="N904" i="6"/>
  <c r="N988" i="6"/>
  <c r="N899" i="6"/>
  <c r="N911" i="6"/>
  <c r="N919" i="6"/>
  <c r="N927" i="6"/>
  <c r="N935" i="6"/>
  <c r="N943" i="6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A231" i="1" l="1"/>
  <c r="A230" i="1"/>
  <c r="A228" i="1"/>
  <c r="A229" i="1" s="1"/>
  <c r="A233" i="1" s="1"/>
  <c r="A234" i="1" s="1"/>
  <c r="A235" i="1" s="1"/>
  <c r="A222" i="1"/>
  <c r="A223" i="1" s="1"/>
  <c r="A238" i="1" s="1"/>
  <c r="A218" i="1"/>
  <c r="A217" i="1" s="1"/>
  <c r="A216" i="1"/>
  <c r="A215" i="1" s="1"/>
  <c r="A210" i="1"/>
  <c r="A209" i="1" s="1"/>
  <c r="A208" i="1"/>
  <c r="A207" i="1"/>
  <c r="A206" i="1"/>
  <c r="A205" i="1"/>
  <c r="A203" i="1"/>
  <c r="A202" i="1"/>
  <c r="A200" i="1" s="1"/>
  <c r="A214" i="1" s="1"/>
  <c r="A199" i="1"/>
  <c r="A198" i="1"/>
  <c r="A197" i="1"/>
  <c r="A220" i="1" l="1"/>
  <c r="A221" i="1" s="1"/>
  <c r="A226" i="1"/>
  <c r="A225" i="1" s="1"/>
  <c r="A224" i="1" s="1"/>
  <c r="A213" i="1"/>
  <c r="A212" i="1" s="1"/>
  <c r="A195" i="1"/>
  <c r="A193" i="1" l="1"/>
  <c r="A191" i="1"/>
  <c r="A189" i="1"/>
  <c r="A188" i="1" l="1"/>
  <c r="A187" i="1"/>
  <c r="A186" i="1"/>
  <c r="O2" i="6"/>
  <c r="O3" i="6"/>
  <c r="O4" i="6"/>
  <c r="O5" i="6"/>
  <c r="O6" i="6"/>
  <c r="O7" i="6"/>
  <c r="A152" i="1" l="1"/>
  <c r="A242" i="1"/>
  <c r="A244" i="1"/>
  <c r="A159" i="1"/>
  <c r="A155" i="1"/>
  <c r="A151" i="1"/>
  <c r="A158" i="1"/>
  <c r="A154" i="1"/>
  <c r="A150" i="1"/>
  <c r="A157" i="1"/>
  <c r="A153" i="1"/>
  <c r="A149" i="1"/>
  <c r="A148" i="1"/>
  <c r="A156" i="1"/>
  <c r="G64" i="9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11" i="9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A146" i="1" l="1"/>
  <c r="A144" i="1"/>
  <c r="G35" i="8" l="1"/>
  <c r="G34" i="8"/>
  <c r="G33" i="8"/>
  <c r="G32" i="8"/>
  <c r="G30" i="8"/>
  <c r="G31" i="8"/>
  <c r="G28" i="8"/>
  <c r="G29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A100" i="1" s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2" i="6"/>
  <c r="U101" i="6" l="1"/>
  <c r="V101" i="6"/>
  <c r="W101" i="6"/>
  <c r="T101" i="6"/>
  <c r="K101" i="6"/>
  <c r="P101" i="6" s="1"/>
  <c r="J101" i="6"/>
  <c r="R101" i="6" s="1"/>
  <c r="L101" i="6"/>
  <c r="U89" i="6"/>
  <c r="V89" i="6"/>
  <c r="W89" i="6"/>
  <c r="T89" i="6"/>
  <c r="K89" i="6"/>
  <c r="P89" i="6" s="1"/>
  <c r="J89" i="6"/>
  <c r="R89" i="6" s="1"/>
  <c r="L89" i="6"/>
  <c r="U77" i="6"/>
  <c r="V77" i="6"/>
  <c r="W77" i="6"/>
  <c r="T77" i="6"/>
  <c r="S77" i="6"/>
  <c r="K77" i="6"/>
  <c r="P77" i="6" s="1"/>
  <c r="J77" i="6"/>
  <c r="R77" i="6" s="1"/>
  <c r="L77" i="6"/>
  <c r="T65" i="6"/>
  <c r="U65" i="6"/>
  <c r="V65" i="6"/>
  <c r="W65" i="6"/>
  <c r="S65" i="6"/>
  <c r="L65" i="6"/>
  <c r="K65" i="6"/>
  <c r="P65" i="6" s="1"/>
  <c r="J65" i="6"/>
  <c r="R65" i="6" s="1"/>
  <c r="T57" i="6"/>
  <c r="U57" i="6"/>
  <c r="V57" i="6"/>
  <c r="W57" i="6"/>
  <c r="S57" i="6"/>
  <c r="K57" i="6"/>
  <c r="P57" i="6" s="1"/>
  <c r="J57" i="6"/>
  <c r="R57" i="6" s="1"/>
  <c r="L57" i="6"/>
  <c r="T45" i="6"/>
  <c r="U45" i="6"/>
  <c r="V45" i="6"/>
  <c r="W45" i="6"/>
  <c r="S45" i="6"/>
  <c r="K45" i="6"/>
  <c r="P45" i="6" s="1"/>
  <c r="J45" i="6"/>
  <c r="R45" i="6" s="1"/>
  <c r="L45" i="6"/>
  <c r="T33" i="6"/>
  <c r="U33" i="6"/>
  <c r="V33" i="6"/>
  <c r="W33" i="6"/>
  <c r="S33" i="6"/>
  <c r="L33" i="6"/>
  <c r="K33" i="6"/>
  <c r="P33" i="6" s="1"/>
  <c r="J33" i="6"/>
  <c r="R33" i="6" s="1"/>
  <c r="T21" i="6"/>
  <c r="U21" i="6"/>
  <c r="V21" i="6"/>
  <c r="W21" i="6"/>
  <c r="S21" i="6"/>
  <c r="K21" i="6"/>
  <c r="P21" i="6" s="1"/>
  <c r="J21" i="6"/>
  <c r="R21" i="6" s="1"/>
  <c r="L21" i="6"/>
  <c r="T13" i="6"/>
  <c r="U13" i="6"/>
  <c r="V13" i="6"/>
  <c r="W13" i="6"/>
  <c r="S13" i="6"/>
  <c r="K13" i="6"/>
  <c r="P13" i="6" s="1"/>
  <c r="J13" i="6"/>
  <c r="R13" i="6" s="1"/>
  <c r="L13" i="6"/>
  <c r="U108" i="6"/>
  <c r="V108" i="6"/>
  <c r="W108" i="6"/>
  <c r="L108" i="6"/>
  <c r="T108" i="6"/>
  <c r="K108" i="6"/>
  <c r="P108" i="6" s="1"/>
  <c r="J108" i="6"/>
  <c r="R108" i="6" s="1"/>
  <c r="U104" i="6"/>
  <c r="V104" i="6"/>
  <c r="W104" i="6"/>
  <c r="T104" i="6"/>
  <c r="K104" i="6"/>
  <c r="P104" i="6" s="1"/>
  <c r="J104" i="6"/>
  <c r="R104" i="6" s="1"/>
  <c r="L104" i="6"/>
  <c r="U100" i="6"/>
  <c r="V100" i="6"/>
  <c r="W100" i="6"/>
  <c r="L100" i="6"/>
  <c r="T100" i="6"/>
  <c r="J100" i="6"/>
  <c r="R100" i="6" s="1"/>
  <c r="K100" i="6"/>
  <c r="P100" i="6" s="1"/>
  <c r="U96" i="6"/>
  <c r="V96" i="6"/>
  <c r="W96" i="6"/>
  <c r="T96" i="6"/>
  <c r="L96" i="6"/>
  <c r="K96" i="6"/>
  <c r="P96" i="6" s="1"/>
  <c r="J96" i="6"/>
  <c r="R96" i="6" s="1"/>
  <c r="U92" i="6"/>
  <c r="T92" i="6"/>
  <c r="V92" i="6"/>
  <c r="W92" i="6"/>
  <c r="L92" i="6"/>
  <c r="J92" i="6"/>
  <c r="R92" i="6" s="1"/>
  <c r="K92" i="6"/>
  <c r="P92" i="6" s="1"/>
  <c r="U88" i="6"/>
  <c r="V88" i="6"/>
  <c r="W88" i="6"/>
  <c r="T88" i="6"/>
  <c r="K88" i="6"/>
  <c r="P88" i="6" s="1"/>
  <c r="L88" i="6"/>
  <c r="J88" i="6"/>
  <c r="R88" i="6" s="1"/>
  <c r="U84" i="6"/>
  <c r="V84" i="6"/>
  <c r="W84" i="6"/>
  <c r="T84" i="6"/>
  <c r="L84" i="6"/>
  <c r="J84" i="6"/>
  <c r="R84" i="6" s="1"/>
  <c r="K84" i="6"/>
  <c r="P84" i="6" s="1"/>
  <c r="U80" i="6"/>
  <c r="V80" i="6"/>
  <c r="W80" i="6"/>
  <c r="S80" i="6"/>
  <c r="T80" i="6"/>
  <c r="K80" i="6"/>
  <c r="P80" i="6" s="1"/>
  <c r="L80" i="6"/>
  <c r="J80" i="6"/>
  <c r="R80" i="6" s="1"/>
  <c r="T76" i="6"/>
  <c r="U76" i="6"/>
  <c r="V76" i="6"/>
  <c r="W76" i="6"/>
  <c r="S76" i="6"/>
  <c r="L76" i="6"/>
  <c r="J76" i="6"/>
  <c r="R76" i="6" s="1"/>
  <c r="K76" i="6"/>
  <c r="P76" i="6" s="1"/>
  <c r="T72" i="6"/>
  <c r="U72" i="6"/>
  <c r="V72" i="6"/>
  <c r="W72" i="6"/>
  <c r="S72" i="6"/>
  <c r="K72" i="6"/>
  <c r="P72" i="6" s="1"/>
  <c r="L72" i="6"/>
  <c r="J72" i="6"/>
  <c r="R72" i="6" s="1"/>
  <c r="T68" i="6"/>
  <c r="U68" i="6"/>
  <c r="V68" i="6"/>
  <c r="W68" i="6"/>
  <c r="S68" i="6"/>
  <c r="L68" i="6"/>
  <c r="J68" i="6"/>
  <c r="R68" i="6" s="1"/>
  <c r="K68" i="6"/>
  <c r="P68" i="6" s="1"/>
  <c r="T64" i="6"/>
  <c r="U64" i="6"/>
  <c r="V64" i="6"/>
  <c r="W64" i="6"/>
  <c r="S64" i="6"/>
  <c r="L64" i="6"/>
  <c r="K64" i="6"/>
  <c r="P64" i="6" s="1"/>
  <c r="J64" i="6"/>
  <c r="R64" i="6" s="1"/>
  <c r="T60" i="6"/>
  <c r="U60" i="6"/>
  <c r="V60" i="6"/>
  <c r="W60" i="6"/>
  <c r="S60" i="6"/>
  <c r="L60" i="6"/>
  <c r="J60" i="6"/>
  <c r="R60" i="6" s="1"/>
  <c r="K60" i="6"/>
  <c r="P60" i="6" s="1"/>
  <c r="T56" i="6"/>
  <c r="U56" i="6"/>
  <c r="V56" i="6"/>
  <c r="W56" i="6"/>
  <c r="S56" i="6"/>
  <c r="K56" i="6"/>
  <c r="P56" i="6" s="1"/>
  <c r="L56" i="6"/>
  <c r="J56" i="6"/>
  <c r="R56" i="6" s="1"/>
  <c r="T52" i="6"/>
  <c r="U52" i="6"/>
  <c r="V52" i="6"/>
  <c r="W52" i="6"/>
  <c r="S52" i="6"/>
  <c r="L52" i="6"/>
  <c r="J52" i="6"/>
  <c r="R52" i="6" s="1"/>
  <c r="K52" i="6"/>
  <c r="P52" i="6" s="1"/>
  <c r="T48" i="6"/>
  <c r="U48" i="6"/>
  <c r="V48" i="6"/>
  <c r="W48" i="6"/>
  <c r="S48" i="6"/>
  <c r="K48" i="6"/>
  <c r="P48" i="6" s="1"/>
  <c r="L48" i="6"/>
  <c r="J48" i="6"/>
  <c r="R48" i="6" s="1"/>
  <c r="T44" i="6"/>
  <c r="U44" i="6"/>
  <c r="V44" i="6"/>
  <c r="W44" i="6"/>
  <c r="S44" i="6"/>
  <c r="L44" i="6"/>
  <c r="J44" i="6"/>
  <c r="R44" i="6" s="1"/>
  <c r="K44" i="6"/>
  <c r="P44" i="6" s="1"/>
  <c r="T40" i="6"/>
  <c r="U40" i="6"/>
  <c r="V40" i="6"/>
  <c r="W40" i="6"/>
  <c r="S40" i="6"/>
  <c r="K40" i="6"/>
  <c r="P40" i="6" s="1"/>
  <c r="L40" i="6"/>
  <c r="J40" i="6"/>
  <c r="R40" i="6" s="1"/>
  <c r="T36" i="6"/>
  <c r="U36" i="6"/>
  <c r="V36" i="6"/>
  <c r="W36" i="6"/>
  <c r="S36" i="6"/>
  <c r="L36" i="6"/>
  <c r="J36" i="6"/>
  <c r="R36" i="6" s="1"/>
  <c r="K36" i="6"/>
  <c r="P36" i="6" s="1"/>
  <c r="T32" i="6"/>
  <c r="U32" i="6"/>
  <c r="V32" i="6"/>
  <c r="W32" i="6"/>
  <c r="S32" i="6"/>
  <c r="L32" i="6"/>
  <c r="K32" i="6"/>
  <c r="P32" i="6" s="1"/>
  <c r="J32" i="6"/>
  <c r="R32" i="6" s="1"/>
  <c r="T28" i="6"/>
  <c r="U28" i="6"/>
  <c r="V28" i="6"/>
  <c r="W28" i="6"/>
  <c r="S28" i="6"/>
  <c r="L28" i="6"/>
  <c r="J28" i="6"/>
  <c r="R28" i="6" s="1"/>
  <c r="K28" i="6"/>
  <c r="P28" i="6" s="1"/>
  <c r="T24" i="6"/>
  <c r="U24" i="6"/>
  <c r="V24" i="6"/>
  <c r="W24" i="6"/>
  <c r="S24" i="6"/>
  <c r="K24" i="6"/>
  <c r="P24" i="6" s="1"/>
  <c r="L24" i="6"/>
  <c r="J24" i="6"/>
  <c r="R24" i="6" s="1"/>
  <c r="T20" i="6"/>
  <c r="U20" i="6"/>
  <c r="V20" i="6"/>
  <c r="W20" i="6"/>
  <c r="S20" i="6"/>
  <c r="L20" i="6"/>
  <c r="J20" i="6"/>
  <c r="R20" i="6" s="1"/>
  <c r="K20" i="6"/>
  <c r="P20" i="6" s="1"/>
  <c r="T16" i="6"/>
  <c r="U16" i="6"/>
  <c r="V16" i="6"/>
  <c r="W16" i="6"/>
  <c r="S16" i="6"/>
  <c r="K16" i="6"/>
  <c r="P16" i="6" s="1"/>
  <c r="L16" i="6"/>
  <c r="J16" i="6"/>
  <c r="R16" i="6" s="1"/>
  <c r="T12" i="6"/>
  <c r="U12" i="6"/>
  <c r="V12" i="6"/>
  <c r="W12" i="6"/>
  <c r="S12" i="6"/>
  <c r="L12" i="6"/>
  <c r="J12" i="6"/>
  <c r="R12" i="6" s="1"/>
  <c r="K12" i="6"/>
  <c r="P12" i="6" s="1"/>
  <c r="T8" i="6"/>
  <c r="U8" i="6"/>
  <c r="V8" i="6"/>
  <c r="W8" i="6"/>
  <c r="S8" i="6"/>
  <c r="K8" i="6"/>
  <c r="P8" i="6" s="1"/>
  <c r="L8" i="6"/>
  <c r="J8" i="6"/>
  <c r="R8" i="6" s="1"/>
  <c r="U4" i="6"/>
  <c r="S4" i="6"/>
  <c r="V4" i="6"/>
  <c r="W4" i="6"/>
  <c r="K4" i="6"/>
  <c r="P4" i="6" s="1"/>
  <c r="L4" i="6"/>
  <c r="T4" i="6"/>
  <c r="J4" i="6"/>
  <c r="R4" i="6" s="1"/>
  <c r="U105" i="6"/>
  <c r="V105" i="6"/>
  <c r="W105" i="6"/>
  <c r="T105" i="6"/>
  <c r="K105" i="6"/>
  <c r="P105" i="6" s="1"/>
  <c r="L105" i="6"/>
  <c r="J105" i="6"/>
  <c r="R105" i="6" s="1"/>
  <c r="U93" i="6"/>
  <c r="V93" i="6"/>
  <c r="W93" i="6"/>
  <c r="T93" i="6"/>
  <c r="K93" i="6"/>
  <c r="P93" i="6" s="1"/>
  <c r="J93" i="6"/>
  <c r="R93" i="6" s="1"/>
  <c r="L93" i="6"/>
  <c r="U85" i="6"/>
  <c r="V85" i="6"/>
  <c r="W85" i="6"/>
  <c r="T85" i="6"/>
  <c r="K85" i="6"/>
  <c r="P85" i="6" s="1"/>
  <c r="J85" i="6"/>
  <c r="R85" i="6" s="1"/>
  <c r="L85" i="6"/>
  <c r="T73" i="6"/>
  <c r="U73" i="6"/>
  <c r="V73" i="6"/>
  <c r="W73" i="6"/>
  <c r="S73" i="6"/>
  <c r="K73" i="6"/>
  <c r="P73" i="6" s="1"/>
  <c r="J73" i="6"/>
  <c r="R73" i="6" s="1"/>
  <c r="L73" i="6"/>
  <c r="T61" i="6"/>
  <c r="U61" i="6"/>
  <c r="V61" i="6"/>
  <c r="W61" i="6"/>
  <c r="S61" i="6"/>
  <c r="K61" i="6"/>
  <c r="P61" i="6" s="1"/>
  <c r="J61" i="6"/>
  <c r="R61" i="6" s="1"/>
  <c r="L61" i="6"/>
  <c r="T49" i="6"/>
  <c r="U49" i="6"/>
  <c r="V49" i="6"/>
  <c r="W49" i="6"/>
  <c r="S49" i="6"/>
  <c r="L49" i="6"/>
  <c r="K49" i="6"/>
  <c r="P49" i="6" s="1"/>
  <c r="J49" i="6"/>
  <c r="R49" i="6" s="1"/>
  <c r="T41" i="6"/>
  <c r="U41" i="6"/>
  <c r="V41" i="6"/>
  <c r="W41" i="6"/>
  <c r="S41" i="6"/>
  <c r="K41" i="6"/>
  <c r="P41" i="6" s="1"/>
  <c r="J41" i="6"/>
  <c r="R41" i="6" s="1"/>
  <c r="L41" i="6"/>
  <c r="T29" i="6"/>
  <c r="U29" i="6"/>
  <c r="V29" i="6"/>
  <c r="W29" i="6"/>
  <c r="S29" i="6"/>
  <c r="K29" i="6"/>
  <c r="P29" i="6" s="1"/>
  <c r="J29" i="6"/>
  <c r="R29" i="6" s="1"/>
  <c r="L29" i="6"/>
  <c r="T17" i="6"/>
  <c r="U17" i="6"/>
  <c r="V17" i="6"/>
  <c r="W17" i="6"/>
  <c r="S17" i="6"/>
  <c r="L17" i="6"/>
  <c r="K17" i="6"/>
  <c r="P17" i="6" s="1"/>
  <c r="J17" i="6"/>
  <c r="R17" i="6" s="1"/>
  <c r="U5" i="6"/>
  <c r="V5" i="6"/>
  <c r="S5" i="6"/>
  <c r="W5" i="6"/>
  <c r="T5" i="6"/>
  <c r="J5" i="6"/>
  <c r="R5" i="6" s="1"/>
  <c r="K5" i="6"/>
  <c r="P5" i="6" s="1"/>
  <c r="L5" i="6"/>
  <c r="V2" i="6"/>
  <c r="S2" i="6"/>
  <c r="U2" i="6"/>
  <c r="T2" i="6"/>
  <c r="L2" i="6"/>
  <c r="J2" i="6"/>
  <c r="R2" i="6" s="1"/>
  <c r="W2" i="6"/>
  <c r="K2" i="6"/>
  <c r="P2" i="6" s="1"/>
  <c r="U107" i="6"/>
  <c r="V107" i="6"/>
  <c r="W107" i="6"/>
  <c r="L107" i="6"/>
  <c r="T107" i="6"/>
  <c r="K107" i="6"/>
  <c r="P107" i="6" s="1"/>
  <c r="J107" i="6"/>
  <c r="R107" i="6" s="1"/>
  <c r="U103" i="6"/>
  <c r="V103" i="6"/>
  <c r="W103" i="6"/>
  <c r="L103" i="6"/>
  <c r="T103" i="6"/>
  <c r="K103" i="6"/>
  <c r="P103" i="6" s="1"/>
  <c r="J103" i="6"/>
  <c r="R103" i="6" s="1"/>
  <c r="U99" i="6"/>
  <c r="V99" i="6"/>
  <c r="W99" i="6"/>
  <c r="L99" i="6"/>
  <c r="T99" i="6"/>
  <c r="K99" i="6"/>
  <c r="P99" i="6" s="1"/>
  <c r="J99" i="6"/>
  <c r="R99" i="6" s="1"/>
  <c r="U95" i="6"/>
  <c r="V95" i="6"/>
  <c r="W95" i="6"/>
  <c r="L95" i="6"/>
  <c r="T95" i="6"/>
  <c r="K95" i="6"/>
  <c r="P95" i="6" s="1"/>
  <c r="J95" i="6"/>
  <c r="R95" i="6" s="1"/>
  <c r="U91" i="6"/>
  <c r="W91" i="6"/>
  <c r="T91" i="6"/>
  <c r="L91" i="6"/>
  <c r="K91" i="6"/>
  <c r="P91" i="6" s="1"/>
  <c r="J91" i="6"/>
  <c r="R91" i="6" s="1"/>
  <c r="V91" i="6"/>
  <c r="U87" i="6"/>
  <c r="V87" i="6"/>
  <c r="W87" i="6"/>
  <c r="T87" i="6"/>
  <c r="L87" i="6"/>
  <c r="K87" i="6"/>
  <c r="P87" i="6" s="1"/>
  <c r="J87" i="6"/>
  <c r="R87" i="6" s="1"/>
  <c r="U83" i="6"/>
  <c r="V83" i="6"/>
  <c r="W83" i="6"/>
  <c r="T83" i="6"/>
  <c r="L83" i="6"/>
  <c r="S83" i="6"/>
  <c r="K83" i="6"/>
  <c r="P83" i="6" s="1"/>
  <c r="J83" i="6"/>
  <c r="R83" i="6" s="1"/>
  <c r="U79" i="6"/>
  <c r="V79" i="6"/>
  <c r="W79" i="6"/>
  <c r="T79" i="6"/>
  <c r="L79" i="6"/>
  <c r="K79" i="6"/>
  <c r="P79" i="6" s="1"/>
  <c r="J79" i="6"/>
  <c r="R79" i="6" s="1"/>
  <c r="S79" i="6"/>
  <c r="T75" i="6"/>
  <c r="U75" i="6"/>
  <c r="V75" i="6"/>
  <c r="W75" i="6"/>
  <c r="L75" i="6"/>
  <c r="S75" i="6"/>
  <c r="K75" i="6"/>
  <c r="P75" i="6" s="1"/>
  <c r="J75" i="6"/>
  <c r="R75" i="6" s="1"/>
  <c r="T71" i="6"/>
  <c r="U71" i="6"/>
  <c r="V71" i="6"/>
  <c r="W71" i="6"/>
  <c r="L71" i="6"/>
  <c r="S71" i="6"/>
  <c r="K71" i="6"/>
  <c r="P71" i="6" s="1"/>
  <c r="J71" i="6"/>
  <c r="R71" i="6" s="1"/>
  <c r="T67" i="6"/>
  <c r="U67" i="6"/>
  <c r="V67" i="6"/>
  <c r="W67" i="6"/>
  <c r="L67" i="6"/>
  <c r="S67" i="6"/>
  <c r="K67" i="6"/>
  <c r="P67" i="6" s="1"/>
  <c r="J67" i="6"/>
  <c r="R67" i="6" s="1"/>
  <c r="T63" i="6"/>
  <c r="U63" i="6"/>
  <c r="V63" i="6"/>
  <c r="W63" i="6"/>
  <c r="L63" i="6"/>
  <c r="K63" i="6"/>
  <c r="P63" i="6" s="1"/>
  <c r="J63" i="6"/>
  <c r="R63" i="6" s="1"/>
  <c r="S63" i="6"/>
  <c r="T59" i="6"/>
  <c r="U59" i="6"/>
  <c r="V59" i="6"/>
  <c r="W59" i="6"/>
  <c r="L59" i="6"/>
  <c r="S59" i="6"/>
  <c r="K59" i="6"/>
  <c r="P59" i="6" s="1"/>
  <c r="J59" i="6"/>
  <c r="R59" i="6" s="1"/>
  <c r="T55" i="6"/>
  <c r="U55" i="6"/>
  <c r="V55" i="6"/>
  <c r="W55" i="6"/>
  <c r="L55" i="6"/>
  <c r="S55" i="6"/>
  <c r="K55" i="6"/>
  <c r="P55" i="6" s="1"/>
  <c r="J55" i="6"/>
  <c r="R55" i="6" s="1"/>
  <c r="T51" i="6"/>
  <c r="U51" i="6"/>
  <c r="V51" i="6"/>
  <c r="W51" i="6"/>
  <c r="L51" i="6"/>
  <c r="S51" i="6"/>
  <c r="K51" i="6"/>
  <c r="P51" i="6" s="1"/>
  <c r="J51" i="6"/>
  <c r="R51" i="6" s="1"/>
  <c r="T47" i="6"/>
  <c r="U47" i="6"/>
  <c r="V47" i="6"/>
  <c r="W47" i="6"/>
  <c r="L47" i="6"/>
  <c r="K47" i="6"/>
  <c r="P47" i="6" s="1"/>
  <c r="J47" i="6"/>
  <c r="R47" i="6" s="1"/>
  <c r="S47" i="6"/>
  <c r="T43" i="6"/>
  <c r="U43" i="6"/>
  <c r="V43" i="6"/>
  <c r="W43" i="6"/>
  <c r="L43" i="6"/>
  <c r="S43" i="6"/>
  <c r="K43" i="6"/>
  <c r="P43" i="6" s="1"/>
  <c r="J43" i="6"/>
  <c r="R43" i="6" s="1"/>
  <c r="T39" i="6"/>
  <c r="U39" i="6"/>
  <c r="V39" i="6"/>
  <c r="W39" i="6"/>
  <c r="L39" i="6"/>
  <c r="S39" i="6"/>
  <c r="K39" i="6"/>
  <c r="P39" i="6" s="1"/>
  <c r="J39" i="6"/>
  <c r="R39" i="6" s="1"/>
  <c r="T35" i="6"/>
  <c r="U35" i="6"/>
  <c r="V35" i="6"/>
  <c r="W35" i="6"/>
  <c r="L35" i="6"/>
  <c r="S35" i="6"/>
  <c r="K35" i="6"/>
  <c r="P35" i="6" s="1"/>
  <c r="J35" i="6"/>
  <c r="R35" i="6" s="1"/>
  <c r="T31" i="6"/>
  <c r="U31" i="6"/>
  <c r="V31" i="6"/>
  <c r="W31" i="6"/>
  <c r="L31" i="6"/>
  <c r="K31" i="6"/>
  <c r="P31" i="6" s="1"/>
  <c r="J31" i="6"/>
  <c r="R31" i="6" s="1"/>
  <c r="S31" i="6"/>
  <c r="T27" i="6"/>
  <c r="U27" i="6"/>
  <c r="V27" i="6"/>
  <c r="W27" i="6"/>
  <c r="L27" i="6"/>
  <c r="S27" i="6"/>
  <c r="K27" i="6"/>
  <c r="P27" i="6" s="1"/>
  <c r="J27" i="6"/>
  <c r="R27" i="6" s="1"/>
  <c r="T23" i="6"/>
  <c r="U23" i="6"/>
  <c r="V23" i="6"/>
  <c r="W23" i="6"/>
  <c r="L23" i="6"/>
  <c r="S23" i="6"/>
  <c r="K23" i="6"/>
  <c r="P23" i="6" s="1"/>
  <c r="J23" i="6"/>
  <c r="R23" i="6" s="1"/>
  <c r="T19" i="6"/>
  <c r="U19" i="6"/>
  <c r="V19" i="6"/>
  <c r="W19" i="6"/>
  <c r="L19" i="6"/>
  <c r="S19" i="6"/>
  <c r="K19" i="6"/>
  <c r="P19" i="6" s="1"/>
  <c r="J19" i="6"/>
  <c r="R19" i="6" s="1"/>
  <c r="T15" i="6"/>
  <c r="U15" i="6"/>
  <c r="V15" i="6"/>
  <c r="W15" i="6"/>
  <c r="L15" i="6"/>
  <c r="K15" i="6"/>
  <c r="P15" i="6" s="1"/>
  <c r="J15" i="6"/>
  <c r="R15" i="6" s="1"/>
  <c r="S15" i="6"/>
  <c r="T11" i="6"/>
  <c r="U11" i="6"/>
  <c r="V11" i="6"/>
  <c r="W11" i="6"/>
  <c r="L11" i="6"/>
  <c r="S11" i="6"/>
  <c r="K11" i="6"/>
  <c r="P11" i="6" s="1"/>
  <c r="J11" i="6"/>
  <c r="R11" i="6" s="1"/>
  <c r="U7" i="6"/>
  <c r="V7" i="6"/>
  <c r="W7" i="6"/>
  <c r="L7" i="6"/>
  <c r="S7" i="6"/>
  <c r="T7" i="6"/>
  <c r="K7" i="6"/>
  <c r="P7" i="6" s="1"/>
  <c r="J7" i="6"/>
  <c r="R7" i="6" s="1"/>
  <c r="U3" i="6"/>
  <c r="V3" i="6"/>
  <c r="W3" i="6"/>
  <c r="L3" i="6"/>
  <c r="S3" i="6"/>
  <c r="T3" i="6"/>
  <c r="J3" i="6"/>
  <c r="R3" i="6" s="1"/>
  <c r="K3" i="6"/>
  <c r="P3" i="6" s="1"/>
  <c r="U109" i="6"/>
  <c r="V109" i="6"/>
  <c r="W109" i="6"/>
  <c r="T109" i="6"/>
  <c r="K109" i="6"/>
  <c r="P109" i="6" s="1"/>
  <c r="L109" i="6"/>
  <c r="J109" i="6"/>
  <c r="R109" i="6" s="1"/>
  <c r="U97" i="6"/>
  <c r="V97" i="6"/>
  <c r="W97" i="6"/>
  <c r="T97" i="6"/>
  <c r="L97" i="6"/>
  <c r="K97" i="6"/>
  <c r="P97" i="6" s="1"/>
  <c r="J97" i="6"/>
  <c r="R97" i="6" s="1"/>
  <c r="U81" i="6"/>
  <c r="V81" i="6"/>
  <c r="W81" i="6"/>
  <c r="T81" i="6"/>
  <c r="S81" i="6"/>
  <c r="L81" i="6"/>
  <c r="K81" i="6"/>
  <c r="P81" i="6" s="1"/>
  <c r="J81" i="6"/>
  <c r="R81" i="6" s="1"/>
  <c r="T69" i="6"/>
  <c r="U69" i="6"/>
  <c r="V69" i="6"/>
  <c r="W69" i="6"/>
  <c r="S69" i="6"/>
  <c r="K69" i="6"/>
  <c r="P69" i="6" s="1"/>
  <c r="J69" i="6"/>
  <c r="R69" i="6" s="1"/>
  <c r="L69" i="6"/>
  <c r="T53" i="6"/>
  <c r="U53" i="6"/>
  <c r="V53" i="6"/>
  <c r="W53" i="6"/>
  <c r="S53" i="6"/>
  <c r="K53" i="6"/>
  <c r="P53" i="6" s="1"/>
  <c r="J53" i="6"/>
  <c r="R53" i="6" s="1"/>
  <c r="L53" i="6"/>
  <c r="T37" i="6"/>
  <c r="U37" i="6"/>
  <c r="V37" i="6"/>
  <c r="W37" i="6"/>
  <c r="S37" i="6"/>
  <c r="K37" i="6"/>
  <c r="P37" i="6" s="1"/>
  <c r="J37" i="6"/>
  <c r="R37" i="6" s="1"/>
  <c r="L37" i="6"/>
  <c r="T25" i="6"/>
  <c r="U25" i="6"/>
  <c r="V25" i="6"/>
  <c r="W25" i="6"/>
  <c r="S25" i="6"/>
  <c r="K25" i="6"/>
  <c r="P25" i="6" s="1"/>
  <c r="J25" i="6"/>
  <c r="R25" i="6" s="1"/>
  <c r="L25" i="6"/>
  <c r="T9" i="6"/>
  <c r="U9" i="6"/>
  <c r="V9" i="6"/>
  <c r="W9" i="6"/>
  <c r="S9" i="6"/>
  <c r="K9" i="6"/>
  <c r="P9" i="6" s="1"/>
  <c r="J9" i="6"/>
  <c r="R9" i="6" s="1"/>
  <c r="L9" i="6"/>
  <c r="U110" i="6"/>
  <c r="V110" i="6"/>
  <c r="W110" i="6"/>
  <c r="T110" i="6"/>
  <c r="L110" i="6"/>
  <c r="J110" i="6"/>
  <c r="R110" i="6" s="1"/>
  <c r="K110" i="6"/>
  <c r="P110" i="6" s="1"/>
  <c r="U106" i="6"/>
  <c r="V106" i="6"/>
  <c r="W106" i="6"/>
  <c r="T106" i="6"/>
  <c r="L106" i="6"/>
  <c r="K106" i="6"/>
  <c r="P106" i="6" s="1"/>
  <c r="J106" i="6"/>
  <c r="R106" i="6" s="1"/>
  <c r="U102" i="6"/>
  <c r="V102" i="6"/>
  <c r="W102" i="6"/>
  <c r="L102" i="6"/>
  <c r="T102" i="6"/>
  <c r="J102" i="6"/>
  <c r="R102" i="6" s="1"/>
  <c r="K102" i="6"/>
  <c r="P102" i="6" s="1"/>
  <c r="U98" i="6"/>
  <c r="V98" i="6"/>
  <c r="W98" i="6"/>
  <c r="T98" i="6"/>
  <c r="L98" i="6"/>
  <c r="K98" i="6"/>
  <c r="P98" i="6" s="1"/>
  <c r="J98" i="6"/>
  <c r="R98" i="6" s="1"/>
  <c r="U94" i="6"/>
  <c r="V94" i="6"/>
  <c r="W94" i="6"/>
  <c r="T94" i="6"/>
  <c r="L94" i="6"/>
  <c r="J94" i="6"/>
  <c r="R94" i="6" s="1"/>
  <c r="K94" i="6"/>
  <c r="P94" i="6" s="1"/>
  <c r="U90" i="6"/>
  <c r="V90" i="6"/>
  <c r="W90" i="6"/>
  <c r="T90" i="6"/>
  <c r="K90" i="6"/>
  <c r="P90" i="6" s="1"/>
  <c r="L90" i="6"/>
  <c r="J90" i="6"/>
  <c r="R90" i="6" s="1"/>
  <c r="U86" i="6"/>
  <c r="V86" i="6"/>
  <c r="W86" i="6"/>
  <c r="T86" i="6"/>
  <c r="L86" i="6"/>
  <c r="J86" i="6"/>
  <c r="R86" i="6" s="1"/>
  <c r="K86" i="6"/>
  <c r="P86" i="6" s="1"/>
  <c r="U82" i="6"/>
  <c r="V82" i="6"/>
  <c r="W82" i="6"/>
  <c r="T82" i="6"/>
  <c r="S82" i="6"/>
  <c r="L82" i="6"/>
  <c r="J82" i="6"/>
  <c r="R82" i="6" s="1"/>
  <c r="K82" i="6"/>
  <c r="P82" i="6" s="1"/>
  <c r="U78" i="6"/>
  <c r="V78" i="6"/>
  <c r="W78" i="6"/>
  <c r="T78" i="6"/>
  <c r="S78" i="6"/>
  <c r="L78" i="6"/>
  <c r="K78" i="6"/>
  <c r="P78" i="6" s="1"/>
  <c r="J78" i="6"/>
  <c r="R78" i="6" s="1"/>
  <c r="T74" i="6"/>
  <c r="U74" i="6"/>
  <c r="V74" i="6"/>
  <c r="W74" i="6"/>
  <c r="S74" i="6"/>
  <c r="L74" i="6"/>
  <c r="K74" i="6"/>
  <c r="P74" i="6" s="1"/>
  <c r="J74" i="6"/>
  <c r="R74" i="6" s="1"/>
  <c r="T70" i="6"/>
  <c r="U70" i="6"/>
  <c r="V70" i="6"/>
  <c r="W70" i="6"/>
  <c r="S70" i="6"/>
  <c r="L70" i="6"/>
  <c r="J70" i="6"/>
  <c r="R70" i="6" s="1"/>
  <c r="K70" i="6"/>
  <c r="P70" i="6" s="1"/>
  <c r="T66" i="6"/>
  <c r="U66" i="6"/>
  <c r="V66" i="6"/>
  <c r="W66" i="6"/>
  <c r="S66" i="6"/>
  <c r="L66" i="6"/>
  <c r="J66" i="6"/>
  <c r="R66" i="6" s="1"/>
  <c r="K66" i="6"/>
  <c r="P66" i="6" s="1"/>
  <c r="T62" i="6"/>
  <c r="U62" i="6"/>
  <c r="V62" i="6"/>
  <c r="W62" i="6"/>
  <c r="S62" i="6"/>
  <c r="L62" i="6"/>
  <c r="J62" i="6"/>
  <c r="R62" i="6" s="1"/>
  <c r="K62" i="6"/>
  <c r="P62" i="6" s="1"/>
  <c r="T58" i="6"/>
  <c r="U58" i="6"/>
  <c r="V58" i="6"/>
  <c r="W58" i="6"/>
  <c r="S58" i="6"/>
  <c r="K58" i="6"/>
  <c r="P58" i="6" s="1"/>
  <c r="J58" i="6"/>
  <c r="R58" i="6" s="1"/>
  <c r="L58" i="6"/>
  <c r="T54" i="6"/>
  <c r="U54" i="6"/>
  <c r="V54" i="6"/>
  <c r="W54" i="6"/>
  <c r="S54" i="6"/>
  <c r="L54" i="6"/>
  <c r="J54" i="6"/>
  <c r="R54" i="6" s="1"/>
  <c r="K54" i="6"/>
  <c r="P54" i="6" s="1"/>
  <c r="T50" i="6"/>
  <c r="U50" i="6"/>
  <c r="V50" i="6"/>
  <c r="W50" i="6"/>
  <c r="S50" i="6"/>
  <c r="K50" i="6"/>
  <c r="P50" i="6" s="1"/>
  <c r="L50" i="6"/>
  <c r="J50" i="6"/>
  <c r="R50" i="6" s="1"/>
  <c r="T46" i="6"/>
  <c r="U46" i="6"/>
  <c r="V46" i="6"/>
  <c r="W46" i="6"/>
  <c r="S46" i="6"/>
  <c r="L46" i="6"/>
  <c r="J46" i="6"/>
  <c r="R46" i="6" s="1"/>
  <c r="K46" i="6"/>
  <c r="P46" i="6" s="1"/>
  <c r="T42" i="6"/>
  <c r="U42" i="6"/>
  <c r="V42" i="6"/>
  <c r="W42" i="6"/>
  <c r="S42" i="6"/>
  <c r="L42" i="6"/>
  <c r="K42" i="6"/>
  <c r="P42" i="6" s="1"/>
  <c r="J42" i="6"/>
  <c r="R42" i="6" s="1"/>
  <c r="T38" i="6"/>
  <c r="U38" i="6"/>
  <c r="V38" i="6"/>
  <c r="W38" i="6"/>
  <c r="S38" i="6"/>
  <c r="L38" i="6"/>
  <c r="K38" i="6"/>
  <c r="P38" i="6" s="1"/>
  <c r="J38" i="6"/>
  <c r="R38" i="6" s="1"/>
  <c r="T34" i="6"/>
  <c r="U34" i="6"/>
  <c r="V34" i="6"/>
  <c r="W34" i="6"/>
  <c r="S34" i="6"/>
  <c r="L34" i="6"/>
  <c r="K34" i="6"/>
  <c r="P34" i="6" s="1"/>
  <c r="J34" i="6"/>
  <c r="R34" i="6" s="1"/>
  <c r="T30" i="6"/>
  <c r="U30" i="6"/>
  <c r="V30" i="6"/>
  <c r="W30" i="6"/>
  <c r="S30" i="6"/>
  <c r="L30" i="6"/>
  <c r="J30" i="6"/>
  <c r="R30" i="6" s="1"/>
  <c r="K30" i="6"/>
  <c r="P30" i="6" s="1"/>
  <c r="T26" i="6"/>
  <c r="U26" i="6"/>
  <c r="V26" i="6"/>
  <c r="W26" i="6"/>
  <c r="S26" i="6"/>
  <c r="K26" i="6"/>
  <c r="P26" i="6" s="1"/>
  <c r="J26" i="6"/>
  <c r="R26" i="6" s="1"/>
  <c r="L26" i="6"/>
  <c r="T22" i="6"/>
  <c r="U22" i="6"/>
  <c r="V22" i="6"/>
  <c r="W22" i="6"/>
  <c r="S22" i="6"/>
  <c r="L22" i="6"/>
  <c r="J22" i="6"/>
  <c r="R22" i="6" s="1"/>
  <c r="K22" i="6"/>
  <c r="P22" i="6" s="1"/>
  <c r="T18" i="6"/>
  <c r="U18" i="6"/>
  <c r="V18" i="6"/>
  <c r="W18" i="6"/>
  <c r="S18" i="6"/>
  <c r="K18" i="6"/>
  <c r="P18" i="6" s="1"/>
  <c r="L18" i="6"/>
  <c r="J18" i="6"/>
  <c r="R18" i="6" s="1"/>
  <c r="T14" i="6"/>
  <c r="U14" i="6"/>
  <c r="V14" i="6"/>
  <c r="W14" i="6"/>
  <c r="S14" i="6"/>
  <c r="L14" i="6"/>
  <c r="J14" i="6"/>
  <c r="R14" i="6" s="1"/>
  <c r="K14" i="6"/>
  <c r="P14" i="6" s="1"/>
  <c r="T10" i="6"/>
  <c r="U10" i="6"/>
  <c r="V10" i="6"/>
  <c r="W10" i="6"/>
  <c r="S10" i="6"/>
  <c r="L10" i="6"/>
  <c r="A32" i="1" s="1"/>
  <c r="K10" i="6"/>
  <c r="P10" i="6" s="1"/>
  <c r="J10" i="6"/>
  <c r="R10" i="6" s="1"/>
  <c r="U6" i="6"/>
  <c r="V6" i="6"/>
  <c r="W6" i="6"/>
  <c r="S6" i="6"/>
  <c r="K6" i="6"/>
  <c r="P6" i="6" s="1"/>
  <c r="L6" i="6"/>
  <c r="T6" i="6"/>
  <c r="J6" i="6"/>
  <c r="R6" i="6" s="1"/>
  <c r="A241" i="1"/>
  <c r="A245" i="1"/>
  <c r="A243" i="1"/>
  <c r="A89" i="1"/>
  <c r="A93" i="1"/>
  <c r="A97" i="1"/>
  <c r="A90" i="1"/>
  <c r="A94" i="1"/>
  <c r="A98" i="1"/>
  <c r="A87" i="1"/>
  <c r="A91" i="1"/>
  <c r="A95" i="1"/>
  <c r="A99" i="1"/>
  <c r="A88" i="1"/>
  <c r="A92" i="1"/>
  <c r="A96" i="1"/>
  <c r="A49" i="1"/>
  <c r="A56" i="1"/>
  <c r="A52" i="1"/>
  <c r="A48" i="1"/>
  <c r="A46" i="1"/>
  <c r="A55" i="1"/>
  <c r="A51" i="1"/>
  <c r="A47" i="1"/>
  <c r="A58" i="1"/>
  <c r="A54" i="1"/>
  <c r="A50" i="1"/>
  <c r="A57" i="1"/>
  <c r="A53" i="1"/>
  <c r="A85" i="1"/>
  <c r="A81" i="1"/>
  <c r="A77" i="1"/>
  <c r="A73" i="1"/>
  <c r="A84" i="1"/>
  <c r="A80" i="1"/>
  <c r="A76" i="1"/>
  <c r="A78" i="1"/>
  <c r="A83" i="1"/>
  <c r="A79" i="1"/>
  <c r="A75" i="1"/>
  <c r="A86" i="1"/>
  <c r="A82" i="1"/>
  <c r="A74" i="1"/>
  <c r="A71" i="1"/>
  <c r="A67" i="1"/>
  <c r="A63" i="1"/>
  <c r="A59" i="1"/>
  <c r="A70" i="1"/>
  <c r="A66" i="1"/>
  <c r="A62" i="1"/>
  <c r="A69" i="1"/>
  <c r="A65" i="1"/>
  <c r="A61" i="1"/>
  <c r="A72" i="1"/>
  <c r="A68" i="1"/>
  <c r="A64" i="1"/>
  <c r="A60" i="1"/>
  <c r="A36" i="1"/>
  <c r="A44" i="1"/>
  <c r="A40" i="1"/>
  <c r="A41" i="1"/>
  <c r="A33" i="1"/>
  <c r="A37" i="1"/>
  <c r="A42" i="1"/>
  <c r="A34" i="1"/>
  <c r="A38" i="1"/>
  <c r="A43" i="1"/>
  <c r="A31" i="1"/>
  <c r="A35" i="1"/>
  <c r="A39" i="1"/>
  <c r="J16" i="1"/>
  <c r="J5" i="1"/>
  <c r="J6" i="1"/>
  <c r="J7" i="1"/>
  <c r="J8" i="1"/>
  <c r="J9" i="1"/>
  <c r="J10" i="1"/>
  <c r="J11" i="1"/>
  <c r="J12" i="1"/>
  <c r="J13" i="1"/>
  <c r="J14" i="1"/>
  <c r="J15" i="1"/>
  <c r="J4" i="1"/>
  <c r="N103" i="6" l="1"/>
  <c r="N94" i="6"/>
  <c r="N110" i="6"/>
  <c r="N11" i="6"/>
  <c r="N15" i="6"/>
  <c r="N19" i="6"/>
  <c r="N23" i="6"/>
  <c r="N27" i="6"/>
  <c r="N100" i="6"/>
  <c r="A141" i="1"/>
  <c r="A107" i="1"/>
  <c r="A102" i="1"/>
  <c r="A132" i="1"/>
  <c r="A103" i="1"/>
  <c r="A130" i="1"/>
  <c r="A125" i="1"/>
  <c r="A104" i="1"/>
  <c r="A139" i="1"/>
  <c r="A118" i="1"/>
  <c r="A128" i="1"/>
  <c r="A140" i="1"/>
  <c r="N31" i="6"/>
  <c r="N35" i="6"/>
  <c r="N39" i="6"/>
  <c r="N43" i="6"/>
  <c r="N47" i="6"/>
  <c r="N51" i="6"/>
  <c r="N55" i="6"/>
  <c r="N59" i="6"/>
  <c r="N63" i="6"/>
  <c r="N67" i="6"/>
  <c r="N71" i="6"/>
  <c r="N75" i="6"/>
  <c r="N87" i="6"/>
  <c r="N99" i="6"/>
  <c r="N8" i="6"/>
  <c r="N12" i="6"/>
  <c r="N16" i="6"/>
  <c r="N20" i="6"/>
  <c r="N24" i="6"/>
  <c r="N28" i="6"/>
  <c r="N32" i="6"/>
  <c r="N36" i="6"/>
  <c r="N40" i="6"/>
  <c r="N44" i="6"/>
  <c r="N48" i="6"/>
  <c r="N52" i="6"/>
  <c r="N56" i="6"/>
  <c r="N60" i="6"/>
  <c r="N64" i="6"/>
  <c r="N68" i="6"/>
  <c r="N72" i="6"/>
  <c r="N76" i="6"/>
  <c r="N80" i="6"/>
  <c r="N84" i="6"/>
  <c r="N92" i="6"/>
  <c r="N101" i="6"/>
  <c r="A143" i="1"/>
  <c r="A145" i="1"/>
  <c r="A147" i="1" s="1"/>
  <c r="N91" i="6"/>
  <c r="A45" i="1"/>
  <c r="A113" i="1"/>
  <c r="A124" i="1"/>
  <c r="A127" i="1"/>
  <c r="A108" i="1"/>
  <c r="A116" i="1"/>
  <c r="A110" i="1"/>
  <c r="A121" i="1"/>
  <c r="A136" i="1"/>
  <c r="A142" i="1"/>
  <c r="N90" i="6"/>
  <c r="N106" i="6"/>
  <c r="N109" i="6"/>
  <c r="N79" i="6"/>
  <c r="N83" i="6"/>
  <c r="N95" i="6"/>
  <c r="N105" i="6"/>
  <c r="N96" i="6"/>
  <c r="N108" i="6"/>
  <c r="N13" i="6"/>
  <c r="N21" i="6"/>
  <c r="N33" i="6"/>
  <c r="N45" i="6"/>
  <c r="N57" i="6"/>
  <c r="N65" i="6"/>
  <c r="N89" i="6"/>
  <c r="A109" i="1"/>
  <c r="A120" i="1"/>
  <c r="A123" i="1"/>
  <c r="A115" i="1"/>
  <c r="A126" i="1"/>
  <c r="A106" i="1"/>
  <c r="A117" i="1"/>
  <c r="A133" i="1"/>
  <c r="A131" i="1"/>
  <c r="A138" i="1"/>
  <c r="N10" i="6"/>
  <c r="N14" i="6"/>
  <c r="N18" i="6"/>
  <c r="N22" i="6"/>
  <c r="N26" i="6"/>
  <c r="N30" i="6"/>
  <c r="N34" i="6"/>
  <c r="N38" i="6"/>
  <c r="N42" i="6"/>
  <c r="N46" i="6"/>
  <c r="N50" i="6"/>
  <c r="N54" i="6"/>
  <c r="N58" i="6"/>
  <c r="N62" i="6"/>
  <c r="N66" i="6"/>
  <c r="N70" i="6"/>
  <c r="N74" i="6"/>
  <c r="N86" i="6"/>
  <c r="N102" i="6"/>
  <c r="N9" i="6"/>
  <c r="N25" i="6"/>
  <c r="N37" i="6"/>
  <c r="N53" i="6"/>
  <c r="N69" i="6"/>
  <c r="N97" i="6"/>
  <c r="N107" i="6"/>
  <c r="N93" i="6"/>
  <c r="N4" i="6"/>
  <c r="N77" i="6"/>
  <c r="A114" i="1"/>
  <c r="A105" i="1"/>
  <c r="A112" i="1"/>
  <c r="A119" i="1"/>
  <c r="A111" i="1"/>
  <c r="A122" i="1"/>
  <c r="A129" i="1"/>
  <c r="A134" i="1"/>
  <c r="A137" i="1"/>
  <c r="A135" i="1"/>
  <c r="N6" i="6"/>
  <c r="N78" i="6"/>
  <c r="N82" i="6"/>
  <c r="N98" i="6"/>
  <c r="N81" i="6"/>
  <c r="N3" i="6"/>
  <c r="N7" i="6"/>
  <c r="N2" i="6"/>
  <c r="N5" i="6"/>
  <c r="N17" i="6"/>
  <c r="N29" i="6"/>
  <c r="N41" i="6"/>
  <c r="N49" i="6"/>
  <c r="N61" i="6"/>
  <c r="N73" i="6"/>
  <c r="N85" i="6"/>
  <c r="N88" i="6"/>
  <c r="N104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2" i="5"/>
  <c r="A2" i="1" s="1"/>
  <c r="A3" i="1" l="1"/>
  <c r="A9" i="1"/>
  <c r="A12" i="1"/>
  <c r="A11" i="1"/>
  <c r="A6" i="1"/>
  <c r="A4" i="1"/>
  <c r="A15" i="1"/>
  <c r="A10" i="1"/>
  <c r="A16" i="1"/>
  <c r="A5" i="1"/>
  <c r="A8" i="1"/>
  <c r="A14" i="1"/>
  <c r="A7" i="1"/>
  <c r="A13" i="1"/>
</calcChain>
</file>

<file path=xl/sharedStrings.xml><?xml version="1.0" encoding="utf-8"?>
<sst xmlns="http://schemas.openxmlformats.org/spreadsheetml/2006/main" count="1567" uniqueCount="246">
  <si>
    <t>Fecha</t>
  </si>
  <si>
    <t>Id Cuenta Contable</t>
  </si>
  <si>
    <t>TV</t>
  </si>
  <si>
    <t>Emisora</t>
  </si>
  <si>
    <t>Serie</t>
  </si>
  <si>
    <t>I</t>
  </si>
  <si>
    <t>AC</t>
  </si>
  <si>
    <t>ALSEA</t>
  </si>
  <si>
    <t>CREAL</t>
  </si>
  <si>
    <t>ELEKTRA</t>
  </si>
  <si>
    <t>GASN</t>
  </si>
  <si>
    <t>GCARSO</t>
  </si>
  <si>
    <t>HERDEZ</t>
  </si>
  <si>
    <t>HOLCIM</t>
  </si>
  <si>
    <t>IJETCB</t>
  </si>
  <si>
    <t>INCARSO</t>
  </si>
  <si>
    <t>KIMBER</t>
  </si>
  <si>
    <t>LAB</t>
  </si>
  <si>
    <t>LIVEPOL</t>
  </si>
  <si>
    <t>MEXCHEM</t>
  </si>
  <si>
    <t>MOLYMET</t>
  </si>
  <si>
    <t>MONEX</t>
  </si>
  <si>
    <t>NRF</t>
  </si>
  <si>
    <t>TOYOTA</t>
  </si>
  <si>
    <t>VWLEASE</t>
  </si>
  <si>
    <t>DAIMLER</t>
  </si>
  <si>
    <t>FORD</t>
  </si>
  <si>
    <t>PCARFM</t>
  </si>
  <si>
    <t>SORIANA</t>
  </si>
  <si>
    <t>BACMEXT</t>
  </si>
  <si>
    <t>BACOMER</t>
  </si>
  <si>
    <t>BANAMEX</t>
  </si>
  <si>
    <t>BANOB</t>
  </si>
  <si>
    <t>BINBUR</t>
  </si>
  <si>
    <t>BINTER</t>
  </si>
  <si>
    <t>BSANT</t>
  </si>
  <si>
    <t>COMPART</t>
  </si>
  <si>
    <t>CSBANCO</t>
  </si>
  <si>
    <t>MULTIVA</t>
  </si>
  <si>
    <t>VWBANK</t>
  </si>
  <si>
    <t>CDVITOT</t>
  </si>
  <si>
    <t>CFECB</t>
  </si>
  <si>
    <t>CFEHCB</t>
  </si>
  <si>
    <t>FEFA</t>
  </si>
  <si>
    <t>FNCOT</t>
  </si>
  <si>
    <t>IFCOTCB</t>
  </si>
  <si>
    <t>PEMEX</t>
  </si>
  <si>
    <t>TFOVIS</t>
  </si>
  <si>
    <t>BANSI</t>
  </si>
  <si>
    <t>BINVEX</t>
  </si>
  <si>
    <t>BMULTIV</t>
  </si>
  <si>
    <t>AFBANCO</t>
  </si>
  <si>
    <t>BAINVEX</t>
  </si>
  <si>
    <t>BMIFEL</t>
  </si>
  <si>
    <t>CIBANCO</t>
  </si>
  <si>
    <t>NAFIN</t>
  </si>
  <si>
    <t>CABEI</t>
  </si>
  <si>
    <t>UDIBONO</t>
  </si>
  <si>
    <t>BONDESD</t>
  </si>
  <si>
    <t>110100000000</t>
  </si>
  <si>
    <t>CUENTAS</t>
  </si>
  <si>
    <t>Plazo</t>
  </si>
  <si>
    <t>Plazo Menor</t>
  </si>
  <si>
    <t>Plazo Mayor</t>
  </si>
  <si>
    <t>Cuenta</t>
  </si>
  <si>
    <t>Descripción</t>
  </si>
  <si>
    <t>Monto</t>
  </si>
  <si>
    <t>Fecha Vencimiento</t>
  </si>
  <si>
    <t>10150</t>
  </si>
  <si>
    <t>10152</t>
  </si>
  <si>
    <t>10154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</si>
  <si>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</si>
  <si>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</si>
  <si>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</si>
  <si>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</si>
  <si>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</si>
  <si>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</si>
  <si>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</si>
  <si>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</si>
  <si>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</si>
  <si>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</si>
  <si>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</si>
  <si>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</si>
  <si>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</si>
  <si>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Número de Titulos</t>
  </si>
  <si>
    <t>Fecha de Vencimiento</t>
  </si>
  <si>
    <t>Moody´s</t>
  </si>
  <si>
    <t>Fitch</t>
  </si>
  <si>
    <t>S&amp;P</t>
  </si>
  <si>
    <t>HR Ratings</t>
  </si>
  <si>
    <t>Precio</t>
  </si>
  <si>
    <t>Concat</t>
  </si>
  <si>
    <t>-</t>
  </si>
  <si>
    <t>UDI</t>
  </si>
  <si>
    <t>Aaa.mx</t>
  </si>
  <si>
    <t>AA+(mex)</t>
  </si>
  <si>
    <t>AAA(mex)</t>
  </si>
  <si>
    <t>AA-(mex)</t>
  </si>
  <si>
    <t>AA(mex)</t>
  </si>
  <si>
    <t>A1.mx</t>
  </si>
  <si>
    <t>A(mex)</t>
  </si>
  <si>
    <t>A-(mex)</t>
  </si>
  <si>
    <t>F1+(mex)</t>
  </si>
  <si>
    <t>F2(mex)</t>
  </si>
  <si>
    <t>F3(mex)</t>
  </si>
  <si>
    <t>Plazo RC01</t>
  </si>
  <si>
    <t>Fecha Proximo Cupon</t>
  </si>
  <si>
    <t>Moneda</t>
  </si>
  <si>
    <t>MXN</t>
  </si>
  <si>
    <t>10470</t>
  </si>
  <si>
    <t>10472</t>
  </si>
  <si>
    <t>10474</t>
  </si>
  <si>
    <t>10476</t>
  </si>
  <si>
    <t xml:space="preserve">Fecha </t>
  </si>
  <si>
    <t>Id Captacion</t>
  </si>
  <si>
    <t>DXV</t>
  </si>
  <si>
    <t>Plazo RC02</t>
  </si>
  <si>
    <t>Sobretasa</t>
  </si>
  <si>
    <t>SI</t>
  </si>
  <si>
    <t>20476</t>
  </si>
  <si>
    <t>VII</t>
  </si>
  <si>
    <t>IV</t>
  </si>
  <si>
    <t>III</t>
  </si>
  <si>
    <t/>
  </si>
  <si>
    <t>Riesgo de Contraparte</t>
  </si>
  <si>
    <t>Clasificación</t>
  </si>
  <si>
    <t>Ponderación</t>
  </si>
  <si>
    <t>Catalogo Calificadoras</t>
  </si>
  <si>
    <t>B(mex)</t>
  </si>
  <si>
    <t>C(mex)</t>
  </si>
  <si>
    <t>D(mex)</t>
  </si>
  <si>
    <t>E(mex)</t>
  </si>
  <si>
    <t>Fitch corto</t>
  </si>
  <si>
    <t>A+(mex)</t>
  </si>
  <si>
    <t>BBB+(mex)</t>
  </si>
  <si>
    <t>BBB(mex)</t>
  </si>
  <si>
    <t>BBB-(mex)</t>
  </si>
  <si>
    <t>BB+(mex)</t>
  </si>
  <si>
    <t>BB(mex)</t>
  </si>
  <si>
    <t>BB-(mex)</t>
  </si>
  <si>
    <t>B+(mex)</t>
  </si>
  <si>
    <t>B-(mex)</t>
  </si>
  <si>
    <t>CCC(mex)</t>
  </si>
  <si>
    <t>CC(mex)</t>
  </si>
  <si>
    <t>Fitch largo</t>
  </si>
  <si>
    <t>MxA-1+</t>
  </si>
  <si>
    <t>MxA-1</t>
  </si>
  <si>
    <t>MxA-2</t>
  </si>
  <si>
    <t>MxA-3</t>
  </si>
  <si>
    <t>MxB</t>
  </si>
  <si>
    <t>MxC</t>
  </si>
  <si>
    <t>MxD</t>
  </si>
  <si>
    <t>s&amp;p corto</t>
  </si>
  <si>
    <t>MxAAA+</t>
  </si>
  <si>
    <t>MxAAA</t>
  </si>
  <si>
    <t>MxAAA-</t>
  </si>
  <si>
    <t>MxAA+</t>
  </si>
  <si>
    <t>MxAA</t>
  </si>
  <si>
    <t>MxAA-</t>
  </si>
  <si>
    <t>MxA+</t>
  </si>
  <si>
    <t>MxA</t>
  </si>
  <si>
    <t>MxA-</t>
  </si>
  <si>
    <t>MxBBB+</t>
  </si>
  <si>
    <t>MxBBB</t>
  </si>
  <si>
    <t>MxBBB-</t>
  </si>
  <si>
    <t>MxBB+</t>
  </si>
  <si>
    <t>MxBB</t>
  </si>
  <si>
    <t>MxBB-</t>
  </si>
  <si>
    <t>MxB+</t>
  </si>
  <si>
    <t>MxB-</t>
  </si>
  <si>
    <t>MxCCC</t>
  </si>
  <si>
    <t>S&amp;P largo</t>
  </si>
  <si>
    <t>Mx-1</t>
  </si>
  <si>
    <t>Mx-2</t>
  </si>
  <si>
    <t>Mx-3</t>
  </si>
  <si>
    <t>Mx-4</t>
  </si>
  <si>
    <t>Moody´s corto</t>
  </si>
  <si>
    <t>Aa.mx</t>
  </si>
  <si>
    <t>Aa3.mx</t>
  </si>
  <si>
    <t>Aa1.mx</t>
  </si>
  <si>
    <t>Aa2.mx</t>
  </si>
  <si>
    <t>A2.mx</t>
  </si>
  <si>
    <t>A.mx</t>
  </si>
  <si>
    <t>A3.mx</t>
  </si>
  <si>
    <t>Baa.mx</t>
  </si>
  <si>
    <t>Ba.mx</t>
  </si>
  <si>
    <t>Baa1.mx</t>
  </si>
  <si>
    <t>Baa2.mx</t>
  </si>
  <si>
    <t>Baa3.mx</t>
  </si>
  <si>
    <t>Ba1.mx</t>
  </si>
  <si>
    <t>Ba2.mx</t>
  </si>
  <si>
    <t>Ba3.mx</t>
  </si>
  <si>
    <t>B1.mx</t>
  </si>
  <si>
    <t>B2.mx</t>
  </si>
  <si>
    <t>B.mx</t>
  </si>
  <si>
    <t>B3.mx</t>
  </si>
  <si>
    <t>Caa1.mx</t>
  </si>
  <si>
    <t>Caa2.mx</t>
  </si>
  <si>
    <t>Caa.mx</t>
  </si>
  <si>
    <t>Caa3.mx</t>
  </si>
  <si>
    <t>Ca.mx</t>
  </si>
  <si>
    <t>C.mx</t>
  </si>
  <si>
    <t>Moody´s largo</t>
  </si>
  <si>
    <t>Calificación Baja Sugerida</t>
  </si>
  <si>
    <t>Ponderador Sugerido</t>
  </si>
  <si>
    <t>Largo</t>
  </si>
  <si>
    <t>Corto</t>
  </si>
  <si>
    <t>Calificadora</t>
  </si>
  <si>
    <t>Valor</t>
  </si>
  <si>
    <t>Calificacion Igualada</t>
  </si>
  <si>
    <t>77012</t>
  </si>
  <si>
    <t>77014</t>
  </si>
  <si>
    <t>77016</t>
  </si>
  <si>
    <t>77018</t>
  </si>
  <si>
    <t>77020</t>
  </si>
  <si>
    <t>77022</t>
  </si>
  <si>
    <t>77026</t>
  </si>
  <si>
    <t>77028</t>
  </si>
  <si>
    <t>77030</t>
  </si>
  <si>
    <t>77032</t>
  </si>
  <si>
    <t>77034</t>
  </si>
  <si>
    <t>77036</t>
  </si>
  <si>
    <t>II</t>
  </si>
  <si>
    <t>LARGO</t>
  </si>
  <si>
    <t>CORTO</t>
  </si>
  <si>
    <t>Id Cuenta</t>
  </si>
  <si>
    <t>Id Crédito</t>
  </si>
  <si>
    <t>Saldo Insoluto</t>
  </si>
  <si>
    <t>Fecha de Corte</t>
  </si>
  <si>
    <t>Tipo de Tarjeta</t>
  </si>
  <si>
    <t xml:space="preserve">Credito Relevante </t>
  </si>
  <si>
    <t>Id Prestamo</t>
  </si>
  <si>
    <t>Tipo de Prestamo</t>
  </si>
  <si>
    <t xml:space="preserve">Prestamo Relevante </t>
  </si>
  <si>
    <t>Pertenece RC10</t>
  </si>
  <si>
    <t>103125</t>
  </si>
  <si>
    <t>103140</t>
  </si>
  <si>
    <t>Estatus Crediticio</t>
  </si>
  <si>
    <t>Número del mes</t>
  </si>
  <si>
    <t>Ingreso Neto</t>
  </si>
  <si>
    <t>Grupo RC07 SUGERIDO</t>
  </si>
  <si>
    <t>Precio Sucio</t>
  </si>
  <si>
    <t>[UDI] Unidades de Inversion (MXN)</t>
  </si>
  <si>
    <t>[MPS] Peso Mexicano (MXN)</t>
  </si>
  <si>
    <t>Moodys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</si>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</sst>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  <numFmt numFmtId="172" formatCode="_-* #,##0.0000_-;\-* #,##0.0000_-;_-* &quot;-&quot;??_-;_-@_-"/>
    <numFmt numFmtId="173" formatCode="_-* #,##0_-;\-* #,##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67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0" fillId="0" borderId="0"/>
    <xf numFmtId="0" fontId="1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0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>
      <alignment horizontal="centerContinuous"/>
    </xf>
    <xf numFmtId="0" fontId="29" fillId="0" borderId="0">
      <alignment horizontal="center" wrapText="1"/>
      <protection locked="0"/>
    </xf>
    <xf numFmtId="166" fontId="20" fillId="0" borderId="0" applyFill="0" applyBorder="0" applyAlignment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67" fontId="3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0" fillId="0" borderId="0">
      <protection locked="0"/>
    </xf>
    <xf numFmtId="0" fontId="33" fillId="0" borderId="0" applyNumberFormat="0" applyAlignment="0">
      <alignment horizontal="left"/>
    </xf>
    <xf numFmtId="168" fontId="31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34" fillId="0" borderId="0" applyNumberFormat="0" applyAlignment="0">
      <alignment horizontal="left"/>
    </xf>
    <xf numFmtId="0" fontId="20" fillId="0" borderId="0">
      <protection locked="0"/>
    </xf>
    <xf numFmtId="0" fontId="35" fillId="0" borderId="0" applyNumberFormat="0" applyFill="0" applyBorder="0" applyAlignment="0" applyProtection="0"/>
    <xf numFmtId="38" fontId="19" fillId="33" borderId="0" applyNumberFormat="0" applyBorder="0" applyAlignment="0" applyProtection="0"/>
    <xf numFmtId="0" fontId="23" fillId="0" borderId="12" applyNumberFormat="0" applyAlignment="0" applyProtection="0">
      <alignment horizontal="left" vertical="center"/>
    </xf>
    <xf numFmtId="0" fontId="23" fillId="0" borderId="13">
      <alignment horizontal="left"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36" fillId="0" borderId="11">
      <alignment horizontal="center"/>
    </xf>
    <xf numFmtId="0" fontId="36" fillId="0" borderId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0" fontId="19" fillId="34" borderId="10" applyNumberFormat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/>
    <xf numFmtId="14" fontId="29" fillId="0" borderId="0">
      <alignment horizontal="center" wrapText="1"/>
      <protection locked="0"/>
    </xf>
    <xf numFmtId="10" fontId="20" fillId="0" borderId="0" applyFont="0" applyFill="0" applyBorder="0" applyAlignment="0" applyProtection="0"/>
    <xf numFmtId="0" fontId="20" fillId="35" borderId="0" applyNumberFormat="0" applyFont="0" applyBorder="0" applyAlignment="0">
      <alignment horizontal="center"/>
    </xf>
    <xf numFmtId="171" fontId="20" fillId="0" borderId="0" applyNumberFormat="0" applyFill="0" applyBorder="0" applyAlignment="0" applyProtection="0">
      <alignment horizontal="left"/>
    </xf>
    <xf numFmtId="0" fontId="20" fillId="1" borderId="13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0" fillId="0" borderId="0" applyBorder="0">
      <alignment horizontal="right"/>
    </xf>
    <xf numFmtId="0" fontId="2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7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9" fillId="13" borderId="0" applyNumberFormat="0" applyBorder="0" applyAlignment="0" applyProtection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4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9" fontId="20" fillId="0" borderId="0" applyFont="0" applyFill="0" applyBorder="0" applyAlignment="0" applyProtection="0"/>
    <xf numFmtId="0" fontId="1" fillId="0" borderId="0"/>
    <xf numFmtId="0" fontId="22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76">
    <xf numFmtId="0" fontId="0" fillId="0" borderId="0" xfId="0"/>
    <xf numFmtId="2" fontId="0" fillId="0" borderId="0" xfId="1" applyNumberFormat="1" applyFont="1" applyFill="1"/>
    <xf numFmtId="49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2" fontId="0" fillId="0" borderId="0" xfId="0" applyNumberFormat="1" applyFill="1"/>
    <xf numFmtId="1" fontId="0" fillId="0" borderId="0" xfId="0" applyNumberFormat="1" applyFill="1"/>
    <xf numFmtId="0" fontId="0" fillId="36" borderId="0" xfId="0" applyFill="1"/>
    <xf numFmtId="43" fontId="0" fillId="0" borderId="0" xfId="0" applyNumberFormat="1"/>
    <xf numFmtId="49" fontId="0" fillId="36" borderId="0" xfId="0" applyNumberFormat="1" applyFill="1"/>
    <xf numFmtId="0" fontId="0" fillId="36" borderId="0" xfId="0" applyNumberFormat="1" applyFill="1"/>
    <xf numFmtId="43" fontId="0" fillId="36" borderId="0" xfId="0" applyNumberFormat="1" applyFill="1"/>
    <xf numFmtId="1" fontId="0" fillId="37" borderId="0" xfId="0" applyNumberFormat="1" applyFill="1"/>
    <xf numFmtId="173" fontId="0" fillId="0" borderId="0" xfId="1" applyNumberFormat="1" applyFont="1"/>
    <xf numFmtId="4" fontId="0" fillId="0" borderId="0" xfId="0" applyNumberFormat="1"/>
    <xf numFmtId="14" fontId="41" fillId="0" borderId="0" xfId="0" applyNumberFormat="1" applyFont="1"/>
    <xf numFmtId="2" fontId="0" fillId="0" borderId="0" xfId="0" applyNumberFormat="1" applyFill="1" applyAlignment="1">
      <alignment horizontal="center"/>
    </xf>
    <xf numFmtId="43" fontId="0" fillId="36" borderId="0" xfId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9" borderId="0" xfId="1" applyNumberFormat="1" applyFont="1" applyFill="1"/>
    <xf numFmtId="49" fontId="0" fillId="39" borderId="0" xfId="0" applyNumberFormat="1" applyFill="1"/>
    <xf numFmtId="0" fontId="0" fillId="39" borderId="0" xfId="0" applyFill="1"/>
    <xf numFmtId="2" fontId="0" fillId="39" borderId="0" xfId="0" applyNumberFormat="1" applyFill="1"/>
    <xf numFmtId="49" fontId="0" fillId="40" borderId="0" xfId="0" applyNumberFormat="1" applyFill="1"/>
    <xf numFmtId="0" fontId="0" fillId="41" borderId="0" xfId="0" applyFill="1"/>
    <xf numFmtId="43" fontId="0" fillId="41" borderId="0" xfId="1" applyFont="1" applyFill="1"/>
    <xf numFmtId="9" fontId="0" fillId="36" borderId="0" xfId="36673" applyFont="1" applyFill="1"/>
    <xf numFmtId="43" fontId="42" fillId="42" borderId="0" xfId="1" applyFont="1" applyFill="1" applyAlignment="1">
      <alignment horizontal="center"/>
    </xf>
    <xf numFmtId="2" fontId="0" fillId="40" borderId="0" xfId="0" applyNumberFormat="1" applyFill="1"/>
    <xf numFmtId="0" fontId="0" fillId="40" borderId="0" xfId="0" applyFill="1"/>
    <xf numFmtId="10" fontId="0" fillId="0" borderId="0" xfId="36673" applyNumberFormat="1" applyFont="1"/>
    <xf numFmtId="10" fontId="0" fillId="0" borderId="0" xfId="0" applyNumberFormat="1"/>
    <xf numFmtId="43" fontId="0" fillId="38" borderId="0" xfId="1" applyFont="1" applyFill="1"/>
    <xf numFmtId="43" fontId="0" fillId="40" borderId="0" xfId="1" applyFont="1" applyFill="1"/>
    <xf numFmtId="43" fontId="0" fillId="39" borderId="0" xfId="1" applyFont="1" applyFill="1"/>
    <xf numFmtId="8" fontId="0" fillId="0" borderId="0" xfId="0" applyNumberFormat="1"/>
    <xf numFmtId="0" fontId="16" fillId="43" borderId="0" xfId="0" applyFont="1" applyFill="1"/>
    <xf numFmtId="2" fontId="16" fillId="43" borderId="0" xfId="0" applyNumberFormat="1" applyFont="1" applyFill="1"/>
    <xf numFmtId="43" fontId="16" fillId="43" borderId="0" xfId="1" applyFont="1" applyFill="1"/>
    <xf numFmtId="49" fontId="16" fillId="43" borderId="0" xfId="0" applyNumberFormat="1" applyFont="1" applyFill="1"/>
    <xf numFmtId="14" fontId="0" fillId="43" borderId="0" xfId="0" applyNumberFormat="1" applyFill="1"/>
    <xf numFmtId="1" fontId="0" fillId="43" borderId="0" xfId="0" applyNumberFormat="1" applyFill="1"/>
    <xf numFmtId="0" fontId="0" fillId="43" borderId="0" xfId="0" applyFill="1"/>
    <xf numFmtId="43" fontId="0" fillId="43" borderId="0" xfId="1" applyFont="1" applyFill="1"/>
    <xf numFmtId="49" fontId="0" fillId="43" borderId="0" xfId="0" applyNumberFormat="1" applyFill="1"/>
    <xf numFmtId="49" fontId="0" fillId="43" borderId="0" xfId="0" applyNumberFormat="1" applyFont="1" applyFill="1"/>
    <xf numFmtId="2" fontId="0" fillId="43" borderId="0" xfId="0" applyNumberFormat="1" applyFill="1"/>
    <xf numFmtId="0" fontId="43" fillId="36" borderId="15" xfId="0" applyFont="1" applyFill="1" applyBorder="1" applyAlignment="1">
      <alignment horizontal="center"/>
    </xf>
    <xf numFmtId="0" fontId="42" fillId="36" borderId="0" xfId="0" applyFont="1" applyFill="1" applyBorder="1" applyAlignment="1">
      <alignment horizontal="center"/>
    </xf>
    <xf numFmtId="0" fontId="43" fillId="36" borderId="0" xfId="0" applyFont="1" applyFill="1" applyAlignment="1">
      <alignment horizontal="center"/>
    </xf>
    <xf numFmtId="9" fontId="42" fillId="36" borderId="0" xfId="36673" applyFont="1" applyFill="1" applyAlignment="1">
      <alignment horizontal="center"/>
    </xf>
    <xf numFmtId="0" fontId="42" fillId="36" borderId="0" xfId="0" applyFont="1" applyFill="1" applyAlignment="1">
      <alignment horizontal="center"/>
    </xf>
    <xf numFmtId="9" fontId="43" fillId="36" borderId="0" xfId="36673" applyFont="1" applyFill="1" applyAlignment="1">
      <alignment horizontal="center"/>
    </xf>
    <xf numFmtId="43" fontId="42" fillId="36" borderId="0" xfId="1" applyFont="1" applyFill="1" applyAlignment="1">
      <alignment horizontal="center"/>
    </xf>
    <xf numFmtId="14" fontId="0" fillId="36" borderId="0" xfId="0" applyNumberFormat="1" applyFill="1"/>
    <xf numFmtId="172" fontId="16" fillId="36" borderId="0" xfId="1" applyNumberFormat="1" applyFont="1" applyFill="1"/>
    <xf numFmtId="172" fontId="0" fillId="36" borderId="0" xfId="1" applyNumberFormat="1" applyFont="1" applyFill="1"/>
    <xf numFmtId="49" fontId="16" fillId="36" borderId="0" xfId="0" applyNumberFormat="1" applyFont="1" applyFill="1" applyAlignment="1">
      <alignment horizontal="center"/>
    </xf>
    <xf numFmtId="43" fontId="16" fillId="36" borderId="0" xfId="1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0" xfId="0" applyFont="1" applyFill="1"/>
    <xf numFmtId="0" fontId="43" fillId="36" borderId="14" xfId="0" applyFont="1" applyFill="1" applyBorder="1" applyAlignment="1">
      <alignment horizontal="center"/>
    </xf>
    <xf numFmtId="43" fontId="42" fillId="36" borderId="17" xfId="1" applyFont="1" applyFill="1" applyBorder="1" applyAlignment="1">
      <alignment horizontal="center"/>
    </xf>
    <xf numFmtId="0" fontId="42" fillId="36" borderId="17" xfId="0" applyFont="1" applyFill="1" applyBorder="1" applyAlignment="1">
      <alignment horizontal="center"/>
    </xf>
    <xf numFmtId="0" fontId="43" fillId="36" borderId="16" xfId="0" applyFont="1" applyFill="1" applyBorder="1" applyAlignment="1">
      <alignment horizontal="center"/>
    </xf>
    <xf numFmtId="0" fontId="42" fillId="36" borderId="18" xfId="0" applyFont="1" applyFill="1" applyBorder="1" applyAlignment="1">
      <alignment horizontal="center"/>
    </xf>
    <xf numFmtId="14" fontId="16" fillId="43" borderId="0" xfId="0" applyNumberFormat="1" applyFont="1" applyFill="1"/>
    <xf numFmtId="0" fontId="0" fillId="0" borderId="0" xfId="0"/>
    <xf numFmtId="0" fontId="0" fillId="0" borderId="0" xfId="0"/>
    <xf numFmtId="14" fontId="0" fillId="0" borderId="0" xfId="0" applyNumberFormat="1" applyFont="1"/>
    <xf numFmtId="0" fontId="43" fillId="36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/>
  </cellXfs>
  <cellStyles count="36675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" xfId="36674" builtinId="10" customBuiltin="1"/>
    <cellStyle name="Notas 2" xfId="14951"/>
    <cellStyle name="per.style" xfId="14938"/>
    <cellStyle name="Percent [2]" xfId="14939"/>
    <cellStyle name="Porcentaje" xfId="36673" builtinId="5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5"/>
  <sheetViews>
    <sheetView workbookViewId="0"/>
  </sheetViews>
  <sheetFormatPr baseColWidth="10" defaultRowHeight="15" x14ac:dyDescent="0.25"/>
  <cols>
    <col min="1" max="1" width="17.85546875" style="4" bestFit="1" customWidth="1"/>
    <col min="2" max="2" width="11.42578125" style="2"/>
    <col min="3" max="5" width="15.5703125" style="8" bestFit="1" customWidth="1"/>
    <col min="6" max="6" width="15.140625" style="8" bestFit="1" customWidth="1"/>
    <col min="7" max="7" width="11.42578125" style="8"/>
    <col min="8" max="8" width="12.5703125" style="8" bestFit="1" customWidth="1"/>
    <col min="9" max="12" width="11.42578125" style="8"/>
    <col min="13" max="13" width="11.42578125" style="3"/>
    <col min="14" max="14" width="13.28515625" style="3" bestFit="1" customWidth="1"/>
    <col min="15" max="16384" width="11.42578125" style="3"/>
  </cols>
  <sheetData>
    <row r="1" spans="1:11" x14ac:dyDescent="0.25">
      <c r="C1" s="74" t="s">
        <v>60</v>
      </c>
      <c r="D1" s="74"/>
      <c r="E1" s="74"/>
      <c r="F1" s="74"/>
      <c r="G1" s="74"/>
      <c r="H1" s="74"/>
      <c r="I1" s="74"/>
      <c r="J1" s="8" t="s">
        <v>62</v>
      </c>
      <c r="K1" s="8" t="s">
        <v>63</v>
      </c>
    </row>
    <row r="2" spans="1:11" x14ac:dyDescent="0.25">
      <c r="A2" s="4">
        <f>+SUMIFS(Disponibilidades!$D:$D,Disponibilidades!$B:$B,Resultados!$C$2,Disponibilidades!$F:$F,"&gt;="&amp;Resultados!$J$2,Disponibilidades!$F:$F,"&lt;="&amp;Resultados!$K$2)+SUMIFS(Disponibilidades!$D:$D,Disponibilidades!$B:$B,Resultados!$D$2,Disponibilidades!$F:$F,"&gt;="&amp;Resultados!$J$2,Disponibilidades!$F:$F,"&lt;="&amp;Resultados!$K$2)-SUMIFS(Disponibilidades!$D:$D,Disponibilidades!$B:$B,Resultados!$E$2,Disponibilidades!$F:$F,"&gt;="&amp;Resultados!$J$2,Disponibilidades!$F:$F,"&lt;="&amp;Resultados!$K$2)</f>
        <v>0</v>
      </c>
      <c r="B2" s="2">
        <v>10050</v>
      </c>
      <c r="C2" s="8" t="s">
        <v>59</v>
      </c>
      <c r="D2" s="9">
        <v>110200000000</v>
      </c>
      <c r="E2" s="9">
        <v>110000000000</v>
      </c>
      <c r="H2" s="1"/>
      <c r="J2" s="8">
        <v>1</v>
      </c>
      <c r="K2" s="8">
        <v>7</v>
      </c>
    </row>
    <row r="3" spans="1:11" x14ac:dyDescent="0.25">
      <c r="A3" s="4">
        <f>+SUMIFS(Disponibilidades!$D:$D,Disponibilidades!$B:$B,Resultados!$C3,Disponibilidades!$F:$F,"&gt;="&amp;Resultados!$J3,Disponibilidades!$F:$F,"&lt;="&amp;Resultados!$K3)</f>
        <v>0</v>
      </c>
      <c r="B3" s="2">
        <v>10100</v>
      </c>
      <c r="C3" s="6">
        <v>110403000000</v>
      </c>
      <c r="J3" s="8">
        <v>1</v>
      </c>
      <c r="K3" s="8">
        <v>7</v>
      </c>
    </row>
    <row r="4" spans="1:11" x14ac:dyDescent="0.25">
      <c r="A4" s="4">
        <f>+SUMIFS(Disponibilidades!$D:$D,Disponibilidades!$B:$B,Resultados!$C4,Disponibilidades!$F:$F,"&gt;="&amp;Resultados!$J4,Disponibilidades!$F:$F,"&lt;="&amp;Resultados!$K4)</f>
        <v>0</v>
      </c>
      <c r="B4" s="2" t="s">
        <v>71</v>
      </c>
      <c r="C4" s="6">
        <v>110403000000</v>
      </c>
      <c r="J4" s="8">
        <f>+K3+1</f>
        <v>8</v>
      </c>
      <c r="K4" s="8">
        <v>31</v>
      </c>
    </row>
    <row r="5" spans="1:11" x14ac:dyDescent="0.25">
      <c r="A5" s="4">
        <f>+SUMIFS(Disponibilidades!$D:$D,Disponibilidades!$B:$B,Resultados!$C5,Disponibilidades!$F:$F,"&gt;="&amp;Resultados!$J5,Disponibilidades!$F:$F,"&lt;="&amp;Resultados!$K5)</f>
        <v>0</v>
      </c>
      <c r="B5" s="2" t="s">
        <v>72</v>
      </c>
      <c r="C5" s="6">
        <v>110403000000</v>
      </c>
      <c r="J5" s="8">
        <f t="shared" ref="J5:J16" si="0">+K4+1</f>
        <v>32</v>
      </c>
      <c r="K5" s="8">
        <v>92</v>
      </c>
    </row>
    <row r="6" spans="1:11" x14ac:dyDescent="0.25">
      <c r="A6" s="4">
        <f>+SUMIFS(Disponibilidades!$D:$D,Disponibilidades!$B:$B,Resultados!$C6,Disponibilidades!$F:$F,"&gt;="&amp;Resultados!$J6,Disponibilidades!$F:$F,"&lt;="&amp;Resultados!$K6)</f>
        <v>0</v>
      </c>
      <c r="B6" s="2" t="s">
        <v>73</v>
      </c>
      <c r="C6" s="6">
        <v>110403000000</v>
      </c>
      <c r="J6" s="8">
        <f t="shared" si="0"/>
        <v>93</v>
      </c>
      <c r="K6" s="8">
        <v>184</v>
      </c>
    </row>
    <row r="7" spans="1:11" x14ac:dyDescent="0.25">
      <c r="A7" s="4">
        <f>+SUMIFS(Disponibilidades!$D:$D,Disponibilidades!$B:$B,Resultados!$C7,Disponibilidades!$F:$F,"&gt;="&amp;Resultados!$J7,Disponibilidades!$F:$F,"&lt;="&amp;Resultados!$K7)</f>
        <v>0</v>
      </c>
      <c r="B7" s="2" t="s">
        <v>74</v>
      </c>
      <c r="C7" s="6">
        <v>110403000000</v>
      </c>
      <c r="J7" s="8">
        <f t="shared" si="0"/>
        <v>185</v>
      </c>
      <c r="K7" s="8">
        <v>366</v>
      </c>
    </row>
    <row r="8" spans="1:11" x14ac:dyDescent="0.25">
      <c r="A8" s="4">
        <f>+SUMIFS(Disponibilidades!$D:$D,Disponibilidades!$B:$B,Resultados!$C8,Disponibilidades!$F:$F,"&gt;="&amp;Resultados!$J8,Disponibilidades!$F:$F,"&lt;="&amp;Resultados!$K8)</f>
        <v>0</v>
      </c>
      <c r="B8" s="2" t="s">
        <v>75</v>
      </c>
      <c r="C8" s="6">
        <v>110403000000</v>
      </c>
      <c r="J8" s="8">
        <f t="shared" si="0"/>
        <v>367</v>
      </c>
      <c r="K8" s="8">
        <v>731</v>
      </c>
    </row>
    <row r="9" spans="1:11" x14ac:dyDescent="0.25">
      <c r="A9" s="4">
        <f>+SUMIFS(Disponibilidades!$D:$D,Disponibilidades!$B:$B,Resultados!$C9,Disponibilidades!$F:$F,"&gt;="&amp;Resultados!$J9,Disponibilidades!$F:$F,"&lt;="&amp;Resultados!$K9)</f>
        <v>0</v>
      </c>
      <c r="B9" s="2" t="s">
        <v>76</v>
      </c>
      <c r="C9" s="6">
        <v>110403000000</v>
      </c>
      <c r="J9" s="8">
        <f t="shared" si="0"/>
        <v>732</v>
      </c>
      <c r="K9" s="8">
        <v>1096</v>
      </c>
    </row>
    <row r="10" spans="1:11" x14ac:dyDescent="0.25">
      <c r="A10" s="4">
        <f>+SUMIFS(Disponibilidades!$D:$D,Disponibilidades!$B:$B,Resultados!$C10,Disponibilidades!$F:$F,"&gt;="&amp;Resultados!$J10,Disponibilidades!$F:$F,"&lt;="&amp;Resultados!$K10)</f>
        <v>0</v>
      </c>
      <c r="B10" s="2" t="s">
        <v>77</v>
      </c>
      <c r="C10" s="6">
        <v>110403000000</v>
      </c>
      <c r="J10" s="8">
        <f t="shared" si="0"/>
        <v>1097</v>
      </c>
      <c r="K10" s="8">
        <v>1461</v>
      </c>
    </row>
    <row r="11" spans="1:11" x14ac:dyDescent="0.25">
      <c r="A11" s="4">
        <f>+SUMIFS(Disponibilidades!$D:$D,Disponibilidades!$B:$B,Resultados!$C11,Disponibilidades!$F:$F,"&gt;="&amp;Resultados!$J11,Disponibilidades!$F:$F,"&lt;="&amp;Resultados!$K11)</f>
        <v>0</v>
      </c>
      <c r="B11" s="2" t="s">
        <v>78</v>
      </c>
      <c r="C11" s="6">
        <v>110403000000</v>
      </c>
      <c r="J11" s="8">
        <f t="shared" si="0"/>
        <v>1462</v>
      </c>
      <c r="K11" s="8">
        <v>1827</v>
      </c>
    </row>
    <row r="12" spans="1:11" x14ac:dyDescent="0.25">
      <c r="A12" s="4">
        <f>+SUMIFS(Disponibilidades!$D:$D,Disponibilidades!$B:$B,Resultados!$C12,Disponibilidades!$F:$F,"&gt;="&amp;Resultados!$J12,Disponibilidades!$F:$F,"&lt;="&amp;Resultados!$K12)</f>
        <v>0</v>
      </c>
      <c r="B12" s="2" t="s">
        <v>79</v>
      </c>
      <c r="C12" s="6">
        <v>110403000000</v>
      </c>
      <c r="J12" s="8">
        <f t="shared" si="0"/>
        <v>1828</v>
      </c>
      <c r="K12" s="8">
        <v>2557</v>
      </c>
    </row>
    <row r="13" spans="1:11" x14ac:dyDescent="0.25">
      <c r="A13" s="4">
        <f>+SUMIFS(Disponibilidades!$D:$D,Disponibilidades!$B:$B,Resultados!$C13,Disponibilidades!$F:$F,"&gt;="&amp;Resultados!$J13,Disponibilidades!$F:$F,"&lt;="&amp;Resultados!$K13)</f>
        <v>0</v>
      </c>
      <c r="B13" s="2" t="s">
        <v>80</v>
      </c>
      <c r="C13" s="6">
        <v>110403000000</v>
      </c>
      <c r="J13" s="8">
        <f t="shared" si="0"/>
        <v>2558</v>
      </c>
      <c r="K13" s="8">
        <v>3653</v>
      </c>
    </row>
    <row r="14" spans="1:11" x14ac:dyDescent="0.25">
      <c r="A14" s="4">
        <f>+SUMIFS(Disponibilidades!$D:$D,Disponibilidades!$B:$B,Resultados!$C14,Disponibilidades!$F:$F,"&gt;="&amp;Resultados!$J14,Disponibilidades!$F:$F,"&lt;="&amp;Resultados!$K14)</f>
        <v>0</v>
      </c>
      <c r="B14" s="2" t="s">
        <v>81</v>
      </c>
      <c r="C14" s="6">
        <v>110403000000</v>
      </c>
      <c r="J14" s="8">
        <f t="shared" si="0"/>
        <v>3654</v>
      </c>
      <c r="K14" s="8">
        <v>5479</v>
      </c>
    </row>
    <row r="15" spans="1:11" x14ac:dyDescent="0.25">
      <c r="A15" s="4">
        <f>+SUMIFS(Disponibilidades!$D:$D,Disponibilidades!$B:$B,Resultados!$C15,Disponibilidades!$F:$F,"&gt;="&amp;Resultados!$J15,Disponibilidades!$F:$F,"&lt;="&amp;Resultados!$K15)</f>
        <v>0</v>
      </c>
      <c r="B15" s="2" t="s">
        <v>82</v>
      </c>
      <c r="C15" s="6">
        <v>110403000000</v>
      </c>
      <c r="J15" s="8">
        <f t="shared" si="0"/>
        <v>5480</v>
      </c>
      <c r="K15" s="8">
        <v>7305</v>
      </c>
    </row>
    <row r="16" spans="1:11" x14ac:dyDescent="0.25">
      <c r="A16" s="4">
        <f>+SUMIFS(Disponibilidades!$D:$D,Disponibilidades!$B:$B,Resultados!$C16,Disponibilidades!$F:$F,"&gt;="&amp;Resultados!$J16,Disponibilidades!$F:$F,"&lt;="&amp;Resultados!$K16)</f>
        <v>0</v>
      </c>
      <c r="B16" s="2" t="s">
        <v>83</v>
      </c>
      <c r="C16" s="6">
        <v>110403000000</v>
      </c>
      <c r="J16" s="8">
        <f t="shared" si="0"/>
        <v>7306</v>
      </c>
      <c r="K16" s="8">
        <v>100000</v>
      </c>
    </row>
    <row r="17" spans="1:14" x14ac:dyDescent="0.25">
      <c r="A17" s="35">
        <v>60798184</v>
      </c>
      <c r="B17" s="2" t="s">
        <v>68</v>
      </c>
      <c r="J17" s="8">
        <v>1</v>
      </c>
      <c r="K17" s="8">
        <v>7</v>
      </c>
    </row>
    <row r="18" spans="1:14" x14ac:dyDescent="0.25">
      <c r="A18" s="35">
        <v>6573289981</v>
      </c>
      <c r="B18" s="2" t="s">
        <v>69</v>
      </c>
      <c r="J18" s="8">
        <v>8</v>
      </c>
      <c r="K18" s="8">
        <v>31</v>
      </c>
    </row>
    <row r="19" spans="1:14" x14ac:dyDescent="0.25">
      <c r="A19" s="35">
        <v>315472200</v>
      </c>
      <c r="B19" s="2" t="s">
        <v>70</v>
      </c>
      <c r="J19" s="8">
        <v>32</v>
      </c>
      <c r="K19" s="8">
        <v>92</v>
      </c>
    </row>
    <row r="20" spans="1:14" x14ac:dyDescent="0.25">
      <c r="A20" s="35">
        <v>641408258</v>
      </c>
      <c r="B20" s="2">
        <v>10156</v>
      </c>
      <c r="J20" s="8">
        <v>93</v>
      </c>
      <c r="K20" s="8">
        <v>184</v>
      </c>
    </row>
    <row r="21" spans="1:14" x14ac:dyDescent="0.25">
      <c r="A21" s="35">
        <v>15675615</v>
      </c>
      <c r="B21" s="2">
        <v>10158</v>
      </c>
      <c r="J21" s="8">
        <v>185</v>
      </c>
      <c r="K21" s="8">
        <v>366</v>
      </c>
    </row>
    <row r="22" spans="1:14" x14ac:dyDescent="0.25">
      <c r="A22" s="35">
        <v>4697363</v>
      </c>
      <c r="B22" s="2">
        <v>10160</v>
      </c>
      <c r="J22" s="8">
        <v>367</v>
      </c>
      <c r="K22" s="8">
        <v>731</v>
      </c>
    </row>
    <row r="23" spans="1:14" x14ac:dyDescent="0.25">
      <c r="A23" s="35">
        <v>5248</v>
      </c>
      <c r="B23" s="2">
        <v>10162</v>
      </c>
      <c r="J23" s="8">
        <v>732</v>
      </c>
      <c r="K23" s="8">
        <v>1096</v>
      </c>
    </row>
    <row r="24" spans="1:14" x14ac:dyDescent="0.25">
      <c r="A24" s="35"/>
      <c r="B24" s="2">
        <v>10164</v>
      </c>
      <c r="J24" s="8">
        <v>1097</v>
      </c>
      <c r="K24" s="8">
        <v>1461</v>
      </c>
    </row>
    <row r="25" spans="1:14" x14ac:dyDescent="0.25">
      <c r="A25" s="35"/>
      <c r="B25" s="2">
        <v>10166</v>
      </c>
      <c r="J25" s="8">
        <v>1462</v>
      </c>
      <c r="K25" s="8">
        <v>1827</v>
      </c>
    </row>
    <row r="26" spans="1:14" x14ac:dyDescent="0.25">
      <c r="A26" s="35"/>
      <c r="B26" s="2">
        <v>10168</v>
      </c>
      <c r="J26" s="8">
        <v>1828</v>
      </c>
      <c r="K26" s="8">
        <v>2557</v>
      </c>
    </row>
    <row r="27" spans="1:14" x14ac:dyDescent="0.25">
      <c r="A27" s="35"/>
      <c r="B27" s="2">
        <v>10170</v>
      </c>
      <c r="J27" s="8">
        <v>2558</v>
      </c>
      <c r="K27" s="8">
        <v>3653</v>
      </c>
    </row>
    <row r="28" spans="1:14" x14ac:dyDescent="0.25">
      <c r="A28" s="35"/>
      <c r="B28" s="2">
        <v>10172</v>
      </c>
      <c r="J28" s="8">
        <v>3654</v>
      </c>
      <c r="K28" s="8">
        <v>5479</v>
      </c>
    </row>
    <row r="29" spans="1:14" x14ac:dyDescent="0.25">
      <c r="A29" s="35"/>
      <c r="B29" s="2">
        <v>10174</v>
      </c>
      <c r="J29" s="8">
        <v>5480</v>
      </c>
      <c r="K29" s="8">
        <v>7305</v>
      </c>
    </row>
    <row r="30" spans="1:14" x14ac:dyDescent="0.25">
      <c r="A30" s="35"/>
      <c r="B30" s="2">
        <v>10176</v>
      </c>
      <c r="J30" s="8">
        <v>7306</v>
      </c>
      <c r="K30" s="8">
        <v>100000</v>
      </c>
    </row>
    <row r="31" spans="1:14" x14ac:dyDescent="0.25">
      <c r="A31" s="4">
        <f>+SUMIFS(Tenencia!$P:$P,Tenencia!$Q:$Q,"&gt;="&amp;Resultados!$J31,Tenencia!$Q:$Q,"&lt;="&amp;Resultados!$K31,Tenencia!$L:$L,Resultados!$C31)</f>
        <v>0</v>
      </c>
      <c r="B31" s="2">
        <v>10450</v>
      </c>
      <c r="C31" s="8" t="s">
        <v>108</v>
      </c>
      <c r="J31" s="8">
        <v>1</v>
      </c>
      <c r="K31" s="8">
        <v>7</v>
      </c>
      <c r="N31" s="8"/>
    </row>
    <row r="32" spans="1:14" x14ac:dyDescent="0.25">
      <c r="A32" s="4">
        <f>+SUMIFS(Tenencia!$P:$P,Tenencia!$Q:$Q,"&gt;="&amp;Resultados!$J32,Tenencia!$Q:$Q,"&lt;="&amp;Resultados!$K32,Tenencia!$L:$L,Resultados!$C32)</f>
        <v>0</v>
      </c>
      <c r="B32" s="2">
        <v>10452</v>
      </c>
      <c r="C32" s="8" t="s">
        <v>108</v>
      </c>
      <c r="J32" s="8">
        <v>8</v>
      </c>
      <c r="K32" s="8">
        <v>31</v>
      </c>
      <c r="N32" s="8"/>
    </row>
    <row r="33" spans="1:14" x14ac:dyDescent="0.25">
      <c r="A33" s="4">
        <f>+SUMIFS(Tenencia!$P:$P,Tenencia!$Q:$Q,"&gt;="&amp;Resultados!$J33,Tenencia!$Q:$Q,"&lt;="&amp;Resultados!$K33,Tenencia!$L:$L,Resultados!$C33)</f>
        <v>0</v>
      </c>
      <c r="B33" s="2">
        <v>10454</v>
      </c>
      <c r="C33" s="8" t="s">
        <v>108</v>
      </c>
      <c r="J33" s="8">
        <v>32</v>
      </c>
      <c r="K33" s="8">
        <v>92</v>
      </c>
      <c r="N33" s="8"/>
    </row>
    <row r="34" spans="1:14" x14ac:dyDescent="0.25">
      <c r="A34" s="4">
        <f>+SUMIFS(Tenencia!$P:$P,Tenencia!$Q:$Q,"&gt;="&amp;Resultados!$J34,Tenencia!$Q:$Q,"&lt;="&amp;Resultados!$K34,Tenencia!$L:$L,Resultados!$C34)</f>
        <v>0</v>
      </c>
      <c r="B34" s="2">
        <v>10456</v>
      </c>
      <c r="C34" s="8" t="s">
        <v>108</v>
      </c>
      <c r="J34" s="8">
        <v>93</v>
      </c>
      <c r="K34" s="8">
        <v>184</v>
      </c>
      <c r="N34" s="8"/>
    </row>
    <row r="35" spans="1:14" x14ac:dyDescent="0.25">
      <c r="A35" s="4">
        <f>+SUMIFS(Tenencia!$P:$P,Tenencia!$Q:$Q,"&gt;="&amp;Resultados!$J35,Tenencia!$Q:$Q,"&lt;="&amp;Resultados!$K35,Tenencia!$L:$L,Resultados!$C35)</f>
        <v>0</v>
      </c>
      <c r="B35" s="2">
        <v>10458</v>
      </c>
      <c r="C35" s="8" t="s">
        <v>108</v>
      </c>
      <c r="J35" s="8">
        <v>185</v>
      </c>
      <c r="K35" s="8">
        <v>366</v>
      </c>
      <c r="N35" s="8"/>
    </row>
    <row r="36" spans="1:14" x14ac:dyDescent="0.25">
      <c r="A36" s="4">
        <f>+SUMIFS(Tenencia!$P:$P,Tenencia!$Q:$Q,"&gt;="&amp;Resultados!$J36,Tenencia!$Q:$Q,"&lt;="&amp;Resultados!$K36,Tenencia!$L:$L,Resultados!$C36)</f>
        <v>0</v>
      </c>
      <c r="B36" s="2">
        <v>10460</v>
      </c>
      <c r="C36" s="8" t="s">
        <v>108</v>
      </c>
      <c r="J36" s="8">
        <v>367</v>
      </c>
      <c r="K36" s="8">
        <v>731</v>
      </c>
      <c r="N36" s="8"/>
    </row>
    <row r="37" spans="1:14" x14ac:dyDescent="0.25">
      <c r="A37" s="4">
        <f>+SUMIFS(Tenencia!$P:$P,Tenencia!$Q:$Q,"&gt;="&amp;Resultados!$J37,Tenencia!$Q:$Q,"&lt;="&amp;Resultados!$K37,Tenencia!$L:$L,Resultados!$C37)</f>
        <v>0</v>
      </c>
      <c r="B37" s="2">
        <v>10462</v>
      </c>
      <c r="C37" s="8" t="s">
        <v>108</v>
      </c>
      <c r="J37" s="8">
        <v>732</v>
      </c>
      <c r="K37" s="8">
        <v>1096</v>
      </c>
      <c r="N37" s="8"/>
    </row>
    <row r="38" spans="1:14" x14ac:dyDescent="0.25">
      <c r="A38" s="4">
        <f>+SUMIFS(Tenencia!$P:$P,Tenencia!$Q:$Q,"&gt;="&amp;Resultados!$J38,Tenencia!$Q:$Q,"&lt;="&amp;Resultados!$K38,Tenencia!$L:$L,Resultados!$C38)</f>
        <v>0</v>
      </c>
      <c r="B38" s="2">
        <v>10464</v>
      </c>
      <c r="C38" s="8" t="s">
        <v>108</v>
      </c>
      <c r="J38" s="8">
        <v>1097</v>
      </c>
      <c r="K38" s="8">
        <v>1461</v>
      </c>
      <c r="N38" s="8"/>
    </row>
    <row r="39" spans="1:14" x14ac:dyDescent="0.25">
      <c r="A39" s="4">
        <f>+SUMIFS(Tenencia!$P:$P,Tenencia!$Q:$Q,"&gt;="&amp;Resultados!$J39,Tenencia!$Q:$Q,"&lt;="&amp;Resultados!$K39,Tenencia!$L:$L,Resultados!$C39)</f>
        <v>0</v>
      </c>
      <c r="B39" s="2">
        <v>10466</v>
      </c>
      <c r="C39" s="8" t="s">
        <v>108</v>
      </c>
      <c r="J39" s="8">
        <v>1462</v>
      </c>
      <c r="K39" s="8">
        <v>1827</v>
      </c>
      <c r="N39" s="8"/>
    </row>
    <row r="40" spans="1:14" x14ac:dyDescent="0.25">
      <c r="A40" s="4">
        <f>+SUMIFS(Tenencia!$P:$P,Tenencia!$Q:$Q,"&gt;="&amp;Resultados!$J40,Tenencia!$Q:$Q,"&lt;="&amp;Resultados!$K40,Tenencia!$L:$L,Resultados!$C40)</f>
        <v>0</v>
      </c>
      <c r="B40" s="2">
        <v>10468</v>
      </c>
      <c r="C40" s="8" t="s">
        <v>108</v>
      </c>
      <c r="J40" s="8">
        <v>1828</v>
      </c>
      <c r="K40" s="8">
        <v>2557</v>
      </c>
    </row>
    <row r="41" spans="1:14" x14ac:dyDescent="0.25">
      <c r="A41" s="4">
        <f>+SUMIFS(Tenencia!$P:$P,Tenencia!$Q:$Q,"&gt;="&amp;Resultados!$J41,Tenencia!$Q:$Q,"&lt;="&amp;Resultados!$K41,Tenencia!$L:$L,Resultados!$C41)</f>
        <v>0</v>
      </c>
      <c r="B41" s="2" t="s">
        <v>109</v>
      </c>
      <c r="C41" s="8" t="s">
        <v>108</v>
      </c>
      <c r="J41" s="8">
        <v>2558</v>
      </c>
      <c r="K41" s="8">
        <v>3653</v>
      </c>
    </row>
    <row r="42" spans="1:14" x14ac:dyDescent="0.25">
      <c r="A42" s="4">
        <f>+SUMIFS(Tenencia!$P:$P,Tenencia!$Q:$Q,"&gt;="&amp;Resultados!$J42,Tenencia!$Q:$Q,"&lt;="&amp;Resultados!$K42,Tenencia!$L:$L,Resultados!$C42)</f>
        <v>0</v>
      </c>
      <c r="B42" s="2" t="s">
        <v>110</v>
      </c>
      <c r="C42" s="8" t="s">
        <v>108</v>
      </c>
      <c r="J42" s="8">
        <v>3654</v>
      </c>
      <c r="K42" s="8">
        <v>5479</v>
      </c>
    </row>
    <row r="43" spans="1:14" x14ac:dyDescent="0.25">
      <c r="A43" s="4">
        <f>+SUMIFS(Tenencia!$P:$P,Tenencia!$Q:$Q,"&gt;="&amp;Resultados!$J43,Tenencia!$Q:$Q,"&lt;="&amp;Resultados!$K43,Tenencia!$L:$L,Resultados!$C43)</f>
        <v>0</v>
      </c>
      <c r="B43" s="2" t="s">
        <v>111</v>
      </c>
      <c r="C43" s="8" t="s">
        <v>108</v>
      </c>
      <c r="J43" s="8">
        <v>5480</v>
      </c>
      <c r="K43" s="8">
        <v>7305</v>
      </c>
    </row>
    <row r="44" spans="1:14" x14ac:dyDescent="0.25">
      <c r="A44" s="4">
        <f>+SUMIFS(Tenencia!$P:$P,Tenencia!$Q:$Q,"&gt;="&amp;Resultados!$J44,Tenencia!$Q:$Q,"&lt;="&amp;Resultados!$K44,Tenencia!$L:$L,Resultados!$C44)</f>
        <v>0</v>
      </c>
      <c r="B44" s="2" t="s">
        <v>112</v>
      </c>
      <c r="C44" s="8" t="s">
        <v>108</v>
      </c>
      <c r="J44" s="8">
        <v>7306</v>
      </c>
      <c r="K44" s="8">
        <v>100000</v>
      </c>
    </row>
    <row r="45" spans="1:14" x14ac:dyDescent="0.25">
      <c r="A45" s="4">
        <f>+SUMIFS(Tenencia!$P:$P,Tenencia!$Q:$Q,"&gt;="&amp;Resultados!$J45,Tenencia!$Q:$Q,"&lt;="&amp;Resultados!$K45,Tenencia!$B:$B,Resultados!$C45)</f>
        <v>0</v>
      </c>
      <c r="B45" s="2">
        <v>10550</v>
      </c>
      <c r="C45" s="9">
        <v>121100000000</v>
      </c>
      <c r="J45" s="3">
        <v>1</v>
      </c>
      <c r="K45" s="3">
        <v>7</v>
      </c>
      <c r="M45" s="1"/>
    </row>
    <row r="46" spans="1:14" x14ac:dyDescent="0.25">
      <c r="A46" s="4">
        <f>+SUMIFS(Tenencia!$P:$P,Tenencia!$Q:$Q,"&gt;="&amp;Resultados!$J46,Tenencia!$Q:$Q,"&lt;="&amp;Resultados!$K46,Tenencia!$B:$B,Resultados!$C46)</f>
        <v>0</v>
      </c>
      <c r="B46" s="2">
        <v>10552</v>
      </c>
      <c r="C46" s="9">
        <v>121100000000</v>
      </c>
      <c r="J46" s="3">
        <v>8</v>
      </c>
      <c r="K46" s="3">
        <v>31</v>
      </c>
    </row>
    <row r="47" spans="1:14" x14ac:dyDescent="0.25">
      <c r="A47" s="4">
        <f>+SUMIFS(Tenencia!$P:$P,Tenencia!$Q:$Q,"&gt;="&amp;Resultados!$J47,Tenencia!$Q:$Q,"&lt;="&amp;Resultados!$K47,Tenencia!$B:$B,Resultados!$C47)</f>
        <v>0</v>
      </c>
      <c r="B47" s="2">
        <v>10554</v>
      </c>
      <c r="C47" s="9">
        <v>121100000000</v>
      </c>
      <c r="J47" s="3">
        <v>32</v>
      </c>
      <c r="K47" s="3">
        <v>92</v>
      </c>
    </row>
    <row r="48" spans="1:14" x14ac:dyDescent="0.25">
      <c r="A48" s="4">
        <f>+SUMIFS(Tenencia!$P:$P,Tenencia!$Q:$Q,"&gt;="&amp;Resultados!$J48,Tenencia!$Q:$Q,"&lt;="&amp;Resultados!$K48,Tenencia!$B:$B,Resultados!$C48)</f>
        <v>0</v>
      </c>
      <c r="B48" s="2">
        <v>10556</v>
      </c>
      <c r="C48" s="9">
        <v>121100000000</v>
      </c>
      <c r="J48" s="3">
        <v>93</v>
      </c>
      <c r="K48" s="3">
        <v>184</v>
      </c>
    </row>
    <row r="49" spans="1:11" x14ac:dyDescent="0.25">
      <c r="A49" s="4">
        <f>+SUMIFS(Tenencia!$P:$P,Tenencia!$Q:$Q,"&gt;="&amp;Resultados!$J49,Tenencia!$Q:$Q,"&lt;="&amp;Resultados!$K49,Tenencia!$B:$B,Resultados!$C49)</f>
        <v>0</v>
      </c>
      <c r="B49" s="2">
        <v>10558</v>
      </c>
      <c r="C49" s="9">
        <v>121100000000</v>
      </c>
      <c r="J49" s="8">
        <v>185</v>
      </c>
      <c r="K49" s="8">
        <v>366</v>
      </c>
    </row>
    <row r="50" spans="1:11" x14ac:dyDescent="0.25">
      <c r="A50" s="4">
        <f>+SUMIFS(Tenencia!$P:$P,Tenencia!$Q:$Q,"&gt;="&amp;Resultados!$J50,Tenencia!$Q:$Q,"&lt;="&amp;Resultados!$K50,Tenencia!$B:$B,Resultados!$C50)</f>
        <v>0</v>
      </c>
      <c r="B50" s="2">
        <v>10560</v>
      </c>
      <c r="C50" s="9">
        <v>121100000000</v>
      </c>
      <c r="J50" s="8">
        <v>367</v>
      </c>
      <c r="K50" s="8">
        <v>731</v>
      </c>
    </row>
    <row r="51" spans="1:11" x14ac:dyDescent="0.25">
      <c r="A51" s="4">
        <f>+SUMIFS(Tenencia!$P:$P,Tenencia!$Q:$Q,"&gt;="&amp;Resultados!$J51,Tenencia!$Q:$Q,"&lt;="&amp;Resultados!$K51,Tenencia!$B:$B,Resultados!$C51)</f>
        <v>0</v>
      </c>
      <c r="B51" s="2">
        <v>10562</v>
      </c>
      <c r="C51" s="9">
        <v>121100000000</v>
      </c>
      <c r="J51" s="8">
        <v>732</v>
      </c>
      <c r="K51" s="8">
        <v>1096</v>
      </c>
    </row>
    <row r="52" spans="1:11" x14ac:dyDescent="0.25">
      <c r="A52" s="4">
        <f>+SUMIFS(Tenencia!$P:$P,Tenencia!$Q:$Q,"&gt;="&amp;Resultados!$J52,Tenencia!$Q:$Q,"&lt;="&amp;Resultados!$K52,Tenencia!$B:$B,Resultados!$C52)</f>
        <v>0</v>
      </c>
      <c r="B52" s="2">
        <v>10564</v>
      </c>
      <c r="C52" s="9">
        <v>121100000000</v>
      </c>
      <c r="J52" s="8">
        <v>1097</v>
      </c>
      <c r="K52" s="8">
        <v>1461</v>
      </c>
    </row>
    <row r="53" spans="1:11" x14ac:dyDescent="0.25">
      <c r="A53" s="4">
        <f>+SUMIFS(Tenencia!$P:$P,Tenencia!$Q:$Q,"&gt;="&amp;Resultados!$J53,Tenencia!$Q:$Q,"&lt;="&amp;Resultados!$K53,Tenencia!$B:$B,Resultados!$C53)</f>
        <v>0</v>
      </c>
      <c r="B53" s="2">
        <v>10566</v>
      </c>
      <c r="C53" s="9">
        <v>121100000000</v>
      </c>
      <c r="J53" s="8">
        <v>1462</v>
      </c>
      <c r="K53" s="8">
        <v>1827</v>
      </c>
    </row>
    <row r="54" spans="1:11" x14ac:dyDescent="0.25">
      <c r="A54" s="4">
        <f>+SUMIFS(Tenencia!$P:$P,Tenencia!$Q:$Q,"&gt;="&amp;Resultados!$J54,Tenencia!$Q:$Q,"&lt;="&amp;Resultados!$K54,Tenencia!$B:$B,Resultados!$C54)</f>
        <v>0</v>
      </c>
      <c r="B54" s="2">
        <v>10568</v>
      </c>
      <c r="C54" s="9">
        <v>121100000000</v>
      </c>
      <c r="J54" s="8">
        <v>1828</v>
      </c>
      <c r="K54" s="8">
        <v>2557</v>
      </c>
    </row>
    <row r="55" spans="1:11" x14ac:dyDescent="0.25">
      <c r="A55" s="4">
        <f>+SUMIFS(Tenencia!$P:$P,Tenencia!$Q:$Q,"&gt;="&amp;Resultados!$J55,Tenencia!$Q:$Q,"&lt;="&amp;Resultados!$K55,Tenencia!$B:$B,Resultados!$C55)</f>
        <v>0</v>
      </c>
      <c r="B55" s="2">
        <v>10570</v>
      </c>
      <c r="C55" s="9">
        <v>121100000000</v>
      </c>
      <c r="J55" s="8">
        <v>2558</v>
      </c>
      <c r="K55" s="8">
        <v>3653</v>
      </c>
    </row>
    <row r="56" spans="1:11" x14ac:dyDescent="0.25">
      <c r="A56" s="4">
        <f>+SUMIFS(Tenencia!$P:$P,Tenencia!$Q:$Q,"&gt;="&amp;Resultados!$J56,Tenencia!$Q:$Q,"&lt;="&amp;Resultados!$K56,Tenencia!$B:$B,Resultados!$C56)</f>
        <v>0</v>
      </c>
      <c r="B56" s="2">
        <v>10572</v>
      </c>
      <c r="C56" s="9">
        <v>121100000000</v>
      </c>
      <c r="J56" s="8">
        <v>3654</v>
      </c>
      <c r="K56" s="8">
        <v>5479</v>
      </c>
    </row>
    <row r="57" spans="1:11" x14ac:dyDescent="0.25">
      <c r="A57" s="4">
        <f>+SUMIFS(Tenencia!$P:$P,Tenencia!$Q:$Q,"&gt;="&amp;Resultados!$J57,Tenencia!$Q:$Q,"&lt;="&amp;Resultados!$K57,Tenencia!$B:$B,Resultados!$C57)</f>
        <v>0</v>
      </c>
      <c r="B57" s="2">
        <v>10574</v>
      </c>
      <c r="C57" s="9">
        <v>121100000000</v>
      </c>
      <c r="J57" s="8">
        <v>5480</v>
      </c>
      <c r="K57" s="8">
        <v>7305</v>
      </c>
    </row>
    <row r="58" spans="1:11" x14ac:dyDescent="0.25">
      <c r="A58" s="4">
        <f>+SUMIFS(Tenencia!$P:$P,Tenencia!$Q:$Q,"&gt;="&amp;Resultados!$J58,Tenencia!$Q:$Q,"&lt;="&amp;Resultados!$K58,Tenencia!$B:$B,Resultados!$C58)</f>
        <v>0</v>
      </c>
      <c r="B58" s="2">
        <v>10576</v>
      </c>
      <c r="C58" s="9">
        <v>121100000000</v>
      </c>
      <c r="J58" s="8">
        <v>7306</v>
      </c>
      <c r="K58" s="8">
        <v>100000</v>
      </c>
    </row>
    <row r="59" spans="1:11" x14ac:dyDescent="0.25">
      <c r="A59" s="4">
        <f>+SUMIFS(Captacion!$E:$E,Captacion!$G:$G,"&gt;="&amp;Resultados!$J59,Captacion!$G:$G,"&lt;="&amp;Resultados!$K59,Captacion!$B:$B,Resultados!$C59)</f>
        <v>0</v>
      </c>
      <c r="B59" s="2">
        <v>13050</v>
      </c>
      <c r="C59" s="6">
        <v>210102010000</v>
      </c>
      <c r="F59" s="1"/>
      <c r="J59" s="8">
        <v>1</v>
      </c>
      <c r="K59" s="8">
        <v>7</v>
      </c>
    </row>
    <row r="60" spans="1:11" x14ac:dyDescent="0.25">
      <c r="A60" s="4">
        <f>+SUMIFS(Captacion!$E:$E,Captacion!$G:$G,"&gt;="&amp;Resultados!$J60,Captacion!$G:$G,"&lt;="&amp;Resultados!$K60,Captacion!$B:$B,Resultados!$C60)</f>
        <v>0</v>
      </c>
      <c r="B60" s="2">
        <v>13052</v>
      </c>
      <c r="C60" s="6">
        <v>210102010000</v>
      </c>
      <c r="J60" s="8">
        <v>8</v>
      </c>
      <c r="K60" s="8">
        <v>31</v>
      </c>
    </row>
    <row r="61" spans="1:11" x14ac:dyDescent="0.25">
      <c r="A61" s="4">
        <f>+SUMIFS(Captacion!$E:$E,Captacion!$G:$G,"&gt;="&amp;Resultados!$J61,Captacion!$G:$G,"&lt;="&amp;Resultados!$K61,Captacion!$B:$B,Resultados!$C61)</f>
        <v>0</v>
      </c>
      <c r="B61" s="2">
        <v>13054</v>
      </c>
      <c r="C61" s="6">
        <v>210102010000</v>
      </c>
      <c r="J61" s="8">
        <v>32</v>
      </c>
      <c r="K61" s="8">
        <v>92</v>
      </c>
    </row>
    <row r="62" spans="1:11" x14ac:dyDescent="0.25">
      <c r="A62" s="4">
        <f>+SUMIFS(Captacion!$E:$E,Captacion!$G:$G,"&gt;="&amp;Resultados!$J62,Captacion!$G:$G,"&lt;="&amp;Resultados!$K62,Captacion!$B:$B,Resultados!$C62)</f>
        <v>0</v>
      </c>
      <c r="B62" s="2">
        <v>13056</v>
      </c>
      <c r="C62" s="6">
        <v>210102010000</v>
      </c>
      <c r="J62" s="8">
        <v>93</v>
      </c>
      <c r="K62" s="8">
        <v>184</v>
      </c>
    </row>
    <row r="63" spans="1:11" x14ac:dyDescent="0.25">
      <c r="A63" s="4">
        <f>+SUMIFS(Captacion!$E:$E,Captacion!$G:$G,"&gt;="&amp;Resultados!$J63,Captacion!$G:$G,"&lt;="&amp;Resultados!$K63,Captacion!$B:$B,Resultados!$C63)</f>
        <v>0</v>
      </c>
      <c r="B63" s="2">
        <v>13058</v>
      </c>
      <c r="C63" s="6">
        <v>210102010000</v>
      </c>
      <c r="J63" s="8">
        <v>185</v>
      </c>
      <c r="K63" s="8">
        <v>366</v>
      </c>
    </row>
    <row r="64" spans="1:11" x14ac:dyDescent="0.25">
      <c r="A64" s="4">
        <f>+SUMIFS(Captacion!$E:$E,Captacion!$G:$G,"&gt;="&amp;Resultados!$J64,Captacion!$G:$G,"&lt;="&amp;Resultados!$K64,Captacion!$B:$B,Resultados!$C64)</f>
        <v>0</v>
      </c>
      <c r="B64" s="2">
        <v>13060</v>
      </c>
      <c r="C64" s="6">
        <v>210102010000</v>
      </c>
      <c r="J64" s="8">
        <v>367</v>
      </c>
      <c r="K64" s="8">
        <v>731</v>
      </c>
    </row>
    <row r="65" spans="1:11" x14ac:dyDescent="0.25">
      <c r="A65" s="4">
        <f>+SUMIFS(Captacion!$E:$E,Captacion!$G:$G,"&gt;="&amp;Resultados!$J65,Captacion!$G:$G,"&lt;="&amp;Resultados!$K65,Captacion!$B:$B,Resultados!$C65)</f>
        <v>0</v>
      </c>
      <c r="B65" s="2">
        <v>13062</v>
      </c>
      <c r="C65" s="6">
        <v>210102010000</v>
      </c>
      <c r="J65" s="8">
        <v>732</v>
      </c>
      <c r="K65" s="8">
        <v>1096</v>
      </c>
    </row>
    <row r="66" spans="1:11" x14ac:dyDescent="0.25">
      <c r="A66" s="4">
        <f>+SUMIFS(Captacion!$E:$E,Captacion!$G:$G,"&gt;="&amp;Resultados!$J66,Captacion!$G:$G,"&lt;="&amp;Resultados!$K66,Captacion!$B:$B,Resultados!$C66)</f>
        <v>0</v>
      </c>
      <c r="B66" s="2">
        <v>13064</v>
      </c>
      <c r="C66" s="6">
        <v>210102010000</v>
      </c>
      <c r="J66" s="8">
        <v>1097</v>
      </c>
      <c r="K66" s="8">
        <v>1461</v>
      </c>
    </row>
    <row r="67" spans="1:11" x14ac:dyDescent="0.25">
      <c r="A67" s="4">
        <f>+SUMIFS(Captacion!$E:$E,Captacion!$G:$G,"&gt;="&amp;Resultados!$J67,Captacion!$G:$G,"&lt;="&amp;Resultados!$K67,Captacion!$B:$B,Resultados!$C67)</f>
        <v>0</v>
      </c>
      <c r="B67" s="2">
        <v>13066</v>
      </c>
      <c r="C67" s="6">
        <v>210102010000</v>
      </c>
      <c r="J67" s="8">
        <v>1462</v>
      </c>
      <c r="K67" s="8">
        <v>1827</v>
      </c>
    </row>
    <row r="68" spans="1:11" x14ac:dyDescent="0.25">
      <c r="A68" s="4">
        <f>+SUMIFS(Captacion!$E:$E,Captacion!$G:$G,"&gt;="&amp;Resultados!$J68,Captacion!$G:$G,"&lt;="&amp;Resultados!$K68,Captacion!$B:$B,Resultados!$C68)</f>
        <v>0</v>
      </c>
      <c r="B68" s="2">
        <v>13068</v>
      </c>
      <c r="C68" s="6">
        <v>210102010000</v>
      </c>
      <c r="J68" s="8">
        <v>1828</v>
      </c>
      <c r="K68" s="8">
        <v>2557</v>
      </c>
    </row>
    <row r="69" spans="1:11" x14ac:dyDescent="0.25">
      <c r="A69" s="4">
        <f>+SUMIFS(Captacion!$E:$E,Captacion!$G:$G,"&gt;="&amp;Resultados!$J69,Captacion!$G:$G,"&lt;="&amp;Resultados!$K69,Captacion!$B:$B,Resultados!$C69)</f>
        <v>0</v>
      </c>
      <c r="B69" s="2">
        <v>13070</v>
      </c>
      <c r="C69" s="6">
        <v>210102010000</v>
      </c>
      <c r="J69" s="8">
        <v>2558</v>
      </c>
      <c r="K69" s="8">
        <v>3653</v>
      </c>
    </row>
    <row r="70" spans="1:11" x14ac:dyDescent="0.25">
      <c r="A70" s="4">
        <f>+SUMIFS(Captacion!$E:$E,Captacion!$G:$G,"&gt;="&amp;Resultados!$J70,Captacion!$G:$G,"&lt;="&amp;Resultados!$K70,Captacion!$B:$B,Resultados!$C70)</f>
        <v>0</v>
      </c>
      <c r="B70" s="2">
        <v>13072</v>
      </c>
      <c r="C70" s="6">
        <v>210102010000</v>
      </c>
      <c r="J70" s="8">
        <v>3654</v>
      </c>
      <c r="K70" s="8">
        <v>5479</v>
      </c>
    </row>
    <row r="71" spans="1:11" x14ac:dyDescent="0.25">
      <c r="A71" s="4">
        <f>+SUMIFS(Captacion!$E:$E,Captacion!$G:$G,"&gt;="&amp;Resultados!$J71,Captacion!$G:$G,"&lt;="&amp;Resultados!$K71,Captacion!$B:$B,Resultados!$C71)</f>
        <v>0</v>
      </c>
      <c r="B71" s="2">
        <v>13074</v>
      </c>
      <c r="C71" s="6">
        <v>210102010000</v>
      </c>
      <c r="J71" s="8">
        <v>5480</v>
      </c>
      <c r="K71" s="8">
        <v>7305</v>
      </c>
    </row>
    <row r="72" spans="1:11" x14ac:dyDescent="0.25">
      <c r="A72" s="4">
        <f>+SUMIFS(Captacion!$E:$E,Captacion!$G:$G,"&gt;="&amp;Resultados!$J72,Captacion!$G:$G,"&lt;="&amp;Resultados!$K72,Captacion!$B:$B,Resultados!$C72)</f>
        <v>0</v>
      </c>
      <c r="B72" s="2">
        <v>13076</v>
      </c>
      <c r="C72" s="6">
        <v>210102010000</v>
      </c>
      <c r="J72" s="8">
        <v>7306</v>
      </c>
      <c r="K72" s="8">
        <v>100000</v>
      </c>
    </row>
    <row r="73" spans="1:11" x14ac:dyDescent="0.25">
      <c r="A73" s="4">
        <f>+SUMIFS(Captacion!$E:$E,Captacion!$G:$G,"&gt;="&amp;Resultados!$J73,Captacion!$G:$G,"&lt;="&amp;Resultados!$K73,Captacion!$B:$B,Resultados!$C73)</f>
        <v>0</v>
      </c>
      <c r="B73" s="2">
        <v>13150</v>
      </c>
      <c r="C73" s="9">
        <v>210100000000</v>
      </c>
      <c r="E73" s="1"/>
      <c r="J73" s="8">
        <v>1</v>
      </c>
      <c r="K73" s="8">
        <v>7</v>
      </c>
    </row>
    <row r="74" spans="1:11" x14ac:dyDescent="0.25">
      <c r="A74" s="4">
        <f>+SUMIFS(Captacion!$E:$E,Captacion!$G:$G,"&gt;="&amp;Resultados!$J74,Captacion!$G:$G,"&lt;="&amp;Resultados!$K74,Captacion!$B:$B,Resultados!$C74)</f>
        <v>0</v>
      </c>
      <c r="B74" s="2">
        <v>13152</v>
      </c>
      <c r="C74" s="9">
        <v>210100000000</v>
      </c>
      <c r="E74" s="1"/>
      <c r="J74" s="8">
        <v>8</v>
      </c>
      <c r="K74" s="8">
        <v>31</v>
      </c>
    </row>
    <row r="75" spans="1:11" x14ac:dyDescent="0.25">
      <c r="A75" s="4">
        <f>+SUMIFS(Captacion!$E:$E,Captacion!$G:$G,"&gt;="&amp;Resultados!$J75,Captacion!$G:$G,"&lt;="&amp;Resultados!$K75,Captacion!$B:$B,Resultados!$C75)</f>
        <v>0</v>
      </c>
      <c r="B75" s="2">
        <v>13154</v>
      </c>
      <c r="C75" s="9">
        <v>210100000000</v>
      </c>
      <c r="J75" s="8">
        <v>32</v>
      </c>
      <c r="K75" s="8">
        <v>92</v>
      </c>
    </row>
    <row r="76" spans="1:11" x14ac:dyDescent="0.25">
      <c r="A76" s="4">
        <f>+SUMIFS(Captacion!$E:$E,Captacion!$G:$G,"&gt;="&amp;Resultados!$J76,Captacion!$G:$G,"&lt;="&amp;Resultados!$K76,Captacion!$B:$B,Resultados!$C76)</f>
        <v>0</v>
      </c>
      <c r="B76" s="2">
        <v>13156</v>
      </c>
      <c r="C76" s="9">
        <v>210100000000</v>
      </c>
      <c r="J76" s="8">
        <v>93</v>
      </c>
      <c r="K76" s="8">
        <v>184</v>
      </c>
    </row>
    <row r="77" spans="1:11" x14ac:dyDescent="0.25">
      <c r="A77" s="4">
        <f>+SUMIFS(Captacion!$E:$E,Captacion!$G:$G,"&gt;="&amp;Resultados!$J77,Captacion!$G:$G,"&lt;="&amp;Resultados!$K77,Captacion!$B:$B,Resultados!$C77)</f>
        <v>0</v>
      </c>
      <c r="B77" s="2">
        <v>13158</v>
      </c>
      <c r="C77" s="9">
        <v>210100000000</v>
      </c>
      <c r="J77" s="8">
        <v>185</v>
      </c>
      <c r="K77" s="8">
        <v>366</v>
      </c>
    </row>
    <row r="78" spans="1:11" x14ac:dyDescent="0.25">
      <c r="A78" s="4">
        <f>+SUMIFS(Captacion!$E:$E,Captacion!$G:$G,"&gt;="&amp;Resultados!$J78,Captacion!$G:$G,"&lt;="&amp;Resultados!$K78,Captacion!$B:$B,Resultados!$C78)</f>
        <v>0</v>
      </c>
      <c r="B78" s="2">
        <v>13160</v>
      </c>
      <c r="C78" s="9">
        <v>210100000000</v>
      </c>
      <c r="J78" s="8">
        <v>367</v>
      </c>
      <c r="K78" s="8">
        <v>731</v>
      </c>
    </row>
    <row r="79" spans="1:11" x14ac:dyDescent="0.25">
      <c r="A79" s="4">
        <f>+SUMIFS(Captacion!$E:$E,Captacion!$G:$G,"&gt;="&amp;Resultados!$J79,Captacion!$G:$G,"&lt;="&amp;Resultados!$K79,Captacion!$B:$B,Resultados!$C79)</f>
        <v>0</v>
      </c>
      <c r="B79" s="2">
        <v>13162</v>
      </c>
      <c r="C79" s="9">
        <v>210100000000</v>
      </c>
      <c r="J79" s="8">
        <v>732</v>
      </c>
      <c r="K79" s="8">
        <v>1096</v>
      </c>
    </row>
    <row r="80" spans="1:11" x14ac:dyDescent="0.25">
      <c r="A80" s="4">
        <f>+SUMIFS(Captacion!$E:$E,Captacion!$G:$G,"&gt;="&amp;Resultados!$J80,Captacion!$G:$G,"&lt;="&amp;Resultados!$K80,Captacion!$B:$B,Resultados!$C80)</f>
        <v>0</v>
      </c>
      <c r="B80" s="2">
        <v>13164</v>
      </c>
      <c r="C80" s="9">
        <v>210100000000</v>
      </c>
      <c r="J80" s="8">
        <v>1097</v>
      </c>
      <c r="K80" s="8">
        <v>1461</v>
      </c>
    </row>
    <row r="81" spans="1:11" x14ac:dyDescent="0.25">
      <c r="A81" s="4">
        <f>+SUMIFS(Captacion!$E:$E,Captacion!$G:$G,"&gt;="&amp;Resultados!$J81,Captacion!$G:$G,"&lt;="&amp;Resultados!$K81,Captacion!$B:$B,Resultados!$C81)</f>
        <v>0</v>
      </c>
      <c r="B81" s="2">
        <v>13166</v>
      </c>
      <c r="C81" s="9">
        <v>210100000000</v>
      </c>
      <c r="J81" s="8">
        <v>1462</v>
      </c>
      <c r="K81" s="8">
        <v>1827</v>
      </c>
    </row>
    <row r="82" spans="1:11" x14ac:dyDescent="0.25">
      <c r="A82" s="4">
        <f>+SUMIFS(Captacion!$E:$E,Captacion!$G:$G,"&gt;="&amp;Resultados!$J82,Captacion!$G:$G,"&lt;="&amp;Resultados!$K82,Captacion!$B:$B,Resultados!$C82)</f>
        <v>0</v>
      </c>
      <c r="B82" s="2">
        <v>13168</v>
      </c>
      <c r="C82" s="9">
        <v>210100000000</v>
      </c>
      <c r="J82" s="8">
        <v>1828</v>
      </c>
      <c r="K82" s="8">
        <v>2557</v>
      </c>
    </row>
    <row r="83" spans="1:11" x14ac:dyDescent="0.25">
      <c r="A83" s="4">
        <f>+SUMIFS(Captacion!$E:$E,Captacion!$G:$G,"&gt;="&amp;Resultados!$J83,Captacion!$G:$G,"&lt;="&amp;Resultados!$K83,Captacion!$B:$B,Resultados!$C83)</f>
        <v>0</v>
      </c>
      <c r="B83" s="2">
        <v>13170</v>
      </c>
      <c r="C83" s="9">
        <v>210100000000</v>
      </c>
      <c r="J83" s="8">
        <v>2558</v>
      </c>
      <c r="K83" s="8">
        <v>3653</v>
      </c>
    </row>
    <row r="84" spans="1:11" x14ac:dyDescent="0.25">
      <c r="A84" s="4">
        <f>+SUMIFS(Captacion!$E:$E,Captacion!$G:$G,"&gt;="&amp;Resultados!$J84,Captacion!$G:$G,"&lt;="&amp;Resultados!$K84,Captacion!$B:$B,Resultados!$C84)</f>
        <v>0</v>
      </c>
      <c r="B84" s="2">
        <v>13172</v>
      </c>
      <c r="C84" s="9">
        <v>210100000000</v>
      </c>
      <c r="J84" s="8">
        <v>3654</v>
      </c>
      <c r="K84" s="8">
        <v>5479</v>
      </c>
    </row>
    <row r="85" spans="1:11" x14ac:dyDescent="0.25">
      <c r="A85" s="4">
        <f>+SUMIFS(Captacion!$E:$E,Captacion!$G:$G,"&gt;="&amp;Resultados!$J85,Captacion!$G:$G,"&lt;="&amp;Resultados!$K85,Captacion!$B:$B,Resultados!$C85)</f>
        <v>0</v>
      </c>
      <c r="B85" s="2">
        <v>13174</v>
      </c>
      <c r="C85" s="9">
        <v>210100000000</v>
      </c>
      <c r="J85" s="8">
        <v>5480</v>
      </c>
      <c r="K85" s="8">
        <v>7305</v>
      </c>
    </row>
    <row r="86" spans="1:11" x14ac:dyDescent="0.25">
      <c r="A86" s="4">
        <f>+SUMIFS(Captacion!$E:$E,Captacion!$G:$G,"&gt;="&amp;Resultados!$J86,Captacion!$G:$G,"&lt;="&amp;Resultados!$K86,Captacion!$B:$B,Resultados!$C86)</f>
        <v>0</v>
      </c>
      <c r="B86" s="2">
        <v>13176</v>
      </c>
      <c r="C86" s="9">
        <v>210100000000</v>
      </c>
      <c r="J86" s="8">
        <v>7306</v>
      </c>
      <c r="K86" s="8">
        <v>100000</v>
      </c>
    </row>
    <row r="87" spans="1:11" x14ac:dyDescent="0.25">
      <c r="A87" s="4">
        <f>+SUMIFS(Captacion!$E:$E,Captacion!$G:$G,"&gt;="&amp;Resultados!$J87,Captacion!$G:$G,"&lt;="&amp;Resultados!$K87,Captacion!$B:$B,Resultados!$C87)</f>
        <v>0</v>
      </c>
      <c r="B87" s="2">
        <v>13250</v>
      </c>
      <c r="C87" s="9">
        <v>211100000000</v>
      </c>
      <c r="J87" s="8">
        <v>1</v>
      </c>
      <c r="K87" s="8">
        <v>7</v>
      </c>
    </row>
    <row r="88" spans="1:11" x14ac:dyDescent="0.25">
      <c r="A88" s="4">
        <f>+SUMIFS(Captacion!$E:$E,Captacion!$G:$G,"&gt;="&amp;Resultados!$J88,Captacion!$G:$G,"&lt;="&amp;Resultados!$K88,Captacion!$B:$B,Resultados!$C88)</f>
        <v>0</v>
      </c>
      <c r="B88" s="2">
        <v>13252</v>
      </c>
      <c r="C88" s="9">
        <v>211100000000</v>
      </c>
      <c r="J88" s="8">
        <v>8</v>
      </c>
      <c r="K88" s="8">
        <v>31</v>
      </c>
    </row>
    <row r="89" spans="1:11" x14ac:dyDescent="0.25">
      <c r="A89" s="4">
        <f>+SUMIFS(Captacion!$E:$E,Captacion!$G:$G,"&gt;="&amp;Resultados!$J89,Captacion!$G:$G,"&lt;="&amp;Resultados!$K89,Captacion!$B:$B,Resultados!$C89)</f>
        <v>0</v>
      </c>
      <c r="B89" s="2">
        <v>13254</v>
      </c>
      <c r="C89" s="9">
        <v>211100000000</v>
      </c>
      <c r="J89" s="8">
        <v>32</v>
      </c>
      <c r="K89" s="8">
        <v>92</v>
      </c>
    </row>
    <row r="90" spans="1:11" x14ac:dyDescent="0.25">
      <c r="A90" s="4">
        <f>+SUMIFS(Captacion!$E:$E,Captacion!$G:$G,"&gt;="&amp;Resultados!$J90,Captacion!$G:$G,"&lt;="&amp;Resultados!$K90,Captacion!$B:$B,Resultados!$C90)</f>
        <v>0</v>
      </c>
      <c r="B90" s="2">
        <v>13256</v>
      </c>
      <c r="C90" s="9">
        <v>211100000000</v>
      </c>
      <c r="J90" s="8">
        <v>93</v>
      </c>
      <c r="K90" s="8">
        <v>184</v>
      </c>
    </row>
    <row r="91" spans="1:11" x14ac:dyDescent="0.25">
      <c r="A91" s="4">
        <f>+SUMIFS(Captacion!$E:$E,Captacion!$G:$G,"&gt;="&amp;Resultados!$J91,Captacion!$G:$G,"&lt;="&amp;Resultados!$K91,Captacion!$B:$B,Resultados!$C91)</f>
        <v>0</v>
      </c>
      <c r="B91" s="2">
        <v>13258</v>
      </c>
      <c r="C91" s="9">
        <v>211100000000</v>
      </c>
      <c r="J91" s="8">
        <v>185</v>
      </c>
      <c r="K91" s="8">
        <v>366</v>
      </c>
    </row>
    <row r="92" spans="1:11" x14ac:dyDescent="0.25">
      <c r="A92" s="4">
        <f>+SUMIFS(Captacion!$E:$E,Captacion!$G:$G,"&gt;="&amp;Resultados!$J92,Captacion!$G:$G,"&lt;="&amp;Resultados!$K92,Captacion!$B:$B,Resultados!$C92)</f>
        <v>0</v>
      </c>
      <c r="B92" s="2">
        <v>13260</v>
      </c>
      <c r="C92" s="9">
        <v>211100000000</v>
      </c>
      <c r="J92" s="8">
        <v>367</v>
      </c>
      <c r="K92" s="8">
        <v>731</v>
      </c>
    </row>
    <row r="93" spans="1:11" x14ac:dyDescent="0.25">
      <c r="A93" s="4">
        <f>+SUMIFS(Captacion!$E:$E,Captacion!$G:$G,"&gt;="&amp;Resultados!$J93,Captacion!$G:$G,"&lt;="&amp;Resultados!$K93,Captacion!$B:$B,Resultados!$C93)</f>
        <v>0</v>
      </c>
      <c r="B93" s="2">
        <v>13262</v>
      </c>
      <c r="C93" s="9">
        <v>211100000000</v>
      </c>
      <c r="J93" s="8">
        <v>732</v>
      </c>
      <c r="K93" s="8">
        <v>1096</v>
      </c>
    </row>
    <row r="94" spans="1:11" x14ac:dyDescent="0.25">
      <c r="A94" s="4">
        <f>+SUMIFS(Captacion!$E:$E,Captacion!$G:$G,"&gt;="&amp;Resultados!$J94,Captacion!$G:$G,"&lt;="&amp;Resultados!$K94,Captacion!$B:$B,Resultados!$C94)</f>
        <v>0</v>
      </c>
      <c r="B94" s="2">
        <v>13264</v>
      </c>
      <c r="C94" s="9">
        <v>211100000000</v>
      </c>
      <c r="J94" s="8">
        <v>1097</v>
      </c>
      <c r="K94" s="8">
        <v>1461</v>
      </c>
    </row>
    <row r="95" spans="1:11" x14ac:dyDescent="0.25">
      <c r="A95" s="4">
        <f>+SUMIFS(Captacion!$E:$E,Captacion!$G:$G,"&gt;="&amp;Resultados!$J95,Captacion!$G:$G,"&lt;="&amp;Resultados!$K95,Captacion!$B:$B,Resultados!$C95)</f>
        <v>0</v>
      </c>
      <c r="B95" s="2">
        <v>13266</v>
      </c>
      <c r="C95" s="9">
        <v>211100000000</v>
      </c>
      <c r="J95" s="8">
        <v>1462</v>
      </c>
      <c r="K95" s="8">
        <v>1827</v>
      </c>
    </row>
    <row r="96" spans="1:11" x14ac:dyDescent="0.25">
      <c r="A96" s="4">
        <f>+SUMIFS(Captacion!$E:$E,Captacion!$G:$G,"&gt;="&amp;Resultados!$J96,Captacion!$G:$G,"&lt;="&amp;Resultados!$K96,Captacion!$B:$B,Resultados!$C96)</f>
        <v>0</v>
      </c>
      <c r="B96" s="2">
        <v>13268</v>
      </c>
      <c r="C96" s="9">
        <v>211100000000</v>
      </c>
      <c r="J96" s="8">
        <v>1828</v>
      </c>
      <c r="K96" s="8">
        <v>2557</v>
      </c>
    </row>
    <row r="97" spans="1:12" x14ac:dyDescent="0.25">
      <c r="A97" s="4">
        <f>+SUMIFS(Captacion!$E:$E,Captacion!$G:$G,"&gt;="&amp;Resultados!$J97,Captacion!$G:$G,"&lt;="&amp;Resultados!$K97,Captacion!$B:$B,Resultados!$C97)</f>
        <v>0</v>
      </c>
      <c r="B97" s="2">
        <v>13270</v>
      </c>
      <c r="C97" s="9">
        <v>211100000000</v>
      </c>
      <c r="J97" s="8">
        <v>2558</v>
      </c>
      <c r="K97" s="8">
        <v>3653</v>
      </c>
    </row>
    <row r="98" spans="1:12" x14ac:dyDescent="0.25">
      <c r="A98" s="4">
        <f>+SUMIFS(Captacion!$E:$E,Captacion!$G:$G,"&gt;="&amp;Resultados!$J98,Captacion!$G:$G,"&lt;="&amp;Resultados!$K98,Captacion!$B:$B,Resultados!$C98)</f>
        <v>0</v>
      </c>
      <c r="B98" s="2">
        <v>13272</v>
      </c>
      <c r="C98" s="9">
        <v>211100000000</v>
      </c>
      <c r="J98" s="8">
        <v>3654</v>
      </c>
      <c r="K98" s="8">
        <v>5479</v>
      </c>
    </row>
    <row r="99" spans="1:12" x14ac:dyDescent="0.25">
      <c r="A99" s="4">
        <f>+SUMIFS(Captacion!$E:$E,Captacion!$G:$G,"&gt;="&amp;Resultados!$J99,Captacion!$G:$G,"&lt;="&amp;Resultados!$K99,Captacion!$B:$B,Resultados!$C99)</f>
        <v>0</v>
      </c>
      <c r="B99" s="2">
        <v>13274</v>
      </c>
      <c r="C99" s="9">
        <v>211100000000</v>
      </c>
      <c r="J99" s="8">
        <v>5480</v>
      </c>
      <c r="K99" s="8">
        <v>7305</v>
      </c>
    </row>
    <row r="100" spans="1:12" x14ac:dyDescent="0.25">
      <c r="A100" s="4">
        <f>+SUMIFS(Captacion!$E:$E,Captacion!$G:$G,"&gt;="&amp;Resultados!$J100,Captacion!$G:$G,"&lt;="&amp;Resultados!$K100,Captacion!$B:$B,Resultados!$C100)</f>
        <v>0</v>
      </c>
      <c r="B100" s="2">
        <v>13276</v>
      </c>
      <c r="C100" s="9">
        <v>211100000000</v>
      </c>
      <c r="J100" s="8">
        <v>7306</v>
      </c>
      <c r="K100" s="8">
        <v>100000</v>
      </c>
    </row>
    <row r="101" spans="1:12" s="32" customFormat="1" x14ac:dyDescent="0.25">
      <c r="A101" s="36">
        <v>1000325222.95</v>
      </c>
      <c r="B101" s="26">
        <v>13700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</row>
    <row r="102" spans="1:12" x14ac:dyDescent="0.25">
      <c r="A102" s="4">
        <f>+SUMIFS(Tenencia!$P:$P,Tenencia!$R:$R,"&gt;="&amp;Resultados!$J102,Tenencia!$R:$R,"&lt;="&amp;Resultados!$K102,Tenencia!$S:$S,Resultados!$D102)</f>
        <v>0</v>
      </c>
      <c r="B102" s="2">
        <v>20450</v>
      </c>
      <c r="D102" s="8" t="s">
        <v>118</v>
      </c>
      <c r="E102" s="1"/>
      <c r="J102" s="8">
        <v>1</v>
      </c>
      <c r="K102" s="8">
        <v>7</v>
      </c>
    </row>
    <row r="103" spans="1:12" x14ac:dyDescent="0.25">
      <c r="A103" s="4">
        <f>+SUMIFS(Tenencia!$P:$P,Tenencia!$R:$R,"&gt;="&amp;Resultados!$J103,Tenencia!$R:$R,"&lt;="&amp;Resultados!$K103,Tenencia!$S:$S,Resultados!$D103)</f>
        <v>0</v>
      </c>
      <c r="B103" s="2">
        <v>20452</v>
      </c>
      <c r="D103" s="8" t="s">
        <v>118</v>
      </c>
      <c r="E103" s="1"/>
      <c r="J103" s="8">
        <v>8</v>
      </c>
      <c r="K103" s="8">
        <v>31</v>
      </c>
    </row>
    <row r="104" spans="1:12" x14ac:dyDescent="0.25">
      <c r="A104" s="4">
        <f>+SUMIFS(Tenencia!$P:$P,Tenencia!$R:$R,"&gt;="&amp;Resultados!$J104,Tenencia!$R:$R,"&lt;="&amp;Resultados!$K104,Tenencia!$S:$S,Resultados!$D104)</f>
        <v>0</v>
      </c>
      <c r="B104" s="2">
        <v>20454</v>
      </c>
      <c r="D104" s="8" t="s">
        <v>118</v>
      </c>
      <c r="E104" s="1"/>
      <c r="J104" s="8">
        <v>32</v>
      </c>
      <c r="K104" s="8">
        <v>92</v>
      </c>
    </row>
    <row r="105" spans="1:12" x14ac:dyDescent="0.25">
      <c r="A105" s="4">
        <f>+SUMIFS(Tenencia!$P:$P,Tenencia!$R:$R,"&gt;="&amp;Resultados!$J105,Tenencia!$R:$R,"&lt;="&amp;Resultados!$K105,Tenencia!$S:$S,Resultados!$D105)</f>
        <v>0</v>
      </c>
      <c r="B105" s="2">
        <v>20456</v>
      </c>
      <c r="D105" s="8" t="s">
        <v>118</v>
      </c>
      <c r="E105" s="1"/>
      <c r="J105" s="8">
        <v>93</v>
      </c>
      <c r="K105" s="8">
        <v>184</v>
      </c>
    </row>
    <row r="106" spans="1:12" x14ac:dyDescent="0.25">
      <c r="A106" s="4">
        <f>+SUMIFS(Tenencia!$P:$P,Tenencia!$R:$R,"&gt;="&amp;Resultados!$J106,Tenencia!$R:$R,"&lt;="&amp;Resultados!$K106,Tenencia!$S:$S,Resultados!$D106)</f>
        <v>0</v>
      </c>
      <c r="B106" s="2">
        <v>20458</v>
      </c>
      <c r="D106" s="8" t="s">
        <v>118</v>
      </c>
      <c r="E106" s="1"/>
      <c r="J106" s="8">
        <v>185</v>
      </c>
      <c r="K106" s="8">
        <v>366</v>
      </c>
    </row>
    <row r="107" spans="1:12" x14ac:dyDescent="0.25">
      <c r="A107" s="4">
        <f>+SUMIFS(Tenencia!$P:$P,Tenencia!$R:$R,"&gt;="&amp;Resultados!$J107,Tenencia!$R:$R,"&lt;="&amp;Resultados!$K107,Tenencia!$S:$S,Resultados!$D107)</f>
        <v>0</v>
      </c>
      <c r="B107" s="2">
        <v>20460</v>
      </c>
      <c r="D107" s="8" t="s">
        <v>118</v>
      </c>
      <c r="E107" s="1"/>
      <c r="J107" s="8">
        <v>367</v>
      </c>
      <c r="K107" s="8">
        <v>731</v>
      </c>
    </row>
    <row r="108" spans="1:12" x14ac:dyDescent="0.25">
      <c r="A108" s="4">
        <f>+SUMIFS(Tenencia!$P:$P,Tenencia!$R:$R,"&gt;="&amp;Resultados!$J108,Tenencia!$R:$R,"&lt;="&amp;Resultados!$K108,Tenencia!$S:$S,Resultados!$D108)</f>
        <v>0</v>
      </c>
      <c r="B108" s="2">
        <v>20462</v>
      </c>
      <c r="D108" s="8" t="s">
        <v>118</v>
      </c>
      <c r="E108" s="1"/>
      <c r="J108" s="8">
        <v>732</v>
      </c>
      <c r="K108" s="8">
        <v>1096</v>
      </c>
    </row>
    <row r="109" spans="1:12" x14ac:dyDescent="0.25">
      <c r="A109" s="4">
        <f>+SUMIFS(Tenencia!$P:$P,Tenencia!$R:$R,"&gt;="&amp;Resultados!$J109,Tenencia!$R:$R,"&lt;="&amp;Resultados!$K109,Tenencia!$S:$S,Resultados!$D109)</f>
        <v>0</v>
      </c>
      <c r="B109" s="2">
        <v>20464</v>
      </c>
      <c r="D109" s="8" t="s">
        <v>118</v>
      </c>
      <c r="E109" s="1"/>
      <c r="J109" s="8">
        <v>1097</v>
      </c>
      <c r="K109" s="8">
        <v>1461</v>
      </c>
    </row>
    <row r="110" spans="1:12" x14ac:dyDescent="0.25">
      <c r="A110" s="4">
        <f>+SUMIFS(Tenencia!$P:$P,Tenencia!$R:$R,"&gt;="&amp;Resultados!$J110,Tenencia!$R:$R,"&lt;="&amp;Resultados!$K110,Tenencia!$S:$S,Resultados!$D110)</f>
        <v>0</v>
      </c>
      <c r="B110" s="2">
        <v>20466</v>
      </c>
      <c r="D110" s="8" t="s">
        <v>118</v>
      </c>
      <c r="E110" s="1"/>
      <c r="J110" s="8">
        <v>1462</v>
      </c>
      <c r="K110" s="8">
        <v>1827</v>
      </c>
    </row>
    <row r="111" spans="1:12" x14ac:dyDescent="0.25">
      <c r="A111" s="4">
        <f>+SUMIFS(Tenencia!$P:$P,Tenencia!$R:$R,"&gt;="&amp;Resultados!$J111,Tenencia!$R:$R,"&lt;="&amp;Resultados!$K111,Tenencia!$S:$S,Resultados!$D111)</f>
        <v>0</v>
      </c>
      <c r="B111" s="2">
        <v>20468</v>
      </c>
      <c r="D111" s="8" t="s">
        <v>118</v>
      </c>
      <c r="E111" s="1"/>
      <c r="J111" s="8">
        <v>1828</v>
      </c>
      <c r="K111" s="8">
        <v>2557</v>
      </c>
    </row>
    <row r="112" spans="1:12" x14ac:dyDescent="0.25">
      <c r="A112" s="4">
        <f>+SUMIFS(Tenencia!$P:$P,Tenencia!$R:$R,"&gt;="&amp;Resultados!$J112,Tenencia!$R:$R,"&lt;="&amp;Resultados!$K112,Tenencia!$S:$S,Resultados!$D112)</f>
        <v>0</v>
      </c>
      <c r="B112" s="2">
        <v>20470</v>
      </c>
      <c r="D112" s="8" t="s">
        <v>118</v>
      </c>
      <c r="E112" s="1"/>
      <c r="J112" s="8">
        <v>2558</v>
      </c>
      <c r="K112" s="8">
        <v>3653</v>
      </c>
    </row>
    <row r="113" spans="1:12" x14ac:dyDescent="0.25">
      <c r="A113" s="4">
        <f>+SUMIFS(Tenencia!$P:$P,Tenencia!$R:$R,"&gt;="&amp;Resultados!$J113,Tenencia!$R:$R,"&lt;="&amp;Resultados!$K113,Tenencia!$S:$S,Resultados!$D113)</f>
        <v>0</v>
      </c>
      <c r="B113" s="2">
        <v>20472</v>
      </c>
      <c r="D113" s="8" t="s">
        <v>118</v>
      </c>
      <c r="E113" s="1"/>
      <c r="J113" s="8">
        <v>3654</v>
      </c>
      <c r="K113" s="8">
        <v>5479</v>
      </c>
    </row>
    <row r="114" spans="1:12" x14ac:dyDescent="0.25">
      <c r="A114" s="4">
        <f>+SUMIFS(Tenencia!$P:$P,Tenencia!$R:$R,"&gt;="&amp;Resultados!$J114,Tenencia!$R:$R,"&lt;="&amp;Resultados!$K114,Tenencia!$S:$S,Resultados!$D114)</f>
        <v>0</v>
      </c>
      <c r="B114" s="2">
        <v>20474</v>
      </c>
      <c r="C114" s="3"/>
      <c r="D114" s="8" t="s">
        <v>118</v>
      </c>
      <c r="E114" s="1"/>
      <c r="J114" s="8">
        <v>5480</v>
      </c>
      <c r="K114" s="8">
        <v>7305</v>
      </c>
    </row>
    <row r="115" spans="1:12" s="24" customFormat="1" x14ac:dyDescent="0.25">
      <c r="A115" s="37">
        <f>+SUMIFS(Tenencia!$P:$P,Tenencia!$R:$R,"&gt;="&amp;Resultados!$J115,Tenencia!$R:$R,"&lt;="&amp;Resultados!$K115,Tenencia!$S:$S,Resultados!$D115)</f>
        <v>0</v>
      </c>
      <c r="B115" s="23" t="s">
        <v>119</v>
      </c>
      <c r="D115" s="25" t="s">
        <v>118</v>
      </c>
      <c r="E115" s="22"/>
      <c r="F115" s="25"/>
      <c r="G115" s="25"/>
      <c r="H115" s="25"/>
      <c r="I115" s="25"/>
      <c r="J115" s="25">
        <v>7306</v>
      </c>
      <c r="K115" s="25">
        <v>100000</v>
      </c>
      <c r="L115" s="25"/>
    </row>
    <row r="116" spans="1:12" x14ac:dyDescent="0.25">
      <c r="A116" s="4">
        <f>+SUMIFS(Tenencia!$P:$P,Tenencia!$R:$R,"&gt;="&amp;Resultados!$J116,Tenencia!$R:$R,"&lt;="&amp;Resultados!$K116,Tenencia!$S:$S,Resultados!$D116,Tenencia!$B:$B,Resultados!$C116)</f>
        <v>0</v>
      </c>
      <c r="B116" s="2">
        <v>23700</v>
      </c>
      <c r="C116" s="15">
        <v>121100000000</v>
      </c>
      <c r="D116" s="8" t="s">
        <v>118</v>
      </c>
      <c r="J116" s="8">
        <v>1</v>
      </c>
      <c r="K116" s="8">
        <v>7</v>
      </c>
    </row>
    <row r="117" spans="1:12" x14ac:dyDescent="0.25">
      <c r="A117" s="4">
        <f>+SUMIFS(Tenencia!$P:$P,Tenencia!$R:$R,"&gt;="&amp;Resultados!$J117,Tenencia!$R:$R,"&lt;="&amp;Resultados!$K117,Tenencia!$S:$S,Resultados!$D117,Tenencia!$B:$B,Resultados!$C117)</f>
        <v>0</v>
      </c>
      <c r="B117" s="2">
        <v>23702</v>
      </c>
      <c r="C117" s="15">
        <v>121100000000</v>
      </c>
      <c r="D117" s="8" t="s">
        <v>118</v>
      </c>
      <c r="J117" s="8">
        <v>8</v>
      </c>
      <c r="K117" s="8">
        <v>31</v>
      </c>
    </row>
    <row r="118" spans="1:12" x14ac:dyDescent="0.25">
      <c r="A118" s="4">
        <f>+SUMIFS(Tenencia!$P:$P,Tenencia!$R:$R,"&gt;="&amp;Resultados!$J118,Tenencia!$R:$R,"&lt;="&amp;Resultados!$K118,Tenencia!$S:$S,Resultados!$D118,Tenencia!$B:$B,Resultados!$C118)</f>
        <v>0</v>
      </c>
      <c r="B118" s="2">
        <v>23704</v>
      </c>
      <c r="C118" s="15">
        <v>121100000000</v>
      </c>
      <c r="D118" s="8" t="s">
        <v>118</v>
      </c>
      <c r="J118" s="8">
        <v>32</v>
      </c>
      <c r="K118" s="8">
        <v>92</v>
      </c>
    </row>
    <row r="119" spans="1:12" x14ac:dyDescent="0.25">
      <c r="A119" s="4">
        <f>+SUMIFS(Tenencia!$P:$P,Tenencia!$R:$R,"&gt;="&amp;Resultados!$J119,Tenencia!$R:$R,"&lt;="&amp;Resultados!$K119,Tenencia!$S:$S,Resultados!$D119,Tenencia!$B:$B,Resultados!$C119)</f>
        <v>0</v>
      </c>
      <c r="B119" s="2">
        <v>23706</v>
      </c>
      <c r="C119" s="15">
        <v>121100000000</v>
      </c>
      <c r="D119" s="8" t="s">
        <v>118</v>
      </c>
      <c r="J119" s="8">
        <v>93</v>
      </c>
      <c r="K119" s="8">
        <v>184</v>
      </c>
    </row>
    <row r="120" spans="1:12" x14ac:dyDescent="0.25">
      <c r="A120" s="4">
        <f>+SUMIFS(Tenencia!$P:$P,Tenencia!$R:$R,"&gt;="&amp;Resultados!$J120,Tenencia!$R:$R,"&lt;="&amp;Resultados!$K120,Tenencia!$S:$S,Resultados!$D120,Tenencia!$B:$B,Resultados!$C120)</f>
        <v>0</v>
      </c>
      <c r="B120" s="2">
        <v>23708</v>
      </c>
      <c r="C120" s="15">
        <v>121100000000</v>
      </c>
      <c r="D120" s="8" t="s">
        <v>118</v>
      </c>
      <c r="J120" s="8">
        <v>185</v>
      </c>
      <c r="K120" s="8">
        <v>366</v>
      </c>
    </row>
    <row r="121" spans="1:12" x14ac:dyDescent="0.25">
      <c r="A121" s="4">
        <f>+SUMIFS(Tenencia!$P:$P,Tenencia!$R:$R,"&gt;="&amp;Resultados!$J121,Tenencia!$R:$R,"&lt;="&amp;Resultados!$K121,Tenencia!$S:$S,Resultados!$D121,Tenencia!$B:$B,Resultados!$C121)</f>
        <v>0</v>
      </c>
      <c r="B121" s="2">
        <v>23710</v>
      </c>
      <c r="C121" s="15">
        <v>121100000000</v>
      </c>
      <c r="D121" s="8" t="s">
        <v>118</v>
      </c>
      <c r="J121" s="8">
        <v>367</v>
      </c>
      <c r="K121" s="8">
        <v>731</v>
      </c>
    </row>
    <row r="122" spans="1:12" x14ac:dyDescent="0.25">
      <c r="A122" s="4">
        <f>+SUMIFS(Tenencia!$P:$P,Tenencia!$R:$R,"&gt;="&amp;Resultados!$J122,Tenencia!$R:$R,"&lt;="&amp;Resultados!$K122,Tenencia!$S:$S,Resultados!$D122,Tenencia!$B:$B,Resultados!$C122)</f>
        <v>0</v>
      </c>
      <c r="B122" s="2">
        <v>23712</v>
      </c>
      <c r="C122" s="15">
        <v>121100000000</v>
      </c>
      <c r="D122" s="8" t="s">
        <v>118</v>
      </c>
      <c r="J122" s="8">
        <v>732</v>
      </c>
      <c r="K122" s="8">
        <v>1096</v>
      </c>
    </row>
    <row r="123" spans="1:12" x14ac:dyDescent="0.25">
      <c r="A123" s="4">
        <f>+SUMIFS(Tenencia!$P:$P,Tenencia!$R:$R,"&gt;="&amp;Resultados!$J123,Tenencia!$R:$R,"&lt;="&amp;Resultados!$K123,Tenencia!$S:$S,Resultados!$D123,Tenencia!$B:$B,Resultados!$C123)</f>
        <v>0</v>
      </c>
      <c r="B123" s="2">
        <v>23714</v>
      </c>
      <c r="C123" s="15">
        <v>121100000000</v>
      </c>
      <c r="D123" s="8" t="s">
        <v>118</v>
      </c>
      <c r="J123" s="8">
        <v>1097</v>
      </c>
      <c r="K123" s="8">
        <v>1461</v>
      </c>
    </row>
    <row r="124" spans="1:12" x14ac:dyDescent="0.25">
      <c r="A124" s="4">
        <f>+SUMIFS(Tenencia!$P:$P,Tenencia!$R:$R,"&gt;="&amp;Resultados!$J124,Tenencia!$R:$R,"&lt;="&amp;Resultados!$K124,Tenencia!$S:$S,Resultados!$D124,Tenencia!$B:$B,Resultados!$C124)</f>
        <v>0</v>
      </c>
      <c r="B124" s="2">
        <v>23716</v>
      </c>
      <c r="C124" s="15">
        <v>121100000000</v>
      </c>
      <c r="D124" s="8" t="s">
        <v>118</v>
      </c>
      <c r="J124" s="8">
        <v>1462</v>
      </c>
      <c r="K124" s="8">
        <v>1827</v>
      </c>
    </row>
    <row r="125" spans="1:12" x14ac:dyDescent="0.25">
      <c r="A125" s="4">
        <f>+SUMIFS(Tenencia!$P:$P,Tenencia!$R:$R,"&gt;="&amp;Resultados!$J125,Tenencia!$R:$R,"&lt;="&amp;Resultados!$K125,Tenencia!$S:$S,Resultados!$D125,Tenencia!$B:$B,Resultados!$C125)</f>
        <v>0</v>
      </c>
      <c r="B125" s="2">
        <v>23718</v>
      </c>
      <c r="C125" s="15">
        <v>121100000000</v>
      </c>
      <c r="D125" s="8" t="s">
        <v>118</v>
      </c>
      <c r="E125" s="1"/>
      <c r="J125" s="8">
        <v>1828</v>
      </c>
      <c r="K125" s="8">
        <v>2557</v>
      </c>
    </row>
    <row r="126" spans="1:12" x14ac:dyDescent="0.25">
      <c r="A126" s="4">
        <f>+SUMIFS(Tenencia!$P:$P,Tenencia!$R:$R,"&gt;="&amp;Resultados!$J126,Tenencia!$R:$R,"&lt;="&amp;Resultados!$K126,Tenencia!$S:$S,Resultados!$D126,Tenencia!$B:$B,Resultados!$C126)</f>
        <v>0</v>
      </c>
      <c r="B126" s="2">
        <v>23720</v>
      </c>
      <c r="C126" s="15">
        <v>121100000000</v>
      </c>
      <c r="D126" s="8" t="s">
        <v>118</v>
      </c>
      <c r="J126" s="8">
        <v>2558</v>
      </c>
      <c r="K126" s="8">
        <v>3653</v>
      </c>
    </row>
    <row r="127" spans="1:12" x14ac:dyDescent="0.25">
      <c r="A127" s="4">
        <f>+SUMIFS(Tenencia!$P:$P,Tenencia!$R:$R,"&gt;="&amp;Resultados!$J127,Tenencia!$R:$R,"&lt;="&amp;Resultados!$K127,Tenencia!$S:$S,Resultados!$D127,Tenencia!$B:$B,Resultados!$C127)</f>
        <v>0</v>
      </c>
      <c r="B127" s="2">
        <v>23722</v>
      </c>
      <c r="C127" s="15">
        <v>121100000000</v>
      </c>
      <c r="D127" s="8" t="s">
        <v>118</v>
      </c>
      <c r="J127" s="8">
        <v>3654</v>
      </c>
      <c r="K127" s="8">
        <v>5479</v>
      </c>
    </row>
    <row r="128" spans="1:12" x14ac:dyDescent="0.25">
      <c r="A128" s="4">
        <f>+SUMIFS(Tenencia!$P:$P,Tenencia!$R:$R,"&gt;="&amp;Resultados!$J128,Tenencia!$R:$R,"&lt;="&amp;Resultados!$K128,Tenencia!$S:$S,Resultados!$D128,Tenencia!$B:$B,Resultados!$C128)</f>
        <v>0</v>
      </c>
      <c r="B128" s="2">
        <v>23724</v>
      </c>
      <c r="C128" s="15">
        <v>121100000000</v>
      </c>
      <c r="D128" s="8" t="s">
        <v>118</v>
      </c>
      <c r="J128" s="8">
        <v>5480</v>
      </c>
      <c r="K128" s="8">
        <v>7305</v>
      </c>
    </row>
    <row r="129" spans="1:11" x14ac:dyDescent="0.25">
      <c r="A129" s="4">
        <f>+SUMIFS(Tenencia!$P:$P,Tenencia!$R:$R,"&gt;="&amp;Resultados!$J129,Tenencia!$R:$R,"&lt;="&amp;Resultados!$K129,Tenencia!$S:$S,Resultados!$D129,Tenencia!$B:$B,Resultados!$C129)</f>
        <v>0</v>
      </c>
      <c r="B129" s="2">
        <v>23726</v>
      </c>
      <c r="C129" s="15">
        <v>121100000000</v>
      </c>
      <c r="D129" s="8" t="s">
        <v>118</v>
      </c>
      <c r="J129" s="8">
        <v>7306</v>
      </c>
      <c r="K129" s="8">
        <v>100000</v>
      </c>
    </row>
    <row r="130" spans="1:11" x14ac:dyDescent="0.25">
      <c r="A130" s="4">
        <f>+SUMIFS(Tenencia!$P:$P,Tenencia!$R:$R,"&gt;="&amp;Resultados!$J130,Tenencia!$R:$R,"&lt;="&amp;Resultados!$K130,Tenencia!$L:$L,Resultados!$C130)</f>
        <v>0</v>
      </c>
      <c r="B130" s="2">
        <v>30450</v>
      </c>
      <c r="C130" s="19" t="s">
        <v>93</v>
      </c>
      <c r="E130" s="1"/>
      <c r="J130" s="8">
        <v>1</v>
      </c>
      <c r="K130" s="8">
        <v>7</v>
      </c>
    </row>
    <row r="131" spans="1:11" x14ac:dyDescent="0.25">
      <c r="A131" s="4">
        <f>+SUMIFS(Tenencia!$P:$P,Tenencia!$R:$R,"&gt;="&amp;Resultados!$J131,Tenencia!$R:$R,"&lt;="&amp;Resultados!$K131,Tenencia!$L:$L,Resultados!$C131)</f>
        <v>0</v>
      </c>
      <c r="B131" s="2">
        <v>30452</v>
      </c>
      <c r="C131" s="19" t="s">
        <v>93</v>
      </c>
      <c r="E131" s="1"/>
      <c r="J131" s="8">
        <v>8</v>
      </c>
      <c r="K131" s="8">
        <v>31</v>
      </c>
    </row>
    <row r="132" spans="1:11" x14ac:dyDescent="0.25">
      <c r="A132" s="4">
        <f>+SUMIFS(Tenencia!$P:$P,Tenencia!$R:$R,"&gt;="&amp;Resultados!$J132,Tenencia!$R:$R,"&lt;="&amp;Resultados!$K132,Tenencia!$L:$L,Resultados!$C132)</f>
        <v>0</v>
      </c>
      <c r="B132" s="2">
        <v>30454</v>
      </c>
      <c r="C132" s="19" t="s">
        <v>93</v>
      </c>
      <c r="E132" s="1"/>
      <c r="J132" s="8">
        <v>32</v>
      </c>
      <c r="K132" s="8">
        <v>92</v>
      </c>
    </row>
    <row r="133" spans="1:11" x14ac:dyDescent="0.25">
      <c r="A133" s="4">
        <f>+SUMIFS(Tenencia!$P:$P,Tenencia!$R:$R,"&gt;="&amp;Resultados!$J133,Tenencia!$R:$R,"&lt;="&amp;Resultados!$K133,Tenencia!$L:$L,Resultados!$C133)</f>
        <v>0</v>
      </c>
      <c r="B133" s="2">
        <v>30456</v>
      </c>
      <c r="C133" s="19" t="s">
        <v>93</v>
      </c>
      <c r="E133" s="1"/>
      <c r="J133" s="8">
        <v>93</v>
      </c>
      <c r="K133" s="8">
        <v>184</v>
      </c>
    </row>
    <row r="134" spans="1:11" x14ac:dyDescent="0.25">
      <c r="A134" s="4">
        <f>+SUMIFS(Tenencia!$P:$P,Tenencia!$R:$R,"&gt;="&amp;Resultados!$J134,Tenencia!$R:$R,"&lt;="&amp;Resultados!$K134,Tenencia!$L:$L,Resultados!$C134)</f>
        <v>0</v>
      </c>
      <c r="B134" s="2">
        <v>30458</v>
      </c>
      <c r="C134" s="19" t="s">
        <v>93</v>
      </c>
      <c r="E134" s="1"/>
      <c r="J134" s="8">
        <v>185</v>
      </c>
      <c r="K134" s="8">
        <v>366</v>
      </c>
    </row>
    <row r="135" spans="1:11" x14ac:dyDescent="0.25">
      <c r="A135" s="4">
        <f>+SUMIFS(Tenencia!$P:$P,Tenencia!$R:$R,"&gt;="&amp;Resultados!$J135,Tenencia!$R:$R,"&lt;="&amp;Resultados!$K135,Tenencia!$L:$L,Resultados!$C135)</f>
        <v>0</v>
      </c>
      <c r="B135" s="2">
        <v>30460</v>
      </c>
      <c r="C135" s="19" t="s">
        <v>93</v>
      </c>
      <c r="E135" s="1"/>
      <c r="J135" s="8">
        <v>367</v>
      </c>
      <c r="K135" s="8">
        <v>731</v>
      </c>
    </row>
    <row r="136" spans="1:11" x14ac:dyDescent="0.25">
      <c r="A136" s="4">
        <f>+SUMIFS(Tenencia!$P:$P,Tenencia!$R:$R,"&gt;="&amp;Resultados!$J136,Tenencia!$R:$R,"&lt;="&amp;Resultados!$K136,Tenencia!$L:$L,Resultados!$C136)</f>
        <v>0</v>
      </c>
      <c r="B136" s="2">
        <v>30462</v>
      </c>
      <c r="C136" s="19" t="s">
        <v>93</v>
      </c>
      <c r="E136" s="1"/>
      <c r="J136" s="8">
        <v>732</v>
      </c>
      <c r="K136" s="8">
        <v>1096</v>
      </c>
    </row>
    <row r="137" spans="1:11" x14ac:dyDescent="0.25">
      <c r="A137" s="4">
        <f>+SUMIFS(Tenencia!$P:$P,Tenencia!$R:$R,"&gt;="&amp;Resultados!$J137,Tenencia!$R:$R,"&lt;="&amp;Resultados!$K137,Tenencia!$L:$L,Resultados!$C137)</f>
        <v>0</v>
      </c>
      <c r="B137" s="2">
        <v>30464</v>
      </c>
      <c r="C137" s="19" t="s">
        <v>93</v>
      </c>
      <c r="E137" s="1"/>
      <c r="J137" s="8">
        <v>1097</v>
      </c>
      <c r="K137" s="8">
        <v>1461</v>
      </c>
    </row>
    <row r="138" spans="1:11" x14ac:dyDescent="0.25">
      <c r="A138" s="4">
        <f>+SUMIFS(Tenencia!$P:$P,Tenencia!$R:$R,"&gt;="&amp;Resultados!$J138,Tenencia!$R:$R,"&lt;="&amp;Resultados!$K138,Tenencia!$L:$L,Resultados!$C138)</f>
        <v>0</v>
      </c>
      <c r="B138" s="2">
        <v>30466</v>
      </c>
      <c r="C138" s="19" t="s">
        <v>93</v>
      </c>
      <c r="E138" s="1"/>
      <c r="J138" s="8">
        <v>1462</v>
      </c>
      <c r="K138" s="8">
        <v>1827</v>
      </c>
    </row>
    <row r="139" spans="1:11" x14ac:dyDescent="0.25">
      <c r="A139" s="4">
        <f>+SUMIFS(Tenencia!$P:$P,Tenencia!$R:$R,"&gt;="&amp;Resultados!$J139,Tenencia!$R:$R,"&lt;="&amp;Resultados!$K139,Tenencia!$L:$L,Resultados!$C139)</f>
        <v>0</v>
      </c>
      <c r="B139" s="2">
        <v>30468</v>
      </c>
      <c r="C139" s="19" t="s">
        <v>93</v>
      </c>
      <c r="E139" s="1"/>
      <c r="J139" s="8">
        <v>1828</v>
      </c>
      <c r="K139" s="8">
        <v>2557</v>
      </c>
    </row>
    <row r="140" spans="1:11" x14ac:dyDescent="0.25">
      <c r="A140" s="4">
        <f>+SUMIFS(Tenencia!$P:$P,Tenencia!$R:$R,"&gt;="&amp;Resultados!$J140,Tenencia!$R:$R,"&lt;="&amp;Resultados!$K140,Tenencia!$L:$L,Resultados!$C140)</f>
        <v>0</v>
      </c>
      <c r="B140" s="2">
        <v>30470</v>
      </c>
      <c r="C140" s="19" t="s">
        <v>93</v>
      </c>
      <c r="E140" s="1"/>
      <c r="J140" s="8">
        <v>2558</v>
      </c>
      <c r="K140" s="8">
        <v>3653</v>
      </c>
    </row>
    <row r="141" spans="1:11" x14ac:dyDescent="0.25">
      <c r="A141" s="4">
        <f>+SUMIFS(Tenencia!$P:$P,Tenencia!$R:$R,"&gt;="&amp;Resultados!$J141,Tenencia!$R:$R,"&lt;="&amp;Resultados!$K141,Tenencia!$L:$L,Resultados!$C141)</f>
        <v>0</v>
      </c>
      <c r="B141" s="2">
        <v>30472</v>
      </c>
      <c r="C141" s="19" t="s">
        <v>93</v>
      </c>
      <c r="E141" s="1"/>
      <c r="J141" s="8">
        <v>3654</v>
      </c>
      <c r="K141" s="8">
        <v>5479</v>
      </c>
    </row>
    <row r="142" spans="1:11" x14ac:dyDescent="0.25">
      <c r="A142" s="4">
        <f>+SUMIFS(Tenencia!$P:$P,Tenencia!$R:$R,"&gt;="&amp;Resultados!$J142,Tenencia!$R:$R,"&lt;="&amp;Resultados!$K142,Tenencia!$L:$L,Resultados!$C142)</f>
        <v>0</v>
      </c>
      <c r="B142" s="2">
        <v>30474</v>
      </c>
      <c r="C142" s="19" t="s">
        <v>93</v>
      </c>
      <c r="E142" s="1"/>
      <c r="J142" s="8">
        <v>5480</v>
      </c>
      <c r="K142" s="8">
        <v>7305</v>
      </c>
    </row>
    <row r="143" spans="1:11" x14ac:dyDescent="0.25">
      <c r="A143" s="4">
        <f>+SUMIFS(Tenencia!$P:$P,Tenencia!$R:$R,"&gt;="&amp;Resultados!$J143,Tenencia!$R:$R,"&lt;="&amp;Resultados!$K143,Tenencia!$L:$L,Resultados!$C143)</f>
        <v>0</v>
      </c>
      <c r="B143" s="2">
        <v>30476</v>
      </c>
      <c r="C143" s="19" t="s">
        <v>93</v>
      </c>
      <c r="E143" s="1"/>
      <c r="J143" s="8">
        <v>7306</v>
      </c>
      <c r="K143" s="8">
        <v>100000</v>
      </c>
    </row>
    <row r="144" spans="1:11" x14ac:dyDescent="0.25">
      <c r="A144" s="4">
        <f>+SUMIFS(Disponibilidades!$D:$D,Disponibilidades!$B:$B,Resultados!$C144)</f>
        <v>0</v>
      </c>
      <c r="B144" s="2">
        <v>40050</v>
      </c>
      <c r="C144" s="15">
        <v>110000000000</v>
      </c>
      <c r="E144" s="1"/>
    </row>
    <row r="145" spans="1:12" x14ac:dyDescent="0.25">
      <c r="A145" s="4">
        <f>SUMIFS(Tenencia!$P:$P,Tenencia!$L:$L,Resultados!$C145,Tenencia!$O:$O,Resultados!$D145)</f>
        <v>0</v>
      </c>
      <c r="B145" s="2">
        <v>77000</v>
      </c>
      <c r="C145" s="8" t="s">
        <v>108</v>
      </c>
      <c r="D145" s="8" t="s">
        <v>5</v>
      </c>
      <c r="E145" s="1"/>
    </row>
    <row r="146" spans="1:12" x14ac:dyDescent="0.25">
      <c r="A146" s="4">
        <f>+A101</f>
        <v>1000325222.95</v>
      </c>
      <c r="B146" s="2">
        <v>77002</v>
      </c>
    </row>
    <row r="147" spans="1:12" x14ac:dyDescent="0.25">
      <c r="A147" s="4">
        <f>+A145</f>
        <v>0</v>
      </c>
      <c r="B147" s="2">
        <v>77004</v>
      </c>
    </row>
    <row r="148" spans="1:12" x14ac:dyDescent="0.25">
      <c r="A148" s="4" t="e">
        <f>+SUMIFS(Tenencia!$P:$P,Tenencia!#REF!,Resultados!$C148,Tenencia!#REF!,Resultados!$D148,Tenencia!$L:$L,Resultados!$E148,Tenencia!#REF!,Resultados!$F148)</f>
        <v>#REF!</v>
      </c>
      <c r="B148" s="2" t="s">
        <v>210</v>
      </c>
      <c r="C148" s="8" t="s">
        <v>222</v>
      </c>
      <c r="D148" s="8" t="s">
        <v>223</v>
      </c>
      <c r="E148" s="8" t="s">
        <v>108</v>
      </c>
      <c r="F148" s="8">
        <v>0</v>
      </c>
    </row>
    <row r="149" spans="1:12" x14ac:dyDescent="0.25">
      <c r="A149" s="4" t="e">
        <f>+SUMIFS(Tenencia!$P:$P,Tenencia!#REF!,Resultados!$C149,Tenencia!#REF!,Resultados!$D149,Tenencia!$L:$L,Resultados!$E149,Tenencia!#REF!,Resultados!$F149)</f>
        <v>#REF!</v>
      </c>
      <c r="B149" s="2" t="s">
        <v>211</v>
      </c>
      <c r="C149" s="8" t="s">
        <v>222</v>
      </c>
      <c r="D149" s="8" t="s">
        <v>223</v>
      </c>
      <c r="E149" s="8" t="s">
        <v>108</v>
      </c>
      <c r="F149" s="8">
        <v>0.2</v>
      </c>
    </row>
    <row r="150" spans="1:12" x14ac:dyDescent="0.25">
      <c r="A150" s="4" t="e">
        <f>+SUMIFS(Tenencia!$P:$P,Tenencia!#REF!,Resultados!$C150,Tenencia!#REF!,Resultados!$D150,Tenencia!$L:$L,Resultados!$E150,Tenencia!#REF!,Resultados!$F150)</f>
        <v>#REF!</v>
      </c>
      <c r="B150" s="2" t="s">
        <v>212</v>
      </c>
      <c r="C150" s="8" t="s">
        <v>222</v>
      </c>
      <c r="D150" s="8" t="s">
        <v>223</v>
      </c>
      <c r="E150" s="8" t="s">
        <v>108</v>
      </c>
      <c r="F150" s="8">
        <v>0.5</v>
      </c>
    </row>
    <row r="151" spans="1:12" x14ac:dyDescent="0.25">
      <c r="A151" s="4" t="e">
        <f>+SUMIFS(Tenencia!$P:$P,Tenencia!#REF!,Resultados!$C151,Tenencia!#REF!,Resultados!$D151,Tenencia!$L:$L,Resultados!$E151,Tenencia!#REF!,Resultados!$F151)</f>
        <v>#REF!</v>
      </c>
      <c r="B151" s="2" t="s">
        <v>213</v>
      </c>
      <c r="C151" s="8" t="s">
        <v>222</v>
      </c>
      <c r="D151" s="8" t="s">
        <v>223</v>
      </c>
      <c r="E151" s="8" t="s">
        <v>108</v>
      </c>
      <c r="F151" s="8">
        <v>1</v>
      </c>
    </row>
    <row r="152" spans="1:12" x14ac:dyDescent="0.25">
      <c r="A152" s="4" t="e">
        <f>+SUMIFS(Tenencia!$P:$P,Tenencia!#REF!,Resultados!$C152,Tenencia!#REF!,Resultados!$D152,Tenencia!$L:$L,Resultados!$E152,Tenencia!#REF!,Resultados!$F152)</f>
        <v>#REF!</v>
      </c>
      <c r="B152" s="2" t="s">
        <v>214</v>
      </c>
      <c r="C152" s="8" t="s">
        <v>222</v>
      </c>
      <c r="D152" s="8" t="s">
        <v>223</v>
      </c>
      <c r="E152" s="8" t="s">
        <v>108</v>
      </c>
      <c r="F152" s="8">
        <v>1.2</v>
      </c>
    </row>
    <row r="153" spans="1:12" x14ac:dyDescent="0.25">
      <c r="A153" s="4" t="e">
        <f>+SUMIFS(Tenencia!$P:$P,Tenencia!#REF!,Resultados!$C153,Tenencia!#REF!,Resultados!$D153,Tenencia!$L:$L,Resultados!$E153,Tenencia!#REF!,Resultados!$F153)</f>
        <v>#REF!</v>
      </c>
      <c r="B153" s="2" t="s">
        <v>215</v>
      </c>
      <c r="C153" s="8" t="s">
        <v>222</v>
      </c>
      <c r="D153" s="8" t="s">
        <v>223</v>
      </c>
      <c r="E153" s="8" t="s">
        <v>108</v>
      </c>
      <c r="F153" s="8">
        <v>1.5</v>
      </c>
    </row>
    <row r="154" spans="1:12" x14ac:dyDescent="0.25">
      <c r="A154" s="4" t="e">
        <f>+SUMIFS(Tenencia!$P:$P,Tenencia!#REF!,Resultados!$C154,Tenencia!#REF!,Resultados!$D154,Tenencia!$L:$L,Resultados!$E154,Tenencia!#REF!,Resultados!$F154)</f>
        <v>#REF!</v>
      </c>
      <c r="B154" s="2" t="s">
        <v>216</v>
      </c>
      <c r="C154" s="8" t="s">
        <v>222</v>
      </c>
      <c r="D154" s="8" t="s">
        <v>224</v>
      </c>
      <c r="E154" s="8" t="s">
        <v>108</v>
      </c>
      <c r="F154" s="8">
        <v>0</v>
      </c>
    </row>
    <row r="155" spans="1:12" x14ac:dyDescent="0.25">
      <c r="A155" s="4" t="e">
        <f>+SUMIFS(Tenencia!$P:$P,Tenencia!#REF!,Resultados!$C155,Tenencia!#REF!,Resultados!$D155,Tenencia!$L:$L,Resultados!$E155,Tenencia!#REF!,Resultados!$F155)</f>
        <v>#REF!</v>
      </c>
      <c r="B155" s="2" t="s">
        <v>217</v>
      </c>
      <c r="C155" s="8" t="s">
        <v>222</v>
      </c>
      <c r="D155" s="8" t="s">
        <v>224</v>
      </c>
      <c r="E155" s="8" t="s">
        <v>108</v>
      </c>
      <c r="F155" s="8">
        <v>0.2</v>
      </c>
    </row>
    <row r="156" spans="1:12" x14ac:dyDescent="0.25">
      <c r="A156" s="4" t="e">
        <f>+SUMIFS(Tenencia!$P:$P,Tenencia!#REF!,Resultados!$C156,Tenencia!#REF!,Resultados!$D156,Tenencia!$L:$L,Resultados!$E156,Tenencia!#REF!,Resultados!$F156)</f>
        <v>#REF!</v>
      </c>
      <c r="B156" s="2" t="s">
        <v>218</v>
      </c>
      <c r="C156" s="8" t="s">
        <v>222</v>
      </c>
      <c r="D156" s="8" t="s">
        <v>224</v>
      </c>
      <c r="E156" s="8" t="s">
        <v>108</v>
      </c>
      <c r="F156" s="8">
        <v>0.5</v>
      </c>
    </row>
    <row r="157" spans="1:12" x14ac:dyDescent="0.25">
      <c r="A157" s="4" t="e">
        <f>+SUMIFS(Tenencia!$P:$P,Tenencia!#REF!,Resultados!$C157,Tenencia!#REF!,Resultados!$D157,Tenencia!$L:$L,Resultados!$E157,Tenencia!#REF!,Resultados!$F157)</f>
        <v>#REF!</v>
      </c>
      <c r="B157" s="2" t="s">
        <v>219</v>
      </c>
      <c r="C157" s="8" t="s">
        <v>222</v>
      </c>
      <c r="D157" s="8" t="s">
        <v>224</v>
      </c>
      <c r="E157" s="8" t="s">
        <v>108</v>
      </c>
      <c r="F157" s="8">
        <v>1</v>
      </c>
    </row>
    <row r="158" spans="1:12" x14ac:dyDescent="0.25">
      <c r="A158" s="4" t="e">
        <f>+SUMIFS(Tenencia!$P:$P,Tenencia!#REF!,Resultados!$C158,Tenencia!#REF!,Resultados!$D158,Tenencia!$L:$L,Resultados!$E158,Tenencia!#REF!,Resultados!$F158)</f>
        <v>#REF!</v>
      </c>
      <c r="B158" s="2" t="s">
        <v>220</v>
      </c>
      <c r="C158" s="8" t="s">
        <v>222</v>
      </c>
      <c r="D158" s="8" t="s">
        <v>224</v>
      </c>
      <c r="E158" s="8" t="s">
        <v>108</v>
      </c>
      <c r="F158" s="8">
        <v>1.2</v>
      </c>
    </row>
    <row r="159" spans="1:12" x14ac:dyDescent="0.25">
      <c r="A159" s="4" t="e">
        <f>+SUMIFS(Tenencia!$P:$P,Tenencia!#REF!,Resultados!$C159,Tenencia!#REF!,Resultados!$D159,Tenencia!$L:$L,Resultados!$E159,Tenencia!#REF!,Resultados!$F159)</f>
        <v>#REF!</v>
      </c>
      <c r="B159" s="2" t="s">
        <v>221</v>
      </c>
      <c r="C159" s="8" t="s">
        <v>222</v>
      </c>
      <c r="D159" s="8" t="s">
        <v>224</v>
      </c>
      <c r="E159" s="8" t="s">
        <v>108</v>
      </c>
      <c r="F159" s="8">
        <v>1.5</v>
      </c>
    </row>
    <row r="160" spans="1:12" s="32" customFormat="1" x14ac:dyDescent="0.25">
      <c r="A160" s="36">
        <v>0</v>
      </c>
      <c r="B160" s="26">
        <v>77104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1:12" s="32" customFormat="1" x14ac:dyDescent="0.25">
      <c r="A161" s="36">
        <v>1178160693</v>
      </c>
      <c r="B161" s="26">
        <v>77106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1:12" s="32" customFormat="1" x14ac:dyDescent="0.25">
      <c r="A162" s="36">
        <v>343468532</v>
      </c>
      <c r="B162" s="26">
        <v>77108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1:12" s="32" customFormat="1" x14ac:dyDescent="0.25">
      <c r="A163" s="36">
        <v>481195457</v>
      </c>
      <c r="B163" s="26">
        <v>77110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1:12" s="32" customFormat="1" x14ac:dyDescent="0.25">
      <c r="A164" s="36">
        <v>0</v>
      </c>
      <c r="B164" s="26">
        <v>77112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1:12" s="32" customFormat="1" x14ac:dyDescent="0.25">
      <c r="A165" s="36">
        <v>0</v>
      </c>
      <c r="B165" s="26">
        <v>77114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1:12" s="32" customFormat="1" x14ac:dyDescent="0.25">
      <c r="A166" s="36">
        <v>0</v>
      </c>
      <c r="B166" s="26">
        <v>77130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1:12" s="32" customFormat="1" x14ac:dyDescent="0.25">
      <c r="A167" s="36">
        <v>3209035275</v>
      </c>
      <c r="B167" s="26">
        <v>77134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1:12" s="32" customFormat="1" x14ac:dyDescent="0.25">
      <c r="A168" s="36">
        <v>99652400</v>
      </c>
      <c r="B168" s="26">
        <v>77138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1:12" s="32" customFormat="1" x14ac:dyDescent="0.25">
      <c r="A169" s="36">
        <v>0</v>
      </c>
      <c r="B169" s="26">
        <v>77142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1:12" s="32" customFormat="1" x14ac:dyDescent="0.25">
      <c r="A170" s="36">
        <v>0</v>
      </c>
      <c r="B170" s="26">
        <v>77146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1:12" s="32" customFormat="1" x14ac:dyDescent="0.25">
      <c r="A171" s="36">
        <v>355488279</v>
      </c>
      <c r="B171" s="26">
        <v>77308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1:12" s="32" customFormat="1" x14ac:dyDescent="0.25">
      <c r="A172" s="36">
        <v>1389926316</v>
      </c>
      <c r="B172" s="26">
        <v>77270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1:12" s="32" customFormat="1" x14ac:dyDescent="0.25">
      <c r="A173" s="36">
        <v>0</v>
      </c>
      <c r="B173" s="26">
        <v>77314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1:12" s="32" customFormat="1" x14ac:dyDescent="0.25">
      <c r="A174" s="36">
        <v>583816927</v>
      </c>
      <c r="B174" s="26">
        <v>77316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1:12" s="32" customFormat="1" x14ac:dyDescent="0.25">
      <c r="A175" s="36">
        <v>592894970</v>
      </c>
      <c r="B175" s="26">
        <v>77364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1:12" s="32" customFormat="1" x14ac:dyDescent="0.25">
      <c r="A176" s="36">
        <v>232357561</v>
      </c>
      <c r="B176" s="26">
        <v>77324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1:12" s="32" customFormat="1" x14ac:dyDescent="0.25">
      <c r="A177" s="36">
        <v>0</v>
      </c>
      <c r="B177" s="26">
        <v>77326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1:12" s="32" customFormat="1" x14ac:dyDescent="0.25">
      <c r="A178" s="36">
        <v>0</v>
      </c>
      <c r="B178" s="26">
        <v>77334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1:12" s="32" customFormat="1" x14ac:dyDescent="0.25">
      <c r="A179" s="36">
        <v>450569191</v>
      </c>
      <c r="B179" s="26">
        <v>77340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1:12" s="32" customFormat="1" x14ac:dyDescent="0.25">
      <c r="A180" s="36">
        <v>46926192</v>
      </c>
      <c r="B180" s="26">
        <v>77344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1:12" s="32" customFormat="1" x14ac:dyDescent="0.25">
      <c r="A181" s="36">
        <v>0</v>
      </c>
      <c r="B181" s="26">
        <v>77348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1:12" s="32" customFormat="1" x14ac:dyDescent="0.25">
      <c r="A182" s="36">
        <v>0</v>
      </c>
      <c r="B182" s="26">
        <v>77352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1:12" s="32" customFormat="1" x14ac:dyDescent="0.25">
      <c r="A183" s="36">
        <v>0</v>
      </c>
      <c r="B183" s="26">
        <v>77356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1:12" s="32" customFormat="1" x14ac:dyDescent="0.25">
      <c r="A184" s="36">
        <v>98887560.599999994</v>
      </c>
      <c r="B184" s="26">
        <v>77484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1:12" s="32" customFormat="1" x14ac:dyDescent="0.25">
      <c r="A185" s="36">
        <v>250326356.52000001</v>
      </c>
      <c r="B185" s="26">
        <v>77754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1:12" x14ac:dyDescent="0.25">
      <c r="A186" s="4">
        <f>SUMIFS(Disponibilidades!$D:$D,Disponibilidades!$B:$B,Resultados!$C186)</f>
        <v>0</v>
      </c>
      <c r="B186" s="2">
        <v>80001</v>
      </c>
      <c r="C186" s="8">
        <v>110100000000</v>
      </c>
    </row>
    <row r="187" spans="1:12" x14ac:dyDescent="0.25">
      <c r="A187" s="4">
        <f>SUMIFS(Disponibilidades!$D:$D,Disponibilidades!$B:$B,Resultados!$C187)</f>
        <v>0</v>
      </c>
      <c r="B187" s="2">
        <v>80651</v>
      </c>
      <c r="C187" s="8">
        <v>110403000000</v>
      </c>
    </row>
    <row r="188" spans="1:12" x14ac:dyDescent="0.25">
      <c r="A188" s="4">
        <f>SUMIFS(Disponibilidades!$D:$D,Disponibilidades!$B:$B,Resultados!$C188)+SUMIFS(Disponibilidades!$D:$D,Disponibilidades!$B:$B,Resultados!$D188)+SUMIFS(Disponibilidades!$D:$D,Disponibilidades!$B:$B,Resultados!$E188)</f>
        <v>0</v>
      </c>
      <c r="B188" s="2">
        <v>83002</v>
      </c>
      <c r="C188" s="8">
        <v>110404000000</v>
      </c>
      <c r="D188" s="8">
        <v>110200000000</v>
      </c>
      <c r="E188" s="8">
        <v>110202000000</v>
      </c>
    </row>
    <row r="189" spans="1:12" x14ac:dyDescent="0.25">
      <c r="A189" s="4">
        <f>SUMIFS(TC!$E:$E,TC!$B:$B,Resultados!$C189)</f>
        <v>0</v>
      </c>
      <c r="B189" s="2">
        <v>86000</v>
      </c>
      <c r="C189" s="6">
        <v>131101000000</v>
      </c>
    </row>
    <row r="190" spans="1:12" s="32" customFormat="1" x14ac:dyDescent="0.25">
      <c r="A190" s="36">
        <v>1067473073</v>
      </c>
      <c r="B190" s="26">
        <v>86003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1:12" x14ac:dyDescent="0.25">
      <c r="A191" s="4">
        <f>SUMIFS(TC!$E:$E,TC!$B:$B,Resultados!$C191)</f>
        <v>0</v>
      </c>
      <c r="B191" s="2">
        <v>86006</v>
      </c>
      <c r="C191" s="6">
        <v>136101000000</v>
      </c>
    </row>
    <row r="192" spans="1:12" s="32" customFormat="1" x14ac:dyDescent="0.25">
      <c r="A192" s="36">
        <v>799695509</v>
      </c>
      <c r="B192" s="26">
        <v>86009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1:12" x14ac:dyDescent="0.25">
      <c r="A193" s="4">
        <f>+SUMIFS(PrestamosPersonale!$E:$E,PrestamosPersonale!$B:$B,Resultados!$C193)-SUMIFS(PrestamosPersonale!$E:$E,PrestamosPersonale!$B:$B,Resultados!$D193)</f>
        <v>0</v>
      </c>
      <c r="B193" s="2">
        <v>86012</v>
      </c>
      <c r="C193" s="6">
        <v>131102000000</v>
      </c>
      <c r="D193" s="6">
        <v>131102010000</v>
      </c>
    </row>
    <row r="194" spans="1:12" s="32" customFormat="1" x14ac:dyDescent="0.25">
      <c r="A194" s="36">
        <v>166825808</v>
      </c>
      <c r="B194" s="26">
        <v>86017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1:12" x14ac:dyDescent="0.25">
      <c r="A195" s="4">
        <f>+SUMIFS(PrestamosPersonale!$E:$E,PrestamosPersonale!$B:$B,Resultados!$C195)</f>
        <v>0</v>
      </c>
      <c r="B195" s="2">
        <v>86018</v>
      </c>
      <c r="C195" s="6">
        <v>136102000000</v>
      </c>
    </row>
    <row r="196" spans="1:12" s="32" customFormat="1" x14ac:dyDescent="0.25">
      <c r="A196" s="36">
        <v>183479166</v>
      </c>
      <c r="B196" s="26">
        <v>89000</v>
      </c>
      <c r="C196" s="31"/>
      <c r="D196" s="31"/>
      <c r="E196" s="36"/>
      <c r="F196" s="31"/>
      <c r="G196" s="31"/>
      <c r="H196" s="31"/>
      <c r="I196" s="31"/>
      <c r="J196" s="31"/>
      <c r="K196" s="31"/>
      <c r="L196" s="31"/>
    </row>
    <row r="197" spans="1:12" x14ac:dyDescent="0.25">
      <c r="A197" s="8">
        <f>+CatalogoMinimo!C2+CatalogoMinimo!C3</f>
        <v>0</v>
      </c>
      <c r="B197" s="2">
        <v>84303</v>
      </c>
    </row>
    <row r="198" spans="1:12" x14ac:dyDescent="0.25">
      <c r="A198" s="4">
        <f>+CatalogoMinimo!C3</f>
        <v>0</v>
      </c>
      <c r="B198" s="2">
        <v>84311</v>
      </c>
    </row>
    <row r="199" spans="1:12" x14ac:dyDescent="0.25">
      <c r="A199" s="4">
        <f>+CatalogoMinimo!C4+CatalogoMinimo!C5-CatalogoMinimo!C6</f>
        <v>0</v>
      </c>
      <c r="B199" s="2">
        <v>84803</v>
      </c>
    </row>
    <row r="200" spans="1:12" x14ac:dyDescent="0.25">
      <c r="A200" s="4">
        <f>+CatalogoMinimo!C8-Resultados!A202</f>
        <v>0</v>
      </c>
      <c r="B200" s="2">
        <v>84903</v>
      </c>
    </row>
    <row r="201" spans="1:12" s="32" customFormat="1" x14ac:dyDescent="0.25">
      <c r="A201" s="36">
        <v>328420665</v>
      </c>
      <c r="B201" s="26">
        <v>84913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1:12" x14ac:dyDescent="0.25">
      <c r="A202" s="4">
        <f>+CatalogoMinimo!C9</f>
        <v>0</v>
      </c>
      <c r="B202" s="2">
        <v>84921</v>
      </c>
    </row>
    <row r="203" spans="1:12" x14ac:dyDescent="0.25">
      <c r="A203" s="4">
        <f>+CatalogoMinimo!C10</f>
        <v>0</v>
      </c>
      <c r="B203" s="2">
        <v>89503</v>
      </c>
    </row>
    <row r="204" spans="1:12" x14ac:dyDescent="0.25">
      <c r="A204" s="4">
        <v>2000000</v>
      </c>
      <c r="B204" s="2">
        <v>89900</v>
      </c>
    </row>
    <row r="205" spans="1:12" x14ac:dyDescent="0.25">
      <c r="A205" s="4">
        <f>+CatalogoMinimo!C11+CatalogoMinimo!C12</f>
        <v>0</v>
      </c>
      <c r="B205" s="2">
        <v>95005</v>
      </c>
    </row>
    <row r="206" spans="1:12" x14ac:dyDescent="0.25">
      <c r="A206" s="4">
        <f>+CatalogoMinimo!C13</f>
        <v>0</v>
      </c>
      <c r="B206" s="2">
        <v>95045</v>
      </c>
    </row>
    <row r="207" spans="1:12" x14ac:dyDescent="0.25">
      <c r="A207" s="4">
        <f>+CatalogoMinimo!C14</f>
        <v>0</v>
      </c>
      <c r="B207" s="2">
        <v>95050</v>
      </c>
    </row>
    <row r="208" spans="1:12" x14ac:dyDescent="0.25">
      <c r="A208" s="4">
        <f>+CatalogoMinimo!C15-CatalogoMinimo!C16</f>
        <v>0</v>
      </c>
      <c r="B208" s="2">
        <v>95055</v>
      </c>
    </row>
    <row r="209" spans="1:12" x14ac:dyDescent="0.25">
      <c r="A209" s="4">
        <f>+A210</f>
        <v>-2562507</v>
      </c>
      <c r="B209" s="2">
        <v>95282</v>
      </c>
    </row>
    <row r="210" spans="1:12" x14ac:dyDescent="0.25">
      <c r="A210" s="4">
        <f>+CatalogoMinimo!C17-Resultados!A211</f>
        <v>-2562507</v>
      </c>
      <c r="B210" s="2">
        <v>95283</v>
      </c>
    </row>
    <row r="211" spans="1:12" s="32" customFormat="1" x14ac:dyDescent="0.25">
      <c r="A211" s="36">
        <v>2562507</v>
      </c>
      <c r="B211" s="26">
        <v>95666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1:12" x14ac:dyDescent="0.25">
      <c r="A212" s="4">
        <f>+A213</f>
        <v>0</v>
      </c>
      <c r="B212" s="2">
        <v>95310</v>
      </c>
    </row>
    <row r="213" spans="1:12" x14ac:dyDescent="0.25">
      <c r="A213" s="4">
        <f>+A214</f>
        <v>0</v>
      </c>
      <c r="B213" s="2">
        <v>95335</v>
      </c>
    </row>
    <row r="214" spans="1:12" x14ac:dyDescent="0.25">
      <c r="A214" s="4">
        <f>+Resultados!A200</f>
        <v>0</v>
      </c>
      <c r="B214" s="2">
        <v>95340</v>
      </c>
    </row>
    <row r="215" spans="1:12" x14ac:dyDescent="0.25">
      <c r="A215" s="4">
        <f>+A216</f>
        <v>0</v>
      </c>
      <c r="B215" s="2">
        <v>95355</v>
      </c>
    </row>
    <row r="216" spans="1:12" x14ac:dyDescent="0.25">
      <c r="A216" s="4">
        <f>+CatalogoMinimo!C18</f>
        <v>0</v>
      </c>
      <c r="B216" s="2">
        <v>95380</v>
      </c>
    </row>
    <row r="217" spans="1:12" x14ac:dyDescent="0.25">
      <c r="A217" s="4">
        <f>+A218</f>
        <v>0</v>
      </c>
      <c r="B217" s="2">
        <v>95385</v>
      </c>
    </row>
    <row r="218" spans="1:12" x14ac:dyDescent="0.25">
      <c r="A218" s="4">
        <f>+CatalogoMinimo!C19</f>
        <v>0</v>
      </c>
      <c r="B218" s="2">
        <v>95390</v>
      </c>
    </row>
    <row r="219" spans="1:12" s="32" customFormat="1" x14ac:dyDescent="0.25">
      <c r="A219" s="36">
        <v>208881802</v>
      </c>
      <c r="B219" s="26">
        <v>93916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</row>
    <row r="220" spans="1:12" x14ac:dyDescent="0.25">
      <c r="A220" s="4">
        <f>+SUM(A205:A208)</f>
        <v>0</v>
      </c>
      <c r="B220" s="2">
        <v>90075</v>
      </c>
    </row>
    <row r="221" spans="1:12" x14ac:dyDescent="0.25">
      <c r="A221" s="4">
        <f>+A220</f>
        <v>0</v>
      </c>
      <c r="B221" s="2">
        <v>90080</v>
      </c>
    </row>
    <row r="222" spans="1:12" x14ac:dyDescent="0.25">
      <c r="A222" s="4">
        <f>+CatalogoMinimo!C18</f>
        <v>0</v>
      </c>
      <c r="B222" s="2">
        <v>93500</v>
      </c>
    </row>
    <row r="223" spans="1:12" x14ac:dyDescent="0.25">
      <c r="A223" s="4">
        <f>+A222</f>
        <v>0</v>
      </c>
      <c r="B223" s="2">
        <v>93520</v>
      </c>
    </row>
    <row r="224" spans="1:12" x14ac:dyDescent="0.25">
      <c r="A224" s="4">
        <f>+A225</f>
        <v>0</v>
      </c>
      <c r="B224" s="2">
        <v>93700</v>
      </c>
    </row>
    <row r="225" spans="1:12" x14ac:dyDescent="0.25">
      <c r="A225" s="4">
        <f>+A226</f>
        <v>0</v>
      </c>
      <c r="B225" s="2">
        <v>93750</v>
      </c>
    </row>
    <row r="226" spans="1:12" x14ac:dyDescent="0.25">
      <c r="A226" s="4">
        <f>+A214</f>
        <v>0</v>
      </c>
      <c r="B226" s="2">
        <v>93755</v>
      </c>
    </row>
    <row r="227" spans="1:12" s="32" customFormat="1" x14ac:dyDescent="0.25">
      <c r="A227" s="36">
        <v>3284206650</v>
      </c>
      <c r="B227" s="26">
        <v>95560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</row>
    <row r="228" spans="1:12" x14ac:dyDescent="0.25">
      <c r="A228" s="4">
        <f>+A227</f>
        <v>3284206650</v>
      </c>
      <c r="B228" s="2">
        <v>95610</v>
      </c>
    </row>
    <row r="229" spans="1:12" x14ac:dyDescent="0.25">
      <c r="A229" s="4">
        <f>+A228</f>
        <v>3284206650</v>
      </c>
      <c r="B229" s="2">
        <v>95615</v>
      </c>
    </row>
    <row r="230" spans="1:12" x14ac:dyDescent="0.25">
      <c r="A230" s="4">
        <f>+A232</f>
        <v>2562507</v>
      </c>
      <c r="B230" s="2">
        <v>95635</v>
      </c>
    </row>
    <row r="231" spans="1:12" x14ac:dyDescent="0.25">
      <c r="A231" s="4">
        <f>+A232</f>
        <v>2562507</v>
      </c>
      <c r="B231" s="2">
        <v>95640</v>
      </c>
    </row>
    <row r="232" spans="1:12" s="32" customFormat="1" x14ac:dyDescent="0.25">
      <c r="A232" s="36">
        <v>2562507</v>
      </c>
      <c r="B232" s="26">
        <v>95645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</row>
    <row r="233" spans="1:12" x14ac:dyDescent="0.25">
      <c r="A233" s="4">
        <f>+A232+A229</f>
        <v>3286769157</v>
      </c>
      <c r="B233" s="2">
        <v>95650</v>
      </c>
    </row>
    <row r="234" spans="1:12" x14ac:dyDescent="0.25">
      <c r="A234" s="4">
        <f>+A233</f>
        <v>3286769157</v>
      </c>
      <c r="B234" s="2">
        <v>95655</v>
      </c>
    </row>
    <row r="235" spans="1:12" x14ac:dyDescent="0.25">
      <c r="A235" s="4">
        <f>+A234</f>
        <v>3286769157</v>
      </c>
      <c r="B235" s="2">
        <v>95660</v>
      </c>
    </row>
    <row r="236" spans="1:12" s="32" customFormat="1" x14ac:dyDescent="0.25">
      <c r="A236" s="36">
        <v>21.12</v>
      </c>
      <c r="B236" s="26">
        <v>95661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</row>
    <row r="237" spans="1:12" s="32" customFormat="1" x14ac:dyDescent="0.25">
      <c r="A237" s="36">
        <v>2848918269</v>
      </c>
      <c r="B237" s="26">
        <v>94020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</row>
    <row r="238" spans="1:12" x14ac:dyDescent="0.25">
      <c r="A238" s="4">
        <f>+A237+MIN((A223),0.1*(A223+A237))</f>
        <v>2848918269</v>
      </c>
      <c r="B238" s="2">
        <v>94030</v>
      </c>
    </row>
    <row r="239" spans="1:12" s="32" customFormat="1" x14ac:dyDescent="0.25">
      <c r="A239" s="36">
        <v>2968457132</v>
      </c>
      <c r="B239" s="26">
        <v>94050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</row>
    <row r="240" spans="1:12" s="32" customFormat="1" x14ac:dyDescent="0.25">
      <c r="A240" s="36">
        <v>2562507</v>
      </c>
      <c r="B240" s="26">
        <v>94100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</row>
    <row r="241" spans="1:6" x14ac:dyDescent="0.25">
      <c r="A241" s="4" t="e">
        <f>+SUMIFS(Tenencia!$P:$P,Tenencia!$I:$I,Resultados!$C241,Tenencia!#REF!,Resultados!$D241)</f>
        <v>#REF!</v>
      </c>
      <c r="B241" s="2">
        <v>103110</v>
      </c>
      <c r="C241" s="8" t="s">
        <v>118</v>
      </c>
      <c r="D241" s="8">
        <v>0.2</v>
      </c>
      <c r="F241" s="4"/>
    </row>
    <row r="242" spans="1:6" x14ac:dyDescent="0.25">
      <c r="A242" s="4" t="e">
        <f>+SUMIFS(Tenencia!$P:$P,Tenencia!$I:$I,Resultados!$C242,Tenencia!#REF!,Resultados!$D242)</f>
        <v>#REF!</v>
      </c>
      <c r="B242" s="2" t="s">
        <v>235</v>
      </c>
      <c r="C242" s="8" t="s">
        <v>118</v>
      </c>
      <c r="D242" s="8">
        <v>0.5</v>
      </c>
      <c r="F242" s="4"/>
    </row>
    <row r="243" spans="1:6" x14ac:dyDescent="0.25">
      <c r="A243" s="4" t="e">
        <f>+SUMIFS(Tenencia!$P:$P,Tenencia!$I:$I,Resultados!$C243,Tenencia!#REF!,Resultados!$D243)</f>
        <v>#REF!</v>
      </c>
      <c r="B243" s="2">
        <v>103130</v>
      </c>
      <c r="C243" s="8" t="s">
        <v>118</v>
      </c>
      <c r="D243" s="8">
        <v>1</v>
      </c>
      <c r="F243" s="4"/>
    </row>
    <row r="244" spans="1:6" x14ac:dyDescent="0.25">
      <c r="A244" s="4" t="e">
        <f>+SUMIFS(Tenencia!$P:$P,Tenencia!$I:$I,Resultados!$C244,Tenencia!#REF!,Resultados!$D244)</f>
        <v>#REF!</v>
      </c>
      <c r="B244" s="2" t="s">
        <v>236</v>
      </c>
      <c r="C244" s="8" t="s">
        <v>118</v>
      </c>
      <c r="D244" s="8">
        <v>3.5</v>
      </c>
      <c r="F244" s="4"/>
    </row>
    <row r="245" spans="1:6" x14ac:dyDescent="0.25">
      <c r="A245" s="4" t="e">
        <f>+SUMIFS(Tenencia!$P:$P,Tenencia!$I:$I,Resultados!$C245,Tenencia!#REF!,Resultados!$D245)</f>
        <v>#REF!</v>
      </c>
      <c r="B245" s="2">
        <v>104070</v>
      </c>
      <c r="C245" s="8" t="s">
        <v>118</v>
      </c>
      <c r="D245" s="8">
        <v>0.4</v>
      </c>
    </row>
  </sheetData>
  <mergeCells count="1">
    <mergeCell ref="C1:I1"/>
  </mergeCells>
  <pageMargins left="0.7" right="0.7" top="0.75" bottom="0.75" header="0.3" footer="0.3"/>
  <pageSetup paperSize="9" orientation="portrait" horizontalDpi="0" verticalDpi="0" r:id="rId1"/>
  <ignoredErrors>
    <ignoredError sqref="C2 B17:B19 B4:B16 B1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7"/>
  <sheetViews>
    <sheetView workbookViewId="0">
      <selection activeCell="A2" sqref="A2:C37"/>
    </sheetView>
  </sheetViews>
  <sheetFormatPr baseColWidth="10" defaultRowHeight="15" x14ac:dyDescent="0.25"/>
  <cols>
    <col min="2" max="2" width="15.7109375" bestFit="1" customWidth="1"/>
    <col min="3" max="3" width="12.42578125" bestFit="1" customWidth="1"/>
  </cols>
  <sheetData>
    <row r="1" spans="1:3" x14ac:dyDescent="0.25">
      <c r="A1" t="s">
        <v>0</v>
      </c>
      <c r="B1" t="s">
        <v>238</v>
      </c>
      <c r="C1" t="s">
        <v>239</v>
      </c>
    </row>
    <row r="2" spans="1:3" x14ac:dyDescent="0.25">
      <c r="A2" s="5"/>
    </row>
    <row r="3" spans="1:3" x14ac:dyDescent="0.25">
      <c r="A3" s="5"/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5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90"/>
  <sheetViews>
    <sheetView workbookViewId="0">
      <selection activeCell="L3" sqref="L3"/>
    </sheetView>
  </sheetViews>
  <sheetFormatPr baseColWidth="10" defaultRowHeight="15" x14ac:dyDescent="0.25"/>
  <cols>
    <col min="1" max="1" width="20.7109375" style="10" bestFit="1" customWidth="1"/>
    <col min="2" max="2" width="12" style="10" bestFit="1" customWidth="1"/>
    <col min="3" max="3" width="12.140625" style="29" bestFit="1" customWidth="1"/>
    <col min="6" max="6" width="20.5703125" bestFit="1" customWidth="1"/>
    <col min="8" max="8" width="19.140625" bestFit="1" customWidth="1"/>
    <col min="11" max="11" width="13.5703125" bestFit="1" customWidth="1"/>
  </cols>
  <sheetData>
    <row r="1" spans="1:12" x14ac:dyDescent="0.25">
      <c r="A1" s="10" t="s">
        <v>124</v>
      </c>
      <c r="B1" s="10" t="s">
        <v>125</v>
      </c>
      <c r="C1" s="29" t="s">
        <v>126</v>
      </c>
      <c r="E1" t="s">
        <v>207</v>
      </c>
      <c r="F1" t="s">
        <v>127</v>
      </c>
      <c r="G1" t="s">
        <v>208</v>
      </c>
      <c r="H1" t="s">
        <v>209</v>
      </c>
      <c r="I1" t="s">
        <v>61</v>
      </c>
      <c r="K1" s="70" t="s">
        <v>242</v>
      </c>
      <c r="L1" t="s">
        <v>93</v>
      </c>
    </row>
    <row r="2" spans="1:12" x14ac:dyDescent="0.25">
      <c r="A2" s="10" t="s">
        <v>6</v>
      </c>
      <c r="B2" s="10" t="s">
        <v>120</v>
      </c>
      <c r="C2" s="29">
        <v>0.2</v>
      </c>
      <c r="E2" t="s">
        <v>132</v>
      </c>
      <c r="F2" t="s">
        <v>102</v>
      </c>
      <c r="G2">
        <v>10</v>
      </c>
      <c r="H2" t="s">
        <v>145</v>
      </c>
      <c r="I2" t="s">
        <v>206</v>
      </c>
      <c r="K2" s="71" t="s">
        <v>243</v>
      </c>
      <c r="L2" t="s">
        <v>108</v>
      </c>
    </row>
    <row r="3" spans="1:12" x14ac:dyDescent="0.25">
      <c r="A3" s="10" t="s">
        <v>7</v>
      </c>
      <c r="B3" s="10" t="s">
        <v>120</v>
      </c>
      <c r="C3" s="29">
        <v>1</v>
      </c>
      <c r="E3" t="s">
        <v>132</v>
      </c>
      <c r="F3" t="s">
        <v>103</v>
      </c>
      <c r="G3">
        <v>9</v>
      </c>
      <c r="H3" t="s">
        <v>146</v>
      </c>
      <c r="I3" t="s">
        <v>206</v>
      </c>
    </row>
    <row r="4" spans="1:12" x14ac:dyDescent="0.25">
      <c r="A4" s="10" t="s">
        <v>8</v>
      </c>
      <c r="B4" s="10" t="s">
        <v>120</v>
      </c>
      <c r="C4" s="29">
        <v>1</v>
      </c>
      <c r="E4" t="s">
        <v>132</v>
      </c>
      <c r="F4" t="s">
        <v>104</v>
      </c>
      <c r="G4">
        <v>8</v>
      </c>
      <c r="H4" t="s">
        <v>147</v>
      </c>
      <c r="I4" t="s">
        <v>206</v>
      </c>
    </row>
    <row r="5" spans="1:12" x14ac:dyDescent="0.25">
      <c r="A5" s="10" t="s">
        <v>9</v>
      </c>
      <c r="B5" s="10" t="s">
        <v>120</v>
      </c>
      <c r="C5" s="29">
        <v>1</v>
      </c>
      <c r="E5" t="s">
        <v>132</v>
      </c>
      <c r="F5" t="s">
        <v>128</v>
      </c>
      <c r="G5">
        <v>7</v>
      </c>
      <c r="H5" t="s">
        <v>148</v>
      </c>
      <c r="I5" t="s">
        <v>206</v>
      </c>
    </row>
    <row r="6" spans="1:12" x14ac:dyDescent="0.25">
      <c r="A6" s="10" t="s">
        <v>10</v>
      </c>
      <c r="B6" s="10" t="s">
        <v>120</v>
      </c>
      <c r="C6" s="29">
        <v>0.5</v>
      </c>
      <c r="E6" t="s">
        <v>132</v>
      </c>
      <c r="F6" t="s">
        <v>129</v>
      </c>
      <c r="G6">
        <v>6</v>
      </c>
      <c r="H6" t="s">
        <v>149</v>
      </c>
      <c r="I6" t="s">
        <v>206</v>
      </c>
    </row>
    <row r="7" spans="1:12" x14ac:dyDescent="0.25">
      <c r="A7" s="10" t="s">
        <v>11</v>
      </c>
      <c r="B7" s="10" t="s">
        <v>120</v>
      </c>
      <c r="C7" s="29">
        <v>0.5</v>
      </c>
      <c r="E7" t="s">
        <v>132</v>
      </c>
      <c r="F7" t="s">
        <v>130</v>
      </c>
      <c r="G7">
        <v>5</v>
      </c>
      <c r="H7" t="s">
        <v>150</v>
      </c>
      <c r="I7" t="s">
        <v>206</v>
      </c>
    </row>
    <row r="8" spans="1:12" x14ac:dyDescent="0.25">
      <c r="A8" s="10" t="s">
        <v>12</v>
      </c>
      <c r="B8" s="10" t="s">
        <v>120</v>
      </c>
      <c r="C8" s="29">
        <v>0.5</v>
      </c>
      <c r="E8" t="s">
        <v>132</v>
      </c>
      <c r="F8" t="s">
        <v>131</v>
      </c>
      <c r="G8">
        <v>4</v>
      </c>
      <c r="H8" t="s">
        <v>151</v>
      </c>
      <c r="I8" t="s">
        <v>206</v>
      </c>
    </row>
    <row r="9" spans="1:12" x14ac:dyDescent="0.25">
      <c r="A9" s="10" t="s">
        <v>13</v>
      </c>
      <c r="B9" s="10" t="s">
        <v>120</v>
      </c>
      <c r="C9" s="29">
        <v>0.2</v>
      </c>
      <c r="E9" t="s">
        <v>144</v>
      </c>
      <c r="F9" t="s">
        <v>96</v>
      </c>
      <c r="G9">
        <v>100</v>
      </c>
      <c r="H9" t="s">
        <v>153</v>
      </c>
      <c r="I9" t="s">
        <v>205</v>
      </c>
    </row>
    <row r="10" spans="1:12" x14ac:dyDescent="0.25">
      <c r="A10" s="10" t="s">
        <v>14</v>
      </c>
      <c r="B10" s="10" t="s">
        <v>120</v>
      </c>
      <c r="C10" s="29">
        <v>0.5</v>
      </c>
      <c r="E10" t="s">
        <v>144</v>
      </c>
      <c r="F10" t="s">
        <v>95</v>
      </c>
      <c r="G10">
        <v>99</v>
      </c>
      <c r="H10" t="s">
        <v>154</v>
      </c>
      <c r="I10" t="s">
        <v>205</v>
      </c>
    </row>
    <row r="11" spans="1:12" x14ac:dyDescent="0.25">
      <c r="A11" s="10" t="s">
        <v>15</v>
      </c>
      <c r="B11" s="10" t="s">
        <v>120</v>
      </c>
      <c r="C11" s="29">
        <v>0.5</v>
      </c>
      <c r="E11" t="s">
        <v>144</v>
      </c>
      <c r="F11" t="s">
        <v>98</v>
      </c>
      <c r="G11">
        <f>+G10-1</f>
        <v>98</v>
      </c>
      <c r="H11" t="s">
        <v>155</v>
      </c>
      <c r="I11" t="s">
        <v>205</v>
      </c>
    </row>
    <row r="12" spans="1:12" x14ac:dyDescent="0.25">
      <c r="A12" s="10" t="s">
        <v>16</v>
      </c>
      <c r="B12" s="10" t="s">
        <v>120</v>
      </c>
      <c r="C12" s="29">
        <v>0.2</v>
      </c>
      <c r="E12" t="s">
        <v>144</v>
      </c>
      <c r="F12" t="s">
        <v>97</v>
      </c>
      <c r="G12">
        <f t="shared" ref="G12:G29" si="0">+G11-1</f>
        <v>97</v>
      </c>
      <c r="H12" t="s">
        <v>156</v>
      </c>
      <c r="I12" t="s">
        <v>205</v>
      </c>
    </row>
    <row r="13" spans="1:12" x14ac:dyDescent="0.25">
      <c r="A13" s="10" t="s">
        <v>17</v>
      </c>
      <c r="B13" s="10" t="s">
        <v>120</v>
      </c>
      <c r="C13" s="29">
        <v>0.5</v>
      </c>
      <c r="E13" t="s">
        <v>144</v>
      </c>
      <c r="F13" t="s">
        <v>133</v>
      </c>
      <c r="G13">
        <f t="shared" si="0"/>
        <v>96</v>
      </c>
      <c r="H13" t="s">
        <v>157</v>
      </c>
      <c r="I13" t="s">
        <v>205</v>
      </c>
    </row>
    <row r="14" spans="1:12" x14ac:dyDescent="0.25">
      <c r="A14" s="10" t="s">
        <v>18</v>
      </c>
      <c r="B14" s="10" t="s">
        <v>120</v>
      </c>
      <c r="C14" s="29">
        <v>0.2</v>
      </c>
      <c r="E14" t="s">
        <v>144</v>
      </c>
      <c r="F14" t="s">
        <v>100</v>
      </c>
      <c r="G14">
        <f t="shared" si="0"/>
        <v>95</v>
      </c>
      <c r="H14" t="s">
        <v>158</v>
      </c>
      <c r="I14" t="s">
        <v>205</v>
      </c>
    </row>
    <row r="15" spans="1:12" x14ac:dyDescent="0.25">
      <c r="A15" s="10" t="s">
        <v>19</v>
      </c>
      <c r="B15" s="10" t="s">
        <v>120</v>
      </c>
      <c r="C15" s="29">
        <v>0.5</v>
      </c>
      <c r="E15" t="s">
        <v>144</v>
      </c>
      <c r="F15" t="s">
        <v>101</v>
      </c>
      <c r="G15">
        <f t="shared" si="0"/>
        <v>94</v>
      </c>
      <c r="H15" t="s">
        <v>159</v>
      </c>
      <c r="I15" t="s">
        <v>205</v>
      </c>
    </row>
    <row r="16" spans="1:12" x14ac:dyDescent="0.25">
      <c r="A16" s="10" t="s">
        <v>20</v>
      </c>
      <c r="B16" s="10" t="s">
        <v>120</v>
      </c>
      <c r="C16" s="29">
        <v>0.5</v>
      </c>
      <c r="E16" t="s">
        <v>144</v>
      </c>
      <c r="F16" t="s">
        <v>134</v>
      </c>
      <c r="G16">
        <f t="shared" si="0"/>
        <v>93</v>
      </c>
      <c r="H16" t="s">
        <v>160</v>
      </c>
      <c r="I16" t="s">
        <v>205</v>
      </c>
    </row>
    <row r="17" spans="1:9" x14ac:dyDescent="0.25">
      <c r="A17" s="10" t="s">
        <v>21</v>
      </c>
      <c r="B17" s="10" t="s">
        <v>120</v>
      </c>
      <c r="C17" s="29">
        <v>1</v>
      </c>
      <c r="E17" t="s">
        <v>144</v>
      </c>
      <c r="F17" t="s">
        <v>135</v>
      </c>
      <c r="G17">
        <f t="shared" si="0"/>
        <v>92</v>
      </c>
      <c r="H17" t="s">
        <v>161</v>
      </c>
      <c r="I17" t="s">
        <v>205</v>
      </c>
    </row>
    <row r="18" spans="1:9" x14ac:dyDescent="0.25">
      <c r="A18" s="10" t="s">
        <v>22</v>
      </c>
      <c r="B18" s="10" t="s">
        <v>120</v>
      </c>
      <c r="C18" s="29">
        <v>0.2</v>
      </c>
      <c r="E18" t="s">
        <v>144</v>
      </c>
      <c r="F18" t="s">
        <v>136</v>
      </c>
      <c r="G18">
        <f t="shared" si="0"/>
        <v>91</v>
      </c>
      <c r="H18" t="s">
        <v>162</v>
      </c>
      <c r="I18" t="s">
        <v>205</v>
      </c>
    </row>
    <row r="19" spans="1:9" x14ac:dyDescent="0.25">
      <c r="A19" s="10" t="s">
        <v>23</v>
      </c>
      <c r="B19" s="10" t="s">
        <v>120</v>
      </c>
      <c r="C19" s="29">
        <v>0.2</v>
      </c>
      <c r="E19" t="s">
        <v>144</v>
      </c>
      <c r="F19" t="s">
        <v>137</v>
      </c>
      <c r="G19">
        <f t="shared" si="0"/>
        <v>90</v>
      </c>
      <c r="H19" t="s">
        <v>163</v>
      </c>
      <c r="I19" t="s">
        <v>205</v>
      </c>
    </row>
    <row r="20" spans="1:9" x14ac:dyDescent="0.25">
      <c r="A20" s="10" t="s">
        <v>24</v>
      </c>
      <c r="B20" s="10" t="s">
        <v>120</v>
      </c>
      <c r="C20" s="29">
        <v>0.2</v>
      </c>
      <c r="E20" t="s">
        <v>144</v>
      </c>
      <c r="F20" t="s">
        <v>138</v>
      </c>
      <c r="G20">
        <f t="shared" si="0"/>
        <v>89</v>
      </c>
      <c r="H20" t="s">
        <v>164</v>
      </c>
      <c r="I20" t="s">
        <v>205</v>
      </c>
    </row>
    <row r="21" spans="1:9" x14ac:dyDescent="0.25">
      <c r="A21" s="10" t="s">
        <v>25</v>
      </c>
      <c r="B21" s="10" t="s">
        <v>120</v>
      </c>
      <c r="C21" s="29">
        <v>0.2</v>
      </c>
      <c r="E21" t="s">
        <v>144</v>
      </c>
      <c r="F21" t="s">
        <v>139</v>
      </c>
      <c r="G21">
        <f t="shared" si="0"/>
        <v>88</v>
      </c>
      <c r="H21" t="s">
        <v>165</v>
      </c>
      <c r="I21" t="s">
        <v>205</v>
      </c>
    </row>
    <row r="22" spans="1:9" x14ac:dyDescent="0.25">
      <c r="A22" s="10" t="s">
        <v>26</v>
      </c>
      <c r="B22" s="10" t="s">
        <v>120</v>
      </c>
      <c r="C22" s="29">
        <v>0.5</v>
      </c>
      <c r="E22" t="s">
        <v>144</v>
      </c>
      <c r="F22" t="s">
        <v>140</v>
      </c>
      <c r="G22">
        <f t="shared" si="0"/>
        <v>87</v>
      </c>
      <c r="H22" t="s">
        <v>166</v>
      </c>
      <c r="I22" t="s">
        <v>205</v>
      </c>
    </row>
    <row r="23" spans="1:9" x14ac:dyDescent="0.25">
      <c r="A23" s="10" t="s">
        <v>27</v>
      </c>
      <c r="B23" s="10" t="s">
        <v>120</v>
      </c>
      <c r="C23" s="29">
        <v>0.2</v>
      </c>
      <c r="E23" t="s">
        <v>144</v>
      </c>
      <c r="F23" t="s">
        <v>128</v>
      </c>
      <c r="G23">
        <f t="shared" si="0"/>
        <v>86</v>
      </c>
      <c r="H23" t="s">
        <v>167</v>
      </c>
      <c r="I23" t="s">
        <v>205</v>
      </c>
    </row>
    <row r="24" spans="1:9" x14ac:dyDescent="0.25">
      <c r="A24" s="10" t="s">
        <v>28</v>
      </c>
      <c r="B24" s="10" t="s">
        <v>120</v>
      </c>
      <c r="C24" s="29">
        <v>0.2</v>
      </c>
      <c r="E24" t="s">
        <v>144</v>
      </c>
      <c r="F24" t="s">
        <v>141</v>
      </c>
      <c r="G24">
        <f t="shared" si="0"/>
        <v>85</v>
      </c>
      <c r="H24" t="s">
        <v>168</v>
      </c>
      <c r="I24" t="s">
        <v>205</v>
      </c>
    </row>
    <row r="25" spans="1:9" x14ac:dyDescent="0.25">
      <c r="A25" s="10" t="s">
        <v>29</v>
      </c>
      <c r="B25" s="10" t="s">
        <v>121</v>
      </c>
      <c r="C25" s="29">
        <v>0</v>
      </c>
      <c r="E25" t="s">
        <v>144</v>
      </c>
      <c r="F25" t="s">
        <v>142</v>
      </c>
      <c r="G25">
        <f t="shared" si="0"/>
        <v>84</v>
      </c>
      <c r="H25" t="s">
        <v>149</v>
      </c>
      <c r="I25" t="s">
        <v>205</v>
      </c>
    </row>
    <row r="26" spans="1:9" x14ac:dyDescent="0.25">
      <c r="A26" s="10" t="s">
        <v>30</v>
      </c>
      <c r="B26" s="10" t="s">
        <v>122</v>
      </c>
      <c r="C26" s="29">
        <v>0.2</v>
      </c>
      <c r="E26" t="s">
        <v>144</v>
      </c>
      <c r="F26" t="s">
        <v>143</v>
      </c>
      <c r="G26">
        <f t="shared" si="0"/>
        <v>83</v>
      </c>
      <c r="H26" t="s">
        <v>169</v>
      </c>
      <c r="I26" t="s">
        <v>205</v>
      </c>
    </row>
    <row r="27" spans="1:9" x14ac:dyDescent="0.25">
      <c r="A27" s="10" t="s">
        <v>31</v>
      </c>
      <c r="B27" s="10" t="s">
        <v>122</v>
      </c>
      <c r="C27" s="29">
        <v>0.2</v>
      </c>
      <c r="E27" t="s">
        <v>144</v>
      </c>
      <c r="F27" t="s">
        <v>129</v>
      </c>
      <c r="G27">
        <f t="shared" si="0"/>
        <v>82</v>
      </c>
      <c r="H27" t="s">
        <v>170</v>
      </c>
      <c r="I27" t="s">
        <v>205</v>
      </c>
    </row>
    <row r="28" spans="1:9" x14ac:dyDescent="0.25">
      <c r="A28" s="10" t="s">
        <v>32</v>
      </c>
      <c r="B28" s="10" t="s">
        <v>121</v>
      </c>
      <c r="C28" s="29">
        <v>0</v>
      </c>
      <c r="E28" t="s">
        <v>144</v>
      </c>
      <c r="F28" t="s">
        <v>130</v>
      </c>
      <c r="G28">
        <f t="shared" si="0"/>
        <v>81</v>
      </c>
      <c r="H28" t="s">
        <v>170</v>
      </c>
      <c r="I28" t="s">
        <v>205</v>
      </c>
    </row>
    <row r="29" spans="1:9" x14ac:dyDescent="0.25">
      <c r="A29" s="10" t="s">
        <v>33</v>
      </c>
      <c r="B29" s="10" t="s">
        <v>122</v>
      </c>
      <c r="C29" s="29">
        <v>0.2</v>
      </c>
      <c r="E29" t="s">
        <v>144</v>
      </c>
      <c r="F29" t="s">
        <v>131</v>
      </c>
      <c r="G29">
        <f t="shared" si="0"/>
        <v>80</v>
      </c>
      <c r="H29" t="s">
        <v>170</v>
      </c>
      <c r="I29" t="s">
        <v>205</v>
      </c>
    </row>
    <row r="30" spans="1:9" x14ac:dyDescent="0.25">
      <c r="A30" s="10" t="s">
        <v>34</v>
      </c>
      <c r="B30" s="10" t="s">
        <v>122</v>
      </c>
      <c r="C30" s="29">
        <v>0.2</v>
      </c>
      <c r="E30" t="s">
        <v>152</v>
      </c>
      <c r="F30" t="s">
        <v>145</v>
      </c>
      <c r="G30">
        <v>10</v>
      </c>
      <c r="H30" t="s">
        <v>145</v>
      </c>
      <c r="I30" t="s">
        <v>206</v>
      </c>
    </row>
    <row r="31" spans="1:9" x14ac:dyDescent="0.25">
      <c r="A31" s="10" t="s">
        <v>35</v>
      </c>
      <c r="B31" s="10" t="s">
        <v>122</v>
      </c>
      <c r="C31" s="29">
        <v>0.2</v>
      </c>
      <c r="E31" t="s">
        <v>152</v>
      </c>
      <c r="F31" t="s">
        <v>146</v>
      </c>
      <c r="G31">
        <v>9</v>
      </c>
      <c r="H31" t="s">
        <v>146</v>
      </c>
      <c r="I31" t="s">
        <v>206</v>
      </c>
    </row>
    <row r="32" spans="1:9" x14ac:dyDescent="0.25">
      <c r="A32" s="10" t="s">
        <v>36</v>
      </c>
      <c r="B32" s="10" t="s">
        <v>122</v>
      </c>
      <c r="C32" s="29">
        <v>0.2</v>
      </c>
      <c r="E32" t="s">
        <v>152</v>
      </c>
      <c r="F32" t="s">
        <v>147</v>
      </c>
      <c r="G32">
        <v>8</v>
      </c>
      <c r="H32" t="s">
        <v>147</v>
      </c>
      <c r="I32" t="s">
        <v>206</v>
      </c>
    </row>
    <row r="33" spans="1:9" x14ac:dyDescent="0.25">
      <c r="A33" s="10" t="s">
        <v>37</v>
      </c>
      <c r="B33" s="10" t="s">
        <v>122</v>
      </c>
      <c r="C33" s="29">
        <v>0.2</v>
      </c>
      <c r="E33" t="s">
        <v>152</v>
      </c>
      <c r="F33" t="s">
        <v>148</v>
      </c>
      <c r="G33">
        <v>7</v>
      </c>
      <c r="H33" t="s">
        <v>148</v>
      </c>
      <c r="I33" t="s">
        <v>206</v>
      </c>
    </row>
    <row r="34" spans="1:9" x14ac:dyDescent="0.25">
      <c r="A34" s="10" t="s">
        <v>38</v>
      </c>
      <c r="B34" s="10" t="s">
        <v>122</v>
      </c>
      <c r="C34" s="29">
        <v>0.2</v>
      </c>
      <c r="E34" t="s">
        <v>152</v>
      </c>
      <c r="F34" t="s">
        <v>149</v>
      </c>
      <c r="G34">
        <v>6</v>
      </c>
      <c r="H34" t="s">
        <v>149</v>
      </c>
      <c r="I34" t="s">
        <v>206</v>
      </c>
    </row>
    <row r="35" spans="1:9" x14ac:dyDescent="0.25">
      <c r="A35" s="10" t="s">
        <v>39</v>
      </c>
      <c r="B35" s="10" t="s">
        <v>122</v>
      </c>
      <c r="C35" s="29">
        <v>0.2</v>
      </c>
      <c r="E35" t="s">
        <v>152</v>
      </c>
      <c r="F35" t="s">
        <v>150</v>
      </c>
      <c r="G35">
        <v>5</v>
      </c>
      <c r="H35" t="s">
        <v>150</v>
      </c>
      <c r="I35" t="s">
        <v>206</v>
      </c>
    </row>
    <row r="36" spans="1:9" x14ac:dyDescent="0.25">
      <c r="A36" s="10" t="s">
        <v>40</v>
      </c>
      <c r="B36" s="10" t="s">
        <v>121</v>
      </c>
      <c r="C36" s="29">
        <v>0.2</v>
      </c>
      <c r="E36" t="s">
        <v>152</v>
      </c>
      <c r="F36" t="s">
        <v>151</v>
      </c>
      <c r="G36">
        <v>4</v>
      </c>
      <c r="H36" t="s">
        <v>151</v>
      </c>
      <c r="I36" t="s">
        <v>206</v>
      </c>
    </row>
    <row r="37" spans="1:9" x14ac:dyDescent="0.25">
      <c r="A37" s="10" t="s">
        <v>41</v>
      </c>
      <c r="B37" s="10" t="s">
        <v>123</v>
      </c>
      <c r="C37" s="29">
        <v>0.2</v>
      </c>
      <c r="E37" t="s">
        <v>171</v>
      </c>
      <c r="F37" t="s">
        <v>153</v>
      </c>
      <c r="G37">
        <v>100</v>
      </c>
      <c r="H37" t="s">
        <v>153</v>
      </c>
      <c r="I37" t="s">
        <v>205</v>
      </c>
    </row>
    <row r="38" spans="1:9" x14ac:dyDescent="0.25">
      <c r="A38" s="10" t="s">
        <v>42</v>
      </c>
      <c r="B38" s="10" t="s">
        <v>123</v>
      </c>
      <c r="C38" s="29">
        <v>0.2</v>
      </c>
      <c r="E38" t="s">
        <v>171</v>
      </c>
      <c r="F38" t="s">
        <v>154</v>
      </c>
      <c r="G38">
        <v>99</v>
      </c>
      <c r="H38" t="s">
        <v>154</v>
      </c>
      <c r="I38" t="s">
        <v>205</v>
      </c>
    </row>
    <row r="39" spans="1:9" x14ac:dyDescent="0.25">
      <c r="A39" s="10" t="s">
        <v>43</v>
      </c>
      <c r="B39" s="10" t="s">
        <v>121</v>
      </c>
      <c r="C39" s="29">
        <v>0.2</v>
      </c>
      <c r="E39" t="s">
        <v>171</v>
      </c>
      <c r="F39" t="s">
        <v>155</v>
      </c>
      <c r="G39">
        <f t="shared" ref="G39:G57" si="1">+G38-1</f>
        <v>98</v>
      </c>
      <c r="H39" t="s">
        <v>155</v>
      </c>
      <c r="I39" t="s">
        <v>205</v>
      </c>
    </row>
    <row r="40" spans="1:9" x14ac:dyDescent="0.25">
      <c r="A40" s="10" t="s">
        <v>44</v>
      </c>
      <c r="B40" s="10" t="s">
        <v>121</v>
      </c>
      <c r="C40" s="29">
        <v>0.2</v>
      </c>
      <c r="E40" t="s">
        <v>171</v>
      </c>
      <c r="F40" t="s">
        <v>156</v>
      </c>
      <c r="G40">
        <f t="shared" si="1"/>
        <v>97</v>
      </c>
      <c r="H40" t="s">
        <v>156</v>
      </c>
      <c r="I40" t="s">
        <v>205</v>
      </c>
    </row>
    <row r="41" spans="1:9" x14ac:dyDescent="0.25">
      <c r="A41" s="10" t="s">
        <v>45</v>
      </c>
      <c r="B41" s="10" t="s">
        <v>121</v>
      </c>
      <c r="C41" s="29">
        <v>0.2</v>
      </c>
      <c r="E41" t="s">
        <v>171</v>
      </c>
      <c r="F41" t="s">
        <v>157</v>
      </c>
      <c r="G41">
        <f t="shared" si="1"/>
        <v>96</v>
      </c>
      <c r="H41" t="s">
        <v>157</v>
      </c>
      <c r="I41" t="s">
        <v>205</v>
      </c>
    </row>
    <row r="42" spans="1:9" x14ac:dyDescent="0.25">
      <c r="A42" s="10" t="s">
        <v>46</v>
      </c>
      <c r="B42" s="10" t="s">
        <v>121</v>
      </c>
      <c r="C42" s="29">
        <v>0.2</v>
      </c>
      <c r="E42" t="s">
        <v>171</v>
      </c>
      <c r="F42" t="s">
        <v>158</v>
      </c>
      <c r="G42">
        <f t="shared" si="1"/>
        <v>95</v>
      </c>
      <c r="H42" t="s">
        <v>158</v>
      </c>
      <c r="I42" t="s">
        <v>205</v>
      </c>
    </row>
    <row r="43" spans="1:9" x14ac:dyDescent="0.25">
      <c r="A43" s="10" t="s">
        <v>47</v>
      </c>
      <c r="B43" s="10" t="s">
        <v>121</v>
      </c>
      <c r="C43" s="29">
        <v>0.2</v>
      </c>
      <c r="E43" t="s">
        <v>171</v>
      </c>
      <c r="F43" t="s">
        <v>159</v>
      </c>
      <c r="G43">
        <f t="shared" si="1"/>
        <v>94</v>
      </c>
      <c r="H43" t="s">
        <v>159</v>
      </c>
      <c r="I43" t="s">
        <v>205</v>
      </c>
    </row>
    <row r="44" spans="1:9" x14ac:dyDescent="0.25">
      <c r="A44" s="10" t="s">
        <v>48</v>
      </c>
      <c r="B44" s="10" t="s">
        <v>122</v>
      </c>
      <c r="C44" s="29">
        <v>0.5</v>
      </c>
      <c r="E44" t="s">
        <v>171</v>
      </c>
      <c r="F44" t="s">
        <v>160</v>
      </c>
      <c r="G44">
        <f t="shared" si="1"/>
        <v>93</v>
      </c>
      <c r="H44" t="s">
        <v>160</v>
      </c>
      <c r="I44" t="s">
        <v>205</v>
      </c>
    </row>
    <row r="45" spans="1:9" x14ac:dyDescent="0.25">
      <c r="A45" s="10" t="s">
        <v>49</v>
      </c>
      <c r="B45" s="10" t="s">
        <v>122</v>
      </c>
      <c r="C45" s="29">
        <v>0.5</v>
      </c>
      <c r="E45" t="s">
        <v>171</v>
      </c>
      <c r="F45" t="s">
        <v>161</v>
      </c>
      <c r="G45">
        <f t="shared" si="1"/>
        <v>92</v>
      </c>
      <c r="H45" t="s">
        <v>161</v>
      </c>
      <c r="I45" t="s">
        <v>205</v>
      </c>
    </row>
    <row r="46" spans="1:9" x14ac:dyDescent="0.25">
      <c r="A46" s="10" t="s">
        <v>50</v>
      </c>
      <c r="B46" s="10" t="s">
        <v>122</v>
      </c>
      <c r="C46" s="29">
        <v>0.5</v>
      </c>
      <c r="E46" t="s">
        <v>171</v>
      </c>
      <c r="F46" t="s">
        <v>162</v>
      </c>
      <c r="G46">
        <f t="shared" si="1"/>
        <v>91</v>
      </c>
      <c r="H46" t="s">
        <v>162</v>
      </c>
      <c r="I46" t="s">
        <v>205</v>
      </c>
    </row>
    <row r="47" spans="1:9" x14ac:dyDescent="0.25">
      <c r="A47" s="10" t="s">
        <v>51</v>
      </c>
      <c r="B47" s="10" t="s">
        <v>122</v>
      </c>
      <c r="C47" s="29">
        <v>1</v>
      </c>
      <c r="E47" t="s">
        <v>171</v>
      </c>
      <c r="F47" t="s">
        <v>163</v>
      </c>
      <c r="G47">
        <f t="shared" si="1"/>
        <v>90</v>
      </c>
      <c r="H47" t="s">
        <v>163</v>
      </c>
      <c r="I47" t="s">
        <v>205</v>
      </c>
    </row>
    <row r="48" spans="1:9" x14ac:dyDescent="0.25">
      <c r="A48" s="10" t="s">
        <v>52</v>
      </c>
      <c r="B48" s="10" t="s">
        <v>122</v>
      </c>
      <c r="C48" s="29">
        <v>0.5</v>
      </c>
      <c r="E48" t="s">
        <v>171</v>
      </c>
      <c r="F48" t="s">
        <v>164</v>
      </c>
      <c r="G48">
        <f t="shared" si="1"/>
        <v>89</v>
      </c>
      <c r="H48" t="s">
        <v>164</v>
      </c>
      <c r="I48" t="s">
        <v>205</v>
      </c>
    </row>
    <row r="49" spans="1:9" x14ac:dyDescent="0.25">
      <c r="A49" s="10" t="s">
        <v>53</v>
      </c>
      <c r="B49" s="10" t="s">
        <v>122</v>
      </c>
      <c r="C49" s="29">
        <v>0.5</v>
      </c>
      <c r="E49" t="s">
        <v>171</v>
      </c>
      <c r="F49" t="s">
        <v>165</v>
      </c>
      <c r="G49">
        <f t="shared" si="1"/>
        <v>88</v>
      </c>
      <c r="H49" t="s">
        <v>165</v>
      </c>
      <c r="I49" t="s">
        <v>205</v>
      </c>
    </row>
    <row r="50" spans="1:9" x14ac:dyDescent="0.25">
      <c r="A50" s="10" t="s">
        <v>54</v>
      </c>
      <c r="B50" s="10" t="s">
        <v>122</v>
      </c>
      <c r="C50" s="29">
        <v>0.5</v>
      </c>
      <c r="E50" t="s">
        <v>171</v>
      </c>
      <c r="F50" t="s">
        <v>166</v>
      </c>
      <c r="G50">
        <f t="shared" si="1"/>
        <v>87</v>
      </c>
      <c r="H50" t="s">
        <v>166</v>
      </c>
      <c r="I50" t="s">
        <v>205</v>
      </c>
    </row>
    <row r="51" spans="1:9" x14ac:dyDescent="0.25">
      <c r="A51" s="10" t="s">
        <v>55</v>
      </c>
      <c r="B51" s="10" t="s">
        <v>121</v>
      </c>
      <c r="C51" s="29">
        <v>0</v>
      </c>
      <c r="E51" t="s">
        <v>171</v>
      </c>
      <c r="F51" t="s">
        <v>167</v>
      </c>
      <c r="G51">
        <f t="shared" si="1"/>
        <v>86</v>
      </c>
      <c r="H51" t="s">
        <v>167</v>
      </c>
      <c r="I51" t="s">
        <v>205</v>
      </c>
    </row>
    <row r="52" spans="1:9" x14ac:dyDescent="0.25">
      <c r="A52" s="10" t="s">
        <v>56</v>
      </c>
      <c r="B52" s="10" t="s">
        <v>122</v>
      </c>
      <c r="C52" s="29">
        <v>0.2</v>
      </c>
      <c r="E52" t="s">
        <v>171</v>
      </c>
      <c r="F52" t="s">
        <v>168</v>
      </c>
      <c r="G52">
        <f t="shared" si="1"/>
        <v>85</v>
      </c>
      <c r="H52" t="s">
        <v>168</v>
      </c>
      <c r="I52" t="s">
        <v>205</v>
      </c>
    </row>
    <row r="53" spans="1:9" x14ac:dyDescent="0.25">
      <c r="A53" s="10" t="s">
        <v>57</v>
      </c>
      <c r="B53" s="10" t="s">
        <v>5</v>
      </c>
      <c r="C53" s="29">
        <v>0</v>
      </c>
      <c r="E53" t="s">
        <v>171</v>
      </c>
      <c r="F53" t="s">
        <v>149</v>
      </c>
      <c r="G53">
        <f t="shared" si="1"/>
        <v>84</v>
      </c>
      <c r="H53" t="s">
        <v>149</v>
      </c>
      <c r="I53" t="s">
        <v>205</v>
      </c>
    </row>
    <row r="54" spans="1:9" x14ac:dyDescent="0.25">
      <c r="A54" s="10" t="s">
        <v>58</v>
      </c>
      <c r="B54" s="10" t="s">
        <v>5</v>
      </c>
      <c r="C54" s="29">
        <v>0</v>
      </c>
      <c r="E54" t="s">
        <v>171</v>
      </c>
      <c r="F54" t="s">
        <v>169</v>
      </c>
      <c r="G54">
        <f t="shared" si="1"/>
        <v>83</v>
      </c>
      <c r="H54" t="s">
        <v>169</v>
      </c>
      <c r="I54" t="s">
        <v>205</v>
      </c>
    </row>
    <row r="55" spans="1:9" x14ac:dyDescent="0.25">
      <c r="E55" t="s">
        <v>171</v>
      </c>
      <c r="F55" t="s">
        <v>170</v>
      </c>
      <c r="G55">
        <f t="shared" si="1"/>
        <v>82</v>
      </c>
      <c r="H55" t="s">
        <v>170</v>
      </c>
      <c r="I55" t="s">
        <v>205</v>
      </c>
    </row>
    <row r="56" spans="1:9" x14ac:dyDescent="0.25">
      <c r="E56" t="s">
        <v>171</v>
      </c>
      <c r="F56" t="s">
        <v>170</v>
      </c>
      <c r="G56">
        <f t="shared" si="1"/>
        <v>81</v>
      </c>
      <c r="H56" t="s">
        <v>170</v>
      </c>
      <c r="I56" t="s">
        <v>205</v>
      </c>
    </row>
    <row r="57" spans="1:9" x14ac:dyDescent="0.25">
      <c r="E57" t="s">
        <v>171</v>
      </c>
      <c r="F57" t="s">
        <v>151</v>
      </c>
      <c r="G57">
        <f t="shared" si="1"/>
        <v>80</v>
      </c>
      <c r="H57" t="s">
        <v>151</v>
      </c>
      <c r="I57" t="s">
        <v>205</v>
      </c>
    </row>
    <row r="58" spans="1:9" x14ac:dyDescent="0.25">
      <c r="E58" t="s">
        <v>176</v>
      </c>
      <c r="F58" t="s">
        <v>172</v>
      </c>
      <c r="G58">
        <v>10</v>
      </c>
      <c r="H58" t="s">
        <v>145</v>
      </c>
      <c r="I58" t="s">
        <v>206</v>
      </c>
    </row>
    <row r="59" spans="1:9" x14ac:dyDescent="0.25">
      <c r="E59" t="s">
        <v>176</v>
      </c>
      <c r="F59" t="s">
        <v>173</v>
      </c>
      <c r="G59">
        <v>9</v>
      </c>
      <c r="H59" t="s">
        <v>146</v>
      </c>
      <c r="I59" t="s">
        <v>206</v>
      </c>
    </row>
    <row r="60" spans="1:9" x14ac:dyDescent="0.25">
      <c r="E60" t="s">
        <v>176</v>
      </c>
      <c r="F60" t="s">
        <v>174</v>
      </c>
      <c r="G60">
        <v>8</v>
      </c>
      <c r="H60" t="s">
        <v>147</v>
      </c>
      <c r="I60" t="s">
        <v>206</v>
      </c>
    </row>
    <row r="61" spans="1:9" x14ac:dyDescent="0.25">
      <c r="E61" t="s">
        <v>176</v>
      </c>
      <c r="F61" t="s">
        <v>175</v>
      </c>
      <c r="G61">
        <v>7</v>
      </c>
      <c r="H61" t="s">
        <v>148</v>
      </c>
      <c r="I61" t="s">
        <v>206</v>
      </c>
    </row>
    <row r="62" spans="1:9" x14ac:dyDescent="0.25">
      <c r="E62" t="s">
        <v>202</v>
      </c>
      <c r="F62" t="s">
        <v>94</v>
      </c>
      <c r="G62">
        <v>100</v>
      </c>
      <c r="H62" t="s">
        <v>153</v>
      </c>
      <c r="I62" t="s">
        <v>205</v>
      </c>
    </row>
    <row r="63" spans="1:9" x14ac:dyDescent="0.25">
      <c r="E63" t="s">
        <v>202</v>
      </c>
      <c r="F63" t="s">
        <v>179</v>
      </c>
      <c r="G63">
        <v>99</v>
      </c>
      <c r="H63" t="s">
        <v>154</v>
      </c>
      <c r="I63" t="s">
        <v>205</v>
      </c>
    </row>
    <row r="64" spans="1:9" x14ac:dyDescent="0.25">
      <c r="E64" t="s">
        <v>202</v>
      </c>
      <c r="F64" t="s">
        <v>180</v>
      </c>
      <c r="G64">
        <f>+G63-1</f>
        <v>98</v>
      </c>
      <c r="H64" t="s">
        <v>155</v>
      </c>
      <c r="I64" t="s">
        <v>205</v>
      </c>
    </row>
    <row r="65" spans="5:9" x14ac:dyDescent="0.25">
      <c r="E65" t="s">
        <v>202</v>
      </c>
      <c r="F65" t="s">
        <v>177</v>
      </c>
      <c r="G65">
        <f t="shared" ref="G65:G82" si="2">+G64-1</f>
        <v>97</v>
      </c>
      <c r="H65" t="s">
        <v>156</v>
      </c>
      <c r="I65" t="s">
        <v>205</v>
      </c>
    </row>
    <row r="66" spans="5:9" x14ac:dyDescent="0.25">
      <c r="E66" t="s">
        <v>202</v>
      </c>
      <c r="F66" t="s">
        <v>178</v>
      </c>
      <c r="G66">
        <f t="shared" si="2"/>
        <v>96</v>
      </c>
      <c r="H66" t="s">
        <v>157</v>
      </c>
      <c r="I66" t="s">
        <v>205</v>
      </c>
    </row>
    <row r="67" spans="5:9" x14ac:dyDescent="0.25">
      <c r="E67" t="s">
        <v>202</v>
      </c>
      <c r="F67" t="s">
        <v>99</v>
      </c>
      <c r="G67">
        <f t="shared" si="2"/>
        <v>95</v>
      </c>
      <c r="H67" t="s">
        <v>158</v>
      </c>
      <c r="I67" t="s">
        <v>205</v>
      </c>
    </row>
    <row r="68" spans="5:9" x14ac:dyDescent="0.25">
      <c r="E68" t="s">
        <v>202</v>
      </c>
      <c r="F68" t="s">
        <v>181</v>
      </c>
      <c r="G68">
        <f t="shared" si="2"/>
        <v>94</v>
      </c>
      <c r="H68" t="s">
        <v>159</v>
      </c>
      <c r="I68" t="s">
        <v>205</v>
      </c>
    </row>
    <row r="69" spans="5:9" x14ac:dyDescent="0.25">
      <c r="E69" t="s">
        <v>202</v>
      </c>
      <c r="F69" t="s">
        <v>182</v>
      </c>
      <c r="G69">
        <f t="shared" si="2"/>
        <v>93</v>
      </c>
      <c r="H69" t="s">
        <v>160</v>
      </c>
      <c r="I69" t="s">
        <v>205</v>
      </c>
    </row>
    <row r="70" spans="5:9" x14ac:dyDescent="0.25">
      <c r="E70" t="s">
        <v>202</v>
      </c>
      <c r="F70" t="s">
        <v>183</v>
      </c>
      <c r="G70">
        <f t="shared" si="2"/>
        <v>92</v>
      </c>
      <c r="H70" t="s">
        <v>161</v>
      </c>
      <c r="I70" t="s">
        <v>205</v>
      </c>
    </row>
    <row r="71" spans="5:9" x14ac:dyDescent="0.25">
      <c r="E71" t="s">
        <v>202</v>
      </c>
      <c r="F71" t="s">
        <v>186</v>
      </c>
      <c r="G71">
        <f t="shared" si="2"/>
        <v>91</v>
      </c>
      <c r="H71" t="s">
        <v>162</v>
      </c>
      <c r="I71" t="s">
        <v>205</v>
      </c>
    </row>
    <row r="72" spans="5:9" x14ac:dyDescent="0.25">
      <c r="E72" t="s">
        <v>202</v>
      </c>
      <c r="F72" t="s">
        <v>187</v>
      </c>
      <c r="G72">
        <f t="shared" si="2"/>
        <v>90</v>
      </c>
      <c r="H72" t="s">
        <v>163</v>
      </c>
      <c r="I72" t="s">
        <v>205</v>
      </c>
    </row>
    <row r="73" spans="5:9" x14ac:dyDescent="0.25">
      <c r="E73" t="s">
        <v>202</v>
      </c>
      <c r="F73" t="s">
        <v>184</v>
      </c>
      <c r="G73">
        <f t="shared" si="2"/>
        <v>89</v>
      </c>
      <c r="H73" t="s">
        <v>164</v>
      </c>
      <c r="I73" t="s">
        <v>205</v>
      </c>
    </row>
    <row r="74" spans="5:9" x14ac:dyDescent="0.25">
      <c r="E74" t="s">
        <v>202</v>
      </c>
      <c r="F74" t="s">
        <v>188</v>
      </c>
      <c r="G74">
        <f t="shared" si="2"/>
        <v>88</v>
      </c>
      <c r="H74" t="s">
        <v>165</v>
      </c>
      <c r="I74" t="s">
        <v>205</v>
      </c>
    </row>
    <row r="75" spans="5:9" x14ac:dyDescent="0.25">
      <c r="E75" t="s">
        <v>202</v>
      </c>
      <c r="F75" t="s">
        <v>189</v>
      </c>
      <c r="G75">
        <f t="shared" si="2"/>
        <v>87</v>
      </c>
      <c r="H75" t="s">
        <v>166</v>
      </c>
      <c r="I75" t="s">
        <v>205</v>
      </c>
    </row>
    <row r="76" spans="5:9" x14ac:dyDescent="0.25">
      <c r="E76" t="s">
        <v>202</v>
      </c>
      <c r="F76" t="s">
        <v>190</v>
      </c>
      <c r="G76">
        <f t="shared" si="2"/>
        <v>86</v>
      </c>
      <c r="H76" t="s">
        <v>167</v>
      </c>
      <c r="I76" t="s">
        <v>205</v>
      </c>
    </row>
    <row r="77" spans="5:9" x14ac:dyDescent="0.25">
      <c r="E77" t="s">
        <v>202</v>
      </c>
      <c r="F77" t="s">
        <v>185</v>
      </c>
      <c r="G77">
        <f t="shared" si="2"/>
        <v>85</v>
      </c>
      <c r="H77" t="s">
        <v>168</v>
      </c>
      <c r="I77" t="s">
        <v>205</v>
      </c>
    </row>
    <row r="78" spans="5:9" x14ac:dyDescent="0.25">
      <c r="E78" t="s">
        <v>202</v>
      </c>
      <c r="F78" t="s">
        <v>191</v>
      </c>
      <c r="G78">
        <f t="shared" si="2"/>
        <v>84</v>
      </c>
      <c r="H78" t="s">
        <v>149</v>
      </c>
      <c r="I78" t="s">
        <v>205</v>
      </c>
    </row>
    <row r="79" spans="5:9" x14ac:dyDescent="0.25">
      <c r="E79" t="s">
        <v>202</v>
      </c>
      <c r="F79" t="s">
        <v>192</v>
      </c>
      <c r="G79">
        <f t="shared" si="2"/>
        <v>83</v>
      </c>
      <c r="H79" t="s">
        <v>169</v>
      </c>
      <c r="I79" t="s">
        <v>205</v>
      </c>
    </row>
    <row r="80" spans="5:9" x14ac:dyDescent="0.25">
      <c r="E80" t="s">
        <v>202</v>
      </c>
      <c r="F80" t="s">
        <v>193</v>
      </c>
      <c r="G80">
        <f t="shared" si="2"/>
        <v>82</v>
      </c>
      <c r="H80" t="s">
        <v>170</v>
      </c>
      <c r="I80" t="s">
        <v>205</v>
      </c>
    </row>
    <row r="81" spans="5:9" x14ac:dyDescent="0.25">
      <c r="E81" t="s">
        <v>202</v>
      </c>
      <c r="F81" t="s">
        <v>194</v>
      </c>
      <c r="G81">
        <f t="shared" si="2"/>
        <v>81</v>
      </c>
      <c r="H81" t="s">
        <v>170</v>
      </c>
      <c r="I81" t="s">
        <v>205</v>
      </c>
    </row>
    <row r="82" spans="5:9" x14ac:dyDescent="0.25">
      <c r="E82" t="s">
        <v>202</v>
      </c>
      <c r="F82" t="s">
        <v>195</v>
      </c>
      <c r="G82">
        <f t="shared" si="2"/>
        <v>80</v>
      </c>
      <c r="H82" t="s">
        <v>151</v>
      </c>
      <c r="I82" t="s">
        <v>205</v>
      </c>
    </row>
    <row r="83" spans="5:9" x14ac:dyDescent="0.25">
      <c r="E83" t="s">
        <v>202</v>
      </c>
      <c r="F83" t="s">
        <v>196</v>
      </c>
      <c r="G83">
        <v>80</v>
      </c>
      <c r="H83" t="s">
        <v>151</v>
      </c>
      <c r="I83" t="s">
        <v>205</v>
      </c>
    </row>
    <row r="84" spans="5:9" x14ac:dyDescent="0.25">
      <c r="E84" t="s">
        <v>202</v>
      </c>
      <c r="F84" t="s">
        <v>197</v>
      </c>
      <c r="G84">
        <v>80</v>
      </c>
      <c r="H84" t="s">
        <v>151</v>
      </c>
      <c r="I84" t="s">
        <v>205</v>
      </c>
    </row>
    <row r="85" spans="5:9" x14ac:dyDescent="0.25">
      <c r="E85" t="s">
        <v>202</v>
      </c>
      <c r="F85" t="s">
        <v>198</v>
      </c>
      <c r="G85">
        <v>80</v>
      </c>
      <c r="H85" t="s">
        <v>151</v>
      </c>
      <c r="I85" t="s">
        <v>205</v>
      </c>
    </row>
    <row r="86" spans="5:9" x14ac:dyDescent="0.25">
      <c r="E86" t="s">
        <v>202</v>
      </c>
      <c r="F86" t="s">
        <v>199</v>
      </c>
      <c r="G86">
        <v>80</v>
      </c>
      <c r="H86" t="s">
        <v>151</v>
      </c>
      <c r="I86" t="s">
        <v>205</v>
      </c>
    </row>
    <row r="87" spans="5:9" x14ac:dyDescent="0.25">
      <c r="E87" t="s">
        <v>202</v>
      </c>
      <c r="F87" t="s">
        <v>200</v>
      </c>
      <c r="G87">
        <v>80</v>
      </c>
      <c r="H87" t="s">
        <v>151</v>
      </c>
      <c r="I87" t="s">
        <v>205</v>
      </c>
    </row>
    <row r="88" spans="5:9" x14ac:dyDescent="0.25">
      <c r="E88" t="s">
        <v>202</v>
      </c>
      <c r="F88" t="s">
        <v>201</v>
      </c>
      <c r="G88">
        <v>80</v>
      </c>
      <c r="H88" t="s">
        <v>151</v>
      </c>
      <c r="I88" t="s">
        <v>205</v>
      </c>
    </row>
    <row r="89" spans="5:9" x14ac:dyDescent="0.25">
      <c r="G89">
        <v>200</v>
      </c>
      <c r="H89" t="s">
        <v>151</v>
      </c>
    </row>
    <row r="90" spans="5:9" x14ac:dyDescent="0.25">
      <c r="F90" s="30" t="s">
        <v>92</v>
      </c>
      <c r="G90">
        <v>200</v>
      </c>
      <c r="H90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68"/>
  <sheetViews>
    <sheetView workbookViewId="0">
      <selection activeCell="E2" sqref="A2:E11"/>
    </sheetView>
  </sheetViews>
  <sheetFormatPr baseColWidth="10" defaultRowHeight="15" x14ac:dyDescent="0.25"/>
  <cols>
    <col min="2" max="2" width="15.5703125" style="6" bestFit="1" customWidth="1"/>
    <col min="3" max="3" width="28.28515625" bestFit="1" customWidth="1"/>
    <col min="4" max="4" width="15.140625" style="7" bestFit="1" customWidth="1"/>
    <col min="5" max="5" width="18.140625" bestFit="1" customWidth="1"/>
    <col min="6" max="6" width="11.42578125" style="27"/>
    <col min="8" max="10" width="14.140625" bestFit="1" customWidth="1"/>
  </cols>
  <sheetData>
    <row r="1" spans="1:10" x14ac:dyDescent="0.25">
      <c r="A1" t="s">
        <v>0</v>
      </c>
      <c r="B1" s="6" t="s">
        <v>64</v>
      </c>
      <c r="C1" t="s">
        <v>65</v>
      </c>
      <c r="D1" s="7" t="s">
        <v>66</v>
      </c>
      <c r="E1" t="s">
        <v>67</v>
      </c>
      <c r="F1" s="27" t="s">
        <v>61</v>
      </c>
    </row>
    <row r="2" spans="1:10" x14ac:dyDescent="0.25">
      <c r="A2" s="5"/>
      <c r="E2" s="5"/>
      <c r="F2" s="28">
        <f>+E2-A2</f>
        <v>0</v>
      </c>
    </row>
    <row r="3" spans="1:10" x14ac:dyDescent="0.25">
      <c r="A3" s="5"/>
      <c r="E3" s="5"/>
      <c r="F3" s="28">
        <f t="shared" ref="F3:F65" si="0">+E3-A3</f>
        <v>0</v>
      </c>
    </row>
    <row r="4" spans="1:10" x14ac:dyDescent="0.25">
      <c r="A4" s="5"/>
      <c r="E4" s="5"/>
      <c r="F4" s="28">
        <f t="shared" si="0"/>
        <v>0</v>
      </c>
    </row>
    <row r="5" spans="1:10" x14ac:dyDescent="0.25">
      <c r="A5" s="5"/>
      <c r="E5" s="5"/>
      <c r="F5" s="28">
        <f t="shared" si="0"/>
        <v>0</v>
      </c>
      <c r="J5" s="7"/>
    </row>
    <row r="6" spans="1:10" x14ac:dyDescent="0.25">
      <c r="A6" s="5"/>
      <c r="E6" s="5"/>
      <c r="F6" s="28">
        <f t="shared" si="0"/>
        <v>0</v>
      </c>
      <c r="H6" s="11"/>
      <c r="I6" s="11"/>
    </row>
    <row r="7" spans="1:10" x14ac:dyDescent="0.25">
      <c r="A7" s="5"/>
      <c r="E7" s="5"/>
      <c r="F7" s="28">
        <f t="shared" si="0"/>
        <v>0</v>
      </c>
      <c r="H7" s="11"/>
    </row>
    <row r="8" spans="1:10" x14ac:dyDescent="0.25">
      <c r="A8" s="5"/>
      <c r="E8" s="5"/>
      <c r="F8" s="28">
        <f t="shared" si="0"/>
        <v>0</v>
      </c>
      <c r="I8" s="11"/>
    </row>
    <row r="9" spans="1:10" x14ac:dyDescent="0.25">
      <c r="A9" s="5"/>
      <c r="E9" s="5"/>
      <c r="F9" s="28">
        <f t="shared" si="0"/>
        <v>0</v>
      </c>
    </row>
    <row r="10" spans="1:10" x14ac:dyDescent="0.25">
      <c r="A10" s="5"/>
      <c r="E10" s="5"/>
      <c r="F10" s="28">
        <f t="shared" si="0"/>
        <v>0</v>
      </c>
    </row>
    <row r="11" spans="1:10" x14ac:dyDescent="0.25">
      <c r="A11" s="5"/>
      <c r="E11" s="5"/>
      <c r="F11" s="28">
        <f t="shared" si="0"/>
        <v>0</v>
      </c>
    </row>
    <row r="12" spans="1:10" x14ac:dyDescent="0.25">
      <c r="F12" s="28">
        <f t="shared" si="0"/>
        <v>0</v>
      </c>
    </row>
    <row r="13" spans="1:10" x14ac:dyDescent="0.25">
      <c r="F13" s="28">
        <f t="shared" si="0"/>
        <v>0</v>
      </c>
    </row>
    <row r="14" spans="1:10" x14ac:dyDescent="0.25">
      <c r="F14" s="28">
        <f t="shared" si="0"/>
        <v>0</v>
      </c>
    </row>
    <row r="15" spans="1:10" x14ac:dyDescent="0.25">
      <c r="F15" s="28">
        <f t="shared" si="0"/>
        <v>0</v>
      </c>
    </row>
    <row r="16" spans="1:10" x14ac:dyDescent="0.25">
      <c r="F16" s="28">
        <f t="shared" si="0"/>
        <v>0</v>
      </c>
    </row>
    <row r="17" spans="6:6" x14ac:dyDescent="0.25">
      <c r="F17" s="28">
        <f t="shared" si="0"/>
        <v>0</v>
      </c>
    </row>
    <row r="18" spans="6:6" x14ac:dyDescent="0.25">
      <c r="F18" s="28">
        <f t="shared" si="0"/>
        <v>0</v>
      </c>
    </row>
    <row r="19" spans="6:6" x14ac:dyDescent="0.25">
      <c r="F19" s="28">
        <f t="shared" si="0"/>
        <v>0</v>
      </c>
    </row>
    <row r="20" spans="6:6" x14ac:dyDescent="0.25">
      <c r="F20" s="28">
        <f t="shared" si="0"/>
        <v>0</v>
      </c>
    </row>
    <row r="21" spans="6:6" x14ac:dyDescent="0.25">
      <c r="F21" s="28">
        <f t="shared" si="0"/>
        <v>0</v>
      </c>
    </row>
    <row r="22" spans="6:6" x14ac:dyDescent="0.25">
      <c r="F22" s="28">
        <f t="shared" si="0"/>
        <v>0</v>
      </c>
    </row>
    <row r="23" spans="6:6" x14ac:dyDescent="0.25">
      <c r="F23" s="28">
        <f t="shared" si="0"/>
        <v>0</v>
      </c>
    </row>
    <row r="24" spans="6:6" x14ac:dyDescent="0.25">
      <c r="F24" s="28">
        <f t="shared" si="0"/>
        <v>0</v>
      </c>
    </row>
    <row r="25" spans="6:6" x14ac:dyDescent="0.25">
      <c r="F25" s="28">
        <f t="shared" si="0"/>
        <v>0</v>
      </c>
    </row>
    <row r="26" spans="6:6" x14ac:dyDescent="0.25">
      <c r="F26" s="28">
        <f t="shared" si="0"/>
        <v>0</v>
      </c>
    </row>
    <row r="27" spans="6:6" x14ac:dyDescent="0.25">
      <c r="F27" s="28">
        <f t="shared" si="0"/>
        <v>0</v>
      </c>
    </row>
    <row r="28" spans="6:6" x14ac:dyDescent="0.25">
      <c r="F28" s="28">
        <f t="shared" si="0"/>
        <v>0</v>
      </c>
    </row>
    <row r="29" spans="6:6" x14ac:dyDescent="0.25">
      <c r="F29" s="28">
        <f t="shared" si="0"/>
        <v>0</v>
      </c>
    </row>
    <row r="30" spans="6:6" x14ac:dyDescent="0.25">
      <c r="F30" s="28">
        <f t="shared" si="0"/>
        <v>0</v>
      </c>
    </row>
    <row r="31" spans="6:6" x14ac:dyDescent="0.25">
      <c r="F31" s="28">
        <f t="shared" si="0"/>
        <v>0</v>
      </c>
    </row>
    <row r="32" spans="6:6" x14ac:dyDescent="0.25">
      <c r="F32" s="28">
        <f t="shared" si="0"/>
        <v>0</v>
      </c>
    </row>
    <row r="33" spans="6:6" x14ac:dyDescent="0.25">
      <c r="F33" s="28">
        <f t="shared" si="0"/>
        <v>0</v>
      </c>
    </row>
    <row r="34" spans="6:6" x14ac:dyDescent="0.25">
      <c r="F34" s="28">
        <f t="shared" si="0"/>
        <v>0</v>
      </c>
    </row>
    <row r="35" spans="6:6" x14ac:dyDescent="0.25">
      <c r="F35" s="28">
        <f t="shared" si="0"/>
        <v>0</v>
      </c>
    </row>
    <row r="36" spans="6:6" x14ac:dyDescent="0.25">
      <c r="F36" s="28">
        <f t="shared" si="0"/>
        <v>0</v>
      </c>
    </row>
    <row r="37" spans="6:6" x14ac:dyDescent="0.25">
      <c r="F37" s="28">
        <f t="shared" si="0"/>
        <v>0</v>
      </c>
    </row>
    <row r="38" spans="6:6" x14ac:dyDescent="0.25">
      <c r="F38" s="28">
        <f t="shared" si="0"/>
        <v>0</v>
      </c>
    </row>
    <row r="39" spans="6:6" x14ac:dyDescent="0.25">
      <c r="F39" s="28">
        <f t="shared" si="0"/>
        <v>0</v>
      </c>
    </row>
    <row r="40" spans="6:6" x14ac:dyDescent="0.25">
      <c r="F40" s="28">
        <f t="shared" si="0"/>
        <v>0</v>
      </c>
    </row>
    <row r="41" spans="6:6" x14ac:dyDescent="0.25">
      <c r="F41" s="28">
        <f t="shared" si="0"/>
        <v>0</v>
      </c>
    </row>
    <row r="42" spans="6:6" x14ac:dyDescent="0.25">
      <c r="F42" s="28">
        <f t="shared" si="0"/>
        <v>0</v>
      </c>
    </row>
    <row r="43" spans="6:6" x14ac:dyDescent="0.25">
      <c r="F43" s="28">
        <f t="shared" si="0"/>
        <v>0</v>
      </c>
    </row>
    <row r="44" spans="6:6" x14ac:dyDescent="0.25">
      <c r="F44" s="28">
        <f t="shared" si="0"/>
        <v>0</v>
      </c>
    </row>
    <row r="45" spans="6:6" x14ac:dyDescent="0.25">
      <c r="F45" s="28">
        <f t="shared" si="0"/>
        <v>0</v>
      </c>
    </row>
    <row r="46" spans="6:6" x14ac:dyDescent="0.25">
      <c r="F46" s="28">
        <f t="shared" si="0"/>
        <v>0</v>
      </c>
    </row>
    <row r="47" spans="6:6" x14ac:dyDescent="0.25">
      <c r="F47" s="28">
        <f t="shared" si="0"/>
        <v>0</v>
      </c>
    </row>
    <row r="48" spans="6:6" x14ac:dyDescent="0.25">
      <c r="F48" s="28">
        <f t="shared" si="0"/>
        <v>0</v>
      </c>
    </row>
    <row r="49" spans="6:6" x14ac:dyDescent="0.25">
      <c r="F49" s="28">
        <f t="shared" si="0"/>
        <v>0</v>
      </c>
    </row>
    <row r="50" spans="6:6" x14ac:dyDescent="0.25">
      <c r="F50" s="28">
        <f t="shared" si="0"/>
        <v>0</v>
      </c>
    </row>
    <row r="51" spans="6:6" x14ac:dyDescent="0.25">
      <c r="F51" s="28">
        <f t="shared" si="0"/>
        <v>0</v>
      </c>
    </row>
    <row r="52" spans="6:6" x14ac:dyDescent="0.25">
      <c r="F52" s="28">
        <f t="shared" si="0"/>
        <v>0</v>
      </c>
    </row>
    <row r="53" spans="6:6" x14ac:dyDescent="0.25">
      <c r="F53" s="28">
        <f t="shared" si="0"/>
        <v>0</v>
      </c>
    </row>
    <row r="54" spans="6:6" x14ac:dyDescent="0.25">
      <c r="F54" s="28">
        <f t="shared" si="0"/>
        <v>0</v>
      </c>
    </row>
    <row r="55" spans="6:6" x14ac:dyDescent="0.25">
      <c r="F55" s="28">
        <f t="shared" si="0"/>
        <v>0</v>
      </c>
    </row>
    <row r="56" spans="6:6" x14ac:dyDescent="0.25">
      <c r="F56" s="28">
        <f t="shared" si="0"/>
        <v>0</v>
      </c>
    </row>
    <row r="57" spans="6:6" x14ac:dyDescent="0.25">
      <c r="F57" s="28">
        <f t="shared" si="0"/>
        <v>0</v>
      </c>
    </row>
    <row r="58" spans="6:6" x14ac:dyDescent="0.25">
      <c r="F58" s="28">
        <f t="shared" si="0"/>
        <v>0</v>
      </c>
    </row>
    <row r="59" spans="6:6" x14ac:dyDescent="0.25">
      <c r="F59" s="28">
        <f t="shared" si="0"/>
        <v>0</v>
      </c>
    </row>
    <row r="60" spans="6:6" x14ac:dyDescent="0.25">
      <c r="F60" s="28">
        <f t="shared" si="0"/>
        <v>0</v>
      </c>
    </row>
    <row r="61" spans="6:6" x14ac:dyDescent="0.25">
      <c r="F61" s="28">
        <f t="shared" si="0"/>
        <v>0</v>
      </c>
    </row>
    <row r="62" spans="6:6" x14ac:dyDescent="0.25">
      <c r="F62" s="28">
        <f t="shared" si="0"/>
        <v>0</v>
      </c>
    </row>
    <row r="63" spans="6:6" x14ac:dyDescent="0.25">
      <c r="F63" s="28">
        <f t="shared" si="0"/>
        <v>0</v>
      </c>
    </row>
    <row r="64" spans="6:6" x14ac:dyDescent="0.25">
      <c r="F64" s="28">
        <f t="shared" si="0"/>
        <v>0</v>
      </c>
    </row>
    <row r="65" spans="6:6" x14ac:dyDescent="0.25">
      <c r="F65" s="28">
        <f t="shared" si="0"/>
        <v>0</v>
      </c>
    </row>
    <row r="66" spans="6:6" x14ac:dyDescent="0.25">
      <c r="F66" s="28">
        <f t="shared" ref="F66:F129" si="1">+E66-A66</f>
        <v>0</v>
      </c>
    </row>
    <row r="67" spans="6:6" x14ac:dyDescent="0.25">
      <c r="F67" s="28">
        <f t="shared" si="1"/>
        <v>0</v>
      </c>
    </row>
    <row r="68" spans="6:6" x14ac:dyDescent="0.25">
      <c r="F68" s="28">
        <f t="shared" si="1"/>
        <v>0</v>
      </c>
    </row>
    <row r="69" spans="6:6" x14ac:dyDescent="0.25">
      <c r="F69" s="28">
        <f t="shared" si="1"/>
        <v>0</v>
      </c>
    </row>
    <row r="70" spans="6:6" x14ac:dyDescent="0.25">
      <c r="F70" s="28">
        <f t="shared" si="1"/>
        <v>0</v>
      </c>
    </row>
    <row r="71" spans="6:6" x14ac:dyDescent="0.25">
      <c r="F71" s="28">
        <f t="shared" si="1"/>
        <v>0</v>
      </c>
    </row>
    <row r="72" spans="6:6" x14ac:dyDescent="0.25">
      <c r="F72" s="28">
        <f t="shared" si="1"/>
        <v>0</v>
      </c>
    </row>
    <row r="73" spans="6:6" x14ac:dyDescent="0.25">
      <c r="F73" s="28">
        <f t="shared" si="1"/>
        <v>0</v>
      </c>
    </row>
    <row r="74" spans="6:6" x14ac:dyDescent="0.25">
      <c r="F74" s="28">
        <f t="shared" si="1"/>
        <v>0</v>
      </c>
    </row>
    <row r="75" spans="6:6" x14ac:dyDescent="0.25">
      <c r="F75" s="28">
        <f t="shared" si="1"/>
        <v>0</v>
      </c>
    </row>
    <row r="76" spans="6:6" x14ac:dyDescent="0.25">
      <c r="F76" s="28">
        <f t="shared" si="1"/>
        <v>0</v>
      </c>
    </row>
    <row r="77" spans="6:6" x14ac:dyDescent="0.25">
      <c r="F77" s="28">
        <f t="shared" si="1"/>
        <v>0</v>
      </c>
    </row>
    <row r="78" spans="6:6" x14ac:dyDescent="0.25">
      <c r="F78" s="28">
        <f t="shared" si="1"/>
        <v>0</v>
      </c>
    </row>
    <row r="79" spans="6:6" x14ac:dyDescent="0.25">
      <c r="F79" s="28">
        <f t="shared" si="1"/>
        <v>0</v>
      </c>
    </row>
    <row r="80" spans="6:6" x14ac:dyDescent="0.25">
      <c r="F80" s="28">
        <f t="shared" si="1"/>
        <v>0</v>
      </c>
    </row>
    <row r="81" spans="6:6" x14ac:dyDescent="0.25">
      <c r="F81" s="28">
        <f t="shared" si="1"/>
        <v>0</v>
      </c>
    </row>
    <row r="82" spans="6:6" x14ac:dyDescent="0.25">
      <c r="F82" s="28">
        <f t="shared" si="1"/>
        <v>0</v>
      </c>
    </row>
    <row r="83" spans="6:6" x14ac:dyDescent="0.25">
      <c r="F83" s="28">
        <f t="shared" si="1"/>
        <v>0</v>
      </c>
    </row>
    <row r="84" spans="6:6" x14ac:dyDescent="0.25">
      <c r="F84" s="28">
        <f t="shared" si="1"/>
        <v>0</v>
      </c>
    </row>
    <row r="85" spans="6:6" x14ac:dyDescent="0.25">
      <c r="F85" s="28">
        <f t="shared" si="1"/>
        <v>0</v>
      </c>
    </row>
    <row r="86" spans="6:6" x14ac:dyDescent="0.25">
      <c r="F86" s="28">
        <f t="shared" si="1"/>
        <v>0</v>
      </c>
    </row>
    <row r="87" spans="6:6" x14ac:dyDescent="0.25">
      <c r="F87" s="28">
        <f t="shared" si="1"/>
        <v>0</v>
      </c>
    </row>
    <row r="88" spans="6:6" x14ac:dyDescent="0.25">
      <c r="F88" s="28">
        <f t="shared" si="1"/>
        <v>0</v>
      </c>
    </row>
    <row r="89" spans="6:6" x14ac:dyDescent="0.25">
      <c r="F89" s="28">
        <f t="shared" si="1"/>
        <v>0</v>
      </c>
    </row>
    <row r="90" spans="6:6" x14ac:dyDescent="0.25">
      <c r="F90" s="28">
        <f t="shared" si="1"/>
        <v>0</v>
      </c>
    </row>
    <row r="91" spans="6:6" x14ac:dyDescent="0.25">
      <c r="F91" s="28">
        <f t="shared" si="1"/>
        <v>0</v>
      </c>
    </row>
    <row r="92" spans="6:6" x14ac:dyDescent="0.25">
      <c r="F92" s="28">
        <f t="shared" si="1"/>
        <v>0</v>
      </c>
    </row>
    <row r="93" spans="6:6" x14ac:dyDescent="0.25">
      <c r="F93" s="28">
        <f t="shared" si="1"/>
        <v>0</v>
      </c>
    </row>
    <row r="94" spans="6:6" x14ac:dyDescent="0.25">
      <c r="F94" s="28">
        <f t="shared" si="1"/>
        <v>0</v>
      </c>
    </row>
    <row r="95" spans="6:6" x14ac:dyDescent="0.25">
      <c r="F95" s="28">
        <f t="shared" si="1"/>
        <v>0</v>
      </c>
    </row>
    <row r="96" spans="6:6" x14ac:dyDescent="0.25">
      <c r="F96" s="28">
        <f t="shared" si="1"/>
        <v>0</v>
      </c>
    </row>
    <row r="97" spans="6:6" x14ac:dyDescent="0.25">
      <c r="F97" s="28">
        <f t="shared" si="1"/>
        <v>0</v>
      </c>
    </row>
    <row r="98" spans="6:6" x14ac:dyDescent="0.25">
      <c r="F98" s="28">
        <f t="shared" si="1"/>
        <v>0</v>
      </c>
    </row>
    <row r="99" spans="6:6" x14ac:dyDescent="0.25">
      <c r="F99" s="28">
        <f t="shared" si="1"/>
        <v>0</v>
      </c>
    </row>
    <row r="100" spans="6:6" x14ac:dyDescent="0.25">
      <c r="F100" s="28">
        <f t="shared" si="1"/>
        <v>0</v>
      </c>
    </row>
    <row r="101" spans="6:6" x14ac:dyDescent="0.25">
      <c r="F101" s="28">
        <f t="shared" si="1"/>
        <v>0</v>
      </c>
    </row>
    <row r="102" spans="6:6" x14ac:dyDescent="0.25">
      <c r="F102" s="28">
        <f t="shared" si="1"/>
        <v>0</v>
      </c>
    </row>
    <row r="103" spans="6:6" x14ac:dyDescent="0.25">
      <c r="F103" s="28">
        <f t="shared" si="1"/>
        <v>0</v>
      </c>
    </row>
    <row r="104" spans="6:6" x14ac:dyDescent="0.25">
      <c r="F104" s="28">
        <f t="shared" si="1"/>
        <v>0</v>
      </c>
    </row>
    <row r="105" spans="6:6" x14ac:dyDescent="0.25">
      <c r="F105" s="28">
        <f t="shared" si="1"/>
        <v>0</v>
      </c>
    </row>
    <row r="106" spans="6:6" x14ac:dyDescent="0.25">
      <c r="F106" s="28">
        <f t="shared" si="1"/>
        <v>0</v>
      </c>
    </row>
    <row r="107" spans="6:6" x14ac:dyDescent="0.25">
      <c r="F107" s="28">
        <f t="shared" si="1"/>
        <v>0</v>
      </c>
    </row>
    <row r="108" spans="6:6" x14ac:dyDescent="0.25">
      <c r="F108" s="28">
        <f t="shared" si="1"/>
        <v>0</v>
      </c>
    </row>
    <row r="109" spans="6:6" x14ac:dyDescent="0.25">
      <c r="F109" s="28">
        <f t="shared" si="1"/>
        <v>0</v>
      </c>
    </row>
    <row r="110" spans="6:6" x14ac:dyDescent="0.25">
      <c r="F110" s="28">
        <f t="shared" si="1"/>
        <v>0</v>
      </c>
    </row>
    <row r="111" spans="6:6" x14ac:dyDescent="0.25">
      <c r="F111" s="28">
        <f t="shared" si="1"/>
        <v>0</v>
      </c>
    </row>
    <row r="112" spans="6:6" x14ac:dyDescent="0.25">
      <c r="F112" s="28">
        <f t="shared" si="1"/>
        <v>0</v>
      </c>
    </row>
    <row r="113" spans="6:6" x14ac:dyDescent="0.25">
      <c r="F113" s="28">
        <f t="shared" si="1"/>
        <v>0</v>
      </c>
    </row>
    <row r="114" spans="6:6" x14ac:dyDescent="0.25">
      <c r="F114" s="28">
        <f t="shared" si="1"/>
        <v>0</v>
      </c>
    </row>
    <row r="115" spans="6:6" x14ac:dyDescent="0.25">
      <c r="F115" s="28">
        <f t="shared" si="1"/>
        <v>0</v>
      </c>
    </row>
    <row r="116" spans="6:6" x14ac:dyDescent="0.25">
      <c r="F116" s="28">
        <f t="shared" si="1"/>
        <v>0</v>
      </c>
    </row>
    <row r="117" spans="6:6" x14ac:dyDescent="0.25">
      <c r="F117" s="28">
        <f t="shared" si="1"/>
        <v>0</v>
      </c>
    </row>
    <row r="118" spans="6:6" x14ac:dyDescent="0.25">
      <c r="F118" s="28">
        <f t="shared" si="1"/>
        <v>0</v>
      </c>
    </row>
    <row r="119" spans="6:6" x14ac:dyDescent="0.25">
      <c r="F119" s="28">
        <f t="shared" si="1"/>
        <v>0</v>
      </c>
    </row>
    <row r="120" spans="6:6" x14ac:dyDescent="0.25">
      <c r="F120" s="28">
        <f t="shared" si="1"/>
        <v>0</v>
      </c>
    </row>
    <row r="121" spans="6:6" x14ac:dyDescent="0.25">
      <c r="F121" s="28">
        <f t="shared" si="1"/>
        <v>0</v>
      </c>
    </row>
    <row r="122" spans="6:6" x14ac:dyDescent="0.25">
      <c r="F122" s="28">
        <f t="shared" si="1"/>
        <v>0</v>
      </c>
    </row>
    <row r="123" spans="6:6" x14ac:dyDescent="0.25">
      <c r="F123" s="28">
        <f t="shared" si="1"/>
        <v>0</v>
      </c>
    </row>
    <row r="124" spans="6:6" x14ac:dyDescent="0.25">
      <c r="F124" s="28">
        <f t="shared" si="1"/>
        <v>0</v>
      </c>
    </row>
    <row r="125" spans="6:6" x14ac:dyDescent="0.25">
      <c r="F125" s="28">
        <f t="shared" si="1"/>
        <v>0</v>
      </c>
    </row>
    <row r="126" spans="6:6" x14ac:dyDescent="0.25">
      <c r="F126" s="28">
        <f t="shared" si="1"/>
        <v>0</v>
      </c>
    </row>
    <row r="127" spans="6:6" x14ac:dyDescent="0.25">
      <c r="F127" s="28">
        <f t="shared" si="1"/>
        <v>0</v>
      </c>
    </row>
    <row r="128" spans="6:6" x14ac:dyDescent="0.25">
      <c r="F128" s="28">
        <f t="shared" si="1"/>
        <v>0</v>
      </c>
    </row>
    <row r="129" spans="6:6" x14ac:dyDescent="0.25">
      <c r="F129" s="28">
        <f t="shared" si="1"/>
        <v>0</v>
      </c>
    </row>
    <row r="130" spans="6:6" x14ac:dyDescent="0.25">
      <c r="F130" s="28">
        <f t="shared" ref="F130:F193" si="2">+E130-A130</f>
        <v>0</v>
      </c>
    </row>
    <row r="131" spans="6:6" x14ac:dyDescent="0.25">
      <c r="F131" s="28">
        <f t="shared" si="2"/>
        <v>0</v>
      </c>
    </row>
    <row r="132" spans="6:6" x14ac:dyDescent="0.25">
      <c r="F132" s="28">
        <f t="shared" si="2"/>
        <v>0</v>
      </c>
    </row>
    <row r="133" spans="6:6" x14ac:dyDescent="0.25">
      <c r="F133" s="28">
        <f t="shared" si="2"/>
        <v>0</v>
      </c>
    </row>
    <row r="134" spans="6:6" x14ac:dyDescent="0.25">
      <c r="F134" s="28">
        <f t="shared" si="2"/>
        <v>0</v>
      </c>
    </row>
    <row r="135" spans="6:6" x14ac:dyDescent="0.25">
      <c r="F135" s="28">
        <f t="shared" si="2"/>
        <v>0</v>
      </c>
    </row>
    <row r="136" spans="6:6" x14ac:dyDescent="0.25">
      <c r="F136" s="28">
        <f t="shared" si="2"/>
        <v>0</v>
      </c>
    </row>
    <row r="137" spans="6:6" x14ac:dyDescent="0.25">
      <c r="F137" s="28">
        <f t="shared" si="2"/>
        <v>0</v>
      </c>
    </row>
    <row r="138" spans="6:6" x14ac:dyDescent="0.25">
      <c r="F138" s="28">
        <f t="shared" si="2"/>
        <v>0</v>
      </c>
    </row>
    <row r="139" spans="6:6" x14ac:dyDescent="0.25">
      <c r="F139" s="28">
        <f t="shared" si="2"/>
        <v>0</v>
      </c>
    </row>
    <row r="140" spans="6:6" x14ac:dyDescent="0.25">
      <c r="F140" s="28">
        <f t="shared" si="2"/>
        <v>0</v>
      </c>
    </row>
    <row r="141" spans="6:6" x14ac:dyDescent="0.25">
      <c r="F141" s="28">
        <f t="shared" si="2"/>
        <v>0</v>
      </c>
    </row>
    <row r="142" spans="6:6" x14ac:dyDescent="0.25">
      <c r="F142" s="28">
        <f t="shared" si="2"/>
        <v>0</v>
      </c>
    </row>
    <row r="143" spans="6:6" x14ac:dyDescent="0.25">
      <c r="F143" s="28">
        <f t="shared" si="2"/>
        <v>0</v>
      </c>
    </row>
    <row r="144" spans="6:6" x14ac:dyDescent="0.25">
      <c r="F144" s="28">
        <f t="shared" si="2"/>
        <v>0</v>
      </c>
    </row>
    <row r="145" spans="6:6" x14ac:dyDescent="0.25">
      <c r="F145" s="28">
        <f t="shared" si="2"/>
        <v>0</v>
      </c>
    </row>
    <row r="146" spans="6:6" x14ac:dyDescent="0.25">
      <c r="F146" s="28">
        <f t="shared" si="2"/>
        <v>0</v>
      </c>
    </row>
    <row r="147" spans="6:6" x14ac:dyDescent="0.25">
      <c r="F147" s="28">
        <f t="shared" si="2"/>
        <v>0</v>
      </c>
    </row>
    <row r="148" spans="6:6" x14ac:dyDescent="0.25">
      <c r="F148" s="28">
        <f t="shared" si="2"/>
        <v>0</v>
      </c>
    </row>
    <row r="149" spans="6:6" x14ac:dyDescent="0.25">
      <c r="F149" s="28">
        <f t="shared" si="2"/>
        <v>0</v>
      </c>
    </row>
    <row r="150" spans="6:6" x14ac:dyDescent="0.25">
      <c r="F150" s="28">
        <f t="shared" si="2"/>
        <v>0</v>
      </c>
    </row>
    <row r="151" spans="6:6" x14ac:dyDescent="0.25">
      <c r="F151" s="28">
        <f t="shared" si="2"/>
        <v>0</v>
      </c>
    </row>
    <row r="152" spans="6:6" x14ac:dyDescent="0.25">
      <c r="F152" s="28">
        <f t="shared" si="2"/>
        <v>0</v>
      </c>
    </row>
    <row r="153" spans="6:6" x14ac:dyDescent="0.25">
      <c r="F153" s="28">
        <f t="shared" si="2"/>
        <v>0</v>
      </c>
    </row>
    <row r="154" spans="6:6" x14ac:dyDescent="0.25">
      <c r="F154" s="28">
        <f t="shared" si="2"/>
        <v>0</v>
      </c>
    </row>
    <row r="155" spans="6:6" x14ac:dyDescent="0.25">
      <c r="F155" s="28">
        <f t="shared" si="2"/>
        <v>0</v>
      </c>
    </row>
    <row r="156" spans="6:6" x14ac:dyDescent="0.25">
      <c r="F156" s="28">
        <f t="shared" si="2"/>
        <v>0</v>
      </c>
    </row>
    <row r="157" spans="6:6" x14ac:dyDescent="0.25">
      <c r="F157" s="28">
        <f t="shared" si="2"/>
        <v>0</v>
      </c>
    </row>
    <row r="158" spans="6:6" x14ac:dyDescent="0.25">
      <c r="F158" s="28">
        <f t="shared" si="2"/>
        <v>0</v>
      </c>
    </row>
    <row r="159" spans="6:6" x14ac:dyDescent="0.25">
      <c r="F159" s="28">
        <f t="shared" si="2"/>
        <v>0</v>
      </c>
    </row>
    <row r="160" spans="6:6" x14ac:dyDescent="0.25">
      <c r="F160" s="28">
        <f t="shared" si="2"/>
        <v>0</v>
      </c>
    </row>
    <row r="161" spans="6:6" x14ac:dyDescent="0.25">
      <c r="F161" s="28">
        <f t="shared" si="2"/>
        <v>0</v>
      </c>
    </row>
    <row r="162" spans="6:6" x14ac:dyDescent="0.25">
      <c r="F162" s="28">
        <f t="shared" si="2"/>
        <v>0</v>
      </c>
    </row>
    <row r="163" spans="6:6" x14ac:dyDescent="0.25">
      <c r="F163" s="28">
        <f t="shared" si="2"/>
        <v>0</v>
      </c>
    </row>
    <row r="164" spans="6:6" x14ac:dyDescent="0.25">
      <c r="F164" s="28">
        <f t="shared" si="2"/>
        <v>0</v>
      </c>
    </row>
    <row r="165" spans="6:6" x14ac:dyDescent="0.25">
      <c r="F165" s="28">
        <f t="shared" si="2"/>
        <v>0</v>
      </c>
    </row>
    <row r="166" spans="6:6" x14ac:dyDescent="0.25">
      <c r="F166" s="28">
        <f t="shared" si="2"/>
        <v>0</v>
      </c>
    </row>
    <row r="167" spans="6:6" x14ac:dyDescent="0.25">
      <c r="F167" s="28">
        <f t="shared" si="2"/>
        <v>0</v>
      </c>
    </row>
    <row r="168" spans="6:6" x14ac:dyDescent="0.25">
      <c r="F168" s="28">
        <f t="shared" si="2"/>
        <v>0</v>
      </c>
    </row>
    <row r="169" spans="6:6" x14ac:dyDescent="0.25">
      <c r="F169" s="28">
        <f t="shared" si="2"/>
        <v>0</v>
      </c>
    </row>
    <row r="170" spans="6:6" x14ac:dyDescent="0.25">
      <c r="F170" s="28">
        <f t="shared" si="2"/>
        <v>0</v>
      </c>
    </row>
    <row r="171" spans="6:6" x14ac:dyDescent="0.25">
      <c r="F171" s="28">
        <f t="shared" si="2"/>
        <v>0</v>
      </c>
    </row>
    <row r="172" spans="6:6" x14ac:dyDescent="0.25">
      <c r="F172" s="28">
        <f t="shared" si="2"/>
        <v>0</v>
      </c>
    </row>
    <row r="173" spans="6:6" x14ac:dyDescent="0.25">
      <c r="F173" s="28">
        <f t="shared" si="2"/>
        <v>0</v>
      </c>
    </row>
    <row r="174" spans="6:6" x14ac:dyDescent="0.25">
      <c r="F174" s="28">
        <f t="shared" si="2"/>
        <v>0</v>
      </c>
    </row>
    <row r="175" spans="6:6" x14ac:dyDescent="0.25">
      <c r="F175" s="28">
        <f t="shared" si="2"/>
        <v>0</v>
      </c>
    </row>
    <row r="176" spans="6:6" x14ac:dyDescent="0.25">
      <c r="F176" s="28">
        <f t="shared" si="2"/>
        <v>0</v>
      </c>
    </row>
    <row r="177" spans="6:6" x14ac:dyDescent="0.25">
      <c r="F177" s="28">
        <f t="shared" si="2"/>
        <v>0</v>
      </c>
    </row>
    <row r="178" spans="6:6" x14ac:dyDescent="0.25">
      <c r="F178" s="28">
        <f t="shared" si="2"/>
        <v>0</v>
      </c>
    </row>
    <row r="179" spans="6:6" x14ac:dyDescent="0.25">
      <c r="F179" s="28">
        <f t="shared" si="2"/>
        <v>0</v>
      </c>
    </row>
    <row r="180" spans="6:6" x14ac:dyDescent="0.25">
      <c r="F180" s="28">
        <f t="shared" si="2"/>
        <v>0</v>
      </c>
    </row>
    <row r="181" spans="6:6" x14ac:dyDescent="0.25">
      <c r="F181" s="28">
        <f t="shared" si="2"/>
        <v>0</v>
      </c>
    </row>
    <row r="182" spans="6:6" x14ac:dyDescent="0.25">
      <c r="F182" s="28">
        <f t="shared" si="2"/>
        <v>0</v>
      </c>
    </row>
    <row r="183" spans="6:6" x14ac:dyDescent="0.25">
      <c r="F183" s="28">
        <f t="shared" si="2"/>
        <v>0</v>
      </c>
    </row>
    <row r="184" spans="6:6" x14ac:dyDescent="0.25">
      <c r="F184" s="28">
        <f t="shared" si="2"/>
        <v>0</v>
      </c>
    </row>
    <row r="185" spans="6:6" x14ac:dyDescent="0.25">
      <c r="F185" s="28">
        <f t="shared" si="2"/>
        <v>0</v>
      </c>
    </row>
    <row r="186" spans="6:6" x14ac:dyDescent="0.25">
      <c r="F186" s="28">
        <f t="shared" si="2"/>
        <v>0</v>
      </c>
    </row>
    <row r="187" spans="6:6" x14ac:dyDescent="0.25">
      <c r="F187" s="28">
        <f t="shared" si="2"/>
        <v>0</v>
      </c>
    </row>
    <row r="188" spans="6:6" x14ac:dyDescent="0.25">
      <c r="F188" s="28">
        <f t="shared" si="2"/>
        <v>0</v>
      </c>
    </row>
    <row r="189" spans="6:6" x14ac:dyDescent="0.25">
      <c r="F189" s="28">
        <f t="shared" si="2"/>
        <v>0</v>
      </c>
    </row>
    <row r="190" spans="6:6" x14ac:dyDescent="0.25">
      <c r="F190" s="28">
        <f t="shared" si="2"/>
        <v>0</v>
      </c>
    </row>
    <row r="191" spans="6:6" x14ac:dyDescent="0.25">
      <c r="F191" s="28">
        <f t="shared" si="2"/>
        <v>0</v>
      </c>
    </row>
    <row r="192" spans="6:6" x14ac:dyDescent="0.25">
      <c r="F192" s="28">
        <f t="shared" si="2"/>
        <v>0</v>
      </c>
    </row>
    <row r="193" spans="6:6" x14ac:dyDescent="0.25">
      <c r="F193" s="28">
        <f t="shared" si="2"/>
        <v>0</v>
      </c>
    </row>
    <row r="194" spans="6:6" x14ac:dyDescent="0.25">
      <c r="F194" s="28">
        <f t="shared" ref="F194:F257" si="3">+E194-A194</f>
        <v>0</v>
      </c>
    </row>
    <row r="195" spans="6:6" x14ac:dyDescent="0.25">
      <c r="F195" s="28">
        <f t="shared" si="3"/>
        <v>0</v>
      </c>
    </row>
    <row r="196" spans="6:6" x14ac:dyDescent="0.25">
      <c r="F196" s="28">
        <f t="shared" si="3"/>
        <v>0</v>
      </c>
    </row>
    <row r="197" spans="6:6" x14ac:dyDescent="0.25">
      <c r="F197" s="28">
        <f t="shared" si="3"/>
        <v>0</v>
      </c>
    </row>
    <row r="198" spans="6:6" x14ac:dyDescent="0.25">
      <c r="F198" s="28">
        <f t="shared" si="3"/>
        <v>0</v>
      </c>
    </row>
    <row r="199" spans="6:6" x14ac:dyDescent="0.25">
      <c r="F199" s="28">
        <f t="shared" si="3"/>
        <v>0</v>
      </c>
    </row>
    <row r="200" spans="6:6" x14ac:dyDescent="0.25">
      <c r="F200" s="28">
        <f t="shared" si="3"/>
        <v>0</v>
      </c>
    </row>
    <row r="201" spans="6:6" x14ac:dyDescent="0.25">
      <c r="F201" s="28">
        <f t="shared" si="3"/>
        <v>0</v>
      </c>
    </row>
    <row r="202" spans="6:6" x14ac:dyDescent="0.25">
      <c r="F202" s="28">
        <f t="shared" si="3"/>
        <v>0</v>
      </c>
    </row>
    <row r="203" spans="6:6" x14ac:dyDescent="0.25">
      <c r="F203" s="28">
        <f t="shared" si="3"/>
        <v>0</v>
      </c>
    </row>
    <row r="204" spans="6:6" x14ac:dyDescent="0.25">
      <c r="F204" s="28">
        <f t="shared" si="3"/>
        <v>0</v>
      </c>
    </row>
    <row r="205" spans="6:6" x14ac:dyDescent="0.25">
      <c r="F205" s="28">
        <f t="shared" si="3"/>
        <v>0</v>
      </c>
    </row>
    <row r="206" spans="6:6" x14ac:dyDescent="0.25">
      <c r="F206" s="28">
        <f t="shared" si="3"/>
        <v>0</v>
      </c>
    </row>
    <row r="207" spans="6:6" x14ac:dyDescent="0.25">
      <c r="F207" s="28">
        <f t="shared" si="3"/>
        <v>0</v>
      </c>
    </row>
    <row r="208" spans="6:6" x14ac:dyDescent="0.25">
      <c r="F208" s="28">
        <f t="shared" si="3"/>
        <v>0</v>
      </c>
    </row>
    <row r="209" spans="6:6" x14ac:dyDescent="0.25">
      <c r="F209" s="28">
        <f t="shared" si="3"/>
        <v>0</v>
      </c>
    </row>
    <row r="210" spans="6:6" x14ac:dyDescent="0.25">
      <c r="F210" s="28">
        <f t="shared" si="3"/>
        <v>0</v>
      </c>
    </row>
    <row r="211" spans="6:6" x14ac:dyDescent="0.25">
      <c r="F211" s="28">
        <f t="shared" si="3"/>
        <v>0</v>
      </c>
    </row>
    <row r="212" spans="6:6" x14ac:dyDescent="0.25">
      <c r="F212" s="28">
        <f t="shared" si="3"/>
        <v>0</v>
      </c>
    </row>
    <row r="213" spans="6:6" x14ac:dyDescent="0.25">
      <c r="F213" s="28">
        <f t="shared" si="3"/>
        <v>0</v>
      </c>
    </row>
    <row r="214" spans="6:6" x14ac:dyDescent="0.25">
      <c r="F214" s="28">
        <f t="shared" si="3"/>
        <v>0</v>
      </c>
    </row>
    <row r="215" spans="6:6" x14ac:dyDescent="0.25">
      <c r="F215" s="28">
        <f t="shared" si="3"/>
        <v>0</v>
      </c>
    </row>
    <row r="216" spans="6:6" x14ac:dyDescent="0.25">
      <c r="F216" s="28">
        <f t="shared" si="3"/>
        <v>0</v>
      </c>
    </row>
    <row r="217" spans="6:6" x14ac:dyDescent="0.25">
      <c r="F217" s="28">
        <f t="shared" si="3"/>
        <v>0</v>
      </c>
    </row>
    <row r="218" spans="6:6" x14ac:dyDescent="0.25">
      <c r="F218" s="28">
        <f t="shared" si="3"/>
        <v>0</v>
      </c>
    </row>
    <row r="219" spans="6:6" x14ac:dyDescent="0.25">
      <c r="F219" s="28">
        <f t="shared" si="3"/>
        <v>0</v>
      </c>
    </row>
    <row r="220" spans="6:6" x14ac:dyDescent="0.25">
      <c r="F220" s="28">
        <f t="shared" si="3"/>
        <v>0</v>
      </c>
    </row>
    <row r="221" spans="6:6" x14ac:dyDescent="0.25">
      <c r="F221" s="28">
        <f t="shared" si="3"/>
        <v>0</v>
      </c>
    </row>
    <row r="222" spans="6:6" x14ac:dyDescent="0.25">
      <c r="F222" s="28">
        <f t="shared" si="3"/>
        <v>0</v>
      </c>
    </row>
    <row r="223" spans="6:6" x14ac:dyDescent="0.25">
      <c r="F223" s="28">
        <f t="shared" si="3"/>
        <v>0</v>
      </c>
    </row>
    <row r="224" spans="6:6" x14ac:dyDescent="0.25">
      <c r="F224" s="28">
        <f t="shared" si="3"/>
        <v>0</v>
      </c>
    </row>
    <row r="225" spans="6:6" x14ac:dyDescent="0.25">
      <c r="F225" s="28">
        <f t="shared" si="3"/>
        <v>0</v>
      </c>
    </row>
    <row r="226" spans="6:6" x14ac:dyDescent="0.25">
      <c r="F226" s="28">
        <f t="shared" si="3"/>
        <v>0</v>
      </c>
    </row>
    <row r="227" spans="6:6" x14ac:dyDescent="0.25">
      <c r="F227" s="28">
        <f t="shared" si="3"/>
        <v>0</v>
      </c>
    </row>
    <row r="228" spans="6:6" x14ac:dyDescent="0.25">
      <c r="F228" s="28">
        <f t="shared" si="3"/>
        <v>0</v>
      </c>
    </row>
    <row r="229" spans="6:6" x14ac:dyDescent="0.25">
      <c r="F229" s="28">
        <f t="shared" si="3"/>
        <v>0</v>
      </c>
    </row>
    <row r="230" spans="6:6" x14ac:dyDescent="0.25">
      <c r="F230" s="28">
        <f t="shared" si="3"/>
        <v>0</v>
      </c>
    </row>
    <row r="231" spans="6:6" x14ac:dyDescent="0.25">
      <c r="F231" s="28">
        <f t="shared" si="3"/>
        <v>0</v>
      </c>
    </row>
    <row r="232" spans="6:6" x14ac:dyDescent="0.25">
      <c r="F232" s="28">
        <f t="shared" si="3"/>
        <v>0</v>
      </c>
    </row>
    <row r="233" spans="6:6" x14ac:dyDescent="0.25">
      <c r="F233" s="28">
        <f t="shared" si="3"/>
        <v>0</v>
      </c>
    </row>
    <row r="234" spans="6:6" x14ac:dyDescent="0.25">
      <c r="F234" s="28">
        <f t="shared" si="3"/>
        <v>0</v>
      </c>
    </row>
    <row r="235" spans="6:6" x14ac:dyDescent="0.25">
      <c r="F235" s="28">
        <f t="shared" si="3"/>
        <v>0</v>
      </c>
    </row>
    <row r="236" spans="6:6" x14ac:dyDescent="0.25">
      <c r="F236" s="28">
        <f t="shared" si="3"/>
        <v>0</v>
      </c>
    </row>
    <row r="237" spans="6:6" x14ac:dyDescent="0.25">
      <c r="F237" s="28">
        <f t="shared" si="3"/>
        <v>0</v>
      </c>
    </row>
    <row r="238" spans="6:6" x14ac:dyDescent="0.25">
      <c r="F238" s="28">
        <f t="shared" si="3"/>
        <v>0</v>
      </c>
    </row>
    <row r="239" spans="6:6" x14ac:dyDescent="0.25">
      <c r="F239" s="28">
        <f t="shared" si="3"/>
        <v>0</v>
      </c>
    </row>
    <row r="240" spans="6:6" x14ac:dyDescent="0.25">
      <c r="F240" s="28">
        <f t="shared" si="3"/>
        <v>0</v>
      </c>
    </row>
    <row r="241" spans="6:6" x14ac:dyDescent="0.25">
      <c r="F241" s="28">
        <f t="shared" si="3"/>
        <v>0</v>
      </c>
    </row>
    <row r="242" spans="6:6" x14ac:dyDescent="0.25">
      <c r="F242" s="28">
        <f t="shared" si="3"/>
        <v>0</v>
      </c>
    </row>
    <row r="243" spans="6:6" x14ac:dyDescent="0.25">
      <c r="F243" s="28">
        <f t="shared" si="3"/>
        <v>0</v>
      </c>
    </row>
    <row r="244" spans="6:6" x14ac:dyDescent="0.25">
      <c r="F244" s="28">
        <f t="shared" si="3"/>
        <v>0</v>
      </c>
    </row>
    <row r="245" spans="6:6" x14ac:dyDescent="0.25">
      <c r="F245" s="28">
        <f t="shared" si="3"/>
        <v>0</v>
      </c>
    </row>
    <row r="246" spans="6:6" x14ac:dyDescent="0.25">
      <c r="F246" s="28">
        <f t="shared" si="3"/>
        <v>0</v>
      </c>
    </row>
    <row r="247" spans="6:6" x14ac:dyDescent="0.25">
      <c r="F247" s="28">
        <f t="shared" si="3"/>
        <v>0</v>
      </c>
    </row>
    <row r="248" spans="6:6" x14ac:dyDescent="0.25">
      <c r="F248" s="28">
        <f t="shared" si="3"/>
        <v>0</v>
      </c>
    </row>
    <row r="249" spans="6:6" x14ac:dyDescent="0.25">
      <c r="F249" s="28">
        <f t="shared" si="3"/>
        <v>0</v>
      </c>
    </row>
    <row r="250" spans="6:6" x14ac:dyDescent="0.25">
      <c r="F250" s="28">
        <f t="shared" si="3"/>
        <v>0</v>
      </c>
    </row>
    <row r="251" spans="6:6" x14ac:dyDescent="0.25">
      <c r="F251" s="28">
        <f t="shared" si="3"/>
        <v>0</v>
      </c>
    </row>
    <row r="252" spans="6:6" x14ac:dyDescent="0.25">
      <c r="F252" s="28">
        <f t="shared" si="3"/>
        <v>0</v>
      </c>
    </row>
    <row r="253" spans="6:6" x14ac:dyDescent="0.25">
      <c r="F253" s="28">
        <f t="shared" si="3"/>
        <v>0</v>
      </c>
    </row>
    <row r="254" spans="6:6" x14ac:dyDescent="0.25">
      <c r="F254" s="28">
        <f t="shared" si="3"/>
        <v>0</v>
      </c>
    </row>
    <row r="255" spans="6:6" x14ac:dyDescent="0.25">
      <c r="F255" s="28">
        <f t="shared" si="3"/>
        <v>0</v>
      </c>
    </row>
    <row r="256" spans="6:6" x14ac:dyDescent="0.25">
      <c r="F256" s="28">
        <f t="shared" si="3"/>
        <v>0</v>
      </c>
    </row>
    <row r="257" spans="6:6" x14ac:dyDescent="0.25">
      <c r="F257" s="28">
        <f t="shared" si="3"/>
        <v>0</v>
      </c>
    </row>
    <row r="258" spans="6:6" x14ac:dyDescent="0.25">
      <c r="F258" s="28">
        <f t="shared" ref="F258:F321" si="4">+E258-A258</f>
        <v>0</v>
      </c>
    </row>
    <row r="259" spans="6:6" x14ac:dyDescent="0.25">
      <c r="F259" s="28">
        <f t="shared" si="4"/>
        <v>0</v>
      </c>
    </row>
    <row r="260" spans="6:6" x14ac:dyDescent="0.25">
      <c r="F260" s="28">
        <f t="shared" si="4"/>
        <v>0</v>
      </c>
    </row>
    <row r="261" spans="6:6" x14ac:dyDescent="0.25">
      <c r="F261" s="28">
        <f t="shared" si="4"/>
        <v>0</v>
      </c>
    </row>
    <row r="262" spans="6:6" x14ac:dyDescent="0.25">
      <c r="F262" s="28">
        <f t="shared" si="4"/>
        <v>0</v>
      </c>
    </row>
    <row r="263" spans="6:6" x14ac:dyDescent="0.25">
      <c r="F263" s="28">
        <f t="shared" si="4"/>
        <v>0</v>
      </c>
    </row>
    <row r="264" spans="6:6" x14ac:dyDescent="0.25">
      <c r="F264" s="28">
        <f t="shared" si="4"/>
        <v>0</v>
      </c>
    </row>
    <row r="265" spans="6:6" x14ac:dyDescent="0.25">
      <c r="F265" s="28">
        <f t="shared" si="4"/>
        <v>0</v>
      </c>
    </row>
    <row r="266" spans="6:6" x14ac:dyDescent="0.25">
      <c r="F266" s="28">
        <f t="shared" si="4"/>
        <v>0</v>
      </c>
    </row>
    <row r="267" spans="6:6" x14ac:dyDescent="0.25">
      <c r="F267" s="28">
        <f t="shared" si="4"/>
        <v>0</v>
      </c>
    </row>
    <row r="268" spans="6:6" x14ac:dyDescent="0.25">
      <c r="F268" s="28">
        <f t="shared" si="4"/>
        <v>0</v>
      </c>
    </row>
    <row r="269" spans="6:6" x14ac:dyDescent="0.25">
      <c r="F269" s="28">
        <f t="shared" si="4"/>
        <v>0</v>
      </c>
    </row>
    <row r="270" spans="6:6" x14ac:dyDescent="0.25">
      <c r="F270" s="28">
        <f t="shared" si="4"/>
        <v>0</v>
      </c>
    </row>
    <row r="271" spans="6:6" x14ac:dyDescent="0.25">
      <c r="F271" s="28">
        <f t="shared" si="4"/>
        <v>0</v>
      </c>
    </row>
    <row r="272" spans="6:6" x14ac:dyDescent="0.25">
      <c r="F272" s="28">
        <f t="shared" si="4"/>
        <v>0</v>
      </c>
    </row>
    <row r="273" spans="6:6" x14ac:dyDescent="0.25">
      <c r="F273" s="28">
        <f t="shared" si="4"/>
        <v>0</v>
      </c>
    </row>
    <row r="274" spans="6:6" x14ac:dyDescent="0.25">
      <c r="F274" s="28">
        <f t="shared" si="4"/>
        <v>0</v>
      </c>
    </row>
    <row r="275" spans="6:6" x14ac:dyDescent="0.25">
      <c r="F275" s="28">
        <f t="shared" si="4"/>
        <v>0</v>
      </c>
    </row>
    <row r="276" spans="6:6" x14ac:dyDescent="0.25">
      <c r="F276" s="28">
        <f t="shared" si="4"/>
        <v>0</v>
      </c>
    </row>
    <row r="277" spans="6:6" x14ac:dyDescent="0.25">
      <c r="F277" s="28">
        <f t="shared" si="4"/>
        <v>0</v>
      </c>
    </row>
    <row r="278" spans="6:6" x14ac:dyDescent="0.25">
      <c r="F278" s="28">
        <f t="shared" si="4"/>
        <v>0</v>
      </c>
    </row>
    <row r="279" spans="6:6" x14ac:dyDescent="0.25">
      <c r="F279" s="28">
        <f t="shared" si="4"/>
        <v>0</v>
      </c>
    </row>
    <row r="280" spans="6:6" x14ac:dyDescent="0.25">
      <c r="F280" s="28">
        <f t="shared" si="4"/>
        <v>0</v>
      </c>
    </row>
    <row r="281" spans="6:6" x14ac:dyDescent="0.25">
      <c r="F281" s="28">
        <f t="shared" si="4"/>
        <v>0</v>
      </c>
    </row>
    <row r="282" spans="6:6" x14ac:dyDescent="0.25">
      <c r="F282" s="28">
        <f t="shared" si="4"/>
        <v>0</v>
      </c>
    </row>
    <row r="283" spans="6:6" x14ac:dyDescent="0.25">
      <c r="F283" s="28">
        <f t="shared" si="4"/>
        <v>0</v>
      </c>
    </row>
    <row r="284" spans="6:6" x14ac:dyDescent="0.25">
      <c r="F284" s="28">
        <f t="shared" si="4"/>
        <v>0</v>
      </c>
    </row>
    <row r="285" spans="6:6" x14ac:dyDescent="0.25">
      <c r="F285" s="28">
        <f t="shared" si="4"/>
        <v>0</v>
      </c>
    </row>
    <row r="286" spans="6:6" x14ac:dyDescent="0.25">
      <c r="F286" s="28">
        <f t="shared" si="4"/>
        <v>0</v>
      </c>
    </row>
    <row r="287" spans="6:6" x14ac:dyDescent="0.25">
      <c r="F287" s="28">
        <f t="shared" si="4"/>
        <v>0</v>
      </c>
    </row>
    <row r="288" spans="6:6" x14ac:dyDescent="0.25">
      <c r="F288" s="28">
        <f t="shared" si="4"/>
        <v>0</v>
      </c>
    </row>
    <row r="289" spans="6:6" x14ac:dyDescent="0.25">
      <c r="F289" s="28">
        <f t="shared" si="4"/>
        <v>0</v>
      </c>
    </row>
    <row r="290" spans="6:6" x14ac:dyDescent="0.25">
      <c r="F290" s="28">
        <f t="shared" si="4"/>
        <v>0</v>
      </c>
    </row>
    <row r="291" spans="6:6" x14ac:dyDescent="0.25">
      <c r="F291" s="28">
        <f t="shared" si="4"/>
        <v>0</v>
      </c>
    </row>
    <row r="292" spans="6:6" x14ac:dyDescent="0.25">
      <c r="F292" s="28">
        <f t="shared" si="4"/>
        <v>0</v>
      </c>
    </row>
    <row r="293" spans="6:6" x14ac:dyDescent="0.25">
      <c r="F293" s="28">
        <f t="shared" si="4"/>
        <v>0</v>
      </c>
    </row>
    <row r="294" spans="6:6" x14ac:dyDescent="0.25">
      <c r="F294" s="28">
        <f t="shared" si="4"/>
        <v>0</v>
      </c>
    </row>
    <row r="295" spans="6:6" x14ac:dyDescent="0.25">
      <c r="F295" s="28">
        <f t="shared" si="4"/>
        <v>0</v>
      </c>
    </row>
    <row r="296" spans="6:6" x14ac:dyDescent="0.25">
      <c r="F296" s="28">
        <f t="shared" si="4"/>
        <v>0</v>
      </c>
    </row>
    <row r="297" spans="6:6" x14ac:dyDescent="0.25">
      <c r="F297" s="28">
        <f t="shared" si="4"/>
        <v>0</v>
      </c>
    </row>
    <row r="298" spans="6:6" x14ac:dyDescent="0.25">
      <c r="F298" s="28">
        <f t="shared" si="4"/>
        <v>0</v>
      </c>
    </row>
    <row r="299" spans="6:6" x14ac:dyDescent="0.25">
      <c r="F299" s="28">
        <f t="shared" si="4"/>
        <v>0</v>
      </c>
    </row>
    <row r="300" spans="6:6" x14ac:dyDescent="0.25">
      <c r="F300" s="28">
        <f t="shared" si="4"/>
        <v>0</v>
      </c>
    </row>
    <row r="301" spans="6:6" x14ac:dyDescent="0.25">
      <c r="F301" s="28">
        <f t="shared" si="4"/>
        <v>0</v>
      </c>
    </row>
    <row r="302" spans="6:6" x14ac:dyDescent="0.25">
      <c r="F302" s="28">
        <f t="shared" si="4"/>
        <v>0</v>
      </c>
    </row>
    <row r="303" spans="6:6" x14ac:dyDescent="0.25">
      <c r="F303" s="28">
        <f t="shared" si="4"/>
        <v>0</v>
      </c>
    </row>
    <row r="304" spans="6:6" x14ac:dyDescent="0.25">
      <c r="F304" s="28">
        <f t="shared" si="4"/>
        <v>0</v>
      </c>
    </row>
    <row r="305" spans="6:6" x14ac:dyDescent="0.25">
      <c r="F305" s="28">
        <f t="shared" si="4"/>
        <v>0</v>
      </c>
    </row>
    <row r="306" spans="6:6" x14ac:dyDescent="0.25">
      <c r="F306" s="28">
        <f t="shared" si="4"/>
        <v>0</v>
      </c>
    </row>
    <row r="307" spans="6:6" x14ac:dyDescent="0.25">
      <c r="F307" s="28">
        <f t="shared" si="4"/>
        <v>0</v>
      </c>
    </row>
    <row r="308" spans="6:6" x14ac:dyDescent="0.25">
      <c r="F308" s="28">
        <f t="shared" si="4"/>
        <v>0</v>
      </c>
    </row>
    <row r="309" spans="6:6" x14ac:dyDescent="0.25">
      <c r="F309" s="28">
        <f t="shared" si="4"/>
        <v>0</v>
      </c>
    </row>
    <row r="310" spans="6:6" x14ac:dyDescent="0.25">
      <c r="F310" s="28">
        <f t="shared" si="4"/>
        <v>0</v>
      </c>
    </row>
    <row r="311" spans="6:6" x14ac:dyDescent="0.25">
      <c r="F311" s="28">
        <f t="shared" si="4"/>
        <v>0</v>
      </c>
    </row>
    <row r="312" spans="6:6" x14ac:dyDescent="0.25">
      <c r="F312" s="28">
        <f t="shared" si="4"/>
        <v>0</v>
      </c>
    </row>
    <row r="313" spans="6:6" x14ac:dyDescent="0.25">
      <c r="F313" s="28">
        <f t="shared" si="4"/>
        <v>0</v>
      </c>
    </row>
    <row r="314" spans="6:6" x14ac:dyDescent="0.25">
      <c r="F314" s="28">
        <f t="shared" si="4"/>
        <v>0</v>
      </c>
    </row>
    <row r="315" spans="6:6" x14ac:dyDescent="0.25">
      <c r="F315" s="28">
        <f t="shared" si="4"/>
        <v>0</v>
      </c>
    </row>
    <row r="316" spans="6:6" x14ac:dyDescent="0.25">
      <c r="F316" s="28">
        <f t="shared" si="4"/>
        <v>0</v>
      </c>
    </row>
    <row r="317" spans="6:6" x14ac:dyDescent="0.25">
      <c r="F317" s="28">
        <f t="shared" si="4"/>
        <v>0</v>
      </c>
    </row>
    <row r="318" spans="6:6" x14ac:dyDescent="0.25">
      <c r="F318" s="28">
        <f t="shared" si="4"/>
        <v>0</v>
      </c>
    </row>
    <row r="319" spans="6:6" x14ac:dyDescent="0.25">
      <c r="F319" s="28">
        <f t="shared" si="4"/>
        <v>0</v>
      </c>
    </row>
    <row r="320" spans="6:6" x14ac:dyDescent="0.25">
      <c r="F320" s="28">
        <f t="shared" si="4"/>
        <v>0</v>
      </c>
    </row>
    <row r="321" spans="6:6" x14ac:dyDescent="0.25">
      <c r="F321" s="28">
        <f t="shared" si="4"/>
        <v>0</v>
      </c>
    </row>
    <row r="322" spans="6:6" x14ac:dyDescent="0.25">
      <c r="F322" s="28">
        <f t="shared" ref="F322:F385" si="5">+E322-A322</f>
        <v>0</v>
      </c>
    </row>
    <row r="323" spans="6:6" x14ac:dyDescent="0.25">
      <c r="F323" s="28">
        <f t="shared" si="5"/>
        <v>0</v>
      </c>
    </row>
    <row r="324" spans="6:6" x14ac:dyDescent="0.25">
      <c r="F324" s="28">
        <f t="shared" si="5"/>
        <v>0</v>
      </c>
    </row>
    <row r="325" spans="6:6" x14ac:dyDescent="0.25">
      <c r="F325" s="28">
        <f t="shared" si="5"/>
        <v>0</v>
      </c>
    </row>
    <row r="326" spans="6:6" x14ac:dyDescent="0.25">
      <c r="F326" s="28">
        <f t="shared" si="5"/>
        <v>0</v>
      </c>
    </row>
    <row r="327" spans="6:6" x14ac:dyDescent="0.25">
      <c r="F327" s="28">
        <f t="shared" si="5"/>
        <v>0</v>
      </c>
    </row>
    <row r="328" spans="6:6" x14ac:dyDescent="0.25">
      <c r="F328" s="28">
        <f t="shared" si="5"/>
        <v>0</v>
      </c>
    </row>
    <row r="329" spans="6:6" x14ac:dyDescent="0.25">
      <c r="F329" s="28">
        <f t="shared" si="5"/>
        <v>0</v>
      </c>
    </row>
    <row r="330" spans="6:6" x14ac:dyDescent="0.25">
      <c r="F330" s="28">
        <f t="shared" si="5"/>
        <v>0</v>
      </c>
    </row>
    <row r="331" spans="6:6" x14ac:dyDescent="0.25">
      <c r="F331" s="28">
        <f t="shared" si="5"/>
        <v>0</v>
      </c>
    </row>
    <row r="332" spans="6:6" x14ac:dyDescent="0.25">
      <c r="F332" s="28">
        <f t="shared" si="5"/>
        <v>0</v>
      </c>
    </row>
    <row r="333" spans="6:6" x14ac:dyDescent="0.25">
      <c r="F333" s="28">
        <f t="shared" si="5"/>
        <v>0</v>
      </c>
    </row>
    <row r="334" spans="6:6" x14ac:dyDescent="0.25">
      <c r="F334" s="28">
        <f t="shared" si="5"/>
        <v>0</v>
      </c>
    </row>
    <row r="335" spans="6:6" x14ac:dyDescent="0.25">
      <c r="F335" s="28">
        <f t="shared" si="5"/>
        <v>0</v>
      </c>
    </row>
    <row r="336" spans="6:6" x14ac:dyDescent="0.25">
      <c r="F336" s="28">
        <f t="shared" si="5"/>
        <v>0</v>
      </c>
    </row>
    <row r="337" spans="6:6" x14ac:dyDescent="0.25">
      <c r="F337" s="28">
        <f t="shared" si="5"/>
        <v>0</v>
      </c>
    </row>
    <row r="338" spans="6:6" x14ac:dyDescent="0.25">
      <c r="F338" s="28">
        <f t="shared" si="5"/>
        <v>0</v>
      </c>
    </row>
    <row r="339" spans="6:6" x14ac:dyDescent="0.25">
      <c r="F339" s="28">
        <f t="shared" si="5"/>
        <v>0</v>
      </c>
    </row>
    <row r="340" spans="6:6" x14ac:dyDescent="0.25">
      <c r="F340" s="28">
        <f t="shared" si="5"/>
        <v>0</v>
      </c>
    </row>
    <row r="341" spans="6:6" x14ac:dyDescent="0.25">
      <c r="F341" s="28">
        <f t="shared" si="5"/>
        <v>0</v>
      </c>
    </row>
    <row r="342" spans="6:6" x14ac:dyDescent="0.25">
      <c r="F342" s="28">
        <f t="shared" si="5"/>
        <v>0</v>
      </c>
    </row>
    <row r="343" spans="6:6" x14ac:dyDescent="0.25">
      <c r="F343" s="28">
        <f t="shared" si="5"/>
        <v>0</v>
      </c>
    </row>
    <row r="344" spans="6:6" x14ac:dyDescent="0.25">
      <c r="F344" s="28">
        <f t="shared" si="5"/>
        <v>0</v>
      </c>
    </row>
    <row r="345" spans="6:6" x14ac:dyDescent="0.25">
      <c r="F345" s="28">
        <f t="shared" si="5"/>
        <v>0</v>
      </c>
    </row>
    <row r="346" spans="6:6" x14ac:dyDescent="0.25">
      <c r="F346" s="28">
        <f t="shared" si="5"/>
        <v>0</v>
      </c>
    </row>
    <row r="347" spans="6:6" x14ac:dyDescent="0.25">
      <c r="F347" s="28">
        <f t="shared" si="5"/>
        <v>0</v>
      </c>
    </row>
    <row r="348" spans="6:6" x14ac:dyDescent="0.25">
      <c r="F348" s="28">
        <f t="shared" si="5"/>
        <v>0</v>
      </c>
    </row>
    <row r="349" spans="6:6" x14ac:dyDescent="0.25">
      <c r="F349" s="28">
        <f t="shared" si="5"/>
        <v>0</v>
      </c>
    </row>
    <row r="350" spans="6:6" x14ac:dyDescent="0.25">
      <c r="F350" s="28">
        <f t="shared" si="5"/>
        <v>0</v>
      </c>
    </row>
    <row r="351" spans="6:6" x14ac:dyDescent="0.25">
      <c r="F351" s="28">
        <f t="shared" si="5"/>
        <v>0</v>
      </c>
    </row>
    <row r="352" spans="6:6" x14ac:dyDescent="0.25">
      <c r="F352" s="28">
        <f t="shared" si="5"/>
        <v>0</v>
      </c>
    </row>
    <row r="353" spans="6:6" x14ac:dyDescent="0.25">
      <c r="F353" s="28">
        <f t="shared" si="5"/>
        <v>0</v>
      </c>
    </row>
    <row r="354" spans="6:6" x14ac:dyDescent="0.25">
      <c r="F354" s="28">
        <f t="shared" si="5"/>
        <v>0</v>
      </c>
    </row>
    <row r="355" spans="6:6" x14ac:dyDescent="0.25">
      <c r="F355" s="28">
        <f t="shared" si="5"/>
        <v>0</v>
      </c>
    </row>
    <row r="356" spans="6:6" x14ac:dyDescent="0.25">
      <c r="F356" s="28">
        <f t="shared" si="5"/>
        <v>0</v>
      </c>
    </row>
    <row r="357" spans="6:6" x14ac:dyDescent="0.25">
      <c r="F357" s="28">
        <f t="shared" si="5"/>
        <v>0</v>
      </c>
    </row>
    <row r="358" spans="6:6" x14ac:dyDescent="0.25">
      <c r="F358" s="28">
        <f t="shared" si="5"/>
        <v>0</v>
      </c>
    </row>
    <row r="359" spans="6:6" x14ac:dyDescent="0.25">
      <c r="F359" s="28">
        <f t="shared" si="5"/>
        <v>0</v>
      </c>
    </row>
    <row r="360" spans="6:6" x14ac:dyDescent="0.25">
      <c r="F360" s="28">
        <f t="shared" si="5"/>
        <v>0</v>
      </c>
    </row>
    <row r="361" spans="6:6" x14ac:dyDescent="0.25">
      <c r="F361" s="28">
        <f t="shared" si="5"/>
        <v>0</v>
      </c>
    </row>
    <row r="362" spans="6:6" x14ac:dyDescent="0.25">
      <c r="F362" s="28">
        <f t="shared" si="5"/>
        <v>0</v>
      </c>
    </row>
    <row r="363" spans="6:6" x14ac:dyDescent="0.25">
      <c r="F363" s="28">
        <f t="shared" si="5"/>
        <v>0</v>
      </c>
    </row>
    <row r="364" spans="6:6" x14ac:dyDescent="0.25">
      <c r="F364" s="28">
        <f t="shared" si="5"/>
        <v>0</v>
      </c>
    </row>
    <row r="365" spans="6:6" x14ac:dyDescent="0.25">
      <c r="F365" s="28">
        <f t="shared" si="5"/>
        <v>0</v>
      </c>
    </row>
    <row r="366" spans="6:6" x14ac:dyDescent="0.25">
      <c r="F366" s="28">
        <f t="shared" si="5"/>
        <v>0</v>
      </c>
    </row>
    <row r="367" spans="6:6" x14ac:dyDescent="0.25">
      <c r="F367" s="28">
        <f t="shared" si="5"/>
        <v>0</v>
      </c>
    </row>
    <row r="368" spans="6:6" x14ac:dyDescent="0.25">
      <c r="F368" s="28">
        <f t="shared" si="5"/>
        <v>0</v>
      </c>
    </row>
    <row r="369" spans="6:6" x14ac:dyDescent="0.25">
      <c r="F369" s="28">
        <f t="shared" si="5"/>
        <v>0</v>
      </c>
    </row>
    <row r="370" spans="6:6" x14ac:dyDescent="0.25">
      <c r="F370" s="28">
        <f t="shared" si="5"/>
        <v>0</v>
      </c>
    </row>
    <row r="371" spans="6:6" x14ac:dyDescent="0.25">
      <c r="F371" s="28">
        <f t="shared" si="5"/>
        <v>0</v>
      </c>
    </row>
    <row r="372" spans="6:6" x14ac:dyDescent="0.25">
      <c r="F372" s="28">
        <f t="shared" si="5"/>
        <v>0</v>
      </c>
    </row>
    <row r="373" spans="6:6" x14ac:dyDescent="0.25">
      <c r="F373" s="28">
        <f t="shared" si="5"/>
        <v>0</v>
      </c>
    </row>
    <row r="374" spans="6:6" x14ac:dyDescent="0.25">
      <c r="F374" s="28">
        <f t="shared" si="5"/>
        <v>0</v>
      </c>
    </row>
    <row r="375" spans="6:6" x14ac:dyDescent="0.25">
      <c r="F375" s="28">
        <f t="shared" si="5"/>
        <v>0</v>
      </c>
    </row>
    <row r="376" spans="6:6" x14ac:dyDescent="0.25">
      <c r="F376" s="28">
        <f t="shared" si="5"/>
        <v>0</v>
      </c>
    </row>
    <row r="377" spans="6:6" x14ac:dyDescent="0.25">
      <c r="F377" s="28">
        <f t="shared" si="5"/>
        <v>0</v>
      </c>
    </row>
    <row r="378" spans="6:6" x14ac:dyDescent="0.25">
      <c r="F378" s="28">
        <f t="shared" si="5"/>
        <v>0</v>
      </c>
    </row>
    <row r="379" spans="6:6" x14ac:dyDescent="0.25">
      <c r="F379" s="28">
        <f t="shared" si="5"/>
        <v>0</v>
      </c>
    </row>
    <row r="380" spans="6:6" x14ac:dyDescent="0.25">
      <c r="F380" s="28">
        <f t="shared" si="5"/>
        <v>0</v>
      </c>
    </row>
    <row r="381" spans="6:6" x14ac:dyDescent="0.25">
      <c r="F381" s="28">
        <f t="shared" si="5"/>
        <v>0</v>
      </c>
    </row>
    <row r="382" spans="6:6" x14ac:dyDescent="0.25">
      <c r="F382" s="28">
        <f t="shared" si="5"/>
        <v>0</v>
      </c>
    </row>
    <row r="383" spans="6:6" x14ac:dyDescent="0.25">
      <c r="F383" s="28">
        <f t="shared" si="5"/>
        <v>0</v>
      </c>
    </row>
    <row r="384" spans="6:6" x14ac:dyDescent="0.25">
      <c r="F384" s="28">
        <f t="shared" si="5"/>
        <v>0</v>
      </c>
    </row>
    <row r="385" spans="6:6" x14ac:dyDescent="0.25">
      <c r="F385" s="28">
        <f t="shared" si="5"/>
        <v>0</v>
      </c>
    </row>
    <row r="386" spans="6:6" x14ac:dyDescent="0.25">
      <c r="F386" s="28">
        <f t="shared" ref="F386:F449" si="6">+E386-A386</f>
        <v>0</v>
      </c>
    </row>
    <row r="387" spans="6:6" x14ac:dyDescent="0.25">
      <c r="F387" s="28">
        <f t="shared" si="6"/>
        <v>0</v>
      </c>
    </row>
    <row r="388" spans="6:6" x14ac:dyDescent="0.25">
      <c r="F388" s="28">
        <f t="shared" si="6"/>
        <v>0</v>
      </c>
    </row>
    <row r="389" spans="6:6" x14ac:dyDescent="0.25">
      <c r="F389" s="28">
        <f t="shared" si="6"/>
        <v>0</v>
      </c>
    </row>
    <row r="390" spans="6:6" x14ac:dyDescent="0.25">
      <c r="F390" s="28">
        <f t="shared" si="6"/>
        <v>0</v>
      </c>
    </row>
    <row r="391" spans="6:6" x14ac:dyDescent="0.25">
      <c r="F391" s="28">
        <f t="shared" si="6"/>
        <v>0</v>
      </c>
    </row>
    <row r="392" spans="6:6" x14ac:dyDescent="0.25">
      <c r="F392" s="28">
        <f t="shared" si="6"/>
        <v>0</v>
      </c>
    </row>
    <row r="393" spans="6:6" x14ac:dyDescent="0.25">
      <c r="F393" s="28">
        <f t="shared" si="6"/>
        <v>0</v>
      </c>
    </row>
    <row r="394" spans="6:6" x14ac:dyDescent="0.25">
      <c r="F394" s="28">
        <f t="shared" si="6"/>
        <v>0</v>
      </c>
    </row>
    <row r="395" spans="6:6" x14ac:dyDescent="0.25">
      <c r="F395" s="28">
        <f t="shared" si="6"/>
        <v>0</v>
      </c>
    </row>
    <row r="396" spans="6:6" x14ac:dyDescent="0.25">
      <c r="F396" s="28">
        <f t="shared" si="6"/>
        <v>0</v>
      </c>
    </row>
    <row r="397" spans="6:6" x14ac:dyDescent="0.25">
      <c r="F397" s="28">
        <f t="shared" si="6"/>
        <v>0</v>
      </c>
    </row>
    <row r="398" spans="6:6" x14ac:dyDescent="0.25">
      <c r="F398" s="28">
        <f t="shared" si="6"/>
        <v>0</v>
      </c>
    </row>
    <row r="399" spans="6:6" x14ac:dyDescent="0.25">
      <c r="F399" s="28">
        <f t="shared" si="6"/>
        <v>0</v>
      </c>
    </row>
    <row r="400" spans="6:6" x14ac:dyDescent="0.25">
      <c r="F400" s="28">
        <f t="shared" si="6"/>
        <v>0</v>
      </c>
    </row>
    <row r="401" spans="6:6" x14ac:dyDescent="0.25">
      <c r="F401" s="28">
        <f t="shared" si="6"/>
        <v>0</v>
      </c>
    </row>
    <row r="402" spans="6:6" x14ac:dyDescent="0.25">
      <c r="F402" s="28">
        <f t="shared" si="6"/>
        <v>0</v>
      </c>
    </row>
    <row r="403" spans="6:6" x14ac:dyDescent="0.25">
      <c r="F403" s="28">
        <f t="shared" si="6"/>
        <v>0</v>
      </c>
    </row>
    <row r="404" spans="6:6" x14ac:dyDescent="0.25">
      <c r="F404" s="28">
        <f t="shared" si="6"/>
        <v>0</v>
      </c>
    </row>
    <row r="405" spans="6:6" x14ac:dyDescent="0.25">
      <c r="F405" s="28">
        <f t="shared" si="6"/>
        <v>0</v>
      </c>
    </row>
    <row r="406" spans="6:6" x14ac:dyDescent="0.25">
      <c r="F406" s="28">
        <f t="shared" si="6"/>
        <v>0</v>
      </c>
    </row>
    <row r="407" spans="6:6" x14ac:dyDescent="0.25">
      <c r="F407" s="28">
        <f t="shared" si="6"/>
        <v>0</v>
      </c>
    </row>
    <row r="408" spans="6:6" x14ac:dyDescent="0.25">
      <c r="F408" s="28">
        <f t="shared" si="6"/>
        <v>0</v>
      </c>
    </row>
    <row r="409" spans="6:6" x14ac:dyDescent="0.25">
      <c r="F409" s="28">
        <f t="shared" si="6"/>
        <v>0</v>
      </c>
    </row>
    <row r="410" spans="6:6" x14ac:dyDescent="0.25">
      <c r="F410" s="28">
        <f t="shared" si="6"/>
        <v>0</v>
      </c>
    </row>
    <row r="411" spans="6:6" x14ac:dyDescent="0.25">
      <c r="F411" s="28">
        <f t="shared" si="6"/>
        <v>0</v>
      </c>
    </row>
    <row r="412" spans="6:6" x14ac:dyDescent="0.25">
      <c r="F412" s="28">
        <f t="shared" si="6"/>
        <v>0</v>
      </c>
    </row>
    <row r="413" spans="6:6" x14ac:dyDescent="0.25">
      <c r="F413" s="28">
        <f t="shared" si="6"/>
        <v>0</v>
      </c>
    </row>
    <row r="414" spans="6:6" x14ac:dyDescent="0.25">
      <c r="F414" s="28">
        <f t="shared" si="6"/>
        <v>0</v>
      </c>
    </row>
    <row r="415" spans="6:6" x14ac:dyDescent="0.25">
      <c r="F415" s="28">
        <f t="shared" si="6"/>
        <v>0</v>
      </c>
    </row>
    <row r="416" spans="6:6" x14ac:dyDescent="0.25">
      <c r="F416" s="28">
        <f t="shared" si="6"/>
        <v>0</v>
      </c>
    </row>
    <row r="417" spans="6:6" x14ac:dyDescent="0.25">
      <c r="F417" s="28">
        <f t="shared" si="6"/>
        <v>0</v>
      </c>
    </row>
    <row r="418" spans="6:6" x14ac:dyDescent="0.25">
      <c r="F418" s="28">
        <f t="shared" si="6"/>
        <v>0</v>
      </c>
    </row>
    <row r="419" spans="6:6" x14ac:dyDescent="0.25">
      <c r="F419" s="28">
        <f t="shared" si="6"/>
        <v>0</v>
      </c>
    </row>
    <row r="420" spans="6:6" x14ac:dyDescent="0.25">
      <c r="F420" s="28">
        <f t="shared" si="6"/>
        <v>0</v>
      </c>
    </row>
    <row r="421" spans="6:6" x14ac:dyDescent="0.25">
      <c r="F421" s="28">
        <f t="shared" si="6"/>
        <v>0</v>
      </c>
    </row>
    <row r="422" spans="6:6" x14ac:dyDescent="0.25">
      <c r="F422" s="28">
        <f t="shared" si="6"/>
        <v>0</v>
      </c>
    </row>
    <row r="423" spans="6:6" x14ac:dyDescent="0.25">
      <c r="F423" s="28">
        <f t="shared" si="6"/>
        <v>0</v>
      </c>
    </row>
    <row r="424" spans="6:6" x14ac:dyDescent="0.25">
      <c r="F424" s="28">
        <f t="shared" si="6"/>
        <v>0</v>
      </c>
    </row>
    <row r="425" spans="6:6" x14ac:dyDescent="0.25">
      <c r="F425" s="28">
        <f t="shared" si="6"/>
        <v>0</v>
      </c>
    </row>
    <row r="426" spans="6:6" x14ac:dyDescent="0.25">
      <c r="F426" s="28">
        <f t="shared" si="6"/>
        <v>0</v>
      </c>
    </row>
    <row r="427" spans="6:6" x14ac:dyDescent="0.25">
      <c r="F427" s="28">
        <f t="shared" si="6"/>
        <v>0</v>
      </c>
    </row>
    <row r="428" spans="6:6" x14ac:dyDescent="0.25">
      <c r="F428" s="28">
        <f t="shared" si="6"/>
        <v>0</v>
      </c>
    </row>
    <row r="429" spans="6:6" x14ac:dyDescent="0.25">
      <c r="F429" s="28">
        <f t="shared" si="6"/>
        <v>0</v>
      </c>
    </row>
    <row r="430" spans="6:6" x14ac:dyDescent="0.25">
      <c r="F430" s="28">
        <f t="shared" si="6"/>
        <v>0</v>
      </c>
    </row>
    <row r="431" spans="6:6" x14ac:dyDescent="0.25">
      <c r="F431" s="28">
        <f t="shared" si="6"/>
        <v>0</v>
      </c>
    </row>
    <row r="432" spans="6:6" x14ac:dyDescent="0.25">
      <c r="F432" s="28">
        <f t="shared" si="6"/>
        <v>0</v>
      </c>
    </row>
    <row r="433" spans="6:6" x14ac:dyDescent="0.25">
      <c r="F433" s="28">
        <f t="shared" si="6"/>
        <v>0</v>
      </c>
    </row>
    <row r="434" spans="6:6" x14ac:dyDescent="0.25">
      <c r="F434" s="28">
        <f t="shared" si="6"/>
        <v>0</v>
      </c>
    </row>
    <row r="435" spans="6:6" x14ac:dyDescent="0.25">
      <c r="F435" s="28">
        <f t="shared" si="6"/>
        <v>0</v>
      </c>
    </row>
    <row r="436" spans="6:6" x14ac:dyDescent="0.25">
      <c r="F436" s="28">
        <f t="shared" si="6"/>
        <v>0</v>
      </c>
    </row>
    <row r="437" spans="6:6" x14ac:dyDescent="0.25">
      <c r="F437" s="28">
        <f t="shared" si="6"/>
        <v>0</v>
      </c>
    </row>
    <row r="438" spans="6:6" x14ac:dyDescent="0.25">
      <c r="F438" s="28">
        <f t="shared" si="6"/>
        <v>0</v>
      </c>
    </row>
    <row r="439" spans="6:6" x14ac:dyDescent="0.25">
      <c r="F439" s="28">
        <f t="shared" si="6"/>
        <v>0</v>
      </c>
    </row>
    <row r="440" spans="6:6" x14ac:dyDescent="0.25">
      <c r="F440" s="28">
        <f t="shared" si="6"/>
        <v>0</v>
      </c>
    </row>
    <row r="441" spans="6:6" x14ac:dyDescent="0.25">
      <c r="F441" s="28">
        <f t="shared" si="6"/>
        <v>0</v>
      </c>
    </row>
    <row r="442" spans="6:6" x14ac:dyDescent="0.25">
      <c r="F442" s="28">
        <f t="shared" si="6"/>
        <v>0</v>
      </c>
    </row>
    <row r="443" spans="6:6" x14ac:dyDescent="0.25">
      <c r="F443" s="28">
        <f t="shared" si="6"/>
        <v>0</v>
      </c>
    </row>
    <row r="444" spans="6:6" x14ac:dyDescent="0.25">
      <c r="F444" s="28">
        <f t="shared" si="6"/>
        <v>0</v>
      </c>
    </row>
    <row r="445" spans="6:6" x14ac:dyDescent="0.25">
      <c r="F445" s="28">
        <f t="shared" si="6"/>
        <v>0</v>
      </c>
    </row>
    <row r="446" spans="6:6" x14ac:dyDescent="0.25">
      <c r="F446" s="28">
        <f t="shared" si="6"/>
        <v>0</v>
      </c>
    </row>
    <row r="447" spans="6:6" x14ac:dyDescent="0.25">
      <c r="F447" s="28">
        <f t="shared" si="6"/>
        <v>0</v>
      </c>
    </row>
    <row r="448" spans="6:6" x14ac:dyDescent="0.25">
      <c r="F448" s="28">
        <f t="shared" si="6"/>
        <v>0</v>
      </c>
    </row>
    <row r="449" spans="6:6" x14ac:dyDescent="0.25">
      <c r="F449" s="28">
        <f t="shared" si="6"/>
        <v>0</v>
      </c>
    </row>
    <row r="450" spans="6:6" x14ac:dyDescent="0.25">
      <c r="F450" s="28">
        <f t="shared" ref="F450:F513" si="7">+E450-A450</f>
        <v>0</v>
      </c>
    </row>
    <row r="451" spans="6:6" x14ac:dyDescent="0.25">
      <c r="F451" s="28">
        <f t="shared" si="7"/>
        <v>0</v>
      </c>
    </row>
    <row r="452" spans="6:6" x14ac:dyDescent="0.25">
      <c r="F452" s="28">
        <f t="shared" si="7"/>
        <v>0</v>
      </c>
    </row>
    <row r="453" spans="6:6" x14ac:dyDescent="0.25">
      <c r="F453" s="28">
        <f t="shared" si="7"/>
        <v>0</v>
      </c>
    </row>
    <row r="454" spans="6:6" x14ac:dyDescent="0.25">
      <c r="F454" s="28">
        <f t="shared" si="7"/>
        <v>0</v>
      </c>
    </row>
    <row r="455" spans="6:6" x14ac:dyDescent="0.25">
      <c r="F455" s="28">
        <f t="shared" si="7"/>
        <v>0</v>
      </c>
    </row>
    <row r="456" spans="6:6" x14ac:dyDescent="0.25">
      <c r="F456" s="28">
        <f t="shared" si="7"/>
        <v>0</v>
      </c>
    </row>
    <row r="457" spans="6:6" x14ac:dyDescent="0.25">
      <c r="F457" s="28">
        <f t="shared" si="7"/>
        <v>0</v>
      </c>
    </row>
    <row r="458" spans="6:6" x14ac:dyDescent="0.25">
      <c r="F458" s="28">
        <f t="shared" si="7"/>
        <v>0</v>
      </c>
    </row>
    <row r="459" spans="6:6" x14ac:dyDescent="0.25">
      <c r="F459" s="28">
        <f t="shared" si="7"/>
        <v>0</v>
      </c>
    </row>
    <row r="460" spans="6:6" x14ac:dyDescent="0.25">
      <c r="F460" s="28">
        <f t="shared" si="7"/>
        <v>0</v>
      </c>
    </row>
    <row r="461" spans="6:6" x14ac:dyDescent="0.25">
      <c r="F461" s="28">
        <f t="shared" si="7"/>
        <v>0</v>
      </c>
    </row>
    <row r="462" spans="6:6" x14ac:dyDescent="0.25">
      <c r="F462" s="28">
        <f t="shared" si="7"/>
        <v>0</v>
      </c>
    </row>
    <row r="463" spans="6:6" x14ac:dyDescent="0.25">
      <c r="F463" s="28">
        <f t="shared" si="7"/>
        <v>0</v>
      </c>
    </row>
    <row r="464" spans="6:6" x14ac:dyDescent="0.25">
      <c r="F464" s="28">
        <f t="shared" si="7"/>
        <v>0</v>
      </c>
    </row>
    <row r="465" spans="6:6" x14ac:dyDescent="0.25">
      <c r="F465" s="28">
        <f t="shared" si="7"/>
        <v>0</v>
      </c>
    </row>
    <row r="466" spans="6:6" x14ac:dyDescent="0.25">
      <c r="F466" s="28">
        <f t="shared" si="7"/>
        <v>0</v>
      </c>
    </row>
    <row r="467" spans="6:6" x14ac:dyDescent="0.25">
      <c r="F467" s="28">
        <f t="shared" si="7"/>
        <v>0</v>
      </c>
    </row>
    <row r="468" spans="6:6" x14ac:dyDescent="0.25">
      <c r="F468" s="28">
        <f t="shared" si="7"/>
        <v>0</v>
      </c>
    </row>
    <row r="469" spans="6:6" x14ac:dyDescent="0.25">
      <c r="F469" s="28">
        <f t="shared" si="7"/>
        <v>0</v>
      </c>
    </row>
    <row r="470" spans="6:6" x14ac:dyDescent="0.25">
      <c r="F470" s="28">
        <f t="shared" si="7"/>
        <v>0</v>
      </c>
    </row>
    <row r="471" spans="6:6" x14ac:dyDescent="0.25">
      <c r="F471" s="28">
        <f t="shared" si="7"/>
        <v>0</v>
      </c>
    </row>
    <row r="472" spans="6:6" x14ac:dyDescent="0.25">
      <c r="F472" s="28">
        <f t="shared" si="7"/>
        <v>0</v>
      </c>
    </row>
    <row r="473" spans="6:6" x14ac:dyDescent="0.25">
      <c r="F473" s="28">
        <f t="shared" si="7"/>
        <v>0</v>
      </c>
    </row>
    <row r="474" spans="6:6" x14ac:dyDescent="0.25">
      <c r="F474" s="28">
        <f t="shared" si="7"/>
        <v>0</v>
      </c>
    </row>
    <row r="475" spans="6:6" x14ac:dyDescent="0.25">
      <c r="F475" s="28">
        <f t="shared" si="7"/>
        <v>0</v>
      </c>
    </row>
    <row r="476" spans="6:6" x14ac:dyDescent="0.25">
      <c r="F476" s="28">
        <f t="shared" si="7"/>
        <v>0</v>
      </c>
    </row>
    <row r="477" spans="6:6" x14ac:dyDescent="0.25">
      <c r="F477" s="28">
        <f t="shared" si="7"/>
        <v>0</v>
      </c>
    </row>
    <row r="478" spans="6:6" x14ac:dyDescent="0.25">
      <c r="F478" s="28">
        <f t="shared" si="7"/>
        <v>0</v>
      </c>
    </row>
    <row r="479" spans="6:6" x14ac:dyDescent="0.25">
      <c r="F479" s="28">
        <f t="shared" si="7"/>
        <v>0</v>
      </c>
    </row>
    <row r="480" spans="6:6" x14ac:dyDescent="0.25">
      <c r="F480" s="28">
        <f t="shared" si="7"/>
        <v>0</v>
      </c>
    </row>
    <row r="481" spans="6:6" x14ac:dyDescent="0.25">
      <c r="F481" s="28">
        <f t="shared" si="7"/>
        <v>0</v>
      </c>
    </row>
    <row r="482" spans="6:6" x14ac:dyDescent="0.25">
      <c r="F482" s="28">
        <f t="shared" si="7"/>
        <v>0</v>
      </c>
    </row>
    <row r="483" spans="6:6" x14ac:dyDescent="0.25">
      <c r="F483" s="28">
        <f t="shared" si="7"/>
        <v>0</v>
      </c>
    </row>
    <row r="484" spans="6:6" x14ac:dyDescent="0.25">
      <c r="F484" s="28">
        <f t="shared" si="7"/>
        <v>0</v>
      </c>
    </row>
    <row r="485" spans="6:6" x14ac:dyDescent="0.25">
      <c r="F485" s="28">
        <f t="shared" si="7"/>
        <v>0</v>
      </c>
    </row>
    <row r="486" spans="6:6" x14ac:dyDescent="0.25">
      <c r="F486" s="28">
        <f t="shared" si="7"/>
        <v>0</v>
      </c>
    </row>
    <row r="487" spans="6:6" x14ac:dyDescent="0.25">
      <c r="F487" s="28">
        <f t="shared" si="7"/>
        <v>0</v>
      </c>
    </row>
    <row r="488" spans="6:6" x14ac:dyDescent="0.25">
      <c r="F488" s="28">
        <f t="shared" si="7"/>
        <v>0</v>
      </c>
    </row>
    <row r="489" spans="6:6" x14ac:dyDescent="0.25">
      <c r="F489" s="28">
        <f t="shared" si="7"/>
        <v>0</v>
      </c>
    </row>
    <row r="490" spans="6:6" x14ac:dyDescent="0.25">
      <c r="F490" s="28">
        <f t="shared" si="7"/>
        <v>0</v>
      </c>
    </row>
    <row r="491" spans="6:6" x14ac:dyDescent="0.25">
      <c r="F491" s="28">
        <f t="shared" si="7"/>
        <v>0</v>
      </c>
    </row>
    <row r="492" spans="6:6" x14ac:dyDescent="0.25">
      <c r="F492" s="28">
        <f t="shared" si="7"/>
        <v>0</v>
      </c>
    </row>
    <row r="493" spans="6:6" x14ac:dyDescent="0.25">
      <c r="F493" s="28">
        <f t="shared" si="7"/>
        <v>0</v>
      </c>
    </row>
    <row r="494" spans="6:6" x14ac:dyDescent="0.25">
      <c r="F494" s="28">
        <f t="shared" si="7"/>
        <v>0</v>
      </c>
    </row>
    <row r="495" spans="6:6" x14ac:dyDescent="0.25">
      <c r="F495" s="28">
        <f t="shared" si="7"/>
        <v>0</v>
      </c>
    </row>
    <row r="496" spans="6:6" x14ac:dyDescent="0.25">
      <c r="F496" s="28">
        <f t="shared" si="7"/>
        <v>0</v>
      </c>
    </row>
    <row r="497" spans="6:6" x14ac:dyDescent="0.25">
      <c r="F497" s="28">
        <f t="shared" si="7"/>
        <v>0</v>
      </c>
    </row>
    <row r="498" spans="6:6" x14ac:dyDescent="0.25">
      <c r="F498" s="28">
        <f t="shared" si="7"/>
        <v>0</v>
      </c>
    </row>
    <row r="499" spans="6:6" x14ac:dyDescent="0.25">
      <c r="F499" s="28">
        <f t="shared" si="7"/>
        <v>0</v>
      </c>
    </row>
    <row r="500" spans="6:6" x14ac:dyDescent="0.25">
      <c r="F500" s="28">
        <f t="shared" si="7"/>
        <v>0</v>
      </c>
    </row>
    <row r="501" spans="6:6" x14ac:dyDescent="0.25">
      <c r="F501" s="28">
        <f t="shared" si="7"/>
        <v>0</v>
      </c>
    </row>
    <row r="502" spans="6:6" x14ac:dyDescent="0.25">
      <c r="F502" s="28">
        <f t="shared" si="7"/>
        <v>0</v>
      </c>
    </row>
    <row r="503" spans="6:6" x14ac:dyDescent="0.25">
      <c r="F503" s="28">
        <f t="shared" si="7"/>
        <v>0</v>
      </c>
    </row>
    <row r="504" spans="6:6" x14ac:dyDescent="0.25">
      <c r="F504" s="28">
        <f t="shared" si="7"/>
        <v>0</v>
      </c>
    </row>
    <row r="505" spans="6:6" x14ac:dyDescent="0.25">
      <c r="F505" s="28">
        <f t="shared" si="7"/>
        <v>0</v>
      </c>
    </row>
    <row r="506" spans="6:6" x14ac:dyDescent="0.25">
      <c r="F506" s="28">
        <f t="shared" si="7"/>
        <v>0</v>
      </c>
    </row>
    <row r="507" spans="6:6" x14ac:dyDescent="0.25">
      <c r="F507" s="28">
        <f t="shared" si="7"/>
        <v>0</v>
      </c>
    </row>
    <row r="508" spans="6:6" x14ac:dyDescent="0.25">
      <c r="F508" s="28">
        <f t="shared" si="7"/>
        <v>0</v>
      </c>
    </row>
    <row r="509" spans="6:6" x14ac:dyDescent="0.25">
      <c r="F509" s="28">
        <f t="shared" si="7"/>
        <v>0</v>
      </c>
    </row>
    <row r="510" spans="6:6" x14ac:dyDescent="0.25">
      <c r="F510" s="28">
        <f t="shared" si="7"/>
        <v>0</v>
      </c>
    </row>
    <row r="511" spans="6:6" x14ac:dyDescent="0.25">
      <c r="F511" s="28">
        <f t="shared" si="7"/>
        <v>0</v>
      </c>
    </row>
    <row r="512" spans="6:6" x14ac:dyDescent="0.25">
      <c r="F512" s="28">
        <f t="shared" si="7"/>
        <v>0</v>
      </c>
    </row>
    <row r="513" spans="6:6" x14ac:dyDescent="0.25">
      <c r="F513" s="28">
        <f t="shared" si="7"/>
        <v>0</v>
      </c>
    </row>
    <row r="514" spans="6:6" x14ac:dyDescent="0.25">
      <c r="F514" s="28">
        <f t="shared" ref="F514:F577" si="8">+E514-A514</f>
        <v>0</v>
      </c>
    </row>
    <row r="515" spans="6:6" x14ac:dyDescent="0.25">
      <c r="F515" s="28">
        <f t="shared" si="8"/>
        <v>0</v>
      </c>
    </row>
    <row r="516" spans="6:6" x14ac:dyDescent="0.25">
      <c r="F516" s="28">
        <f t="shared" si="8"/>
        <v>0</v>
      </c>
    </row>
    <row r="517" spans="6:6" x14ac:dyDescent="0.25">
      <c r="F517" s="28">
        <f t="shared" si="8"/>
        <v>0</v>
      </c>
    </row>
    <row r="518" spans="6:6" x14ac:dyDescent="0.25">
      <c r="F518" s="28">
        <f t="shared" si="8"/>
        <v>0</v>
      </c>
    </row>
    <row r="519" spans="6:6" x14ac:dyDescent="0.25">
      <c r="F519" s="28">
        <f t="shared" si="8"/>
        <v>0</v>
      </c>
    </row>
    <row r="520" spans="6:6" x14ac:dyDescent="0.25">
      <c r="F520" s="28">
        <f t="shared" si="8"/>
        <v>0</v>
      </c>
    </row>
    <row r="521" spans="6:6" x14ac:dyDescent="0.25">
      <c r="F521" s="28">
        <f t="shared" si="8"/>
        <v>0</v>
      </c>
    </row>
    <row r="522" spans="6:6" x14ac:dyDescent="0.25">
      <c r="F522" s="28">
        <f t="shared" si="8"/>
        <v>0</v>
      </c>
    </row>
    <row r="523" spans="6:6" x14ac:dyDescent="0.25">
      <c r="F523" s="28">
        <f t="shared" si="8"/>
        <v>0</v>
      </c>
    </row>
    <row r="524" spans="6:6" x14ac:dyDescent="0.25">
      <c r="F524" s="28">
        <f t="shared" si="8"/>
        <v>0</v>
      </c>
    </row>
    <row r="525" spans="6:6" x14ac:dyDescent="0.25">
      <c r="F525" s="28">
        <f t="shared" si="8"/>
        <v>0</v>
      </c>
    </row>
    <row r="526" spans="6:6" x14ac:dyDescent="0.25">
      <c r="F526" s="28">
        <f t="shared" si="8"/>
        <v>0</v>
      </c>
    </row>
    <row r="527" spans="6:6" x14ac:dyDescent="0.25">
      <c r="F527" s="28">
        <f t="shared" si="8"/>
        <v>0</v>
      </c>
    </row>
    <row r="528" spans="6:6" x14ac:dyDescent="0.25">
      <c r="F528" s="28">
        <f t="shared" si="8"/>
        <v>0</v>
      </c>
    </row>
    <row r="529" spans="6:6" x14ac:dyDescent="0.25">
      <c r="F529" s="28">
        <f t="shared" si="8"/>
        <v>0</v>
      </c>
    </row>
    <row r="530" spans="6:6" x14ac:dyDescent="0.25">
      <c r="F530" s="28">
        <f t="shared" si="8"/>
        <v>0</v>
      </c>
    </row>
    <row r="531" spans="6:6" x14ac:dyDescent="0.25">
      <c r="F531" s="28">
        <f t="shared" si="8"/>
        <v>0</v>
      </c>
    </row>
    <row r="532" spans="6:6" x14ac:dyDescent="0.25">
      <c r="F532" s="28">
        <f t="shared" si="8"/>
        <v>0</v>
      </c>
    </row>
    <row r="533" spans="6:6" x14ac:dyDescent="0.25">
      <c r="F533" s="28">
        <f t="shared" si="8"/>
        <v>0</v>
      </c>
    </row>
    <row r="534" spans="6:6" x14ac:dyDescent="0.25">
      <c r="F534" s="28">
        <f t="shared" si="8"/>
        <v>0</v>
      </c>
    </row>
    <row r="535" spans="6:6" x14ac:dyDescent="0.25">
      <c r="F535" s="28">
        <f t="shared" si="8"/>
        <v>0</v>
      </c>
    </row>
    <row r="536" spans="6:6" x14ac:dyDescent="0.25">
      <c r="F536" s="28">
        <f t="shared" si="8"/>
        <v>0</v>
      </c>
    </row>
    <row r="537" spans="6:6" x14ac:dyDescent="0.25">
      <c r="F537" s="28">
        <f t="shared" si="8"/>
        <v>0</v>
      </c>
    </row>
    <row r="538" spans="6:6" x14ac:dyDescent="0.25">
      <c r="F538" s="28">
        <f t="shared" si="8"/>
        <v>0</v>
      </c>
    </row>
    <row r="539" spans="6:6" x14ac:dyDescent="0.25">
      <c r="F539" s="28">
        <f t="shared" si="8"/>
        <v>0</v>
      </c>
    </row>
    <row r="540" spans="6:6" x14ac:dyDescent="0.25">
      <c r="F540" s="28">
        <f t="shared" si="8"/>
        <v>0</v>
      </c>
    </row>
    <row r="541" spans="6:6" x14ac:dyDescent="0.25">
      <c r="F541" s="28">
        <f t="shared" si="8"/>
        <v>0</v>
      </c>
    </row>
    <row r="542" spans="6:6" x14ac:dyDescent="0.25">
      <c r="F542" s="28">
        <f t="shared" si="8"/>
        <v>0</v>
      </c>
    </row>
    <row r="543" spans="6:6" x14ac:dyDescent="0.25">
      <c r="F543" s="28">
        <f t="shared" si="8"/>
        <v>0</v>
      </c>
    </row>
    <row r="544" spans="6:6" x14ac:dyDescent="0.25">
      <c r="F544" s="28">
        <f t="shared" si="8"/>
        <v>0</v>
      </c>
    </row>
    <row r="545" spans="6:6" x14ac:dyDescent="0.25">
      <c r="F545" s="28">
        <f t="shared" si="8"/>
        <v>0</v>
      </c>
    </row>
    <row r="546" spans="6:6" x14ac:dyDescent="0.25">
      <c r="F546" s="28">
        <f t="shared" si="8"/>
        <v>0</v>
      </c>
    </row>
    <row r="547" spans="6:6" x14ac:dyDescent="0.25">
      <c r="F547" s="28">
        <f t="shared" si="8"/>
        <v>0</v>
      </c>
    </row>
    <row r="548" spans="6:6" x14ac:dyDescent="0.25">
      <c r="F548" s="28">
        <f t="shared" si="8"/>
        <v>0</v>
      </c>
    </row>
    <row r="549" spans="6:6" x14ac:dyDescent="0.25">
      <c r="F549" s="28">
        <f t="shared" si="8"/>
        <v>0</v>
      </c>
    </row>
    <row r="550" spans="6:6" x14ac:dyDescent="0.25">
      <c r="F550" s="28">
        <f t="shared" si="8"/>
        <v>0</v>
      </c>
    </row>
    <row r="551" spans="6:6" x14ac:dyDescent="0.25">
      <c r="F551" s="28">
        <f t="shared" si="8"/>
        <v>0</v>
      </c>
    </row>
    <row r="552" spans="6:6" x14ac:dyDescent="0.25">
      <c r="F552" s="28">
        <f t="shared" si="8"/>
        <v>0</v>
      </c>
    </row>
    <row r="553" spans="6:6" x14ac:dyDescent="0.25">
      <c r="F553" s="28">
        <f t="shared" si="8"/>
        <v>0</v>
      </c>
    </row>
    <row r="554" spans="6:6" x14ac:dyDescent="0.25">
      <c r="F554" s="28">
        <f t="shared" si="8"/>
        <v>0</v>
      </c>
    </row>
    <row r="555" spans="6:6" x14ac:dyDescent="0.25">
      <c r="F555" s="28">
        <f t="shared" si="8"/>
        <v>0</v>
      </c>
    </row>
    <row r="556" spans="6:6" x14ac:dyDescent="0.25">
      <c r="F556" s="28">
        <f t="shared" si="8"/>
        <v>0</v>
      </c>
    </row>
    <row r="557" spans="6:6" x14ac:dyDescent="0.25">
      <c r="F557" s="28">
        <f t="shared" si="8"/>
        <v>0</v>
      </c>
    </row>
    <row r="558" spans="6:6" x14ac:dyDescent="0.25">
      <c r="F558" s="28">
        <f t="shared" si="8"/>
        <v>0</v>
      </c>
    </row>
    <row r="559" spans="6:6" x14ac:dyDescent="0.25">
      <c r="F559" s="28">
        <f t="shared" si="8"/>
        <v>0</v>
      </c>
    </row>
    <row r="560" spans="6:6" x14ac:dyDescent="0.25">
      <c r="F560" s="28">
        <f t="shared" si="8"/>
        <v>0</v>
      </c>
    </row>
    <row r="561" spans="6:6" x14ac:dyDescent="0.25">
      <c r="F561" s="28">
        <f t="shared" si="8"/>
        <v>0</v>
      </c>
    </row>
    <row r="562" spans="6:6" x14ac:dyDescent="0.25">
      <c r="F562" s="28">
        <f t="shared" si="8"/>
        <v>0</v>
      </c>
    </row>
    <row r="563" spans="6:6" x14ac:dyDescent="0.25">
      <c r="F563" s="28">
        <f t="shared" si="8"/>
        <v>0</v>
      </c>
    </row>
    <row r="564" spans="6:6" x14ac:dyDescent="0.25">
      <c r="F564" s="28">
        <f t="shared" si="8"/>
        <v>0</v>
      </c>
    </row>
    <row r="565" spans="6:6" x14ac:dyDescent="0.25">
      <c r="F565" s="28">
        <f t="shared" si="8"/>
        <v>0</v>
      </c>
    </row>
    <row r="566" spans="6:6" x14ac:dyDescent="0.25">
      <c r="F566" s="28">
        <f t="shared" si="8"/>
        <v>0</v>
      </c>
    </row>
    <row r="567" spans="6:6" x14ac:dyDescent="0.25">
      <c r="F567" s="28">
        <f t="shared" si="8"/>
        <v>0</v>
      </c>
    </row>
    <row r="568" spans="6:6" x14ac:dyDescent="0.25">
      <c r="F568" s="28">
        <f t="shared" si="8"/>
        <v>0</v>
      </c>
    </row>
    <row r="569" spans="6:6" x14ac:dyDescent="0.25">
      <c r="F569" s="28">
        <f t="shared" si="8"/>
        <v>0</v>
      </c>
    </row>
    <row r="570" spans="6:6" x14ac:dyDescent="0.25">
      <c r="F570" s="28">
        <f t="shared" si="8"/>
        <v>0</v>
      </c>
    </row>
    <row r="571" spans="6:6" x14ac:dyDescent="0.25">
      <c r="F571" s="28">
        <f t="shared" si="8"/>
        <v>0</v>
      </c>
    </row>
    <row r="572" spans="6:6" x14ac:dyDescent="0.25">
      <c r="F572" s="28">
        <f t="shared" si="8"/>
        <v>0</v>
      </c>
    </row>
    <row r="573" spans="6:6" x14ac:dyDescent="0.25">
      <c r="F573" s="28">
        <f t="shared" si="8"/>
        <v>0</v>
      </c>
    </row>
    <row r="574" spans="6:6" x14ac:dyDescent="0.25">
      <c r="F574" s="28">
        <f t="shared" si="8"/>
        <v>0</v>
      </c>
    </row>
    <row r="575" spans="6:6" x14ac:dyDescent="0.25">
      <c r="F575" s="28">
        <f t="shared" si="8"/>
        <v>0</v>
      </c>
    </row>
    <row r="576" spans="6:6" x14ac:dyDescent="0.25">
      <c r="F576" s="28">
        <f t="shared" si="8"/>
        <v>0</v>
      </c>
    </row>
    <row r="577" spans="6:6" x14ac:dyDescent="0.25">
      <c r="F577" s="28">
        <f t="shared" si="8"/>
        <v>0</v>
      </c>
    </row>
    <row r="578" spans="6:6" x14ac:dyDescent="0.25">
      <c r="F578" s="28">
        <f t="shared" ref="F578:F641" si="9">+E578-A578</f>
        <v>0</v>
      </c>
    </row>
    <row r="579" spans="6:6" x14ac:dyDescent="0.25">
      <c r="F579" s="28">
        <f t="shared" si="9"/>
        <v>0</v>
      </c>
    </row>
    <row r="580" spans="6:6" x14ac:dyDescent="0.25">
      <c r="F580" s="28">
        <f t="shared" si="9"/>
        <v>0</v>
      </c>
    </row>
    <row r="581" spans="6:6" x14ac:dyDescent="0.25">
      <c r="F581" s="28">
        <f t="shared" si="9"/>
        <v>0</v>
      </c>
    </row>
    <row r="582" spans="6:6" x14ac:dyDescent="0.25">
      <c r="F582" s="28">
        <f t="shared" si="9"/>
        <v>0</v>
      </c>
    </row>
    <row r="583" spans="6:6" x14ac:dyDescent="0.25">
      <c r="F583" s="28">
        <f t="shared" si="9"/>
        <v>0</v>
      </c>
    </row>
    <row r="584" spans="6:6" x14ac:dyDescent="0.25">
      <c r="F584" s="28">
        <f t="shared" si="9"/>
        <v>0</v>
      </c>
    </row>
    <row r="585" spans="6:6" x14ac:dyDescent="0.25">
      <c r="F585" s="28">
        <f t="shared" si="9"/>
        <v>0</v>
      </c>
    </row>
    <row r="586" spans="6:6" x14ac:dyDescent="0.25">
      <c r="F586" s="28">
        <f t="shared" si="9"/>
        <v>0</v>
      </c>
    </row>
    <row r="587" spans="6:6" x14ac:dyDescent="0.25">
      <c r="F587" s="28">
        <f t="shared" si="9"/>
        <v>0</v>
      </c>
    </row>
    <row r="588" spans="6:6" x14ac:dyDescent="0.25">
      <c r="F588" s="28">
        <f t="shared" si="9"/>
        <v>0</v>
      </c>
    </row>
    <row r="589" spans="6:6" x14ac:dyDescent="0.25">
      <c r="F589" s="28">
        <f t="shared" si="9"/>
        <v>0</v>
      </c>
    </row>
    <row r="590" spans="6:6" x14ac:dyDescent="0.25">
      <c r="F590" s="28">
        <f t="shared" si="9"/>
        <v>0</v>
      </c>
    </row>
    <row r="591" spans="6:6" x14ac:dyDescent="0.25">
      <c r="F591" s="28">
        <f t="shared" si="9"/>
        <v>0</v>
      </c>
    </row>
    <row r="592" spans="6:6" x14ac:dyDescent="0.25">
      <c r="F592" s="28">
        <f t="shared" si="9"/>
        <v>0</v>
      </c>
    </row>
    <row r="593" spans="6:6" x14ac:dyDescent="0.25">
      <c r="F593" s="28">
        <f t="shared" si="9"/>
        <v>0</v>
      </c>
    </row>
    <row r="594" spans="6:6" x14ac:dyDescent="0.25">
      <c r="F594" s="28">
        <f t="shared" si="9"/>
        <v>0</v>
      </c>
    </row>
    <row r="595" spans="6:6" x14ac:dyDescent="0.25">
      <c r="F595" s="28">
        <f t="shared" si="9"/>
        <v>0</v>
      </c>
    </row>
    <row r="596" spans="6:6" x14ac:dyDescent="0.25">
      <c r="F596" s="28">
        <f t="shared" si="9"/>
        <v>0</v>
      </c>
    </row>
    <row r="597" spans="6:6" x14ac:dyDescent="0.25">
      <c r="F597" s="28">
        <f t="shared" si="9"/>
        <v>0</v>
      </c>
    </row>
    <row r="598" spans="6:6" x14ac:dyDescent="0.25">
      <c r="F598" s="28">
        <f t="shared" si="9"/>
        <v>0</v>
      </c>
    </row>
    <row r="599" spans="6:6" x14ac:dyDescent="0.25">
      <c r="F599" s="28">
        <f t="shared" si="9"/>
        <v>0</v>
      </c>
    </row>
    <row r="600" spans="6:6" x14ac:dyDescent="0.25">
      <c r="F600" s="28">
        <f t="shared" si="9"/>
        <v>0</v>
      </c>
    </row>
    <row r="601" spans="6:6" x14ac:dyDescent="0.25">
      <c r="F601" s="28">
        <f t="shared" si="9"/>
        <v>0</v>
      </c>
    </row>
    <row r="602" spans="6:6" x14ac:dyDescent="0.25">
      <c r="F602" s="28">
        <f t="shared" si="9"/>
        <v>0</v>
      </c>
    </row>
    <row r="603" spans="6:6" x14ac:dyDescent="0.25">
      <c r="F603" s="28">
        <f t="shared" si="9"/>
        <v>0</v>
      </c>
    </row>
    <row r="604" spans="6:6" x14ac:dyDescent="0.25">
      <c r="F604" s="28">
        <f t="shared" si="9"/>
        <v>0</v>
      </c>
    </row>
    <row r="605" spans="6:6" x14ac:dyDescent="0.25">
      <c r="F605" s="28">
        <f t="shared" si="9"/>
        <v>0</v>
      </c>
    </row>
    <row r="606" spans="6:6" x14ac:dyDescent="0.25">
      <c r="F606" s="28">
        <f t="shared" si="9"/>
        <v>0</v>
      </c>
    </row>
    <row r="607" spans="6:6" x14ac:dyDescent="0.25">
      <c r="F607" s="28">
        <f t="shared" si="9"/>
        <v>0</v>
      </c>
    </row>
    <row r="608" spans="6:6" x14ac:dyDescent="0.25">
      <c r="F608" s="28">
        <f t="shared" si="9"/>
        <v>0</v>
      </c>
    </row>
    <row r="609" spans="6:6" x14ac:dyDescent="0.25">
      <c r="F609" s="28">
        <f t="shared" si="9"/>
        <v>0</v>
      </c>
    </row>
    <row r="610" spans="6:6" x14ac:dyDescent="0.25">
      <c r="F610" s="28">
        <f t="shared" si="9"/>
        <v>0</v>
      </c>
    </row>
    <row r="611" spans="6:6" x14ac:dyDescent="0.25">
      <c r="F611" s="28">
        <f t="shared" si="9"/>
        <v>0</v>
      </c>
    </row>
    <row r="612" spans="6:6" x14ac:dyDescent="0.25">
      <c r="F612" s="28">
        <f t="shared" si="9"/>
        <v>0</v>
      </c>
    </row>
    <row r="613" spans="6:6" x14ac:dyDescent="0.25">
      <c r="F613" s="28">
        <f t="shared" si="9"/>
        <v>0</v>
      </c>
    </row>
    <row r="614" spans="6:6" x14ac:dyDescent="0.25">
      <c r="F614" s="28">
        <f t="shared" si="9"/>
        <v>0</v>
      </c>
    </row>
    <row r="615" spans="6:6" x14ac:dyDescent="0.25">
      <c r="F615" s="28">
        <f t="shared" si="9"/>
        <v>0</v>
      </c>
    </row>
    <row r="616" spans="6:6" x14ac:dyDescent="0.25">
      <c r="F616" s="28">
        <f t="shared" si="9"/>
        <v>0</v>
      </c>
    </row>
    <row r="617" spans="6:6" x14ac:dyDescent="0.25">
      <c r="F617" s="28">
        <f t="shared" si="9"/>
        <v>0</v>
      </c>
    </row>
    <row r="618" spans="6:6" x14ac:dyDescent="0.25">
      <c r="F618" s="28">
        <f t="shared" si="9"/>
        <v>0</v>
      </c>
    </row>
    <row r="619" spans="6:6" x14ac:dyDescent="0.25">
      <c r="F619" s="28">
        <f t="shared" si="9"/>
        <v>0</v>
      </c>
    </row>
    <row r="620" spans="6:6" x14ac:dyDescent="0.25">
      <c r="F620" s="28">
        <f t="shared" si="9"/>
        <v>0</v>
      </c>
    </row>
    <row r="621" spans="6:6" x14ac:dyDescent="0.25">
      <c r="F621" s="28">
        <f t="shared" si="9"/>
        <v>0</v>
      </c>
    </row>
    <row r="622" spans="6:6" x14ac:dyDescent="0.25">
      <c r="F622" s="28">
        <f t="shared" si="9"/>
        <v>0</v>
      </c>
    </row>
    <row r="623" spans="6:6" x14ac:dyDescent="0.25">
      <c r="F623" s="28">
        <f t="shared" si="9"/>
        <v>0</v>
      </c>
    </row>
    <row r="624" spans="6:6" x14ac:dyDescent="0.25">
      <c r="F624" s="28">
        <f t="shared" si="9"/>
        <v>0</v>
      </c>
    </row>
    <row r="625" spans="6:6" x14ac:dyDescent="0.25">
      <c r="F625" s="28">
        <f t="shared" si="9"/>
        <v>0</v>
      </c>
    </row>
    <row r="626" spans="6:6" x14ac:dyDescent="0.25">
      <c r="F626" s="28">
        <f t="shared" si="9"/>
        <v>0</v>
      </c>
    </row>
    <row r="627" spans="6:6" x14ac:dyDescent="0.25">
      <c r="F627" s="28">
        <f t="shared" si="9"/>
        <v>0</v>
      </c>
    </row>
    <row r="628" spans="6:6" x14ac:dyDescent="0.25">
      <c r="F628" s="28">
        <f t="shared" si="9"/>
        <v>0</v>
      </c>
    </row>
    <row r="629" spans="6:6" x14ac:dyDescent="0.25">
      <c r="F629" s="28">
        <f t="shared" si="9"/>
        <v>0</v>
      </c>
    </row>
    <row r="630" spans="6:6" x14ac:dyDescent="0.25">
      <c r="F630" s="28">
        <f t="shared" si="9"/>
        <v>0</v>
      </c>
    </row>
    <row r="631" spans="6:6" x14ac:dyDescent="0.25">
      <c r="F631" s="28">
        <f t="shared" si="9"/>
        <v>0</v>
      </c>
    </row>
    <row r="632" spans="6:6" x14ac:dyDescent="0.25">
      <c r="F632" s="28">
        <f t="shared" si="9"/>
        <v>0</v>
      </c>
    </row>
    <row r="633" spans="6:6" x14ac:dyDescent="0.25">
      <c r="F633" s="28">
        <f t="shared" si="9"/>
        <v>0</v>
      </c>
    </row>
    <row r="634" spans="6:6" x14ac:dyDescent="0.25">
      <c r="F634" s="28">
        <f t="shared" si="9"/>
        <v>0</v>
      </c>
    </row>
    <row r="635" spans="6:6" x14ac:dyDescent="0.25">
      <c r="F635" s="28">
        <f t="shared" si="9"/>
        <v>0</v>
      </c>
    </row>
    <row r="636" spans="6:6" x14ac:dyDescent="0.25">
      <c r="F636" s="28">
        <f t="shared" si="9"/>
        <v>0</v>
      </c>
    </row>
    <row r="637" spans="6:6" x14ac:dyDescent="0.25">
      <c r="F637" s="28">
        <f t="shared" si="9"/>
        <v>0</v>
      </c>
    </row>
    <row r="638" spans="6:6" x14ac:dyDescent="0.25">
      <c r="F638" s="28">
        <f t="shared" si="9"/>
        <v>0</v>
      </c>
    </row>
    <row r="639" spans="6:6" x14ac:dyDescent="0.25">
      <c r="F639" s="28">
        <f t="shared" si="9"/>
        <v>0</v>
      </c>
    </row>
    <row r="640" spans="6:6" x14ac:dyDescent="0.25">
      <c r="F640" s="28">
        <f t="shared" si="9"/>
        <v>0</v>
      </c>
    </row>
    <row r="641" spans="6:6" x14ac:dyDescent="0.25">
      <c r="F641" s="28">
        <f t="shared" si="9"/>
        <v>0</v>
      </c>
    </row>
    <row r="642" spans="6:6" x14ac:dyDescent="0.25">
      <c r="F642" s="28">
        <f t="shared" ref="F642:F705" si="10">+E642-A642</f>
        <v>0</v>
      </c>
    </row>
    <row r="643" spans="6:6" x14ac:dyDescent="0.25">
      <c r="F643" s="28">
        <f t="shared" si="10"/>
        <v>0</v>
      </c>
    </row>
    <row r="644" spans="6:6" x14ac:dyDescent="0.25">
      <c r="F644" s="28">
        <f t="shared" si="10"/>
        <v>0</v>
      </c>
    </row>
    <row r="645" spans="6:6" x14ac:dyDescent="0.25">
      <c r="F645" s="28">
        <f t="shared" si="10"/>
        <v>0</v>
      </c>
    </row>
    <row r="646" spans="6:6" x14ac:dyDescent="0.25">
      <c r="F646" s="28">
        <f t="shared" si="10"/>
        <v>0</v>
      </c>
    </row>
    <row r="647" spans="6:6" x14ac:dyDescent="0.25">
      <c r="F647" s="28">
        <f t="shared" si="10"/>
        <v>0</v>
      </c>
    </row>
    <row r="648" spans="6:6" x14ac:dyDescent="0.25">
      <c r="F648" s="28">
        <f t="shared" si="10"/>
        <v>0</v>
      </c>
    </row>
    <row r="649" spans="6:6" x14ac:dyDescent="0.25">
      <c r="F649" s="28">
        <f t="shared" si="10"/>
        <v>0</v>
      </c>
    </row>
    <row r="650" spans="6:6" x14ac:dyDescent="0.25">
      <c r="F650" s="28">
        <f t="shared" si="10"/>
        <v>0</v>
      </c>
    </row>
    <row r="651" spans="6:6" x14ac:dyDescent="0.25">
      <c r="F651" s="28">
        <f t="shared" si="10"/>
        <v>0</v>
      </c>
    </row>
    <row r="652" spans="6:6" x14ac:dyDescent="0.25">
      <c r="F652" s="28">
        <f t="shared" si="10"/>
        <v>0</v>
      </c>
    </row>
    <row r="653" spans="6:6" x14ac:dyDescent="0.25">
      <c r="F653" s="28">
        <f t="shared" si="10"/>
        <v>0</v>
      </c>
    </row>
    <row r="654" spans="6:6" x14ac:dyDescent="0.25">
      <c r="F654" s="28">
        <f t="shared" si="10"/>
        <v>0</v>
      </c>
    </row>
    <row r="655" spans="6:6" x14ac:dyDescent="0.25">
      <c r="F655" s="28">
        <f t="shared" si="10"/>
        <v>0</v>
      </c>
    </row>
    <row r="656" spans="6:6" x14ac:dyDescent="0.25">
      <c r="F656" s="28">
        <f t="shared" si="10"/>
        <v>0</v>
      </c>
    </row>
    <row r="657" spans="6:6" x14ac:dyDescent="0.25">
      <c r="F657" s="28">
        <f t="shared" si="10"/>
        <v>0</v>
      </c>
    </row>
    <row r="658" spans="6:6" x14ac:dyDescent="0.25">
      <c r="F658" s="28">
        <f t="shared" si="10"/>
        <v>0</v>
      </c>
    </row>
    <row r="659" spans="6:6" x14ac:dyDescent="0.25">
      <c r="F659" s="28">
        <f t="shared" si="10"/>
        <v>0</v>
      </c>
    </row>
    <row r="660" spans="6:6" x14ac:dyDescent="0.25">
      <c r="F660" s="28">
        <f t="shared" si="10"/>
        <v>0</v>
      </c>
    </row>
    <row r="661" spans="6:6" x14ac:dyDescent="0.25">
      <c r="F661" s="28">
        <f t="shared" si="10"/>
        <v>0</v>
      </c>
    </row>
    <row r="662" spans="6:6" x14ac:dyDescent="0.25">
      <c r="F662" s="28">
        <f t="shared" si="10"/>
        <v>0</v>
      </c>
    </row>
    <row r="663" spans="6:6" x14ac:dyDescent="0.25">
      <c r="F663" s="28">
        <f t="shared" si="10"/>
        <v>0</v>
      </c>
    </row>
    <row r="664" spans="6:6" x14ac:dyDescent="0.25">
      <c r="F664" s="28">
        <f t="shared" si="10"/>
        <v>0</v>
      </c>
    </row>
    <row r="665" spans="6:6" x14ac:dyDescent="0.25">
      <c r="F665" s="28">
        <f t="shared" si="10"/>
        <v>0</v>
      </c>
    </row>
    <row r="666" spans="6:6" x14ac:dyDescent="0.25">
      <c r="F666" s="28">
        <f t="shared" si="10"/>
        <v>0</v>
      </c>
    </row>
    <row r="667" spans="6:6" x14ac:dyDescent="0.25">
      <c r="F667" s="28">
        <f t="shared" si="10"/>
        <v>0</v>
      </c>
    </row>
    <row r="668" spans="6:6" x14ac:dyDescent="0.25">
      <c r="F668" s="28">
        <f t="shared" si="10"/>
        <v>0</v>
      </c>
    </row>
    <row r="669" spans="6:6" x14ac:dyDescent="0.25">
      <c r="F669" s="28">
        <f t="shared" si="10"/>
        <v>0</v>
      </c>
    </row>
    <row r="670" spans="6:6" x14ac:dyDescent="0.25">
      <c r="F670" s="28">
        <f t="shared" si="10"/>
        <v>0</v>
      </c>
    </row>
    <row r="671" spans="6:6" x14ac:dyDescent="0.25">
      <c r="F671" s="28">
        <f t="shared" si="10"/>
        <v>0</v>
      </c>
    </row>
    <row r="672" spans="6:6" x14ac:dyDescent="0.25">
      <c r="F672" s="28">
        <f t="shared" si="10"/>
        <v>0</v>
      </c>
    </row>
    <row r="673" spans="6:6" x14ac:dyDescent="0.25">
      <c r="F673" s="28">
        <f t="shared" si="10"/>
        <v>0</v>
      </c>
    </row>
    <row r="674" spans="6:6" x14ac:dyDescent="0.25">
      <c r="F674" s="28">
        <f t="shared" si="10"/>
        <v>0</v>
      </c>
    </row>
    <row r="675" spans="6:6" x14ac:dyDescent="0.25">
      <c r="F675" s="28">
        <f t="shared" si="10"/>
        <v>0</v>
      </c>
    </row>
    <row r="676" spans="6:6" x14ac:dyDescent="0.25">
      <c r="F676" s="28">
        <f t="shared" si="10"/>
        <v>0</v>
      </c>
    </row>
    <row r="677" spans="6:6" x14ac:dyDescent="0.25">
      <c r="F677" s="28">
        <f t="shared" si="10"/>
        <v>0</v>
      </c>
    </row>
    <row r="678" spans="6:6" x14ac:dyDescent="0.25">
      <c r="F678" s="28">
        <f t="shared" si="10"/>
        <v>0</v>
      </c>
    </row>
    <row r="679" spans="6:6" x14ac:dyDescent="0.25">
      <c r="F679" s="28">
        <f t="shared" si="10"/>
        <v>0</v>
      </c>
    </row>
    <row r="680" spans="6:6" x14ac:dyDescent="0.25">
      <c r="F680" s="28">
        <f t="shared" si="10"/>
        <v>0</v>
      </c>
    </row>
    <row r="681" spans="6:6" x14ac:dyDescent="0.25">
      <c r="F681" s="28">
        <f t="shared" si="10"/>
        <v>0</v>
      </c>
    </row>
    <row r="682" spans="6:6" x14ac:dyDescent="0.25">
      <c r="F682" s="28">
        <f t="shared" si="10"/>
        <v>0</v>
      </c>
    </row>
    <row r="683" spans="6:6" x14ac:dyDescent="0.25">
      <c r="F683" s="28">
        <f t="shared" si="10"/>
        <v>0</v>
      </c>
    </row>
    <row r="684" spans="6:6" x14ac:dyDescent="0.25">
      <c r="F684" s="28">
        <f t="shared" si="10"/>
        <v>0</v>
      </c>
    </row>
    <row r="685" spans="6:6" x14ac:dyDescent="0.25">
      <c r="F685" s="28">
        <f t="shared" si="10"/>
        <v>0</v>
      </c>
    </row>
    <row r="686" spans="6:6" x14ac:dyDescent="0.25">
      <c r="F686" s="28">
        <f t="shared" si="10"/>
        <v>0</v>
      </c>
    </row>
    <row r="687" spans="6:6" x14ac:dyDescent="0.25">
      <c r="F687" s="28">
        <f t="shared" si="10"/>
        <v>0</v>
      </c>
    </row>
    <row r="688" spans="6:6" x14ac:dyDescent="0.25">
      <c r="F688" s="28">
        <f t="shared" si="10"/>
        <v>0</v>
      </c>
    </row>
    <row r="689" spans="6:6" x14ac:dyDescent="0.25">
      <c r="F689" s="28">
        <f t="shared" si="10"/>
        <v>0</v>
      </c>
    </row>
    <row r="690" spans="6:6" x14ac:dyDescent="0.25">
      <c r="F690" s="28">
        <f t="shared" si="10"/>
        <v>0</v>
      </c>
    </row>
    <row r="691" spans="6:6" x14ac:dyDescent="0.25">
      <c r="F691" s="28">
        <f t="shared" si="10"/>
        <v>0</v>
      </c>
    </row>
    <row r="692" spans="6:6" x14ac:dyDescent="0.25">
      <c r="F692" s="28">
        <f t="shared" si="10"/>
        <v>0</v>
      </c>
    </row>
    <row r="693" spans="6:6" x14ac:dyDescent="0.25">
      <c r="F693" s="28">
        <f t="shared" si="10"/>
        <v>0</v>
      </c>
    </row>
    <row r="694" spans="6:6" x14ac:dyDescent="0.25">
      <c r="F694" s="28">
        <f t="shared" si="10"/>
        <v>0</v>
      </c>
    </row>
    <row r="695" spans="6:6" x14ac:dyDescent="0.25">
      <c r="F695" s="28">
        <f t="shared" si="10"/>
        <v>0</v>
      </c>
    </row>
    <row r="696" spans="6:6" x14ac:dyDescent="0.25">
      <c r="F696" s="28">
        <f t="shared" si="10"/>
        <v>0</v>
      </c>
    </row>
    <row r="697" spans="6:6" x14ac:dyDescent="0.25">
      <c r="F697" s="28">
        <f t="shared" si="10"/>
        <v>0</v>
      </c>
    </row>
    <row r="698" spans="6:6" x14ac:dyDescent="0.25">
      <c r="F698" s="28">
        <f t="shared" si="10"/>
        <v>0</v>
      </c>
    </row>
    <row r="699" spans="6:6" x14ac:dyDescent="0.25">
      <c r="F699" s="28">
        <f t="shared" si="10"/>
        <v>0</v>
      </c>
    </row>
    <row r="700" spans="6:6" x14ac:dyDescent="0.25">
      <c r="F700" s="28">
        <f t="shared" si="10"/>
        <v>0</v>
      </c>
    </row>
    <row r="701" spans="6:6" x14ac:dyDescent="0.25">
      <c r="F701" s="28">
        <f t="shared" si="10"/>
        <v>0</v>
      </c>
    </row>
    <row r="702" spans="6:6" x14ac:dyDescent="0.25">
      <c r="F702" s="28">
        <f t="shared" si="10"/>
        <v>0</v>
      </c>
    </row>
    <row r="703" spans="6:6" x14ac:dyDescent="0.25">
      <c r="F703" s="28">
        <f t="shared" si="10"/>
        <v>0</v>
      </c>
    </row>
    <row r="704" spans="6:6" x14ac:dyDescent="0.25">
      <c r="F704" s="28">
        <f t="shared" si="10"/>
        <v>0</v>
      </c>
    </row>
    <row r="705" spans="6:6" x14ac:dyDescent="0.25">
      <c r="F705" s="28">
        <f t="shared" si="10"/>
        <v>0</v>
      </c>
    </row>
    <row r="706" spans="6:6" x14ac:dyDescent="0.25">
      <c r="F706" s="28">
        <f t="shared" ref="F706:F769" si="11">+E706-A706</f>
        <v>0</v>
      </c>
    </row>
    <row r="707" spans="6:6" x14ac:dyDescent="0.25">
      <c r="F707" s="28">
        <f t="shared" si="11"/>
        <v>0</v>
      </c>
    </row>
    <row r="708" spans="6:6" x14ac:dyDescent="0.25">
      <c r="F708" s="28">
        <f t="shared" si="11"/>
        <v>0</v>
      </c>
    </row>
    <row r="709" spans="6:6" x14ac:dyDescent="0.25">
      <c r="F709" s="28">
        <f t="shared" si="11"/>
        <v>0</v>
      </c>
    </row>
    <row r="710" spans="6:6" x14ac:dyDescent="0.25">
      <c r="F710" s="28">
        <f t="shared" si="11"/>
        <v>0</v>
      </c>
    </row>
    <row r="711" spans="6:6" x14ac:dyDescent="0.25">
      <c r="F711" s="28">
        <f t="shared" si="11"/>
        <v>0</v>
      </c>
    </row>
    <row r="712" spans="6:6" x14ac:dyDescent="0.25">
      <c r="F712" s="28">
        <f t="shared" si="11"/>
        <v>0</v>
      </c>
    </row>
    <row r="713" spans="6:6" x14ac:dyDescent="0.25">
      <c r="F713" s="28">
        <f t="shared" si="11"/>
        <v>0</v>
      </c>
    </row>
    <row r="714" spans="6:6" x14ac:dyDescent="0.25">
      <c r="F714" s="28">
        <f t="shared" si="11"/>
        <v>0</v>
      </c>
    </row>
    <row r="715" spans="6:6" x14ac:dyDescent="0.25">
      <c r="F715" s="28">
        <f t="shared" si="11"/>
        <v>0</v>
      </c>
    </row>
    <row r="716" spans="6:6" x14ac:dyDescent="0.25">
      <c r="F716" s="28">
        <f t="shared" si="11"/>
        <v>0</v>
      </c>
    </row>
    <row r="717" spans="6:6" x14ac:dyDescent="0.25">
      <c r="F717" s="28">
        <f t="shared" si="11"/>
        <v>0</v>
      </c>
    </row>
    <row r="718" spans="6:6" x14ac:dyDescent="0.25">
      <c r="F718" s="28">
        <f t="shared" si="11"/>
        <v>0</v>
      </c>
    </row>
    <row r="719" spans="6:6" x14ac:dyDescent="0.25">
      <c r="F719" s="28">
        <f t="shared" si="11"/>
        <v>0</v>
      </c>
    </row>
    <row r="720" spans="6:6" x14ac:dyDescent="0.25">
      <c r="F720" s="28">
        <f t="shared" si="11"/>
        <v>0</v>
      </c>
    </row>
    <row r="721" spans="6:6" x14ac:dyDescent="0.25">
      <c r="F721" s="28">
        <f t="shared" si="11"/>
        <v>0</v>
      </c>
    </row>
    <row r="722" spans="6:6" x14ac:dyDescent="0.25">
      <c r="F722" s="28">
        <f t="shared" si="11"/>
        <v>0</v>
      </c>
    </row>
    <row r="723" spans="6:6" x14ac:dyDescent="0.25">
      <c r="F723" s="28">
        <f t="shared" si="11"/>
        <v>0</v>
      </c>
    </row>
    <row r="724" spans="6:6" x14ac:dyDescent="0.25">
      <c r="F724" s="28">
        <f t="shared" si="11"/>
        <v>0</v>
      </c>
    </row>
    <row r="725" spans="6:6" x14ac:dyDescent="0.25">
      <c r="F725" s="28">
        <f t="shared" si="11"/>
        <v>0</v>
      </c>
    </row>
    <row r="726" spans="6:6" x14ac:dyDescent="0.25">
      <c r="F726" s="28">
        <f t="shared" si="11"/>
        <v>0</v>
      </c>
    </row>
    <row r="727" spans="6:6" x14ac:dyDescent="0.25">
      <c r="F727" s="28">
        <f t="shared" si="11"/>
        <v>0</v>
      </c>
    </row>
    <row r="728" spans="6:6" x14ac:dyDescent="0.25">
      <c r="F728" s="28">
        <f t="shared" si="11"/>
        <v>0</v>
      </c>
    </row>
    <row r="729" spans="6:6" x14ac:dyDescent="0.25">
      <c r="F729" s="28">
        <f t="shared" si="11"/>
        <v>0</v>
      </c>
    </row>
    <row r="730" spans="6:6" x14ac:dyDescent="0.25">
      <c r="F730" s="28">
        <f t="shared" si="11"/>
        <v>0</v>
      </c>
    </row>
    <row r="731" spans="6:6" x14ac:dyDescent="0.25">
      <c r="F731" s="28">
        <f t="shared" si="11"/>
        <v>0</v>
      </c>
    </row>
    <row r="732" spans="6:6" x14ac:dyDescent="0.25">
      <c r="F732" s="28">
        <f t="shared" si="11"/>
        <v>0</v>
      </c>
    </row>
    <row r="733" spans="6:6" x14ac:dyDescent="0.25">
      <c r="F733" s="28">
        <f t="shared" si="11"/>
        <v>0</v>
      </c>
    </row>
    <row r="734" spans="6:6" x14ac:dyDescent="0.25">
      <c r="F734" s="28">
        <f t="shared" si="11"/>
        <v>0</v>
      </c>
    </row>
    <row r="735" spans="6:6" x14ac:dyDescent="0.25">
      <c r="F735" s="28">
        <f t="shared" si="11"/>
        <v>0</v>
      </c>
    </row>
    <row r="736" spans="6:6" x14ac:dyDescent="0.25">
      <c r="F736" s="28">
        <f t="shared" si="11"/>
        <v>0</v>
      </c>
    </row>
    <row r="737" spans="6:6" x14ac:dyDescent="0.25">
      <c r="F737" s="28">
        <f t="shared" si="11"/>
        <v>0</v>
      </c>
    </row>
    <row r="738" spans="6:6" x14ac:dyDescent="0.25">
      <c r="F738" s="28">
        <f t="shared" si="11"/>
        <v>0</v>
      </c>
    </row>
    <row r="739" spans="6:6" x14ac:dyDescent="0.25">
      <c r="F739" s="28">
        <f t="shared" si="11"/>
        <v>0</v>
      </c>
    </row>
    <row r="740" spans="6:6" x14ac:dyDescent="0.25">
      <c r="F740" s="28">
        <f t="shared" si="11"/>
        <v>0</v>
      </c>
    </row>
    <row r="741" spans="6:6" x14ac:dyDescent="0.25">
      <c r="F741" s="28">
        <f t="shared" si="11"/>
        <v>0</v>
      </c>
    </row>
    <row r="742" spans="6:6" x14ac:dyDescent="0.25">
      <c r="F742" s="28">
        <f t="shared" si="11"/>
        <v>0</v>
      </c>
    </row>
    <row r="743" spans="6:6" x14ac:dyDescent="0.25">
      <c r="F743" s="28">
        <f t="shared" si="11"/>
        <v>0</v>
      </c>
    </row>
    <row r="744" spans="6:6" x14ac:dyDescent="0.25">
      <c r="F744" s="28">
        <f t="shared" si="11"/>
        <v>0</v>
      </c>
    </row>
    <row r="745" spans="6:6" x14ac:dyDescent="0.25">
      <c r="F745" s="28">
        <f t="shared" si="11"/>
        <v>0</v>
      </c>
    </row>
    <row r="746" spans="6:6" x14ac:dyDescent="0.25">
      <c r="F746" s="28">
        <f t="shared" si="11"/>
        <v>0</v>
      </c>
    </row>
    <row r="747" spans="6:6" x14ac:dyDescent="0.25">
      <c r="F747" s="28">
        <f t="shared" si="11"/>
        <v>0</v>
      </c>
    </row>
    <row r="748" spans="6:6" x14ac:dyDescent="0.25">
      <c r="F748" s="28">
        <f t="shared" si="11"/>
        <v>0</v>
      </c>
    </row>
    <row r="749" spans="6:6" x14ac:dyDescent="0.25">
      <c r="F749" s="28">
        <f t="shared" si="11"/>
        <v>0</v>
      </c>
    </row>
    <row r="750" spans="6:6" x14ac:dyDescent="0.25">
      <c r="F750" s="28">
        <f t="shared" si="11"/>
        <v>0</v>
      </c>
    </row>
    <row r="751" spans="6:6" x14ac:dyDescent="0.25">
      <c r="F751" s="28">
        <f t="shared" si="11"/>
        <v>0</v>
      </c>
    </row>
    <row r="752" spans="6:6" x14ac:dyDescent="0.25">
      <c r="F752" s="28">
        <f t="shared" si="11"/>
        <v>0</v>
      </c>
    </row>
    <row r="753" spans="6:6" x14ac:dyDescent="0.25">
      <c r="F753" s="28">
        <f t="shared" si="11"/>
        <v>0</v>
      </c>
    </row>
    <row r="754" spans="6:6" x14ac:dyDescent="0.25">
      <c r="F754" s="28">
        <f t="shared" si="11"/>
        <v>0</v>
      </c>
    </row>
    <row r="755" spans="6:6" x14ac:dyDescent="0.25">
      <c r="F755" s="28">
        <f t="shared" si="11"/>
        <v>0</v>
      </c>
    </row>
    <row r="756" spans="6:6" x14ac:dyDescent="0.25">
      <c r="F756" s="28">
        <f t="shared" si="11"/>
        <v>0</v>
      </c>
    </row>
    <row r="757" spans="6:6" x14ac:dyDescent="0.25">
      <c r="F757" s="28">
        <f t="shared" si="11"/>
        <v>0</v>
      </c>
    </row>
    <row r="758" spans="6:6" x14ac:dyDescent="0.25">
      <c r="F758" s="28">
        <f t="shared" si="11"/>
        <v>0</v>
      </c>
    </row>
    <row r="759" spans="6:6" x14ac:dyDescent="0.25">
      <c r="F759" s="28">
        <f t="shared" si="11"/>
        <v>0</v>
      </c>
    </row>
    <row r="760" spans="6:6" x14ac:dyDescent="0.25">
      <c r="F760" s="28">
        <f t="shared" si="11"/>
        <v>0</v>
      </c>
    </row>
    <row r="761" spans="6:6" x14ac:dyDescent="0.25">
      <c r="F761" s="28">
        <f t="shared" si="11"/>
        <v>0</v>
      </c>
    </row>
    <row r="762" spans="6:6" x14ac:dyDescent="0.25">
      <c r="F762" s="28">
        <f t="shared" si="11"/>
        <v>0</v>
      </c>
    </row>
    <row r="763" spans="6:6" x14ac:dyDescent="0.25">
      <c r="F763" s="28">
        <f t="shared" si="11"/>
        <v>0</v>
      </c>
    </row>
    <row r="764" spans="6:6" x14ac:dyDescent="0.25">
      <c r="F764" s="28">
        <f t="shared" si="11"/>
        <v>0</v>
      </c>
    </row>
    <row r="765" spans="6:6" x14ac:dyDescent="0.25">
      <c r="F765" s="28">
        <f t="shared" si="11"/>
        <v>0</v>
      </c>
    </row>
    <row r="766" spans="6:6" x14ac:dyDescent="0.25">
      <c r="F766" s="28">
        <f t="shared" si="11"/>
        <v>0</v>
      </c>
    </row>
    <row r="767" spans="6:6" x14ac:dyDescent="0.25">
      <c r="F767" s="28">
        <f t="shared" si="11"/>
        <v>0</v>
      </c>
    </row>
    <row r="768" spans="6:6" x14ac:dyDescent="0.25">
      <c r="F768" s="28">
        <f t="shared" si="11"/>
        <v>0</v>
      </c>
    </row>
    <row r="769" spans="6:6" x14ac:dyDescent="0.25">
      <c r="F769" s="28">
        <f t="shared" si="11"/>
        <v>0</v>
      </c>
    </row>
    <row r="770" spans="6:6" x14ac:dyDescent="0.25">
      <c r="F770" s="28">
        <f t="shared" ref="F770:F833" si="12">+E770-A770</f>
        <v>0</v>
      </c>
    </row>
    <row r="771" spans="6:6" x14ac:dyDescent="0.25">
      <c r="F771" s="28">
        <f t="shared" si="12"/>
        <v>0</v>
      </c>
    </row>
    <row r="772" spans="6:6" x14ac:dyDescent="0.25">
      <c r="F772" s="28">
        <f t="shared" si="12"/>
        <v>0</v>
      </c>
    </row>
    <row r="773" spans="6:6" x14ac:dyDescent="0.25">
      <c r="F773" s="28">
        <f t="shared" si="12"/>
        <v>0</v>
      </c>
    </row>
    <row r="774" spans="6:6" x14ac:dyDescent="0.25">
      <c r="F774" s="28">
        <f t="shared" si="12"/>
        <v>0</v>
      </c>
    </row>
    <row r="775" spans="6:6" x14ac:dyDescent="0.25">
      <c r="F775" s="28">
        <f t="shared" si="12"/>
        <v>0</v>
      </c>
    </row>
    <row r="776" spans="6:6" x14ac:dyDescent="0.25">
      <c r="F776" s="28">
        <f t="shared" si="12"/>
        <v>0</v>
      </c>
    </row>
    <row r="777" spans="6:6" x14ac:dyDescent="0.25">
      <c r="F777" s="28">
        <f t="shared" si="12"/>
        <v>0</v>
      </c>
    </row>
    <row r="778" spans="6:6" x14ac:dyDescent="0.25">
      <c r="F778" s="28">
        <f t="shared" si="12"/>
        <v>0</v>
      </c>
    </row>
    <row r="779" spans="6:6" x14ac:dyDescent="0.25">
      <c r="F779" s="28">
        <f t="shared" si="12"/>
        <v>0</v>
      </c>
    </row>
    <row r="780" spans="6:6" x14ac:dyDescent="0.25">
      <c r="F780" s="28">
        <f t="shared" si="12"/>
        <v>0</v>
      </c>
    </row>
    <row r="781" spans="6:6" x14ac:dyDescent="0.25">
      <c r="F781" s="28">
        <f t="shared" si="12"/>
        <v>0</v>
      </c>
    </row>
    <row r="782" spans="6:6" x14ac:dyDescent="0.25">
      <c r="F782" s="28">
        <f t="shared" si="12"/>
        <v>0</v>
      </c>
    </row>
    <row r="783" spans="6:6" x14ac:dyDescent="0.25">
      <c r="F783" s="28">
        <f t="shared" si="12"/>
        <v>0</v>
      </c>
    </row>
    <row r="784" spans="6:6" x14ac:dyDescent="0.25">
      <c r="F784" s="28">
        <f t="shared" si="12"/>
        <v>0</v>
      </c>
    </row>
    <row r="785" spans="6:6" x14ac:dyDescent="0.25">
      <c r="F785" s="28">
        <f t="shared" si="12"/>
        <v>0</v>
      </c>
    </row>
    <row r="786" spans="6:6" x14ac:dyDescent="0.25">
      <c r="F786" s="28">
        <f t="shared" si="12"/>
        <v>0</v>
      </c>
    </row>
    <row r="787" spans="6:6" x14ac:dyDescent="0.25">
      <c r="F787" s="28">
        <f t="shared" si="12"/>
        <v>0</v>
      </c>
    </row>
    <row r="788" spans="6:6" x14ac:dyDescent="0.25">
      <c r="F788" s="28">
        <f t="shared" si="12"/>
        <v>0</v>
      </c>
    </row>
    <row r="789" spans="6:6" x14ac:dyDescent="0.25">
      <c r="F789" s="28">
        <f t="shared" si="12"/>
        <v>0</v>
      </c>
    </row>
    <row r="790" spans="6:6" x14ac:dyDescent="0.25">
      <c r="F790" s="28">
        <f t="shared" si="12"/>
        <v>0</v>
      </c>
    </row>
    <row r="791" spans="6:6" x14ac:dyDescent="0.25">
      <c r="F791" s="28">
        <f t="shared" si="12"/>
        <v>0</v>
      </c>
    </row>
    <row r="792" spans="6:6" x14ac:dyDescent="0.25">
      <c r="F792" s="28">
        <f t="shared" si="12"/>
        <v>0</v>
      </c>
    </row>
    <row r="793" spans="6:6" x14ac:dyDescent="0.25">
      <c r="F793" s="28">
        <f t="shared" si="12"/>
        <v>0</v>
      </c>
    </row>
    <row r="794" spans="6:6" x14ac:dyDescent="0.25">
      <c r="F794" s="28">
        <f t="shared" si="12"/>
        <v>0</v>
      </c>
    </row>
    <row r="795" spans="6:6" x14ac:dyDescent="0.25">
      <c r="F795" s="28">
        <f t="shared" si="12"/>
        <v>0</v>
      </c>
    </row>
    <row r="796" spans="6:6" x14ac:dyDescent="0.25">
      <c r="F796" s="28">
        <f t="shared" si="12"/>
        <v>0</v>
      </c>
    </row>
    <row r="797" spans="6:6" x14ac:dyDescent="0.25">
      <c r="F797" s="28">
        <f t="shared" si="12"/>
        <v>0</v>
      </c>
    </row>
    <row r="798" spans="6:6" x14ac:dyDescent="0.25">
      <c r="F798" s="28">
        <f t="shared" si="12"/>
        <v>0</v>
      </c>
    </row>
    <row r="799" spans="6:6" x14ac:dyDescent="0.25">
      <c r="F799" s="28">
        <f t="shared" si="12"/>
        <v>0</v>
      </c>
    </row>
    <row r="800" spans="6:6" x14ac:dyDescent="0.25">
      <c r="F800" s="28">
        <f t="shared" si="12"/>
        <v>0</v>
      </c>
    </row>
    <row r="801" spans="6:6" x14ac:dyDescent="0.25">
      <c r="F801" s="28">
        <f t="shared" si="12"/>
        <v>0</v>
      </c>
    </row>
    <row r="802" spans="6:6" x14ac:dyDescent="0.25">
      <c r="F802" s="28">
        <f t="shared" si="12"/>
        <v>0</v>
      </c>
    </row>
    <row r="803" spans="6:6" x14ac:dyDescent="0.25">
      <c r="F803" s="28">
        <f t="shared" si="12"/>
        <v>0</v>
      </c>
    </row>
    <row r="804" spans="6:6" x14ac:dyDescent="0.25">
      <c r="F804" s="28">
        <f t="shared" si="12"/>
        <v>0</v>
      </c>
    </row>
    <row r="805" spans="6:6" x14ac:dyDescent="0.25">
      <c r="F805" s="28">
        <f t="shared" si="12"/>
        <v>0</v>
      </c>
    </row>
    <row r="806" spans="6:6" x14ac:dyDescent="0.25">
      <c r="F806" s="28">
        <f t="shared" si="12"/>
        <v>0</v>
      </c>
    </row>
    <row r="807" spans="6:6" x14ac:dyDescent="0.25">
      <c r="F807" s="28">
        <f t="shared" si="12"/>
        <v>0</v>
      </c>
    </row>
    <row r="808" spans="6:6" x14ac:dyDescent="0.25">
      <c r="F808" s="28">
        <f t="shared" si="12"/>
        <v>0</v>
      </c>
    </row>
    <row r="809" spans="6:6" x14ac:dyDescent="0.25">
      <c r="F809" s="28">
        <f t="shared" si="12"/>
        <v>0</v>
      </c>
    </row>
    <row r="810" spans="6:6" x14ac:dyDescent="0.25">
      <c r="F810" s="28">
        <f t="shared" si="12"/>
        <v>0</v>
      </c>
    </row>
    <row r="811" spans="6:6" x14ac:dyDescent="0.25">
      <c r="F811" s="28">
        <f t="shared" si="12"/>
        <v>0</v>
      </c>
    </row>
    <row r="812" spans="6:6" x14ac:dyDescent="0.25">
      <c r="F812" s="28">
        <f t="shared" si="12"/>
        <v>0</v>
      </c>
    </row>
    <row r="813" spans="6:6" x14ac:dyDescent="0.25">
      <c r="F813" s="28">
        <f t="shared" si="12"/>
        <v>0</v>
      </c>
    </row>
    <row r="814" spans="6:6" x14ac:dyDescent="0.25">
      <c r="F814" s="28">
        <f t="shared" si="12"/>
        <v>0</v>
      </c>
    </row>
    <row r="815" spans="6:6" x14ac:dyDescent="0.25">
      <c r="F815" s="28">
        <f t="shared" si="12"/>
        <v>0</v>
      </c>
    </row>
    <row r="816" spans="6:6" x14ac:dyDescent="0.25">
      <c r="F816" s="28">
        <f t="shared" si="12"/>
        <v>0</v>
      </c>
    </row>
    <row r="817" spans="6:6" x14ac:dyDescent="0.25">
      <c r="F817" s="28">
        <f t="shared" si="12"/>
        <v>0</v>
      </c>
    </row>
    <row r="818" spans="6:6" x14ac:dyDescent="0.25">
      <c r="F818" s="28">
        <f t="shared" si="12"/>
        <v>0</v>
      </c>
    </row>
    <row r="819" spans="6:6" x14ac:dyDescent="0.25">
      <c r="F819" s="28">
        <f t="shared" si="12"/>
        <v>0</v>
      </c>
    </row>
    <row r="820" spans="6:6" x14ac:dyDescent="0.25">
      <c r="F820" s="28">
        <f t="shared" si="12"/>
        <v>0</v>
      </c>
    </row>
    <row r="821" spans="6:6" x14ac:dyDescent="0.25">
      <c r="F821" s="28">
        <f t="shared" si="12"/>
        <v>0</v>
      </c>
    </row>
    <row r="822" spans="6:6" x14ac:dyDescent="0.25">
      <c r="F822" s="28">
        <f t="shared" si="12"/>
        <v>0</v>
      </c>
    </row>
    <row r="823" spans="6:6" x14ac:dyDescent="0.25">
      <c r="F823" s="28">
        <f t="shared" si="12"/>
        <v>0</v>
      </c>
    </row>
    <row r="824" spans="6:6" x14ac:dyDescent="0.25">
      <c r="F824" s="28">
        <f t="shared" si="12"/>
        <v>0</v>
      </c>
    </row>
    <row r="825" spans="6:6" x14ac:dyDescent="0.25">
      <c r="F825" s="28">
        <f t="shared" si="12"/>
        <v>0</v>
      </c>
    </row>
    <row r="826" spans="6:6" x14ac:dyDescent="0.25">
      <c r="F826" s="28">
        <f t="shared" si="12"/>
        <v>0</v>
      </c>
    </row>
    <row r="827" spans="6:6" x14ac:dyDescent="0.25">
      <c r="F827" s="28">
        <f t="shared" si="12"/>
        <v>0</v>
      </c>
    </row>
    <row r="828" spans="6:6" x14ac:dyDescent="0.25">
      <c r="F828" s="28">
        <f t="shared" si="12"/>
        <v>0</v>
      </c>
    </row>
    <row r="829" spans="6:6" x14ac:dyDescent="0.25">
      <c r="F829" s="28">
        <f t="shared" si="12"/>
        <v>0</v>
      </c>
    </row>
    <row r="830" spans="6:6" x14ac:dyDescent="0.25">
      <c r="F830" s="28">
        <f t="shared" si="12"/>
        <v>0</v>
      </c>
    </row>
    <row r="831" spans="6:6" x14ac:dyDescent="0.25">
      <c r="F831" s="28">
        <f t="shared" si="12"/>
        <v>0</v>
      </c>
    </row>
    <row r="832" spans="6:6" x14ac:dyDescent="0.25">
      <c r="F832" s="28">
        <f t="shared" si="12"/>
        <v>0</v>
      </c>
    </row>
    <row r="833" spans="6:6" x14ac:dyDescent="0.25">
      <c r="F833" s="28">
        <f t="shared" si="12"/>
        <v>0</v>
      </c>
    </row>
    <row r="834" spans="6:6" x14ac:dyDescent="0.25">
      <c r="F834" s="28">
        <f t="shared" ref="F834:F897" si="13">+E834-A834</f>
        <v>0</v>
      </c>
    </row>
    <row r="835" spans="6:6" x14ac:dyDescent="0.25">
      <c r="F835" s="28">
        <f t="shared" si="13"/>
        <v>0</v>
      </c>
    </row>
    <row r="836" spans="6:6" x14ac:dyDescent="0.25">
      <c r="F836" s="28">
        <f t="shared" si="13"/>
        <v>0</v>
      </c>
    </row>
    <row r="837" spans="6:6" x14ac:dyDescent="0.25">
      <c r="F837" s="28">
        <f t="shared" si="13"/>
        <v>0</v>
      </c>
    </row>
    <row r="838" spans="6:6" x14ac:dyDescent="0.25">
      <c r="F838" s="28">
        <f t="shared" si="13"/>
        <v>0</v>
      </c>
    </row>
    <row r="839" spans="6:6" x14ac:dyDescent="0.25">
      <c r="F839" s="28">
        <f t="shared" si="13"/>
        <v>0</v>
      </c>
    </row>
    <row r="840" spans="6:6" x14ac:dyDescent="0.25">
      <c r="F840" s="28">
        <f t="shared" si="13"/>
        <v>0</v>
      </c>
    </row>
    <row r="841" spans="6:6" x14ac:dyDescent="0.25">
      <c r="F841" s="28">
        <f t="shared" si="13"/>
        <v>0</v>
      </c>
    </row>
    <row r="842" spans="6:6" x14ac:dyDescent="0.25">
      <c r="F842" s="28">
        <f t="shared" si="13"/>
        <v>0</v>
      </c>
    </row>
    <row r="843" spans="6:6" x14ac:dyDescent="0.25">
      <c r="F843" s="28">
        <f t="shared" si="13"/>
        <v>0</v>
      </c>
    </row>
    <row r="844" spans="6:6" x14ac:dyDescent="0.25">
      <c r="F844" s="28">
        <f t="shared" si="13"/>
        <v>0</v>
      </c>
    </row>
    <row r="845" spans="6:6" x14ac:dyDescent="0.25">
      <c r="F845" s="28">
        <f t="shared" si="13"/>
        <v>0</v>
      </c>
    </row>
    <row r="846" spans="6:6" x14ac:dyDescent="0.25">
      <c r="F846" s="28">
        <f t="shared" si="13"/>
        <v>0</v>
      </c>
    </row>
    <row r="847" spans="6:6" x14ac:dyDescent="0.25">
      <c r="F847" s="28">
        <f t="shared" si="13"/>
        <v>0</v>
      </c>
    </row>
    <row r="848" spans="6:6" x14ac:dyDescent="0.25">
      <c r="F848" s="28">
        <f t="shared" si="13"/>
        <v>0</v>
      </c>
    </row>
    <row r="849" spans="6:6" x14ac:dyDescent="0.25">
      <c r="F849" s="28">
        <f t="shared" si="13"/>
        <v>0</v>
      </c>
    </row>
    <row r="850" spans="6:6" x14ac:dyDescent="0.25">
      <c r="F850" s="28">
        <f t="shared" si="13"/>
        <v>0</v>
      </c>
    </row>
    <row r="851" spans="6:6" x14ac:dyDescent="0.25">
      <c r="F851" s="28">
        <f t="shared" si="13"/>
        <v>0</v>
      </c>
    </row>
    <row r="852" spans="6:6" x14ac:dyDescent="0.25">
      <c r="F852" s="28">
        <f t="shared" si="13"/>
        <v>0</v>
      </c>
    </row>
    <row r="853" spans="6:6" x14ac:dyDescent="0.25">
      <c r="F853" s="28">
        <f t="shared" si="13"/>
        <v>0</v>
      </c>
    </row>
    <row r="854" spans="6:6" x14ac:dyDescent="0.25">
      <c r="F854" s="28">
        <f t="shared" si="13"/>
        <v>0</v>
      </c>
    </row>
    <row r="855" spans="6:6" x14ac:dyDescent="0.25">
      <c r="F855" s="28">
        <f t="shared" si="13"/>
        <v>0</v>
      </c>
    </row>
    <row r="856" spans="6:6" x14ac:dyDescent="0.25">
      <c r="F856" s="28">
        <f t="shared" si="13"/>
        <v>0</v>
      </c>
    </row>
    <row r="857" spans="6:6" x14ac:dyDescent="0.25">
      <c r="F857" s="28">
        <f t="shared" si="13"/>
        <v>0</v>
      </c>
    </row>
    <row r="858" spans="6:6" x14ac:dyDescent="0.25">
      <c r="F858" s="28">
        <f t="shared" si="13"/>
        <v>0</v>
      </c>
    </row>
    <row r="859" spans="6:6" x14ac:dyDescent="0.25">
      <c r="F859" s="28">
        <f t="shared" si="13"/>
        <v>0</v>
      </c>
    </row>
    <row r="860" spans="6:6" x14ac:dyDescent="0.25">
      <c r="F860" s="28">
        <f t="shared" si="13"/>
        <v>0</v>
      </c>
    </row>
    <row r="861" spans="6:6" x14ac:dyDescent="0.25">
      <c r="F861" s="28">
        <f t="shared" si="13"/>
        <v>0</v>
      </c>
    </row>
    <row r="862" spans="6:6" x14ac:dyDescent="0.25">
      <c r="F862" s="28">
        <f t="shared" si="13"/>
        <v>0</v>
      </c>
    </row>
    <row r="863" spans="6:6" x14ac:dyDescent="0.25">
      <c r="F863" s="28">
        <f t="shared" si="13"/>
        <v>0</v>
      </c>
    </row>
    <row r="864" spans="6:6" x14ac:dyDescent="0.25">
      <c r="F864" s="28">
        <f t="shared" si="13"/>
        <v>0</v>
      </c>
    </row>
    <row r="865" spans="6:6" x14ac:dyDescent="0.25">
      <c r="F865" s="28">
        <f t="shared" si="13"/>
        <v>0</v>
      </c>
    </row>
    <row r="866" spans="6:6" x14ac:dyDescent="0.25">
      <c r="F866" s="28">
        <f t="shared" si="13"/>
        <v>0</v>
      </c>
    </row>
    <row r="867" spans="6:6" x14ac:dyDescent="0.25">
      <c r="F867" s="28">
        <f t="shared" si="13"/>
        <v>0</v>
      </c>
    </row>
    <row r="868" spans="6:6" x14ac:dyDescent="0.25">
      <c r="F868" s="28">
        <f t="shared" si="13"/>
        <v>0</v>
      </c>
    </row>
    <row r="869" spans="6:6" x14ac:dyDescent="0.25">
      <c r="F869" s="28">
        <f t="shared" si="13"/>
        <v>0</v>
      </c>
    </row>
    <row r="870" spans="6:6" x14ac:dyDescent="0.25">
      <c r="F870" s="28">
        <f t="shared" si="13"/>
        <v>0</v>
      </c>
    </row>
    <row r="871" spans="6:6" x14ac:dyDescent="0.25">
      <c r="F871" s="28">
        <f t="shared" si="13"/>
        <v>0</v>
      </c>
    </row>
    <row r="872" spans="6:6" x14ac:dyDescent="0.25">
      <c r="F872" s="28">
        <f t="shared" si="13"/>
        <v>0</v>
      </c>
    </row>
    <row r="873" spans="6:6" x14ac:dyDescent="0.25">
      <c r="F873" s="28">
        <f t="shared" si="13"/>
        <v>0</v>
      </c>
    </row>
    <row r="874" spans="6:6" x14ac:dyDescent="0.25">
      <c r="F874" s="28">
        <f t="shared" si="13"/>
        <v>0</v>
      </c>
    </row>
    <row r="875" spans="6:6" x14ac:dyDescent="0.25">
      <c r="F875" s="28">
        <f t="shared" si="13"/>
        <v>0</v>
      </c>
    </row>
    <row r="876" spans="6:6" x14ac:dyDescent="0.25">
      <c r="F876" s="28">
        <f t="shared" si="13"/>
        <v>0</v>
      </c>
    </row>
    <row r="877" spans="6:6" x14ac:dyDescent="0.25">
      <c r="F877" s="28">
        <f t="shared" si="13"/>
        <v>0</v>
      </c>
    </row>
    <row r="878" spans="6:6" x14ac:dyDescent="0.25">
      <c r="F878" s="28">
        <f t="shared" si="13"/>
        <v>0</v>
      </c>
    </row>
    <row r="879" spans="6:6" x14ac:dyDescent="0.25">
      <c r="F879" s="28">
        <f t="shared" si="13"/>
        <v>0</v>
      </c>
    </row>
    <row r="880" spans="6:6" x14ac:dyDescent="0.25">
      <c r="F880" s="28">
        <f t="shared" si="13"/>
        <v>0</v>
      </c>
    </row>
    <row r="881" spans="6:6" x14ac:dyDescent="0.25">
      <c r="F881" s="28">
        <f t="shared" si="13"/>
        <v>0</v>
      </c>
    </row>
    <row r="882" spans="6:6" x14ac:dyDescent="0.25">
      <c r="F882" s="28">
        <f t="shared" si="13"/>
        <v>0</v>
      </c>
    </row>
    <row r="883" spans="6:6" x14ac:dyDescent="0.25">
      <c r="F883" s="28">
        <f t="shared" si="13"/>
        <v>0</v>
      </c>
    </row>
    <row r="884" spans="6:6" x14ac:dyDescent="0.25">
      <c r="F884" s="28">
        <f t="shared" si="13"/>
        <v>0</v>
      </c>
    </row>
    <row r="885" spans="6:6" x14ac:dyDescent="0.25">
      <c r="F885" s="28">
        <f t="shared" si="13"/>
        <v>0</v>
      </c>
    </row>
    <row r="886" spans="6:6" x14ac:dyDescent="0.25">
      <c r="F886" s="28">
        <f t="shared" si="13"/>
        <v>0</v>
      </c>
    </row>
    <row r="887" spans="6:6" x14ac:dyDescent="0.25">
      <c r="F887" s="28">
        <f t="shared" si="13"/>
        <v>0</v>
      </c>
    </row>
    <row r="888" spans="6:6" x14ac:dyDescent="0.25">
      <c r="F888" s="28">
        <f t="shared" si="13"/>
        <v>0</v>
      </c>
    </row>
    <row r="889" spans="6:6" x14ac:dyDescent="0.25">
      <c r="F889" s="28">
        <f t="shared" si="13"/>
        <v>0</v>
      </c>
    </row>
    <row r="890" spans="6:6" x14ac:dyDescent="0.25">
      <c r="F890" s="28">
        <f t="shared" si="13"/>
        <v>0</v>
      </c>
    </row>
    <row r="891" spans="6:6" x14ac:dyDescent="0.25">
      <c r="F891" s="28">
        <f t="shared" si="13"/>
        <v>0</v>
      </c>
    </row>
    <row r="892" spans="6:6" x14ac:dyDescent="0.25">
      <c r="F892" s="28">
        <f t="shared" si="13"/>
        <v>0</v>
      </c>
    </row>
    <row r="893" spans="6:6" x14ac:dyDescent="0.25">
      <c r="F893" s="28">
        <f t="shared" si="13"/>
        <v>0</v>
      </c>
    </row>
    <row r="894" spans="6:6" x14ac:dyDescent="0.25">
      <c r="F894" s="28">
        <f t="shared" si="13"/>
        <v>0</v>
      </c>
    </row>
    <row r="895" spans="6:6" x14ac:dyDescent="0.25">
      <c r="F895" s="28">
        <f t="shared" si="13"/>
        <v>0</v>
      </c>
    </row>
    <row r="896" spans="6:6" x14ac:dyDescent="0.25">
      <c r="F896" s="28">
        <f t="shared" si="13"/>
        <v>0</v>
      </c>
    </row>
    <row r="897" spans="6:6" x14ac:dyDescent="0.25">
      <c r="F897" s="28">
        <f t="shared" si="13"/>
        <v>0</v>
      </c>
    </row>
    <row r="898" spans="6:6" x14ac:dyDescent="0.25">
      <c r="F898" s="28">
        <f t="shared" ref="F898:F961" si="14">+E898-A898</f>
        <v>0</v>
      </c>
    </row>
    <row r="899" spans="6:6" x14ac:dyDescent="0.25">
      <c r="F899" s="28">
        <f t="shared" si="14"/>
        <v>0</v>
      </c>
    </row>
    <row r="900" spans="6:6" x14ac:dyDescent="0.25">
      <c r="F900" s="28">
        <f t="shared" si="14"/>
        <v>0</v>
      </c>
    </row>
    <row r="901" spans="6:6" x14ac:dyDescent="0.25">
      <c r="F901" s="28">
        <f t="shared" si="14"/>
        <v>0</v>
      </c>
    </row>
    <row r="902" spans="6:6" x14ac:dyDescent="0.25">
      <c r="F902" s="28">
        <f t="shared" si="14"/>
        <v>0</v>
      </c>
    </row>
    <row r="903" spans="6:6" x14ac:dyDescent="0.25">
      <c r="F903" s="28">
        <f t="shared" si="14"/>
        <v>0</v>
      </c>
    </row>
    <row r="904" spans="6:6" x14ac:dyDescent="0.25">
      <c r="F904" s="28">
        <f t="shared" si="14"/>
        <v>0</v>
      </c>
    </row>
    <row r="905" spans="6:6" x14ac:dyDescent="0.25">
      <c r="F905" s="28">
        <f t="shared" si="14"/>
        <v>0</v>
      </c>
    </row>
    <row r="906" spans="6:6" x14ac:dyDescent="0.25">
      <c r="F906" s="28">
        <f t="shared" si="14"/>
        <v>0</v>
      </c>
    </row>
    <row r="907" spans="6:6" x14ac:dyDescent="0.25">
      <c r="F907" s="28">
        <f t="shared" si="14"/>
        <v>0</v>
      </c>
    </row>
    <row r="908" spans="6:6" x14ac:dyDescent="0.25">
      <c r="F908" s="28">
        <f t="shared" si="14"/>
        <v>0</v>
      </c>
    </row>
    <row r="909" spans="6:6" x14ac:dyDescent="0.25">
      <c r="F909" s="28">
        <f t="shared" si="14"/>
        <v>0</v>
      </c>
    </row>
    <row r="910" spans="6:6" x14ac:dyDescent="0.25">
      <c r="F910" s="28">
        <f t="shared" si="14"/>
        <v>0</v>
      </c>
    </row>
    <row r="911" spans="6:6" x14ac:dyDescent="0.25">
      <c r="F911" s="28">
        <f t="shared" si="14"/>
        <v>0</v>
      </c>
    </row>
    <row r="912" spans="6:6" x14ac:dyDescent="0.25">
      <c r="F912" s="28">
        <f t="shared" si="14"/>
        <v>0</v>
      </c>
    </row>
    <row r="913" spans="6:6" x14ac:dyDescent="0.25">
      <c r="F913" s="28">
        <f t="shared" si="14"/>
        <v>0</v>
      </c>
    </row>
    <row r="914" spans="6:6" x14ac:dyDescent="0.25">
      <c r="F914" s="28">
        <f t="shared" si="14"/>
        <v>0</v>
      </c>
    </row>
    <row r="915" spans="6:6" x14ac:dyDescent="0.25">
      <c r="F915" s="28">
        <f t="shared" si="14"/>
        <v>0</v>
      </c>
    </row>
    <row r="916" spans="6:6" x14ac:dyDescent="0.25">
      <c r="F916" s="28">
        <f t="shared" si="14"/>
        <v>0</v>
      </c>
    </row>
    <row r="917" spans="6:6" x14ac:dyDescent="0.25">
      <c r="F917" s="28">
        <f t="shared" si="14"/>
        <v>0</v>
      </c>
    </row>
    <row r="918" spans="6:6" x14ac:dyDescent="0.25">
      <c r="F918" s="28">
        <f t="shared" si="14"/>
        <v>0</v>
      </c>
    </row>
    <row r="919" spans="6:6" x14ac:dyDescent="0.25">
      <c r="F919" s="28">
        <f t="shared" si="14"/>
        <v>0</v>
      </c>
    </row>
    <row r="920" spans="6:6" x14ac:dyDescent="0.25">
      <c r="F920" s="28">
        <f t="shared" si="14"/>
        <v>0</v>
      </c>
    </row>
    <row r="921" spans="6:6" x14ac:dyDescent="0.25">
      <c r="F921" s="28">
        <f t="shared" si="14"/>
        <v>0</v>
      </c>
    </row>
    <row r="922" spans="6:6" x14ac:dyDescent="0.25">
      <c r="F922" s="28">
        <f t="shared" si="14"/>
        <v>0</v>
      </c>
    </row>
    <row r="923" spans="6:6" x14ac:dyDescent="0.25">
      <c r="F923" s="28">
        <f t="shared" si="14"/>
        <v>0</v>
      </c>
    </row>
    <row r="924" spans="6:6" x14ac:dyDescent="0.25">
      <c r="F924" s="28">
        <f t="shared" si="14"/>
        <v>0</v>
      </c>
    </row>
    <row r="925" spans="6:6" x14ac:dyDescent="0.25">
      <c r="F925" s="28">
        <f t="shared" si="14"/>
        <v>0</v>
      </c>
    </row>
    <row r="926" spans="6:6" x14ac:dyDescent="0.25">
      <c r="F926" s="28">
        <f t="shared" si="14"/>
        <v>0</v>
      </c>
    </row>
    <row r="927" spans="6:6" x14ac:dyDescent="0.25">
      <c r="F927" s="28">
        <f t="shared" si="14"/>
        <v>0</v>
      </c>
    </row>
    <row r="928" spans="6:6" x14ac:dyDescent="0.25">
      <c r="F928" s="28">
        <f t="shared" si="14"/>
        <v>0</v>
      </c>
    </row>
    <row r="929" spans="6:6" x14ac:dyDescent="0.25">
      <c r="F929" s="28">
        <f t="shared" si="14"/>
        <v>0</v>
      </c>
    </row>
    <row r="930" spans="6:6" x14ac:dyDescent="0.25">
      <c r="F930" s="28">
        <f t="shared" si="14"/>
        <v>0</v>
      </c>
    </row>
    <row r="931" spans="6:6" x14ac:dyDescent="0.25">
      <c r="F931" s="28">
        <f t="shared" si="14"/>
        <v>0</v>
      </c>
    </row>
    <row r="932" spans="6:6" x14ac:dyDescent="0.25">
      <c r="F932" s="28">
        <f t="shared" si="14"/>
        <v>0</v>
      </c>
    </row>
    <row r="933" spans="6:6" x14ac:dyDescent="0.25">
      <c r="F933" s="28">
        <f t="shared" si="14"/>
        <v>0</v>
      </c>
    </row>
    <row r="934" spans="6:6" x14ac:dyDescent="0.25">
      <c r="F934" s="28">
        <f t="shared" si="14"/>
        <v>0</v>
      </c>
    </row>
    <row r="935" spans="6:6" x14ac:dyDescent="0.25">
      <c r="F935" s="28">
        <f t="shared" si="14"/>
        <v>0</v>
      </c>
    </row>
    <row r="936" spans="6:6" x14ac:dyDescent="0.25">
      <c r="F936" s="28">
        <f t="shared" si="14"/>
        <v>0</v>
      </c>
    </row>
    <row r="937" spans="6:6" x14ac:dyDescent="0.25">
      <c r="F937" s="28">
        <f t="shared" si="14"/>
        <v>0</v>
      </c>
    </row>
    <row r="938" spans="6:6" x14ac:dyDescent="0.25">
      <c r="F938" s="28">
        <f t="shared" si="14"/>
        <v>0</v>
      </c>
    </row>
    <row r="939" spans="6:6" x14ac:dyDescent="0.25">
      <c r="F939" s="28">
        <f t="shared" si="14"/>
        <v>0</v>
      </c>
    </row>
    <row r="940" spans="6:6" x14ac:dyDescent="0.25">
      <c r="F940" s="28">
        <f t="shared" si="14"/>
        <v>0</v>
      </c>
    </row>
    <row r="941" spans="6:6" x14ac:dyDescent="0.25">
      <c r="F941" s="28">
        <f t="shared" si="14"/>
        <v>0</v>
      </c>
    </row>
    <row r="942" spans="6:6" x14ac:dyDescent="0.25">
      <c r="F942" s="28">
        <f t="shared" si="14"/>
        <v>0</v>
      </c>
    </row>
    <row r="943" spans="6:6" x14ac:dyDescent="0.25">
      <c r="F943" s="28">
        <f t="shared" si="14"/>
        <v>0</v>
      </c>
    </row>
    <row r="944" spans="6:6" x14ac:dyDescent="0.25">
      <c r="F944" s="28">
        <f t="shared" si="14"/>
        <v>0</v>
      </c>
    </row>
    <row r="945" spans="6:6" x14ac:dyDescent="0.25">
      <c r="F945" s="28">
        <f t="shared" si="14"/>
        <v>0</v>
      </c>
    </row>
    <row r="946" spans="6:6" x14ac:dyDescent="0.25">
      <c r="F946" s="28">
        <f t="shared" si="14"/>
        <v>0</v>
      </c>
    </row>
    <row r="947" spans="6:6" x14ac:dyDescent="0.25">
      <c r="F947" s="28">
        <f t="shared" si="14"/>
        <v>0</v>
      </c>
    </row>
    <row r="948" spans="6:6" x14ac:dyDescent="0.25">
      <c r="F948" s="28">
        <f t="shared" si="14"/>
        <v>0</v>
      </c>
    </row>
    <row r="949" spans="6:6" x14ac:dyDescent="0.25">
      <c r="F949" s="28">
        <f t="shared" si="14"/>
        <v>0</v>
      </c>
    </row>
    <row r="950" spans="6:6" x14ac:dyDescent="0.25">
      <c r="F950" s="28">
        <f t="shared" si="14"/>
        <v>0</v>
      </c>
    </row>
    <row r="951" spans="6:6" x14ac:dyDescent="0.25">
      <c r="F951" s="28">
        <f t="shared" si="14"/>
        <v>0</v>
      </c>
    </row>
    <row r="952" spans="6:6" x14ac:dyDescent="0.25">
      <c r="F952" s="28">
        <f t="shared" si="14"/>
        <v>0</v>
      </c>
    </row>
    <row r="953" spans="6:6" x14ac:dyDescent="0.25">
      <c r="F953" s="28">
        <f t="shared" si="14"/>
        <v>0</v>
      </c>
    </row>
    <row r="954" spans="6:6" x14ac:dyDescent="0.25">
      <c r="F954" s="28">
        <f t="shared" si="14"/>
        <v>0</v>
      </c>
    </row>
    <row r="955" spans="6:6" x14ac:dyDescent="0.25">
      <c r="F955" s="28">
        <f t="shared" si="14"/>
        <v>0</v>
      </c>
    </row>
    <row r="956" spans="6:6" x14ac:dyDescent="0.25">
      <c r="F956" s="28">
        <f t="shared" si="14"/>
        <v>0</v>
      </c>
    </row>
    <row r="957" spans="6:6" x14ac:dyDescent="0.25">
      <c r="F957" s="28">
        <f t="shared" si="14"/>
        <v>0</v>
      </c>
    </row>
    <row r="958" spans="6:6" x14ac:dyDescent="0.25">
      <c r="F958" s="28">
        <f t="shared" si="14"/>
        <v>0</v>
      </c>
    </row>
    <row r="959" spans="6:6" x14ac:dyDescent="0.25">
      <c r="F959" s="28">
        <f t="shared" si="14"/>
        <v>0</v>
      </c>
    </row>
    <row r="960" spans="6:6" x14ac:dyDescent="0.25">
      <c r="F960" s="28">
        <f t="shared" si="14"/>
        <v>0</v>
      </c>
    </row>
    <row r="961" spans="6:6" x14ac:dyDescent="0.25">
      <c r="F961" s="28">
        <f t="shared" si="14"/>
        <v>0</v>
      </c>
    </row>
    <row r="962" spans="6:6" x14ac:dyDescent="0.25">
      <c r="F962" s="28">
        <f t="shared" ref="F962:F1025" si="15">+E962-A962</f>
        <v>0</v>
      </c>
    </row>
    <row r="963" spans="6:6" x14ac:dyDescent="0.25">
      <c r="F963" s="28">
        <f t="shared" si="15"/>
        <v>0</v>
      </c>
    </row>
    <row r="964" spans="6:6" x14ac:dyDescent="0.25">
      <c r="F964" s="28">
        <f t="shared" si="15"/>
        <v>0</v>
      </c>
    </row>
    <row r="965" spans="6:6" x14ac:dyDescent="0.25">
      <c r="F965" s="28">
        <f t="shared" si="15"/>
        <v>0</v>
      </c>
    </row>
    <row r="966" spans="6:6" x14ac:dyDescent="0.25">
      <c r="F966" s="28">
        <f t="shared" si="15"/>
        <v>0</v>
      </c>
    </row>
    <row r="967" spans="6:6" x14ac:dyDescent="0.25">
      <c r="F967" s="28">
        <f t="shared" si="15"/>
        <v>0</v>
      </c>
    </row>
    <row r="968" spans="6:6" x14ac:dyDescent="0.25">
      <c r="F968" s="28">
        <f t="shared" si="15"/>
        <v>0</v>
      </c>
    </row>
    <row r="969" spans="6:6" x14ac:dyDescent="0.25">
      <c r="F969" s="28">
        <f t="shared" si="15"/>
        <v>0</v>
      </c>
    </row>
    <row r="970" spans="6:6" x14ac:dyDescent="0.25">
      <c r="F970" s="28">
        <f t="shared" si="15"/>
        <v>0</v>
      </c>
    </row>
    <row r="971" spans="6:6" x14ac:dyDescent="0.25">
      <c r="F971" s="28">
        <f t="shared" si="15"/>
        <v>0</v>
      </c>
    </row>
    <row r="972" spans="6:6" x14ac:dyDescent="0.25">
      <c r="F972" s="28">
        <f t="shared" si="15"/>
        <v>0</v>
      </c>
    </row>
    <row r="973" spans="6:6" x14ac:dyDescent="0.25">
      <c r="F973" s="28">
        <f t="shared" si="15"/>
        <v>0</v>
      </c>
    </row>
    <row r="974" spans="6:6" x14ac:dyDescent="0.25">
      <c r="F974" s="28">
        <f t="shared" si="15"/>
        <v>0</v>
      </c>
    </row>
    <row r="975" spans="6:6" x14ac:dyDescent="0.25">
      <c r="F975" s="28">
        <f t="shared" si="15"/>
        <v>0</v>
      </c>
    </row>
    <row r="976" spans="6:6" x14ac:dyDescent="0.25">
      <c r="F976" s="28">
        <f t="shared" si="15"/>
        <v>0</v>
      </c>
    </row>
    <row r="977" spans="6:6" x14ac:dyDescent="0.25">
      <c r="F977" s="28">
        <f t="shared" si="15"/>
        <v>0</v>
      </c>
    </row>
    <row r="978" spans="6:6" x14ac:dyDescent="0.25">
      <c r="F978" s="28">
        <f t="shared" si="15"/>
        <v>0</v>
      </c>
    </row>
    <row r="979" spans="6:6" x14ac:dyDescent="0.25">
      <c r="F979" s="28">
        <f t="shared" si="15"/>
        <v>0</v>
      </c>
    </row>
    <row r="980" spans="6:6" x14ac:dyDescent="0.25">
      <c r="F980" s="28">
        <f t="shared" si="15"/>
        <v>0</v>
      </c>
    </row>
    <row r="981" spans="6:6" x14ac:dyDescent="0.25">
      <c r="F981" s="28">
        <f t="shared" si="15"/>
        <v>0</v>
      </c>
    </row>
    <row r="982" spans="6:6" x14ac:dyDescent="0.25">
      <c r="F982" s="28">
        <f t="shared" si="15"/>
        <v>0</v>
      </c>
    </row>
    <row r="983" spans="6:6" x14ac:dyDescent="0.25">
      <c r="F983" s="28">
        <f t="shared" si="15"/>
        <v>0</v>
      </c>
    </row>
    <row r="984" spans="6:6" x14ac:dyDescent="0.25">
      <c r="F984" s="28">
        <f t="shared" si="15"/>
        <v>0</v>
      </c>
    </row>
    <row r="985" spans="6:6" x14ac:dyDescent="0.25">
      <c r="F985" s="28">
        <f t="shared" si="15"/>
        <v>0</v>
      </c>
    </row>
    <row r="986" spans="6:6" x14ac:dyDescent="0.25">
      <c r="F986" s="28">
        <f t="shared" si="15"/>
        <v>0</v>
      </c>
    </row>
    <row r="987" spans="6:6" x14ac:dyDescent="0.25">
      <c r="F987" s="28">
        <f t="shared" si="15"/>
        <v>0</v>
      </c>
    </row>
    <row r="988" spans="6:6" x14ac:dyDescent="0.25">
      <c r="F988" s="28">
        <f t="shared" si="15"/>
        <v>0</v>
      </c>
    </row>
    <row r="989" spans="6:6" x14ac:dyDescent="0.25">
      <c r="F989" s="28">
        <f t="shared" si="15"/>
        <v>0</v>
      </c>
    </row>
    <row r="990" spans="6:6" x14ac:dyDescent="0.25">
      <c r="F990" s="28">
        <f t="shared" si="15"/>
        <v>0</v>
      </c>
    </row>
    <row r="991" spans="6:6" x14ac:dyDescent="0.25">
      <c r="F991" s="28">
        <f t="shared" si="15"/>
        <v>0</v>
      </c>
    </row>
    <row r="992" spans="6:6" x14ac:dyDescent="0.25">
      <c r="F992" s="28">
        <f t="shared" si="15"/>
        <v>0</v>
      </c>
    </row>
    <row r="993" spans="6:6" x14ac:dyDescent="0.25">
      <c r="F993" s="28">
        <f t="shared" si="15"/>
        <v>0</v>
      </c>
    </row>
    <row r="994" spans="6:6" x14ac:dyDescent="0.25">
      <c r="F994" s="28">
        <f t="shared" si="15"/>
        <v>0</v>
      </c>
    </row>
    <row r="995" spans="6:6" x14ac:dyDescent="0.25">
      <c r="F995" s="28">
        <f t="shared" si="15"/>
        <v>0</v>
      </c>
    </row>
    <row r="996" spans="6:6" x14ac:dyDescent="0.25">
      <c r="F996" s="28">
        <f t="shared" si="15"/>
        <v>0</v>
      </c>
    </row>
    <row r="997" spans="6:6" x14ac:dyDescent="0.25">
      <c r="F997" s="28">
        <f t="shared" si="15"/>
        <v>0</v>
      </c>
    </row>
    <row r="998" spans="6:6" x14ac:dyDescent="0.25">
      <c r="F998" s="28">
        <f t="shared" si="15"/>
        <v>0</v>
      </c>
    </row>
    <row r="999" spans="6:6" x14ac:dyDescent="0.25">
      <c r="F999" s="28">
        <f t="shared" si="15"/>
        <v>0</v>
      </c>
    </row>
    <row r="1000" spans="6:6" x14ac:dyDescent="0.25">
      <c r="F1000" s="28">
        <f t="shared" si="15"/>
        <v>0</v>
      </c>
    </row>
    <row r="1001" spans="6:6" x14ac:dyDescent="0.25">
      <c r="F1001" s="28">
        <f t="shared" si="15"/>
        <v>0</v>
      </c>
    </row>
    <row r="1002" spans="6:6" x14ac:dyDescent="0.25">
      <c r="F1002" s="28">
        <f t="shared" si="15"/>
        <v>0</v>
      </c>
    </row>
    <row r="1003" spans="6:6" x14ac:dyDescent="0.25">
      <c r="F1003" s="28">
        <f t="shared" si="15"/>
        <v>0</v>
      </c>
    </row>
    <row r="1004" spans="6:6" x14ac:dyDescent="0.25">
      <c r="F1004" s="28">
        <f t="shared" si="15"/>
        <v>0</v>
      </c>
    </row>
    <row r="1005" spans="6:6" x14ac:dyDescent="0.25">
      <c r="F1005" s="28">
        <f t="shared" si="15"/>
        <v>0</v>
      </c>
    </row>
    <row r="1006" spans="6:6" x14ac:dyDescent="0.25">
      <c r="F1006" s="28">
        <f t="shared" si="15"/>
        <v>0</v>
      </c>
    </row>
    <row r="1007" spans="6:6" x14ac:dyDescent="0.25">
      <c r="F1007" s="28">
        <f t="shared" si="15"/>
        <v>0</v>
      </c>
    </row>
    <row r="1008" spans="6:6" x14ac:dyDescent="0.25">
      <c r="F1008" s="28">
        <f t="shared" si="15"/>
        <v>0</v>
      </c>
    </row>
    <row r="1009" spans="6:6" x14ac:dyDescent="0.25">
      <c r="F1009" s="28">
        <f t="shared" si="15"/>
        <v>0</v>
      </c>
    </row>
    <row r="1010" spans="6:6" x14ac:dyDescent="0.25">
      <c r="F1010" s="28">
        <f t="shared" si="15"/>
        <v>0</v>
      </c>
    </row>
    <row r="1011" spans="6:6" x14ac:dyDescent="0.25">
      <c r="F1011" s="28">
        <f t="shared" si="15"/>
        <v>0</v>
      </c>
    </row>
    <row r="1012" spans="6:6" x14ac:dyDescent="0.25">
      <c r="F1012" s="28">
        <f t="shared" si="15"/>
        <v>0</v>
      </c>
    </row>
    <row r="1013" spans="6:6" x14ac:dyDescent="0.25">
      <c r="F1013" s="28">
        <f t="shared" si="15"/>
        <v>0</v>
      </c>
    </row>
    <row r="1014" spans="6:6" x14ac:dyDescent="0.25">
      <c r="F1014" s="28">
        <f t="shared" si="15"/>
        <v>0</v>
      </c>
    </row>
    <row r="1015" spans="6:6" x14ac:dyDescent="0.25">
      <c r="F1015" s="28">
        <f t="shared" si="15"/>
        <v>0</v>
      </c>
    </row>
    <row r="1016" spans="6:6" x14ac:dyDescent="0.25">
      <c r="F1016" s="28">
        <f t="shared" si="15"/>
        <v>0</v>
      </c>
    </row>
    <row r="1017" spans="6:6" x14ac:dyDescent="0.25">
      <c r="F1017" s="28">
        <f t="shared" si="15"/>
        <v>0</v>
      </c>
    </row>
    <row r="1018" spans="6:6" x14ac:dyDescent="0.25">
      <c r="F1018" s="28">
        <f t="shared" si="15"/>
        <v>0</v>
      </c>
    </row>
    <row r="1019" spans="6:6" x14ac:dyDescent="0.25">
      <c r="F1019" s="28">
        <f t="shared" si="15"/>
        <v>0</v>
      </c>
    </row>
    <row r="1020" spans="6:6" x14ac:dyDescent="0.25">
      <c r="F1020" s="28">
        <f t="shared" si="15"/>
        <v>0</v>
      </c>
    </row>
    <row r="1021" spans="6:6" x14ac:dyDescent="0.25">
      <c r="F1021" s="28">
        <f t="shared" si="15"/>
        <v>0</v>
      </c>
    </row>
    <row r="1022" spans="6:6" x14ac:dyDescent="0.25">
      <c r="F1022" s="28">
        <f t="shared" si="15"/>
        <v>0</v>
      </c>
    </row>
    <row r="1023" spans="6:6" x14ac:dyDescent="0.25">
      <c r="F1023" s="28">
        <f t="shared" si="15"/>
        <v>0</v>
      </c>
    </row>
    <row r="1024" spans="6:6" x14ac:dyDescent="0.25">
      <c r="F1024" s="28">
        <f t="shared" si="15"/>
        <v>0</v>
      </c>
    </row>
    <row r="1025" spans="6:6" x14ac:dyDescent="0.25">
      <c r="F1025" s="28">
        <f t="shared" si="15"/>
        <v>0</v>
      </c>
    </row>
    <row r="1026" spans="6:6" x14ac:dyDescent="0.25">
      <c r="F1026" s="28">
        <f t="shared" ref="F1026:F1089" si="16">+E1026-A1026</f>
        <v>0</v>
      </c>
    </row>
    <row r="1027" spans="6:6" x14ac:dyDescent="0.25">
      <c r="F1027" s="28">
        <f t="shared" si="16"/>
        <v>0</v>
      </c>
    </row>
    <row r="1028" spans="6:6" x14ac:dyDescent="0.25">
      <c r="F1028" s="28">
        <f t="shared" si="16"/>
        <v>0</v>
      </c>
    </row>
    <row r="1029" spans="6:6" x14ac:dyDescent="0.25">
      <c r="F1029" s="28">
        <f t="shared" si="16"/>
        <v>0</v>
      </c>
    </row>
    <row r="1030" spans="6:6" x14ac:dyDescent="0.25">
      <c r="F1030" s="28">
        <f t="shared" si="16"/>
        <v>0</v>
      </c>
    </row>
    <row r="1031" spans="6:6" x14ac:dyDescent="0.25">
      <c r="F1031" s="28">
        <f t="shared" si="16"/>
        <v>0</v>
      </c>
    </row>
    <row r="1032" spans="6:6" x14ac:dyDescent="0.25">
      <c r="F1032" s="28">
        <f t="shared" si="16"/>
        <v>0</v>
      </c>
    </row>
    <row r="1033" spans="6:6" x14ac:dyDescent="0.25">
      <c r="F1033" s="28">
        <f t="shared" si="16"/>
        <v>0</v>
      </c>
    </row>
    <row r="1034" spans="6:6" x14ac:dyDescent="0.25">
      <c r="F1034" s="28">
        <f t="shared" si="16"/>
        <v>0</v>
      </c>
    </row>
    <row r="1035" spans="6:6" x14ac:dyDescent="0.25">
      <c r="F1035" s="28">
        <f t="shared" si="16"/>
        <v>0</v>
      </c>
    </row>
    <row r="1036" spans="6:6" x14ac:dyDescent="0.25">
      <c r="F1036" s="28">
        <f t="shared" si="16"/>
        <v>0</v>
      </c>
    </row>
    <row r="1037" spans="6:6" x14ac:dyDescent="0.25">
      <c r="F1037" s="28">
        <f t="shared" si="16"/>
        <v>0</v>
      </c>
    </row>
    <row r="1038" spans="6:6" x14ac:dyDescent="0.25">
      <c r="F1038" s="28">
        <f t="shared" si="16"/>
        <v>0</v>
      </c>
    </row>
    <row r="1039" spans="6:6" x14ac:dyDescent="0.25">
      <c r="F1039" s="28">
        <f t="shared" si="16"/>
        <v>0</v>
      </c>
    </row>
    <row r="1040" spans="6:6" x14ac:dyDescent="0.25">
      <c r="F1040" s="28">
        <f t="shared" si="16"/>
        <v>0</v>
      </c>
    </row>
    <row r="1041" spans="6:6" x14ac:dyDescent="0.25">
      <c r="F1041" s="28">
        <f t="shared" si="16"/>
        <v>0</v>
      </c>
    </row>
    <row r="1042" spans="6:6" x14ac:dyDescent="0.25">
      <c r="F1042" s="28">
        <f t="shared" si="16"/>
        <v>0</v>
      </c>
    </row>
    <row r="1043" spans="6:6" x14ac:dyDescent="0.25">
      <c r="F1043" s="28">
        <f t="shared" si="16"/>
        <v>0</v>
      </c>
    </row>
    <row r="1044" spans="6:6" x14ac:dyDescent="0.25">
      <c r="F1044" s="28">
        <f t="shared" si="16"/>
        <v>0</v>
      </c>
    </row>
    <row r="1045" spans="6:6" x14ac:dyDescent="0.25">
      <c r="F1045" s="28">
        <f t="shared" si="16"/>
        <v>0</v>
      </c>
    </row>
    <row r="1046" spans="6:6" x14ac:dyDescent="0.25">
      <c r="F1046" s="28">
        <f t="shared" si="16"/>
        <v>0</v>
      </c>
    </row>
    <row r="1047" spans="6:6" x14ac:dyDescent="0.25">
      <c r="F1047" s="28">
        <f t="shared" si="16"/>
        <v>0</v>
      </c>
    </row>
    <row r="1048" spans="6:6" x14ac:dyDescent="0.25">
      <c r="F1048" s="28">
        <f t="shared" si="16"/>
        <v>0</v>
      </c>
    </row>
    <row r="1049" spans="6:6" x14ac:dyDescent="0.25">
      <c r="F1049" s="28">
        <f t="shared" si="16"/>
        <v>0</v>
      </c>
    </row>
    <row r="1050" spans="6:6" x14ac:dyDescent="0.25">
      <c r="F1050" s="28">
        <f t="shared" si="16"/>
        <v>0</v>
      </c>
    </row>
    <row r="1051" spans="6:6" x14ac:dyDescent="0.25">
      <c r="F1051" s="28">
        <f t="shared" si="16"/>
        <v>0</v>
      </c>
    </row>
    <row r="1052" spans="6:6" x14ac:dyDescent="0.25">
      <c r="F1052" s="28">
        <f t="shared" si="16"/>
        <v>0</v>
      </c>
    </row>
    <row r="1053" spans="6:6" x14ac:dyDescent="0.25">
      <c r="F1053" s="28">
        <f t="shared" si="16"/>
        <v>0</v>
      </c>
    </row>
    <row r="1054" spans="6:6" x14ac:dyDescent="0.25">
      <c r="F1054" s="28">
        <f t="shared" si="16"/>
        <v>0</v>
      </c>
    </row>
    <row r="1055" spans="6:6" x14ac:dyDescent="0.25">
      <c r="F1055" s="28">
        <f t="shared" si="16"/>
        <v>0</v>
      </c>
    </row>
    <row r="1056" spans="6:6" x14ac:dyDescent="0.25">
      <c r="F1056" s="28">
        <f t="shared" si="16"/>
        <v>0</v>
      </c>
    </row>
    <row r="1057" spans="6:6" x14ac:dyDescent="0.25">
      <c r="F1057" s="28">
        <f t="shared" si="16"/>
        <v>0</v>
      </c>
    </row>
    <row r="1058" spans="6:6" x14ac:dyDescent="0.25">
      <c r="F1058" s="28">
        <f t="shared" si="16"/>
        <v>0</v>
      </c>
    </row>
    <row r="1059" spans="6:6" x14ac:dyDescent="0.25">
      <c r="F1059" s="28">
        <f t="shared" si="16"/>
        <v>0</v>
      </c>
    </row>
    <row r="1060" spans="6:6" x14ac:dyDescent="0.25">
      <c r="F1060" s="28">
        <f t="shared" si="16"/>
        <v>0</v>
      </c>
    </row>
    <row r="1061" spans="6:6" x14ac:dyDescent="0.25">
      <c r="F1061" s="28">
        <f t="shared" si="16"/>
        <v>0</v>
      </c>
    </row>
    <row r="1062" spans="6:6" x14ac:dyDescent="0.25">
      <c r="F1062" s="28">
        <f t="shared" si="16"/>
        <v>0</v>
      </c>
    </row>
    <row r="1063" spans="6:6" x14ac:dyDescent="0.25">
      <c r="F1063" s="28">
        <f t="shared" si="16"/>
        <v>0</v>
      </c>
    </row>
    <row r="1064" spans="6:6" x14ac:dyDescent="0.25">
      <c r="F1064" s="28">
        <f t="shared" si="16"/>
        <v>0</v>
      </c>
    </row>
    <row r="1065" spans="6:6" x14ac:dyDescent="0.25">
      <c r="F1065" s="28">
        <f t="shared" si="16"/>
        <v>0</v>
      </c>
    </row>
    <row r="1066" spans="6:6" x14ac:dyDescent="0.25">
      <c r="F1066" s="28">
        <f t="shared" si="16"/>
        <v>0</v>
      </c>
    </row>
    <row r="1067" spans="6:6" x14ac:dyDescent="0.25">
      <c r="F1067" s="28">
        <f t="shared" si="16"/>
        <v>0</v>
      </c>
    </row>
    <row r="1068" spans="6:6" x14ac:dyDescent="0.25">
      <c r="F1068" s="28">
        <f t="shared" si="16"/>
        <v>0</v>
      </c>
    </row>
    <row r="1069" spans="6:6" x14ac:dyDescent="0.25">
      <c r="F1069" s="28">
        <f t="shared" si="16"/>
        <v>0</v>
      </c>
    </row>
    <row r="1070" spans="6:6" x14ac:dyDescent="0.25">
      <c r="F1070" s="28">
        <f t="shared" si="16"/>
        <v>0</v>
      </c>
    </row>
    <row r="1071" spans="6:6" x14ac:dyDescent="0.25">
      <c r="F1071" s="28">
        <f t="shared" si="16"/>
        <v>0</v>
      </c>
    </row>
    <row r="1072" spans="6:6" x14ac:dyDescent="0.25">
      <c r="F1072" s="28">
        <f t="shared" si="16"/>
        <v>0</v>
      </c>
    </row>
    <row r="1073" spans="6:6" x14ac:dyDescent="0.25">
      <c r="F1073" s="28">
        <f t="shared" si="16"/>
        <v>0</v>
      </c>
    </row>
    <row r="1074" spans="6:6" x14ac:dyDescent="0.25">
      <c r="F1074" s="28">
        <f t="shared" si="16"/>
        <v>0</v>
      </c>
    </row>
    <row r="1075" spans="6:6" x14ac:dyDescent="0.25">
      <c r="F1075" s="28">
        <f t="shared" si="16"/>
        <v>0</v>
      </c>
    </row>
    <row r="1076" spans="6:6" x14ac:dyDescent="0.25">
      <c r="F1076" s="28">
        <f t="shared" si="16"/>
        <v>0</v>
      </c>
    </row>
    <row r="1077" spans="6:6" x14ac:dyDescent="0.25">
      <c r="F1077" s="28">
        <f t="shared" si="16"/>
        <v>0</v>
      </c>
    </row>
    <row r="1078" spans="6:6" x14ac:dyDescent="0.25">
      <c r="F1078" s="28">
        <f t="shared" si="16"/>
        <v>0</v>
      </c>
    </row>
    <row r="1079" spans="6:6" x14ac:dyDescent="0.25">
      <c r="F1079" s="28">
        <f t="shared" si="16"/>
        <v>0</v>
      </c>
    </row>
    <row r="1080" spans="6:6" x14ac:dyDescent="0.25">
      <c r="F1080" s="28">
        <f t="shared" si="16"/>
        <v>0</v>
      </c>
    </row>
    <row r="1081" spans="6:6" x14ac:dyDescent="0.25">
      <c r="F1081" s="28">
        <f t="shared" si="16"/>
        <v>0</v>
      </c>
    </row>
    <row r="1082" spans="6:6" x14ac:dyDescent="0.25">
      <c r="F1082" s="28">
        <f t="shared" si="16"/>
        <v>0</v>
      </c>
    </row>
    <row r="1083" spans="6:6" x14ac:dyDescent="0.25">
      <c r="F1083" s="28">
        <f t="shared" si="16"/>
        <v>0</v>
      </c>
    </row>
    <row r="1084" spans="6:6" x14ac:dyDescent="0.25">
      <c r="F1084" s="28">
        <f t="shared" si="16"/>
        <v>0</v>
      </c>
    </row>
    <row r="1085" spans="6:6" x14ac:dyDescent="0.25">
      <c r="F1085" s="28">
        <f t="shared" si="16"/>
        <v>0</v>
      </c>
    </row>
    <row r="1086" spans="6:6" x14ac:dyDescent="0.25">
      <c r="F1086" s="28">
        <f t="shared" si="16"/>
        <v>0</v>
      </c>
    </row>
    <row r="1087" spans="6:6" x14ac:dyDescent="0.25">
      <c r="F1087" s="28">
        <f t="shared" si="16"/>
        <v>0</v>
      </c>
    </row>
    <row r="1088" spans="6:6" x14ac:dyDescent="0.25">
      <c r="F1088" s="28">
        <f t="shared" si="16"/>
        <v>0</v>
      </c>
    </row>
    <row r="1089" spans="6:6" x14ac:dyDescent="0.25">
      <c r="F1089" s="28">
        <f t="shared" si="16"/>
        <v>0</v>
      </c>
    </row>
    <row r="1090" spans="6:6" x14ac:dyDescent="0.25">
      <c r="F1090" s="28">
        <f t="shared" ref="F1090:F1153" si="17">+E1090-A1090</f>
        <v>0</v>
      </c>
    </row>
    <row r="1091" spans="6:6" x14ac:dyDescent="0.25">
      <c r="F1091" s="28">
        <f t="shared" si="17"/>
        <v>0</v>
      </c>
    </row>
    <row r="1092" spans="6:6" x14ac:dyDescent="0.25">
      <c r="F1092" s="28">
        <f t="shared" si="17"/>
        <v>0</v>
      </c>
    </row>
    <row r="1093" spans="6:6" x14ac:dyDescent="0.25">
      <c r="F1093" s="28">
        <f t="shared" si="17"/>
        <v>0</v>
      </c>
    </row>
    <row r="1094" spans="6:6" x14ac:dyDescent="0.25">
      <c r="F1094" s="28">
        <f t="shared" si="17"/>
        <v>0</v>
      </c>
    </row>
    <row r="1095" spans="6:6" x14ac:dyDescent="0.25">
      <c r="F1095" s="28">
        <f t="shared" si="17"/>
        <v>0</v>
      </c>
    </row>
    <row r="1096" spans="6:6" x14ac:dyDescent="0.25">
      <c r="F1096" s="28">
        <f t="shared" si="17"/>
        <v>0</v>
      </c>
    </row>
    <row r="1097" spans="6:6" x14ac:dyDescent="0.25">
      <c r="F1097" s="28">
        <f t="shared" si="17"/>
        <v>0</v>
      </c>
    </row>
    <row r="1098" spans="6:6" x14ac:dyDescent="0.25">
      <c r="F1098" s="28">
        <f t="shared" si="17"/>
        <v>0</v>
      </c>
    </row>
    <row r="1099" spans="6:6" x14ac:dyDescent="0.25">
      <c r="F1099" s="28">
        <f t="shared" si="17"/>
        <v>0</v>
      </c>
    </row>
    <row r="1100" spans="6:6" x14ac:dyDescent="0.25">
      <c r="F1100" s="28">
        <f t="shared" si="17"/>
        <v>0</v>
      </c>
    </row>
    <row r="1101" spans="6:6" x14ac:dyDescent="0.25">
      <c r="F1101" s="28">
        <f t="shared" si="17"/>
        <v>0</v>
      </c>
    </row>
    <row r="1102" spans="6:6" x14ac:dyDescent="0.25">
      <c r="F1102" s="28">
        <f t="shared" si="17"/>
        <v>0</v>
      </c>
    </row>
    <row r="1103" spans="6:6" x14ac:dyDescent="0.25">
      <c r="F1103" s="28">
        <f t="shared" si="17"/>
        <v>0</v>
      </c>
    </row>
    <row r="1104" spans="6:6" x14ac:dyDescent="0.25">
      <c r="F1104" s="28">
        <f t="shared" si="17"/>
        <v>0</v>
      </c>
    </row>
    <row r="1105" spans="6:6" x14ac:dyDescent="0.25">
      <c r="F1105" s="28">
        <f t="shared" si="17"/>
        <v>0</v>
      </c>
    </row>
    <row r="1106" spans="6:6" x14ac:dyDescent="0.25">
      <c r="F1106" s="28">
        <f t="shared" si="17"/>
        <v>0</v>
      </c>
    </row>
    <row r="1107" spans="6:6" x14ac:dyDescent="0.25">
      <c r="F1107" s="28">
        <f t="shared" si="17"/>
        <v>0</v>
      </c>
    </row>
    <row r="1108" spans="6:6" x14ac:dyDescent="0.25">
      <c r="F1108" s="28">
        <f t="shared" si="17"/>
        <v>0</v>
      </c>
    </row>
    <row r="1109" spans="6:6" x14ac:dyDescent="0.25">
      <c r="F1109" s="28">
        <f t="shared" si="17"/>
        <v>0</v>
      </c>
    </row>
    <row r="1110" spans="6:6" x14ac:dyDescent="0.25">
      <c r="F1110" s="28">
        <f t="shared" si="17"/>
        <v>0</v>
      </c>
    </row>
    <row r="1111" spans="6:6" x14ac:dyDescent="0.25">
      <c r="F1111" s="28">
        <f t="shared" si="17"/>
        <v>0</v>
      </c>
    </row>
    <row r="1112" spans="6:6" x14ac:dyDescent="0.25">
      <c r="F1112" s="28">
        <f t="shared" si="17"/>
        <v>0</v>
      </c>
    </row>
    <row r="1113" spans="6:6" x14ac:dyDescent="0.25">
      <c r="F1113" s="28">
        <f t="shared" si="17"/>
        <v>0</v>
      </c>
    </row>
    <row r="1114" spans="6:6" x14ac:dyDescent="0.25">
      <c r="F1114" s="28">
        <f t="shared" si="17"/>
        <v>0</v>
      </c>
    </row>
    <row r="1115" spans="6:6" x14ac:dyDescent="0.25">
      <c r="F1115" s="28">
        <f t="shared" si="17"/>
        <v>0</v>
      </c>
    </row>
    <row r="1116" spans="6:6" x14ac:dyDescent="0.25">
      <c r="F1116" s="28">
        <f t="shared" si="17"/>
        <v>0</v>
      </c>
    </row>
    <row r="1117" spans="6:6" x14ac:dyDescent="0.25">
      <c r="F1117" s="28">
        <f t="shared" si="17"/>
        <v>0</v>
      </c>
    </row>
    <row r="1118" spans="6:6" x14ac:dyDescent="0.25">
      <c r="F1118" s="28">
        <f t="shared" si="17"/>
        <v>0</v>
      </c>
    </row>
    <row r="1119" spans="6:6" x14ac:dyDescent="0.25">
      <c r="F1119" s="28">
        <f t="shared" si="17"/>
        <v>0</v>
      </c>
    </row>
    <row r="1120" spans="6:6" x14ac:dyDescent="0.25">
      <c r="F1120" s="28">
        <f t="shared" si="17"/>
        <v>0</v>
      </c>
    </row>
    <row r="1121" spans="6:6" x14ac:dyDescent="0.25">
      <c r="F1121" s="28">
        <f t="shared" si="17"/>
        <v>0</v>
      </c>
    </row>
    <row r="1122" spans="6:6" x14ac:dyDescent="0.25">
      <c r="F1122" s="28">
        <f t="shared" si="17"/>
        <v>0</v>
      </c>
    </row>
    <row r="1123" spans="6:6" x14ac:dyDescent="0.25">
      <c r="F1123" s="28">
        <f t="shared" si="17"/>
        <v>0</v>
      </c>
    </row>
    <row r="1124" spans="6:6" x14ac:dyDescent="0.25">
      <c r="F1124" s="28">
        <f t="shared" si="17"/>
        <v>0</v>
      </c>
    </row>
    <row r="1125" spans="6:6" x14ac:dyDescent="0.25">
      <c r="F1125" s="28">
        <f t="shared" si="17"/>
        <v>0</v>
      </c>
    </row>
    <row r="1126" spans="6:6" x14ac:dyDescent="0.25">
      <c r="F1126" s="28">
        <f t="shared" si="17"/>
        <v>0</v>
      </c>
    </row>
    <row r="1127" spans="6:6" x14ac:dyDescent="0.25">
      <c r="F1127" s="28">
        <f t="shared" si="17"/>
        <v>0</v>
      </c>
    </row>
    <row r="1128" spans="6:6" x14ac:dyDescent="0.25">
      <c r="F1128" s="28">
        <f t="shared" si="17"/>
        <v>0</v>
      </c>
    </row>
    <row r="1129" spans="6:6" x14ac:dyDescent="0.25">
      <c r="F1129" s="28">
        <f t="shared" si="17"/>
        <v>0</v>
      </c>
    </row>
    <row r="1130" spans="6:6" x14ac:dyDescent="0.25">
      <c r="F1130" s="28">
        <f t="shared" si="17"/>
        <v>0</v>
      </c>
    </row>
    <row r="1131" spans="6:6" x14ac:dyDescent="0.25">
      <c r="F1131" s="28">
        <f t="shared" si="17"/>
        <v>0</v>
      </c>
    </row>
    <row r="1132" spans="6:6" x14ac:dyDescent="0.25">
      <c r="F1132" s="28">
        <f t="shared" si="17"/>
        <v>0</v>
      </c>
    </row>
    <row r="1133" spans="6:6" x14ac:dyDescent="0.25">
      <c r="F1133" s="28">
        <f t="shared" si="17"/>
        <v>0</v>
      </c>
    </row>
    <row r="1134" spans="6:6" x14ac:dyDescent="0.25">
      <c r="F1134" s="28">
        <f t="shared" si="17"/>
        <v>0</v>
      </c>
    </row>
    <row r="1135" spans="6:6" x14ac:dyDescent="0.25">
      <c r="F1135" s="28">
        <f t="shared" si="17"/>
        <v>0</v>
      </c>
    </row>
    <row r="1136" spans="6:6" x14ac:dyDescent="0.25">
      <c r="F1136" s="28">
        <f t="shared" si="17"/>
        <v>0</v>
      </c>
    </row>
    <row r="1137" spans="6:6" x14ac:dyDescent="0.25">
      <c r="F1137" s="28">
        <f t="shared" si="17"/>
        <v>0</v>
      </c>
    </row>
    <row r="1138" spans="6:6" x14ac:dyDescent="0.25">
      <c r="F1138" s="28">
        <f t="shared" si="17"/>
        <v>0</v>
      </c>
    </row>
    <row r="1139" spans="6:6" x14ac:dyDescent="0.25">
      <c r="F1139" s="28">
        <f t="shared" si="17"/>
        <v>0</v>
      </c>
    </row>
    <row r="1140" spans="6:6" x14ac:dyDescent="0.25">
      <c r="F1140" s="28">
        <f t="shared" si="17"/>
        <v>0</v>
      </c>
    </row>
    <row r="1141" spans="6:6" x14ac:dyDescent="0.25">
      <c r="F1141" s="28">
        <f t="shared" si="17"/>
        <v>0</v>
      </c>
    </row>
    <row r="1142" spans="6:6" x14ac:dyDescent="0.25">
      <c r="F1142" s="28">
        <f t="shared" si="17"/>
        <v>0</v>
      </c>
    </row>
    <row r="1143" spans="6:6" x14ac:dyDescent="0.25">
      <c r="F1143" s="28">
        <f t="shared" si="17"/>
        <v>0</v>
      </c>
    </row>
    <row r="1144" spans="6:6" x14ac:dyDescent="0.25">
      <c r="F1144" s="28">
        <f t="shared" si="17"/>
        <v>0</v>
      </c>
    </row>
    <row r="1145" spans="6:6" x14ac:dyDescent="0.25">
      <c r="F1145" s="28">
        <f t="shared" si="17"/>
        <v>0</v>
      </c>
    </row>
    <row r="1146" spans="6:6" x14ac:dyDescent="0.25">
      <c r="F1146" s="28">
        <f t="shared" si="17"/>
        <v>0</v>
      </c>
    </row>
    <row r="1147" spans="6:6" x14ac:dyDescent="0.25">
      <c r="F1147" s="28">
        <f t="shared" si="17"/>
        <v>0</v>
      </c>
    </row>
    <row r="1148" spans="6:6" x14ac:dyDescent="0.25">
      <c r="F1148" s="28">
        <f t="shared" si="17"/>
        <v>0</v>
      </c>
    </row>
    <row r="1149" spans="6:6" x14ac:dyDescent="0.25">
      <c r="F1149" s="28">
        <f t="shared" si="17"/>
        <v>0</v>
      </c>
    </row>
    <row r="1150" spans="6:6" x14ac:dyDescent="0.25">
      <c r="F1150" s="28">
        <f t="shared" si="17"/>
        <v>0</v>
      </c>
    </row>
    <row r="1151" spans="6:6" x14ac:dyDescent="0.25">
      <c r="F1151" s="28">
        <f t="shared" si="17"/>
        <v>0</v>
      </c>
    </row>
    <row r="1152" spans="6:6" x14ac:dyDescent="0.25">
      <c r="F1152" s="28">
        <f t="shared" si="17"/>
        <v>0</v>
      </c>
    </row>
    <row r="1153" spans="6:6" x14ac:dyDescent="0.25">
      <c r="F1153" s="28">
        <f t="shared" si="17"/>
        <v>0</v>
      </c>
    </row>
    <row r="1154" spans="6:6" x14ac:dyDescent="0.25">
      <c r="F1154" s="28">
        <f t="shared" ref="F1154:F1217" si="18">+E1154-A1154</f>
        <v>0</v>
      </c>
    </row>
    <row r="1155" spans="6:6" x14ac:dyDescent="0.25">
      <c r="F1155" s="28">
        <f t="shared" si="18"/>
        <v>0</v>
      </c>
    </row>
    <row r="1156" spans="6:6" x14ac:dyDescent="0.25">
      <c r="F1156" s="28">
        <f t="shared" si="18"/>
        <v>0</v>
      </c>
    </row>
    <row r="1157" spans="6:6" x14ac:dyDescent="0.25">
      <c r="F1157" s="28">
        <f t="shared" si="18"/>
        <v>0</v>
      </c>
    </row>
    <row r="1158" spans="6:6" x14ac:dyDescent="0.25">
      <c r="F1158" s="28">
        <f t="shared" si="18"/>
        <v>0</v>
      </c>
    </row>
    <row r="1159" spans="6:6" x14ac:dyDescent="0.25">
      <c r="F1159" s="28">
        <f t="shared" si="18"/>
        <v>0</v>
      </c>
    </row>
    <row r="1160" spans="6:6" x14ac:dyDescent="0.25">
      <c r="F1160" s="28">
        <f t="shared" si="18"/>
        <v>0</v>
      </c>
    </row>
    <row r="1161" spans="6:6" x14ac:dyDescent="0.25">
      <c r="F1161" s="28">
        <f t="shared" si="18"/>
        <v>0</v>
      </c>
    </row>
    <row r="1162" spans="6:6" x14ac:dyDescent="0.25">
      <c r="F1162" s="28">
        <f t="shared" si="18"/>
        <v>0</v>
      </c>
    </row>
    <row r="1163" spans="6:6" x14ac:dyDescent="0.25">
      <c r="F1163" s="28">
        <f t="shared" si="18"/>
        <v>0</v>
      </c>
    </row>
    <row r="1164" spans="6:6" x14ac:dyDescent="0.25">
      <c r="F1164" s="28">
        <f t="shared" si="18"/>
        <v>0</v>
      </c>
    </row>
    <row r="1165" spans="6:6" x14ac:dyDescent="0.25">
      <c r="F1165" s="28">
        <f t="shared" si="18"/>
        <v>0</v>
      </c>
    </row>
    <row r="1166" spans="6:6" x14ac:dyDescent="0.25">
      <c r="F1166" s="28">
        <f t="shared" si="18"/>
        <v>0</v>
      </c>
    </row>
    <row r="1167" spans="6:6" x14ac:dyDescent="0.25">
      <c r="F1167" s="28">
        <f t="shared" si="18"/>
        <v>0</v>
      </c>
    </row>
    <row r="1168" spans="6:6" x14ac:dyDescent="0.25">
      <c r="F1168" s="28">
        <f t="shared" si="18"/>
        <v>0</v>
      </c>
    </row>
    <row r="1169" spans="6:6" x14ac:dyDescent="0.25">
      <c r="F1169" s="28">
        <f t="shared" si="18"/>
        <v>0</v>
      </c>
    </row>
    <row r="1170" spans="6:6" x14ac:dyDescent="0.25">
      <c r="F1170" s="28">
        <f t="shared" si="18"/>
        <v>0</v>
      </c>
    </row>
    <row r="1171" spans="6:6" x14ac:dyDescent="0.25">
      <c r="F1171" s="28">
        <f t="shared" si="18"/>
        <v>0</v>
      </c>
    </row>
    <row r="1172" spans="6:6" x14ac:dyDescent="0.25">
      <c r="F1172" s="28">
        <f t="shared" si="18"/>
        <v>0</v>
      </c>
    </row>
    <row r="1173" spans="6:6" x14ac:dyDescent="0.25">
      <c r="F1173" s="28">
        <f t="shared" si="18"/>
        <v>0</v>
      </c>
    </row>
    <row r="1174" spans="6:6" x14ac:dyDescent="0.25">
      <c r="F1174" s="28">
        <f t="shared" si="18"/>
        <v>0</v>
      </c>
    </row>
    <row r="1175" spans="6:6" x14ac:dyDescent="0.25">
      <c r="F1175" s="28">
        <f t="shared" si="18"/>
        <v>0</v>
      </c>
    </row>
    <row r="1176" spans="6:6" x14ac:dyDescent="0.25">
      <c r="F1176" s="28">
        <f t="shared" si="18"/>
        <v>0</v>
      </c>
    </row>
    <row r="1177" spans="6:6" x14ac:dyDescent="0.25">
      <c r="F1177" s="28">
        <f t="shared" si="18"/>
        <v>0</v>
      </c>
    </row>
    <row r="1178" spans="6:6" x14ac:dyDescent="0.25">
      <c r="F1178" s="28">
        <f t="shared" si="18"/>
        <v>0</v>
      </c>
    </row>
    <row r="1179" spans="6:6" x14ac:dyDescent="0.25">
      <c r="F1179" s="28">
        <f t="shared" si="18"/>
        <v>0</v>
      </c>
    </row>
    <row r="1180" spans="6:6" x14ac:dyDescent="0.25">
      <c r="F1180" s="28">
        <f t="shared" si="18"/>
        <v>0</v>
      </c>
    </row>
    <row r="1181" spans="6:6" x14ac:dyDescent="0.25">
      <c r="F1181" s="28">
        <f t="shared" si="18"/>
        <v>0</v>
      </c>
    </row>
    <row r="1182" spans="6:6" x14ac:dyDescent="0.25">
      <c r="F1182" s="28">
        <f t="shared" si="18"/>
        <v>0</v>
      </c>
    </row>
    <row r="1183" spans="6:6" x14ac:dyDescent="0.25">
      <c r="F1183" s="28">
        <f t="shared" si="18"/>
        <v>0</v>
      </c>
    </row>
    <row r="1184" spans="6:6" x14ac:dyDescent="0.25">
      <c r="F1184" s="28">
        <f t="shared" si="18"/>
        <v>0</v>
      </c>
    </row>
    <row r="1185" spans="6:6" x14ac:dyDescent="0.25">
      <c r="F1185" s="28">
        <f t="shared" si="18"/>
        <v>0</v>
      </c>
    </row>
    <row r="1186" spans="6:6" x14ac:dyDescent="0.25">
      <c r="F1186" s="28">
        <f t="shared" si="18"/>
        <v>0</v>
      </c>
    </row>
    <row r="1187" spans="6:6" x14ac:dyDescent="0.25">
      <c r="F1187" s="28">
        <f t="shared" si="18"/>
        <v>0</v>
      </c>
    </row>
    <row r="1188" spans="6:6" x14ac:dyDescent="0.25">
      <c r="F1188" s="28">
        <f t="shared" si="18"/>
        <v>0</v>
      </c>
    </row>
    <row r="1189" spans="6:6" x14ac:dyDescent="0.25">
      <c r="F1189" s="28">
        <f t="shared" si="18"/>
        <v>0</v>
      </c>
    </row>
    <row r="1190" spans="6:6" x14ac:dyDescent="0.25">
      <c r="F1190" s="28">
        <f t="shared" si="18"/>
        <v>0</v>
      </c>
    </row>
    <row r="1191" spans="6:6" x14ac:dyDescent="0.25">
      <c r="F1191" s="28">
        <f t="shared" si="18"/>
        <v>0</v>
      </c>
    </row>
    <row r="1192" spans="6:6" x14ac:dyDescent="0.25">
      <c r="F1192" s="28">
        <f t="shared" si="18"/>
        <v>0</v>
      </c>
    </row>
    <row r="1193" spans="6:6" x14ac:dyDescent="0.25">
      <c r="F1193" s="28">
        <f t="shared" si="18"/>
        <v>0</v>
      </c>
    </row>
    <row r="1194" spans="6:6" x14ac:dyDescent="0.25">
      <c r="F1194" s="28">
        <f t="shared" si="18"/>
        <v>0</v>
      </c>
    </row>
    <row r="1195" spans="6:6" x14ac:dyDescent="0.25">
      <c r="F1195" s="28">
        <f t="shared" si="18"/>
        <v>0</v>
      </c>
    </row>
    <row r="1196" spans="6:6" x14ac:dyDescent="0.25">
      <c r="F1196" s="28">
        <f t="shared" si="18"/>
        <v>0</v>
      </c>
    </row>
    <row r="1197" spans="6:6" x14ac:dyDescent="0.25">
      <c r="F1197" s="28">
        <f t="shared" si="18"/>
        <v>0</v>
      </c>
    </row>
    <row r="1198" spans="6:6" x14ac:dyDescent="0.25">
      <c r="F1198" s="28">
        <f t="shared" si="18"/>
        <v>0</v>
      </c>
    </row>
    <row r="1199" spans="6:6" x14ac:dyDescent="0.25">
      <c r="F1199" s="28">
        <f t="shared" si="18"/>
        <v>0</v>
      </c>
    </row>
    <row r="1200" spans="6:6" x14ac:dyDescent="0.25">
      <c r="F1200" s="28">
        <f t="shared" si="18"/>
        <v>0</v>
      </c>
    </row>
    <row r="1201" spans="6:6" x14ac:dyDescent="0.25">
      <c r="F1201" s="28">
        <f t="shared" si="18"/>
        <v>0</v>
      </c>
    </row>
    <row r="1202" spans="6:6" x14ac:dyDescent="0.25">
      <c r="F1202" s="28">
        <f t="shared" si="18"/>
        <v>0</v>
      </c>
    </row>
    <row r="1203" spans="6:6" x14ac:dyDescent="0.25">
      <c r="F1203" s="28">
        <f t="shared" si="18"/>
        <v>0</v>
      </c>
    </row>
    <row r="1204" spans="6:6" x14ac:dyDescent="0.25">
      <c r="F1204" s="28">
        <f t="shared" si="18"/>
        <v>0</v>
      </c>
    </row>
    <row r="1205" spans="6:6" x14ac:dyDescent="0.25">
      <c r="F1205" s="28">
        <f t="shared" si="18"/>
        <v>0</v>
      </c>
    </row>
    <row r="1206" spans="6:6" x14ac:dyDescent="0.25">
      <c r="F1206" s="28">
        <f t="shared" si="18"/>
        <v>0</v>
      </c>
    </row>
    <row r="1207" spans="6:6" x14ac:dyDescent="0.25">
      <c r="F1207" s="28">
        <f t="shared" si="18"/>
        <v>0</v>
      </c>
    </row>
    <row r="1208" spans="6:6" x14ac:dyDescent="0.25">
      <c r="F1208" s="28">
        <f t="shared" si="18"/>
        <v>0</v>
      </c>
    </row>
    <row r="1209" spans="6:6" x14ac:dyDescent="0.25">
      <c r="F1209" s="28">
        <f t="shared" si="18"/>
        <v>0</v>
      </c>
    </row>
    <row r="1210" spans="6:6" x14ac:dyDescent="0.25">
      <c r="F1210" s="28">
        <f t="shared" si="18"/>
        <v>0</v>
      </c>
    </row>
    <row r="1211" spans="6:6" x14ac:dyDescent="0.25">
      <c r="F1211" s="28">
        <f t="shared" si="18"/>
        <v>0</v>
      </c>
    </row>
    <row r="1212" spans="6:6" x14ac:dyDescent="0.25">
      <c r="F1212" s="28">
        <f t="shared" si="18"/>
        <v>0</v>
      </c>
    </row>
    <row r="1213" spans="6:6" x14ac:dyDescent="0.25">
      <c r="F1213" s="28">
        <f t="shared" si="18"/>
        <v>0</v>
      </c>
    </row>
    <row r="1214" spans="6:6" x14ac:dyDescent="0.25">
      <c r="F1214" s="28">
        <f t="shared" si="18"/>
        <v>0</v>
      </c>
    </row>
    <row r="1215" spans="6:6" x14ac:dyDescent="0.25">
      <c r="F1215" s="28">
        <f t="shared" si="18"/>
        <v>0</v>
      </c>
    </row>
    <row r="1216" spans="6:6" x14ac:dyDescent="0.25">
      <c r="F1216" s="28">
        <f t="shared" si="18"/>
        <v>0</v>
      </c>
    </row>
    <row r="1217" spans="6:6" x14ac:dyDescent="0.25">
      <c r="F1217" s="28">
        <f t="shared" si="18"/>
        <v>0</v>
      </c>
    </row>
    <row r="1218" spans="6:6" x14ac:dyDescent="0.25">
      <c r="F1218" s="28">
        <f t="shared" ref="F1218:F1281" si="19">+E1218-A1218</f>
        <v>0</v>
      </c>
    </row>
    <row r="1219" spans="6:6" x14ac:dyDescent="0.25">
      <c r="F1219" s="28">
        <f t="shared" si="19"/>
        <v>0</v>
      </c>
    </row>
    <row r="1220" spans="6:6" x14ac:dyDescent="0.25">
      <c r="F1220" s="28">
        <f t="shared" si="19"/>
        <v>0</v>
      </c>
    </row>
    <row r="1221" spans="6:6" x14ac:dyDescent="0.25">
      <c r="F1221" s="28">
        <f t="shared" si="19"/>
        <v>0</v>
      </c>
    </row>
    <row r="1222" spans="6:6" x14ac:dyDescent="0.25">
      <c r="F1222" s="28">
        <f t="shared" si="19"/>
        <v>0</v>
      </c>
    </row>
    <row r="1223" spans="6:6" x14ac:dyDescent="0.25">
      <c r="F1223" s="28">
        <f t="shared" si="19"/>
        <v>0</v>
      </c>
    </row>
    <row r="1224" spans="6:6" x14ac:dyDescent="0.25">
      <c r="F1224" s="28">
        <f t="shared" si="19"/>
        <v>0</v>
      </c>
    </row>
    <row r="1225" spans="6:6" x14ac:dyDescent="0.25">
      <c r="F1225" s="28">
        <f t="shared" si="19"/>
        <v>0</v>
      </c>
    </row>
    <row r="1226" spans="6:6" x14ac:dyDescent="0.25">
      <c r="F1226" s="28">
        <f t="shared" si="19"/>
        <v>0</v>
      </c>
    </row>
    <row r="1227" spans="6:6" x14ac:dyDescent="0.25">
      <c r="F1227" s="28">
        <f t="shared" si="19"/>
        <v>0</v>
      </c>
    </row>
    <row r="1228" spans="6:6" x14ac:dyDescent="0.25">
      <c r="F1228" s="28">
        <f t="shared" si="19"/>
        <v>0</v>
      </c>
    </row>
    <row r="1229" spans="6:6" x14ac:dyDescent="0.25">
      <c r="F1229" s="28">
        <f t="shared" si="19"/>
        <v>0</v>
      </c>
    </row>
    <row r="1230" spans="6:6" x14ac:dyDescent="0.25">
      <c r="F1230" s="28">
        <f t="shared" si="19"/>
        <v>0</v>
      </c>
    </row>
    <row r="1231" spans="6:6" x14ac:dyDescent="0.25">
      <c r="F1231" s="28">
        <f t="shared" si="19"/>
        <v>0</v>
      </c>
    </row>
    <row r="1232" spans="6:6" x14ac:dyDescent="0.25">
      <c r="F1232" s="28">
        <f t="shared" si="19"/>
        <v>0</v>
      </c>
    </row>
    <row r="1233" spans="6:6" x14ac:dyDescent="0.25">
      <c r="F1233" s="28">
        <f t="shared" si="19"/>
        <v>0</v>
      </c>
    </row>
    <row r="1234" spans="6:6" x14ac:dyDescent="0.25">
      <c r="F1234" s="28">
        <f t="shared" si="19"/>
        <v>0</v>
      </c>
    </row>
    <row r="1235" spans="6:6" x14ac:dyDescent="0.25">
      <c r="F1235" s="28">
        <f t="shared" si="19"/>
        <v>0</v>
      </c>
    </row>
    <row r="1236" spans="6:6" x14ac:dyDescent="0.25">
      <c r="F1236" s="28">
        <f t="shared" si="19"/>
        <v>0</v>
      </c>
    </row>
    <row r="1237" spans="6:6" x14ac:dyDescent="0.25">
      <c r="F1237" s="28">
        <f t="shared" si="19"/>
        <v>0</v>
      </c>
    </row>
    <row r="1238" spans="6:6" x14ac:dyDescent="0.25">
      <c r="F1238" s="28">
        <f t="shared" si="19"/>
        <v>0</v>
      </c>
    </row>
    <row r="1239" spans="6:6" x14ac:dyDescent="0.25">
      <c r="F1239" s="28">
        <f t="shared" si="19"/>
        <v>0</v>
      </c>
    </row>
    <row r="1240" spans="6:6" x14ac:dyDescent="0.25">
      <c r="F1240" s="28">
        <f t="shared" si="19"/>
        <v>0</v>
      </c>
    </row>
    <row r="1241" spans="6:6" x14ac:dyDescent="0.25">
      <c r="F1241" s="28">
        <f t="shared" si="19"/>
        <v>0</v>
      </c>
    </row>
    <row r="1242" spans="6:6" x14ac:dyDescent="0.25">
      <c r="F1242" s="28">
        <f t="shared" si="19"/>
        <v>0</v>
      </c>
    </row>
    <row r="1243" spans="6:6" x14ac:dyDescent="0.25">
      <c r="F1243" s="28">
        <f t="shared" si="19"/>
        <v>0</v>
      </c>
    </row>
    <row r="1244" spans="6:6" x14ac:dyDescent="0.25">
      <c r="F1244" s="28">
        <f t="shared" si="19"/>
        <v>0</v>
      </c>
    </row>
    <row r="1245" spans="6:6" x14ac:dyDescent="0.25">
      <c r="F1245" s="28">
        <f t="shared" si="19"/>
        <v>0</v>
      </c>
    </row>
    <row r="1246" spans="6:6" x14ac:dyDescent="0.25">
      <c r="F1246" s="28">
        <f t="shared" si="19"/>
        <v>0</v>
      </c>
    </row>
    <row r="1247" spans="6:6" x14ac:dyDescent="0.25">
      <c r="F1247" s="28">
        <f t="shared" si="19"/>
        <v>0</v>
      </c>
    </row>
    <row r="1248" spans="6:6" x14ac:dyDescent="0.25">
      <c r="F1248" s="28">
        <f t="shared" si="19"/>
        <v>0</v>
      </c>
    </row>
    <row r="1249" spans="6:6" x14ac:dyDescent="0.25">
      <c r="F1249" s="28">
        <f t="shared" si="19"/>
        <v>0</v>
      </c>
    </row>
    <row r="1250" spans="6:6" x14ac:dyDescent="0.25">
      <c r="F1250" s="28">
        <f t="shared" si="19"/>
        <v>0</v>
      </c>
    </row>
    <row r="1251" spans="6:6" x14ac:dyDescent="0.25">
      <c r="F1251" s="28">
        <f t="shared" si="19"/>
        <v>0</v>
      </c>
    </row>
    <row r="1252" spans="6:6" x14ac:dyDescent="0.25">
      <c r="F1252" s="28">
        <f t="shared" si="19"/>
        <v>0</v>
      </c>
    </row>
    <row r="1253" spans="6:6" x14ac:dyDescent="0.25">
      <c r="F1253" s="28">
        <f t="shared" si="19"/>
        <v>0</v>
      </c>
    </row>
    <row r="1254" spans="6:6" x14ac:dyDescent="0.25">
      <c r="F1254" s="28">
        <f t="shared" si="19"/>
        <v>0</v>
      </c>
    </row>
    <row r="1255" spans="6:6" x14ac:dyDescent="0.25">
      <c r="F1255" s="28">
        <f t="shared" si="19"/>
        <v>0</v>
      </c>
    </row>
    <row r="1256" spans="6:6" x14ac:dyDescent="0.25">
      <c r="F1256" s="28">
        <f t="shared" si="19"/>
        <v>0</v>
      </c>
    </row>
    <row r="1257" spans="6:6" x14ac:dyDescent="0.25">
      <c r="F1257" s="28">
        <f t="shared" si="19"/>
        <v>0</v>
      </c>
    </row>
    <row r="1258" spans="6:6" x14ac:dyDescent="0.25">
      <c r="F1258" s="28">
        <f t="shared" si="19"/>
        <v>0</v>
      </c>
    </row>
    <row r="1259" spans="6:6" x14ac:dyDescent="0.25">
      <c r="F1259" s="28">
        <f t="shared" si="19"/>
        <v>0</v>
      </c>
    </row>
    <row r="1260" spans="6:6" x14ac:dyDescent="0.25">
      <c r="F1260" s="28">
        <f t="shared" si="19"/>
        <v>0</v>
      </c>
    </row>
    <row r="1261" spans="6:6" x14ac:dyDescent="0.25">
      <c r="F1261" s="28">
        <f t="shared" si="19"/>
        <v>0</v>
      </c>
    </row>
    <row r="1262" spans="6:6" x14ac:dyDescent="0.25">
      <c r="F1262" s="28">
        <f t="shared" si="19"/>
        <v>0</v>
      </c>
    </row>
    <row r="1263" spans="6:6" x14ac:dyDescent="0.25">
      <c r="F1263" s="28">
        <f t="shared" si="19"/>
        <v>0</v>
      </c>
    </row>
    <row r="1264" spans="6:6" x14ac:dyDescent="0.25">
      <c r="F1264" s="28">
        <f t="shared" si="19"/>
        <v>0</v>
      </c>
    </row>
    <row r="1265" spans="6:6" x14ac:dyDescent="0.25">
      <c r="F1265" s="28">
        <f t="shared" si="19"/>
        <v>0</v>
      </c>
    </row>
    <row r="1266" spans="6:6" x14ac:dyDescent="0.25">
      <c r="F1266" s="28">
        <f t="shared" si="19"/>
        <v>0</v>
      </c>
    </row>
    <row r="1267" spans="6:6" x14ac:dyDescent="0.25">
      <c r="F1267" s="28">
        <f t="shared" si="19"/>
        <v>0</v>
      </c>
    </row>
    <row r="1268" spans="6:6" x14ac:dyDescent="0.25">
      <c r="F1268" s="28">
        <f t="shared" si="19"/>
        <v>0</v>
      </c>
    </row>
    <row r="1269" spans="6:6" x14ac:dyDescent="0.25">
      <c r="F1269" s="28">
        <f t="shared" si="19"/>
        <v>0</v>
      </c>
    </row>
    <row r="1270" spans="6:6" x14ac:dyDescent="0.25">
      <c r="F1270" s="28">
        <f t="shared" si="19"/>
        <v>0</v>
      </c>
    </row>
    <row r="1271" spans="6:6" x14ac:dyDescent="0.25">
      <c r="F1271" s="28">
        <f t="shared" si="19"/>
        <v>0</v>
      </c>
    </row>
    <row r="1272" spans="6:6" x14ac:dyDescent="0.25">
      <c r="F1272" s="28">
        <f t="shared" si="19"/>
        <v>0</v>
      </c>
    </row>
    <row r="1273" spans="6:6" x14ac:dyDescent="0.25">
      <c r="F1273" s="28">
        <f t="shared" si="19"/>
        <v>0</v>
      </c>
    </row>
    <row r="1274" spans="6:6" x14ac:dyDescent="0.25">
      <c r="F1274" s="28">
        <f t="shared" si="19"/>
        <v>0</v>
      </c>
    </row>
    <row r="1275" spans="6:6" x14ac:dyDescent="0.25">
      <c r="F1275" s="28">
        <f t="shared" si="19"/>
        <v>0</v>
      </c>
    </row>
    <row r="1276" spans="6:6" x14ac:dyDescent="0.25">
      <c r="F1276" s="28">
        <f t="shared" si="19"/>
        <v>0</v>
      </c>
    </row>
    <row r="1277" spans="6:6" x14ac:dyDescent="0.25">
      <c r="F1277" s="28">
        <f t="shared" si="19"/>
        <v>0</v>
      </c>
    </row>
    <row r="1278" spans="6:6" x14ac:dyDescent="0.25">
      <c r="F1278" s="28">
        <f t="shared" si="19"/>
        <v>0</v>
      </c>
    </row>
    <row r="1279" spans="6:6" x14ac:dyDescent="0.25">
      <c r="F1279" s="28">
        <f t="shared" si="19"/>
        <v>0</v>
      </c>
    </row>
    <row r="1280" spans="6:6" x14ac:dyDescent="0.25">
      <c r="F1280" s="28">
        <f t="shared" si="19"/>
        <v>0</v>
      </c>
    </row>
    <row r="1281" spans="6:6" x14ac:dyDescent="0.25">
      <c r="F1281" s="28">
        <f t="shared" si="19"/>
        <v>0</v>
      </c>
    </row>
    <row r="1282" spans="6:6" x14ac:dyDescent="0.25">
      <c r="F1282" s="28">
        <f t="shared" ref="F1282:F1345" si="20">+E1282-A1282</f>
        <v>0</v>
      </c>
    </row>
    <row r="1283" spans="6:6" x14ac:dyDescent="0.25">
      <c r="F1283" s="28">
        <f t="shared" si="20"/>
        <v>0</v>
      </c>
    </row>
    <row r="1284" spans="6:6" x14ac:dyDescent="0.25">
      <c r="F1284" s="28">
        <f t="shared" si="20"/>
        <v>0</v>
      </c>
    </row>
    <row r="1285" spans="6:6" x14ac:dyDescent="0.25">
      <c r="F1285" s="28">
        <f t="shared" si="20"/>
        <v>0</v>
      </c>
    </row>
    <row r="1286" spans="6:6" x14ac:dyDescent="0.25">
      <c r="F1286" s="28">
        <f t="shared" si="20"/>
        <v>0</v>
      </c>
    </row>
    <row r="1287" spans="6:6" x14ac:dyDescent="0.25">
      <c r="F1287" s="28">
        <f t="shared" si="20"/>
        <v>0</v>
      </c>
    </row>
    <row r="1288" spans="6:6" x14ac:dyDescent="0.25">
      <c r="F1288" s="28">
        <f t="shared" si="20"/>
        <v>0</v>
      </c>
    </row>
    <row r="1289" spans="6:6" x14ac:dyDescent="0.25">
      <c r="F1289" s="28">
        <f t="shared" si="20"/>
        <v>0</v>
      </c>
    </row>
    <row r="1290" spans="6:6" x14ac:dyDescent="0.25">
      <c r="F1290" s="28">
        <f t="shared" si="20"/>
        <v>0</v>
      </c>
    </row>
    <row r="1291" spans="6:6" x14ac:dyDescent="0.25">
      <c r="F1291" s="28">
        <f t="shared" si="20"/>
        <v>0</v>
      </c>
    </row>
    <row r="1292" spans="6:6" x14ac:dyDescent="0.25">
      <c r="F1292" s="28">
        <f t="shared" si="20"/>
        <v>0</v>
      </c>
    </row>
    <row r="1293" spans="6:6" x14ac:dyDescent="0.25">
      <c r="F1293" s="28">
        <f t="shared" si="20"/>
        <v>0</v>
      </c>
    </row>
    <row r="1294" spans="6:6" x14ac:dyDescent="0.25">
      <c r="F1294" s="28">
        <f t="shared" si="20"/>
        <v>0</v>
      </c>
    </row>
    <row r="1295" spans="6:6" x14ac:dyDescent="0.25">
      <c r="F1295" s="28">
        <f t="shared" si="20"/>
        <v>0</v>
      </c>
    </row>
    <row r="1296" spans="6:6" x14ac:dyDescent="0.25">
      <c r="F1296" s="28">
        <f t="shared" si="20"/>
        <v>0</v>
      </c>
    </row>
    <row r="1297" spans="6:6" x14ac:dyDescent="0.25">
      <c r="F1297" s="28">
        <f t="shared" si="20"/>
        <v>0</v>
      </c>
    </row>
    <row r="1298" spans="6:6" x14ac:dyDescent="0.25">
      <c r="F1298" s="28">
        <f t="shared" si="20"/>
        <v>0</v>
      </c>
    </row>
    <row r="1299" spans="6:6" x14ac:dyDescent="0.25">
      <c r="F1299" s="28">
        <f t="shared" si="20"/>
        <v>0</v>
      </c>
    </row>
    <row r="1300" spans="6:6" x14ac:dyDescent="0.25">
      <c r="F1300" s="28">
        <f t="shared" si="20"/>
        <v>0</v>
      </c>
    </row>
    <row r="1301" spans="6:6" x14ac:dyDescent="0.25">
      <c r="F1301" s="28">
        <f t="shared" si="20"/>
        <v>0</v>
      </c>
    </row>
    <row r="1302" spans="6:6" x14ac:dyDescent="0.25">
      <c r="F1302" s="28">
        <f t="shared" si="20"/>
        <v>0</v>
      </c>
    </row>
    <row r="1303" spans="6:6" x14ac:dyDescent="0.25">
      <c r="F1303" s="28">
        <f t="shared" si="20"/>
        <v>0</v>
      </c>
    </row>
    <row r="1304" spans="6:6" x14ac:dyDescent="0.25">
      <c r="F1304" s="28">
        <f t="shared" si="20"/>
        <v>0</v>
      </c>
    </row>
    <row r="1305" spans="6:6" x14ac:dyDescent="0.25">
      <c r="F1305" s="28">
        <f t="shared" si="20"/>
        <v>0</v>
      </c>
    </row>
    <row r="1306" spans="6:6" x14ac:dyDescent="0.25">
      <c r="F1306" s="28">
        <f t="shared" si="20"/>
        <v>0</v>
      </c>
    </row>
    <row r="1307" spans="6:6" x14ac:dyDescent="0.25">
      <c r="F1307" s="28">
        <f t="shared" si="20"/>
        <v>0</v>
      </c>
    </row>
    <row r="1308" spans="6:6" x14ac:dyDescent="0.25">
      <c r="F1308" s="28">
        <f t="shared" si="20"/>
        <v>0</v>
      </c>
    </row>
    <row r="1309" spans="6:6" x14ac:dyDescent="0.25">
      <c r="F1309" s="28">
        <f t="shared" si="20"/>
        <v>0</v>
      </c>
    </row>
    <row r="1310" spans="6:6" x14ac:dyDescent="0.25">
      <c r="F1310" s="28">
        <f t="shared" si="20"/>
        <v>0</v>
      </c>
    </row>
    <row r="1311" spans="6:6" x14ac:dyDescent="0.25">
      <c r="F1311" s="28">
        <f t="shared" si="20"/>
        <v>0</v>
      </c>
    </row>
    <row r="1312" spans="6:6" x14ac:dyDescent="0.25">
      <c r="F1312" s="28">
        <f t="shared" si="20"/>
        <v>0</v>
      </c>
    </row>
    <row r="1313" spans="6:6" x14ac:dyDescent="0.25">
      <c r="F1313" s="28">
        <f t="shared" si="20"/>
        <v>0</v>
      </c>
    </row>
    <row r="1314" spans="6:6" x14ac:dyDescent="0.25">
      <c r="F1314" s="28">
        <f t="shared" si="20"/>
        <v>0</v>
      </c>
    </row>
    <row r="1315" spans="6:6" x14ac:dyDescent="0.25">
      <c r="F1315" s="28">
        <f t="shared" si="20"/>
        <v>0</v>
      </c>
    </row>
    <row r="1316" spans="6:6" x14ac:dyDescent="0.25">
      <c r="F1316" s="28">
        <f t="shared" si="20"/>
        <v>0</v>
      </c>
    </row>
    <row r="1317" spans="6:6" x14ac:dyDescent="0.25">
      <c r="F1317" s="28">
        <f t="shared" si="20"/>
        <v>0</v>
      </c>
    </row>
    <row r="1318" spans="6:6" x14ac:dyDescent="0.25">
      <c r="F1318" s="28">
        <f t="shared" si="20"/>
        <v>0</v>
      </c>
    </row>
    <row r="1319" spans="6:6" x14ac:dyDescent="0.25">
      <c r="F1319" s="28">
        <f t="shared" si="20"/>
        <v>0</v>
      </c>
    </row>
    <row r="1320" spans="6:6" x14ac:dyDescent="0.25">
      <c r="F1320" s="28">
        <f t="shared" si="20"/>
        <v>0</v>
      </c>
    </row>
    <row r="1321" spans="6:6" x14ac:dyDescent="0.25">
      <c r="F1321" s="28">
        <f t="shared" si="20"/>
        <v>0</v>
      </c>
    </row>
    <row r="1322" spans="6:6" x14ac:dyDescent="0.25">
      <c r="F1322" s="28">
        <f t="shared" si="20"/>
        <v>0</v>
      </c>
    </row>
    <row r="1323" spans="6:6" x14ac:dyDescent="0.25">
      <c r="F1323" s="28">
        <f t="shared" si="20"/>
        <v>0</v>
      </c>
    </row>
    <row r="1324" spans="6:6" x14ac:dyDescent="0.25">
      <c r="F1324" s="28">
        <f t="shared" si="20"/>
        <v>0</v>
      </c>
    </row>
    <row r="1325" spans="6:6" x14ac:dyDescent="0.25">
      <c r="F1325" s="28">
        <f t="shared" si="20"/>
        <v>0</v>
      </c>
    </row>
    <row r="1326" spans="6:6" x14ac:dyDescent="0.25">
      <c r="F1326" s="28">
        <f t="shared" si="20"/>
        <v>0</v>
      </c>
    </row>
    <row r="1327" spans="6:6" x14ac:dyDescent="0.25">
      <c r="F1327" s="28">
        <f t="shared" si="20"/>
        <v>0</v>
      </c>
    </row>
    <row r="1328" spans="6:6" x14ac:dyDescent="0.25">
      <c r="F1328" s="28">
        <f t="shared" si="20"/>
        <v>0</v>
      </c>
    </row>
    <row r="1329" spans="6:6" x14ac:dyDescent="0.25">
      <c r="F1329" s="28">
        <f t="shared" si="20"/>
        <v>0</v>
      </c>
    </row>
    <row r="1330" spans="6:6" x14ac:dyDescent="0.25">
      <c r="F1330" s="28">
        <f t="shared" si="20"/>
        <v>0</v>
      </c>
    </row>
    <row r="1331" spans="6:6" x14ac:dyDescent="0.25">
      <c r="F1331" s="28">
        <f t="shared" si="20"/>
        <v>0</v>
      </c>
    </row>
    <row r="1332" spans="6:6" x14ac:dyDescent="0.25">
      <c r="F1332" s="28">
        <f t="shared" si="20"/>
        <v>0</v>
      </c>
    </row>
    <row r="1333" spans="6:6" x14ac:dyDescent="0.25">
      <c r="F1333" s="28">
        <f t="shared" si="20"/>
        <v>0</v>
      </c>
    </row>
    <row r="1334" spans="6:6" x14ac:dyDescent="0.25">
      <c r="F1334" s="28">
        <f t="shared" si="20"/>
        <v>0</v>
      </c>
    </row>
    <row r="1335" spans="6:6" x14ac:dyDescent="0.25">
      <c r="F1335" s="28">
        <f t="shared" si="20"/>
        <v>0</v>
      </c>
    </row>
    <row r="1336" spans="6:6" x14ac:dyDescent="0.25">
      <c r="F1336" s="28">
        <f t="shared" si="20"/>
        <v>0</v>
      </c>
    </row>
    <row r="1337" spans="6:6" x14ac:dyDescent="0.25">
      <c r="F1337" s="28">
        <f t="shared" si="20"/>
        <v>0</v>
      </c>
    </row>
    <row r="1338" spans="6:6" x14ac:dyDescent="0.25">
      <c r="F1338" s="28">
        <f t="shared" si="20"/>
        <v>0</v>
      </c>
    </row>
    <row r="1339" spans="6:6" x14ac:dyDescent="0.25">
      <c r="F1339" s="28">
        <f t="shared" si="20"/>
        <v>0</v>
      </c>
    </row>
    <row r="1340" spans="6:6" x14ac:dyDescent="0.25">
      <c r="F1340" s="28">
        <f t="shared" si="20"/>
        <v>0</v>
      </c>
    </row>
    <row r="1341" spans="6:6" x14ac:dyDescent="0.25">
      <c r="F1341" s="28">
        <f t="shared" si="20"/>
        <v>0</v>
      </c>
    </row>
    <row r="1342" spans="6:6" x14ac:dyDescent="0.25">
      <c r="F1342" s="28">
        <f t="shared" si="20"/>
        <v>0</v>
      </c>
    </row>
    <row r="1343" spans="6:6" x14ac:dyDescent="0.25">
      <c r="F1343" s="28">
        <f t="shared" si="20"/>
        <v>0</v>
      </c>
    </row>
    <row r="1344" spans="6:6" x14ac:dyDescent="0.25">
      <c r="F1344" s="28">
        <f t="shared" si="20"/>
        <v>0</v>
      </c>
    </row>
    <row r="1345" spans="6:6" x14ac:dyDescent="0.25">
      <c r="F1345" s="28">
        <f t="shared" si="20"/>
        <v>0</v>
      </c>
    </row>
    <row r="1346" spans="6:6" x14ac:dyDescent="0.25">
      <c r="F1346" s="28">
        <f t="shared" ref="F1346:F1409" si="21">+E1346-A1346</f>
        <v>0</v>
      </c>
    </row>
    <row r="1347" spans="6:6" x14ac:dyDescent="0.25">
      <c r="F1347" s="28">
        <f t="shared" si="21"/>
        <v>0</v>
      </c>
    </row>
    <row r="1348" spans="6:6" x14ac:dyDescent="0.25">
      <c r="F1348" s="28">
        <f t="shared" si="21"/>
        <v>0</v>
      </c>
    </row>
    <row r="1349" spans="6:6" x14ac:dyDescent="0.25">
      <c r="F1349" s="28">
        <f t="shared" si="21"/>
        <v>0</v>
      </c>
    </row>
    <row r="1350" spans="6:6" x14ac:dyDescent="0.25">
      <c r="F1350" s="28">
        <f t="shared" si="21"/>
        <v>0</v>
      </c>
    </row>
    <row r="1351" spans="6:6" x14ac:dyDescent="0.25">
      <c r="F1351" s="28">
        <f t="shared" si="21"/>
        <v>0</v>
      </c>
    </row>
    <row r="1352" spans="6:6" x14ac:dyDescent="0.25">
      <c r="F1352" s="28">
        <f t="shared" si="21"/>
        <v>0</v>
      </c>
    </row>
    <row r="1353" spans="6:6" x14ac:dyDescent="0.25">
      <c r="F1353" s="28">
        <f t="shared" si="21"/>
        <v>0</v>
      </c>
    </row>
    <row r="1354" spans="6:6" x14ac:dyDescent="0.25">
      <c r="F1354" s="28">
        <f t="shared" si="21"/>
        <v>0</v>
      </c>
    </row>
    <row r="1355" spans="6:6" x14ac:dyDescent="0.25">
      <c r="F1355" s="28">
        <f t="shared" si="21"/>
        <v>0</v>
      </c>
    </row>
    <row r="1356" spans="6:6" x14ac:dyDescent="0.25">
      <c r="F1356" s="28">
        <f t="shared" si="21"/>
        <v>0</v>
      </c>
    </row>
    <row r="1357" spans="6:6" x14ac:dyDescent="0.25">
      <c r="F1357" s="28">
        <f t="shared" si="21"/>
        <v>0</v>
      </c>
    </row>
    <row r="1358" spans="6:6" x14ac:dyDescent="0.25">
      <c r="F1358" s="28">
        <f t="shared" si="21"/>
        <v>0</v>
      </c>
    </row>
    <row r="1359" spans="6:6" x14ac:dyDescent="0.25">
      <c r="F1359" s="28">
        <f t="shared" si="21"/>
        <v>0</v>
      </c>
    </row>
    <row r="1360" spans="6:6" x14ac:dyDescent="0.25">
      <c r="F1360" s="28">
        <f t="shared" si="21"/>
        <v>0</v>
      </c>
    </row>
    <row r="1361" spans="6:6" x14ac:dyDescent="0.25">
      <c r="F1361" s="28">
        <f t="shared" si="21"/>
        <v>0</v>
      </c>
    </row>
    <row r="1362" spans="6:6" x14ac:dyDescent="0.25">
      <c r="F1362" s="28">
        <f t="shared" si="21"/>
        <v>0</v>
      </c>
    </row>
    <row r="1363" spans="6:6" x14ac:dyDescent="0.25">
      <c r="F1363" s="28">
        <f t="shared" si="21"/>
        <v>0</v>
      </c>
    </row>
    <row r="1364" spans="6:6" x14ac:dyDescent="0.25">
      <c r="F1364" s="28">
        <f t="shared" si="21"/>
        <v>0</v>
      </c>
    </row>
    <row r="1365" spans="6:6" x14ac:dyDescent="0.25">
      <c r="F1365" s="28">
        <f t="shared" si="21"/>
        <v>0</v>
      </c>
    </row>
    <row r="1366" spans="6:6" x14ac:dyDescent="0.25">
      <c r="F1366" s="28">
        <f t="shared" si="21"/>
        <v>0</v>
      </c>
    </row>
    <row r="1367" spans="6:6" x14ac:dyDescent="0.25">
      <c r="F1367" s="28">
        <f t="shared" si="21"/>
        <v>0</v>
      </c>
    </row>
    <row r="1368" spans="6:6" x14ac:dyDescent="0.25">
      <c r="F1368" s="28">
        <f t="shared" si="21"/>
        <v>0</v>
      </c>
    </row>
    <row r="1369" spans="6:6" x14ac:dyDescent="0.25">
      <c r="F1369" s="28">
        <f t="shared" si="21"/>
        <v>0</v>
      </c>
    </row>
    <row r="1370" spans="6:6" x14ac:dyDescent="0.25">
      <c r="F1370" s="28">
        <f t="shared" si="21"/>
        <v>0</v>
      </c>
    </row>
    <row r="1371" spans="6:6" x14ac:dyDescent="0.25">
      <c r="F1371" s="28">
        <f t="shared" si="21"/>
        <v>0</v>
      </c>
    </row>
    <row r="1372" spans="6:6" x14ac:dyDescent="0.25">
      <c r="F1372" s="28">
        <f t="shared" si="21"/>
        <v>0</v>
      </c>
    </row>
    <row r="1373" spans="6:6" x14ac:dyDescent="0.25">
      <c r="F1373" s="28">
        <f t="shared" si="21"/>
        <v>0</v>
      </c>
    </row>
    <row r="1374" spans="6:6" x14ac:dyDescent="0.25">
      <c r="F1374" s="28">
        <f t="shared" si="21"/>
        <v>0</v>
      </c>
    </row>
    <row r="1375" spans="6:6" x14ac:dyDescent="0.25">
      <c r="F1375" s="28">
        <f t="shared" si="21"/>
        <v>0</v>
      </c>
    </row>
    <row r="1376" spans="6:6" x14ac:dyDescent="0.25">
      <c r="F1376" s="28">
        <f t="shared" si="21"/>
        <v>0</v>
      </c>
    </row>
    <row r="1377" spans="6:6" x14ac:dyDescent="0.25">
      <c r="F1377" s="28">
        <f t="shared" si="21"/>
        <v>0</v>
      </c>
    </row>
    <row r="1378" spans="6:6" x14ac:dyDescent="0.25">
      <c r="F1378" s="28">
        <f t="shared" si="21"/>
        <v>0</v>
      </c>
    </row>
    <row r="1379" spans="6:6" x14ac:dyDescent="0.25">
      <c r="F1379" s="28">
        <f t="shared" si="21"/>
        <v>0</v>
      </c>
    </row>
    <row r="1380" spans="6:6" x14ac:dyDescent="0.25">
      <c r="F1380" s="28">
        <f t="shared" si="21"/>
        <v>0</v>
      </c>
    </row>
    <row r="1381" spans="6:6" x14ac:dyDescent="0.25">
      <c r="F1381" s="28">
        <f t="shared" si="21"/>
        <v>0</v>
      </c>
    </row>
    <row r="1382" spans="6:6" x14ac:dyDescent="0.25">
      <c r="F1382" s="28">
        <f t="shared" si="21"/>
        <v>0</v>
      </c>
    </row>
    <row r="1383" spans="6:6" x14ac:dyDescent="0.25">
      <c r="F1383" s="28">
        <f t="shared" si="21"/>
        <v>0</v>
      </c>
    </row>
    <row r="1384" spans="6:6" x14ac:dyDescent="0.25">
      <c r="F1384" s="28">
        <f t="shared" si="21"/>
        <v>0</v>
      </c>
    </row>
    <row r="1385" spans="6:6" x14ac:dyDescent="0.25">
      <c r="F1385" s="28">
        <f t="shared" si="21"/>
        <v>0</v>
      </c>
    </row>
    <row r="1386" spans="6:6" x14ac:dyDescent="0.25">
      <c r="F1386" s="28">
        <f t="shared" si="21"/>
        <v>0</v>
      </c>
    </row>
    <row r="1387" spans="6:6" x14ac:dyDescent="0.25">
      <c r="F1387" s="28">
        <f t="shared" si="21"/>
        <v>0</v>
      </c>
    </row>
    <row r="1388" spans="6:6" x14ac:dyDescent="0.25">
      <c r="F1388" s="28">
        <f t="shared" si="21"/>
        <v>0</v>
      </c>
    </row>
    <row r="1389" spans="6:6" x14ac:dyDescent="0.25">
      <c r="F1389" s="28">
        <f t="shared" si="21"/>
        <v>0</v>
      </c>
    </row>
    <row r="1390" spans="6:6" x14ac:dyDescent="0.25">
      <c r="F1390" s="28">
        <f t="shared" si="21"/>
        <v>0</v>
      </c>
    </row>
    <row r="1391" spans="6:6" x14ac:dyDescent="0.25">
      <c r="F1391" s="28">
        <f t="shared" si="21"/>
        <v>0</v>
      </c>
    </row>
    <row r="1392" spans="6:6" x14ac:dyDescent="0.25">
      <c r="F1392" s="28">
        <f t="shared" si="21"/>
        <v>0</v>
      </c>
    </row>
    <row r="1393" spans="6:6" x14ac:dyDescent="0.25">
      <c r="F1393" s="28">
        <f t="shared" si="21"/>
        <v>0</v>
      </c>
    </row>
    <row r="1394" spans="6:6" x14ac:dyDescent="0.25">
      <c r="F1394" s="28">
        <f t="shared" si="21"/>
        <v>0</v>
      </c>
    </row>
    <row r="1395" spans="6:6" x14ac:dyDescent="0.25">
      <c r="F1395" s="28">
        <f t="shared" si="21"/>
        <v>0</v>
      </c>
    </row>
    <row r="1396" spans="6:6" x14ac:dyDescent="0.25">
      <c r="F1396" s="28">
        <f t="shared" si="21"/>
        <v>0</v>
      </c>
    </row>
    <row r="1397" spans="6:6" x14ac:dyDescent="0.25">
      <c r="F1397" s="28">
        <f t="shared" si="21"/>
        <v>0</v>
      </c>
    </row>
    <row r="1398" spans="6:6" x14ac:dyDescent="0.25">
      <c r="F1398" s="28">
        <f t="shared" si="21"/>
        <v>0</v>
      </c>
    </row>
    <row r="1399" spans="6:6" x14ac:dyDescent="0.25">
      <c r="F1399" s="28">
        <f t="shared" si="21"/>
        <v>0</v>
      </c>
    </row>
    <row r="1400" spans="6:6" x14ac:dyDescent="0.25">
      <c r="F1400" s="28">
        <f t="shared" si="21"/>
        <v>0</v>
      </c>
    </row>
    <row r="1401" spans="6:6" x14ac:dyDescent="0.25">
      <c r="F1401" s="28">
        <f t="shared" si="21"/>
        <v>0</v>
      </c>
    </row>
    <row r="1402" spans="6:6" x14ac:dyDescent="0.25">
      <c r="F1402" s="28">
        <f t="shared" si="21"/>
        <v>0</v>
      </c>
    </row>
    <row r="1403" spans="6:6" x14ac:dyDescent="0.25">
      <c r="F1403" s="28">
        <f t="shared" si="21"/>
        <v>0</v>
      </c>
    </row>
    <row r="1404" spans="6:6" x14ac:dyDescent="0.25">
      <c r="F1404" s="28">
        <f t="shared" si="21"/>
        <v>0</v>
      </c>
    </row>
    <row r="1405" spans="6:6" x14ac:dyDescent="0.25">
      <c r="F1405" s="28">
        <f t="shared" si="21"/>
        <v>0</v>
      </c>
    </row>
    <row r="1406" spans="6:6" x14ac:dyDescent="0.25">
      <c r="F1406" s="28">
        <f t="shared" si="21"/>
        <v>0</v>
      </c>
    </row>
    <row r="1407" spans="6:6" x14ac:dyDescent="0.25">
      <c r="F1407" s="28">
        <f t="shared" si="21"/>
        <v>0</v>
      </c>
    </row>
    <row r="1408" spans="6:6" x14ac:dyDescent="0.25">
      <c r="F1408" s="28">
        <f t="shared" si="21"/>
        <v>0</v>
      </c>
    </row>
    <row r="1409" spans="6:6" x14ac:dyDescent="0.25">
      <c r="F1409" s="28">
        <f t="shared" si="21"/>
        <v>0</v>
      </c>
    </row>
    <row r="1410" spans="6:6" x14ac:dyDescent="0.25">
      <c r="F1410" s="28">
        <f t="shared" ref="F1410:F1473" si="22">+E1410-A1410</f>
        <v>0</v>
      </c>
    </row>
    <row r="1411" spans="6:6" x14ac:dyDescent="0.25">
      <c r="F1411" s="28">
        <f t="shared" si="22"/>
        <v>0</v>
      </c>
    </row>
    <row r="1412" spans="6:6" x14ac:dyDescent="0.25">
      <c r="F1412" s="28">
        <f t="shared" si="22"/>
        <v>0</v>
      </c>
    </row>
    <row r="1413" spans="6:6" x14ac:dyDescent="0.25">
      <c r="F1413" s="28">
        <f t="shared" si="22"/>
        <v>0</v>
      </c>
    </row>
    <row r="1414" spans="6:6" x14ac:dyDescent="0.25">
      <c r="F1414" s="28">
        <f t="shared" si="22"/>
        <v>0</v>
      </c>
    </row>
    <row r="1415" spans="6:6" x14ac:dyDescent="0.25">
      <c r="F1415" s="28">
        <f t="shared" si="22"/>
        <v>0</v>
      </c>
    </row>
    <row r="1416" spans="6:6" x14ac:dyDescent="0.25">
      <c r="F1416" s="28">
        <f t="shared" si="22"/>
        <v>0</v>
      </c>
    </row>
    <row r="1417" spans="6:6" x14ac:dyDescent="0.25">
      <c r="F1417" s="28">
        <f t="shared" si="22"/>
        <v>0</v>
      </c>
    </row>
    <row r="1418" spans="6:6" x14ac:dyDescent="0.25">
      <c r="F1418" s="28">
        <f t="shared" si="22"/>
        <v>0</v>
      </c>
    </row>
    <row r="1419" spans="6:6" x14ac:dyDescent="0.25">
      <c r="F1419" s="28">
        <f t="shared" si="22"/>
        <v>0</v>
      </c>
    </row>
    <row r="1420" spans="6:6" x14ac:dyDescent="0.25">
      <c r="F1420" s="28">
        <f t="shared" si="22"/>
        <v>0</v>
      </c>
    </row>
    <row r="1421" spans="6:6" x14ac:dyDescent="0.25">
      <c r="F1421" s="28">
        <f t="shared" si="22"/>
        <v>0</v>
      </c>
    </row>
    <row r="1422" spans="6:6" x14ac:dyDescent="0.25">
      <c r="F1422" s="28">
        <f t="shared" si="22"/>
        <v>0</v>
      </c>
    </row>
    <row r="1423" spans="6:6" x14ac:dyDescent="0.25">
      <c r="F1423" s="28">
        <f t="shared" si="22"/>
        <v>0</v>
      </c>
    </row>
    <row r="1424" spans="6:6" x14ac:dyDescent="0.25">
      <c r="F1424" s="28">
        <f t="shared" si="22"/>
        <v>0</v>
      </c>
    </row>
    <row r="1425" spans="6:6" x14ac:dyDescent="0.25">
      <c r="F1425" s="28">
        <f t="shared" si="22"/>
        <v>0</v>
      </c>
    </row>
    <row r="1426" spans="6:6" x14ac:dyDescent="0.25">
      <c r="F1426" s="28">
        <f t="shared" si="22"/>
        <v>0</v>
      </c>
    </row>
    <row r="1427" spans="6:6" x14ac:dyDescent="0.25">
      <c r="F1427" s="28">
        <f t="shared" si="22"/>
        <v>0</v>
      </c>
    </row>
    <row r="1428" spans="6:6" x14ac:dyDescent="0.25">
      <c r="F1428" s="28">
        <f t="shared" si="22"/>
        <v>0</v>
      </c>
    </row>
    <row r="1429" spans="6:6" x14ac:dyDescent="0.25">
      <c r="F1429" s="28">
        <f t="shared" si="22"/>
        <v>0</v>
      </c>
    </row>
    <row r="1430" spans="6:6" x14ac:dyDescent="0.25">
      <c r="F1430" s="28">
        <f t="shared" si="22"/>
        <v>0</v>
      </c>
    </row>
    <row r="1431" spans="6:6" x14ac:dyDescent="0.25">
      <c r="F1431" s="28">
        <f t="shared" si="22"/>
        <v>0</v>
      </c>
    </row>
    <row r="1432" spans="6:6" x14ac:dyDescent="0.25">
      <c r="F1432" s="28">
        <f t="shared" si="22"/>
        <v>0</v>
      </c>
    </row>
    <row r="1433" spans="6:6" x14ac:dyDescent="0.25">
      <c r="F1433" s="28">
        <f t="shared" si="22"/>
        <v>0</v>
      </c>
    </row>
    <row r="1434" spans="6:6" x14ac:dyDescent="0.25">
      <c r="F1434" s="28">
        <f t="shared" si="22"/>
        <v>0</v>
      </c>
    </row>
    <row r="1435" spans="6:6" x14ac:dyDescent="0.25">
      <c r="F1435" s="28">
        <f t="shared" si="22"/>
        <v>0</v>
      </c>
    </row>
    <row r="1436" spans="6:6" x14ac:dyDescent="0.25">
      <c r="F1436" s="28">
        <f t="shared" si="22"/>
        <v>0</v>
      </c>
    </row>
    <row r="1437" spans="6:6" x14ac:dyDescent="0.25">
      <c r="F1437" s="28">
        <f t="shared" si="22"/>
        <v>0</v>
      </c>
    </row>
    <row r="1438" spans="6:6" x14ac:dyDescent="0.25">
      <c r="F1438" s="28">
        <f t="shared" si="22"/>
        <v>0</v>
      </c>
    </row>
    <row r="1439" spans="6:6" x14ac:dyDescent="0.25">
      <c r="F1439" s="28">
        <f t="shared" si="22"/>
        <v>0</v>
      </c>
    </row>
    <row r="1440" spans="6:6" x14ac:dyDescent="0.25">
      <c r="F1440" s="28">
        <f t="shared" si="22"/>
        <v>0</v>
      </c>
    </row>
    <row r="1441" spans="6:6" x14ac:dyDescent="0.25">
      <c r="F1441" s="28">
        <f t="shared" si="22"/>
        <v>0</v>
      </c>
    </row>
    <row r="1442" spans="6:6" x14ac:dyDescent="0.25">
      <c r="F1442" s="28">
        <f t="shared" si="22"/>
        <v>0</v>
      </c>
    </row>
    <row r="1443" spans="6:6" x14ac:dyDescent="0.25">
      <c r="F1443" s="28">
        <f t="shared" si="22"/>
        <v>0</v>
      </c>
    </row>
    <row r="1444" spans="6:6" x14ac:dyDescent="0.25">
      <c r="F1444" s="28">
        <f t="shared" si="22"/>
        <v>0</v>
      </c>
    </row>
    <row r="1445" spans="6:6" x14ac:dyDescent="0.25">
      <c r="F1445" s="28">
        <f t="shared" si="22"/>
        <v>0</v>
      </c>
    </row>
    <row r="1446" spans="6:6" x14ac:dyDescent="0.25">
      <c r="F1446" s="28">
        <f t="shared" si="22"/>
        <v>0</v>
      </c>
    </row>
    <row r="1447" spans="6:6" x14ac:dyDescent="0.25">
      <c r="F1447" s="28">
        <f t="shared" si="22"/>
        <v>0</v>
      </c>
    </row>
    <row r="1448" spans="6:6" x14ac:dyDescent="0.25">
      <c r="F1448" s="28">
        <f t="shared" si="22"/>
        <v>0</v>
      </c>
    </row>
    <row r="1449" spans="6:6" x14ac:dyDescent="0.25">
      <c r="F1449" s="28">
        <f t="shared" si="22"/>
        <v>0</v>
      </c>
    </row>
    <row r="1450" spans="6:6" x14ac:dyDescent="0.25">
      <c r="F1450" s="28">
        <f t="shared" si="22"/>
        <v>0</v>
      </c>
    </row>
    <row r="1451" spans="6:6" x14ac:dyDescent="0.25">
      <c r="F1451" s="28">
        <f t="shared" si="22"/>
        <v>0</v>
      </c>
    </row>
    <row r="1452" spans="6:6" x14ac:dyDescent="0.25">
      <c r="F1452" s="28">
        <f t="shared" si="22"/>
        <v>0</v>
      </c>
    </row>
    <row r="1453" spans="6:6" x14ac:dyDescent="0.25">
      <c r="F1453" s="28">
        <f t="shared" si="22"/>
        <v>0</v>
      </c>
    </row>
    <row r="1454" spans="6:6" x14ac:dyDescent="0.25">
      <c r="F1454" s="28">
        <f t="shared" si="22"/>
        <v>0</v>
      </c>
    </row>
    <row r="1455" spans="6:6" x14ac:dyDescent="0.25">
      <c r="F1455" s="28">
        <f t="shared" si="22"/>
        <v>0</v>
      </c>
    </row>
    <row r="1456" spans="6:6" x14ac:dyDescent="0.25">
      <c r="F1456" s="28">
        <f t="shared" si="22"/>
        <v>0</v>
      </c>
    </row>
    <row r="1457" spans="6:6" x14ac:dyDescent="0.25">
      <c r="F1457" s="28">
        <f t="shared" si="22"/>
        <v>0</v>
      </c>
    </row>
    <row r="1458" spans="6:6" x14ac:dyDescent="0.25">
      <c r="F1458" s="28">
        <f t="shared" si="22"/>
        <v>0</v>
      </c>
    </row>
    <row r="1459" spans="6:6" x14ac:dyDescent="0.25">
      <c r="F1459" s="28">
        <f t="shared" si="22"/>
        <v>0</v>
      </c>
    </row>
    <row r="1460" spans="6:6" x14ac:dyDescent="0.25">
      <c r="F1460" s="28">
        <f t="shared" si="22"/>
        <v>0</v>
      </c>
    </row>
    <row r="1461" spans="6:6" x14ac:dyDescent="0.25">
      <c r="F1461" s="28">
        <f t="shared" si="22"/>
        <v>0</v>
      </c>
    </row>
    <row r="1462" spans="6:6" x14ac:dyDescent="0.25">
      <c r="F1462" s="28">
        <f t="shared" si="22"/>
        <v>0</v>
      </c>
    </row>
    <row r="1463" spans="6:6" x14ac:dyDescent="0.25">
      <c r="F1463" s="28">
        <f t="shared" si="22"/>
        <v>0</v>
      </c>
    </row>
    <row r="1464" spans="6:6" x14ac:dyDescent="0.25">
      <c r="F1464" s="28">
        <f t="shared" si="22"/>
        <v>0</v>
      </c>
    </row>
    <row r="1465" spans="6:6" x14ac:dyDescent="0.25">
      <c r="F1465" s="28">
        <f t="shared" si="22"/>
        <v>0</v>
      </c>
    </row>
    <row r="1466" spans="6:6" x14ac:dyDescent="0.25">
      <c r="F1466" s="28">
        <f t="shared" si="22"/>
        <v>0</v>
      </c>
    </row>
    <row r="1467" spans="6:6" x14ac:dyDescent="0.25">
      <c r="F1467" s="28">
        <f t="shared" si="22"/>
        <v>0</v>
      </c>
    </row>
    <row r="1468" spans="6:6" x14ac:dyDescent="0.25">
      <c r="F1468" s="28">
        <f t="shared" si="22"/>
        <v>0</v>
      </c>
    </row>
    <row r="1469" spans="6:6" x14ac:dyDescent="0.25">
      <c r="F1469" s="28">
        <f t="shared" si="22"/>
        <v>0</v>
      </c>
    </row>
    <row r="1470" spans="6:6" x14ac:dyDescent="0.25">
      <c r="F1470" s="28">
        <f t="shared" si="22"/>
        <v>0</v>
      </c>
    </row>
    <row r="1471" spans="6:6" x14ac:dyDescent="0.25">
      <c r="F1471" s="28">
        <f t="shared" si="22"/>
        <v>0</v>
      </c>
    </row>
    <row r="1472" spans="6:6" x14ac:dyDescent="0.25">
      <c r="F1472" s="28">
        <f t="shared" si="22"/>
        <v>0</v>
      </c>
    </row>
    <row r="1473" spans="6:6" x14ac:dyDescent="0.25">
      <c r="F1473" s="28">
        <f t="shared" si="22"/>
        <v>0</v>
      </c>
    </row>
    <row r="1474" spans="6:6" x14ac:dyDescent="0.25">
      <c r="F1474" s="28">
        <f t="shared" ref="F1474:F1537" si="23">+E1474-A1474</f>
        <v>0</v>
      </c>
    </row>
    <row r="1475" spans="6:6" x14ac:dyDescent="0.25">
      <c r="F1475" s="28">
        <f t="shared" si="23"/>
        <v>0</v>
      </c>
    </row>
    <row r="1476" spans="6:6" x14ac:dyDescent="0.25">
      <c r="F1476" s="28">
        <f t="shared" si="23"/>
        <v>0</v>
      </c>
    </row>
    <row r="1477" spans="6:6" x14ac:dyDescent="0.25">
      <c r="F1477" s="28">
        <f t="shared" si="23"/>
        <v>0</v>
      </c>
    </row>
    <row r="1478" spans="6:6" x14ac:dyDescent="0.25">
      <c r="F1478" s="28">
        <f t="shared" si="23"/>
        <v>0</v>
      </c>
    </row>
    <row r="1479" spans="6:6" x14ac:dyDescent="0.25">
      <c r="F1479" s="28">
        <f t="shared" si="23"/>
        <v>0</v>
      </c>
    </row>
    <row r="1480" spans="6:6" x14ac:dyDescent="0.25">
      <c r="F1480" s="28">
        <f t="shared" si="23"/>
        <v>0</v>
      </c>
    </row>
    <row r="1481" spans="6:6" x14ac:dyDescent="0.25">
      <c r="F1481" s="28">
        <f t="shared" si="23"/>
        <v>0</v>
      </c>
    </row>
    <row r="1482" spans="6:6" x14ac:dyDescent="0.25">
      <c r="F1482" s="28">
        <f t="shared" si="23"/>
        <v>0</v>
      </c>
    </row>
    <row r="1483" spans="6:6" x14ac:dyDescent="0.25">
      <c r="F1483" s="28">
        <f t="shared" si="23"/>
        <v>0</v>
      </c>
    </row>
    <row r="1484" spans="6:6" x14ac:dyDescent="0.25">
      <c r="F1484" s="28">
        <f t="shared" si="23"/>
        <v>0</v>
      </c>
    </row>
    <row r="1485" spans="6:6" x14ac:dyDescent="0.25">
      <c r="F1485" s="28">
        <f t="shared" si="23"/>
        <v>0</v>
      </c>
    </row>
    <row r="1486" spans="6:6" x14ac:dyDescent="0.25">
      <c r="F1486" s="28">
        <f t="shared" si="23"/>
        <v>0</v>
      </c>
    </row>
    <row r="1487" spans="6:6" x14ac:dyDescent="0.25">
      <c r="F1487" s="28">
        <f t="shared" si="23"/>
        <v>0</v>
      </c>
    </row>
    <row r="1488" spans="6:6" x14ac:dyDescent="0.25">
      <c r="F1488" s="28">
        <f t="shared" si="23"/>
        <v>0</v>
      </c>
    </row>
    <row r="1489" spans="6:6" x14ac:dyDescent="0.25">
      <c r="F1489" s="28">
        <f t="shared" si="23"/>
        <v>0</v>
      </c>
    </row>
    <row r="1490" spans="6:6" x14ac:dyDescent="0.25">
      <c r="F1490" s="28">
        <f t="shared" si="23"/>
        <v>0</v>
      </c>
    </row>
    <row r="1491" spans="6:6" x14ac:dyDescent="0.25">
      <c r="F1491" s="28">
        <f t="shared" si="23"/>
        <v>0</v>
      </c>
    </row>
    <row r="1492" spans="6:6" x14ac:dyDescent="0.25">
      <c r="F1492" s="28">
        <f t="shared" si="23"/>
        <v>0</v>
      </c>
    </row>
    <row r="1493" spans="6:6" x14ac:dyDescent="0.25">
      <c r="F1493" s="28">
        <f t="shared" si="23"/>
        <v>0</v>
      </c>
    </row>
    <row r="1494" spans="6:6" x14ac:dyDescent="0.25">
      <c r="F1494" s="28">
        <f t="shared" si="23"/>
        <v>0</v>
      </c>
    </row>
    <row r="1495" spans="6:6" x14ac:dyDescent="0.25">
      <c r="F1495" s="28">
        <f t="shared" si="23"/>
        <v>0</v>
      </c>
    </row>
    <row r="1496" spans="6:6" x14ac:dyDescent="0.25">
      <c r="F1496" s="28">
        <f t="shared" si="23"/>
        <v>0</v>
      </c>
    </row>
    <row r="1497" spans="6:6" x14ac:dyDescent="0.25">
      <c r="F1497" s="28">
        <f t="shared" si="23"/>
        <v>0</v>
      </c>
    </row>
    <row r="1498" spans="6:6" x14ac:dyDescent="0.25">
      <c r="F1498" s="28">
        <f t="shared" si="23"/>
        <v>0</v>
      </c>
    </row>
    <row r="1499" spans="6:6" x14ac:dyDescent="0.25">
      <c r="F1499" s="28">
        <f t="shared" si="23"/>
        <v>0</v>
      </c>
    </row>
    <row r="1500" spans="6:6" x14ac:dyDescent="0.25">
      <c r="F1500" s="28">
        <f t="shared" si="23"/>
        <v>0</v>
      </c>
    </row>
    <row r="1501" spans="6:6" x14ac:dyDescent="0.25">
      <c r="F1501" s="28">
        <f t="shared" si="23"/>
        <v>0</v>
      </c>
    </row>
    <row r="1502" spans="6:6" x14ac:dyDescent="0.25">
      <c r="F1502" s="28">
        <f t="shared" si="23"/>
        <v>0</v>
      </c>
    </row>
    <row r="1503" spans="6:6" x14ac:dyDescent="0.25">
      <c r="F1503" s="28">
        <f t="shared" si="23"/>
        <v>0</v>
      </c>
    </row>
    <row r="1504" spans="6:6" x14ac:dyDescent="0.25">
      <c r="F1504" s="28">
        <f t="shared" si="23"/>
        <v>0</v>
      </c>
    </row>
    <row r="1505" spans="6:6" x14ac:dyDescent="0.25">
      <c r="F1505" s="28">
        <f t="shared" si="23"/>
        <v>0</v>
      </c>
    </row>
    <row r="1506" spans="6:6" x14ac:dyDescent="0.25">
      <c r="F1506" s="28">
        <f t="shared" si="23"/>
        <v>0</v>
      </c>
    </row>
    <row r="1507" spans="6:6" x14ac:dyDescent="0.25">
      <c r="F1507" s="28">
        <f t="shared" si="23"/>
        <v>0</v>
      </c>
    </row>
    <row r="1508" spans="6:6" x14ac:dyDescent="0.25">
      <c r="F1508" s="28">
        <f t="shared" si="23"/>
        <v>0</v>
      </c>
    </row>
    <row r="1509" spans="6:6" x14ac:dyDescent="0.25">
      <c r="F1509" s="28">
        <f t="shared" si="23"/>
        <v>0</v>
      </c>
    </row>
    <row r="1510" spans="6:6" x14ac:dyDescent="0.25">
      <c r="F1510" s="28">
        <f t="shared" si="23"/>
        <v>0</v>
      </c>
    </row>
    <row r="1511" spans="6:6" x14ac:dyDescent="0.25">
      <c r="F1511" s="28">
        <f t="shared" si="23"/>
        <v>0</v>
      </c>
    </row>
    <row r="1512" spans="6:6" x14ac:dyDescent="0.25">
      <c r="F1512" s="28">
        <f t="shared" si="23"/>
        <v>0</v>
      </c>
    </row>
    <row r="1513" spans="6:6" x14ac:dyDescent="0.25">
      <c r="F1513" s="28">
        <f t="shared" si="23"/>
        <v>0</v>
      </c>
    </row>
    <row r="1514" spans="6:6" x14ac:dyDescent="0.25">
      <c r="F1514" s="28">
        <f t="shared" si="23"/>
        <v>0</v>
      </c>
    </row>
    <row r="1515" spans="6:6" x14ac:dyDescent="0.25">
      <c r="F1515" s="28">
        <f t="shared" si="23"/>
        <v>0</v>
      </c>
    </row>
    <row r="1516" spans="6:6" x14ac:dyDescent="0.25">
      <c r="F1516" s="28">
        <f t="shared" si="23"/>
        <v>0</v>
      </c>
    </row>
    <row r="1517" spans="6:6" x14ac:dyDescent="0.25">
      <c r="F1517" s="28">
        <f t="shared" si="23"/>
        <v>0</v>
      </c>
    </row>
    <row r="1518" spans="6:6" x14ac:dyDescent="0.25">
      <c r="F1518" s="28">
        <f t="shared" si="23"/>
        <v>0</v>
      </c>
    </row>
    <row r="1519" spans="6:6" x14ac:dyDescent="0.25">
      <c r="F1519" s="28">
        <f t="shared" si="23"/>
        <v>0</v>
      </c>
    </row>
    <row r="1520" spans="6:6" x14ac:dyDescent="0.25">
      <c r="F1520" s="28">
        <f t="shared" si="23"/>
        <v>0</v>
      </c>
    </row>
    <row r="1521" spans="6:6" x14ac:dyDescent="0.25">
      <c r="F1521" s="28">
        <f t="shared" si="23"/>
        <v>0</v>
      </c>
    </row>
    <row r="1522" spans="6:6" x14ac:dyDescent="0.25">
      <c r="F1522" s="28">
        <f t="shared" si="23"/>
        <v>0</v>
      </c>
    </row>
    <row r="1523" spans="6:6" x14ac:dyDescent="0.25">
      <c r="F1523" s="28">
        <f t="shared" si="23"/>
        <v>0</v>
      </c>
    </row>
    <row r="1524" spans="6:6" x14ac:dyDescent="0.25">
      <c r="F1524" s="28">
        <f t="shared" si="23"/>
        <v>0</v>
      </c>
    </row>
    <row r="1525" spans="6:6" x14ac:dyDescent="0.25">
      <c r="F1525" s="28">
        <f t="shared" si="23"/>
        <v>0</v>
      </c>
    </row>
    <row r="1526" spans="6:6" x14ac:dyDescent="0.25">
      <c r="F1526" s="28">
        <f t="shared" si="23"/>
        <v>0</v>
      </c>
    </row>
    <row r="1527" spans="6:6" x14ac:dyDescent="0.25">
      <c r="F1527" s="28">
        <f t="shared" si="23"/>
        <v>0</v>
      </c>
    </row>
    <row r="1528" spans="6:6" x14ac:dyDescent="0.25">
      <c r="F1528" s="28">
        <f t="shared" si="23"/>
        <v>0</v>
      </c>
    </row>
    <row r="1529" spans="6:6" x14ac:dyDescent="0.25">
      <c r="F1529" s="28">
        <f t="shared" si="23"/>
        <v>0</v>
      </c>
    </row>
    <row r="1530" spans="6:6" x14ac:dyDescent="0.25">
      <c r="F1530" s="28">
        <f t="shared" si="23"/>
        <v>0</v>
      </c>
    </row>
    <row r="1531" spans="6:6" x14ac:dyDescent="0.25">
      <c r="F1531" s="28">
        <f t="shared" si="23"/>
        <v>0</v>
      </c>
    </row>
    <row r="1532" spans="6:6" x14ac:dyDescent="0.25">
      <c r="F1532" s="28">
        <f t="shared" si="23"/>
        <v>0</v>
      </c>
    </row>
    <row r="1533" spans="6:6" x14ac:dyDescent="0.25">
      <c r="F1533" s="28">
        <f t="shared" si="23"/>
        <v>0</v>
      </c>
    </row>
    <row r="1534" spans="6:6" x14ac:dyDescent="0.25">
      <c r="F1534" s="28">
        <f t="shared" si="23"/>
        <v>0</v>
      </c>
    </row>
    <row r="1535" spans="6:6" x14ac:dyDescent="0.25">
      <c r="F1535" s="28">
        <f t="shared" si="23"/>
        <v>0</v>
      </c>
    </row>
    <row r="1536" spans="6:6" x14ac:dyDescent="0.25">
      <c r="F1536" s="28">
        <f t="shared" si="23"/>
        <v>0</v>
      </c>
    </row>
    <row r="1537" spans="6:6" x14ac:dyDescent="0.25">
      <c r="F1537" s="28">
        <f t="shared" si="23"/>
        <v>0</v>
      </c>
    </row>
    <row r="1538" spans="6:6" x14ac:dyDescent="0.25">
      <c r="F1538" s="28">
        <f t="shared" ref="F1538:F1601" si="24">+E1538-A1538</f>
        <v>0</v>
      </c>
    </row>
    <row r="1539" spans="6:6" x14ac:dyDescent="0.25">
      <c r="F1539" s="28">
        <f t="shared" si="24"/>
        <v>0</v>
      </c>
    </row>
    <row r="1540" spans="6:6" x14ac:dyDescent="0.25">
      <c r="F1540" s="28">
        <f t="shared" si="24"/>
        <v>0</v>
      </c>
    </row>
    <row r="1541" spans="6:6" x14ac:dyDescent="0.25">
      <c r="F1541" s="28">
        <f t="shared" si="24"/>
        <v>0</v>
      </c>
    </row>
    <row r="1542" spans="6:6" x14ac:dyDescent="0.25">
      <c r="F1542" s="28">
        <f t="shared" si="24"/>
        <v>0</v>
      </c>
    </row>
    <row r="1543" spans="6:6" x14ac:dyDescent="0.25">
      <c r="F1543" s="28">
        <f t="shared" si="24"/>
        <v>0</v>
      </c>
    </row>
    <row r="1544" spans="6:6" x14ac:dyDescent="0.25">
      <c r="F1544" s="28">
        <f t="shared" si="24"/>
        <v>0</v>
      </c>
    </row>
    <row r="1545" spans="6:6" x14ac:dyDescent="0.25">
      <c r="F1545" s="28">
        <f t="shared" si="24"/>
        <v>0</v>
      </c>
    </row>
    <row r="1546" spans="6:6" x14ac:dyDescent="0.25">
      <c r="F1546" s="28">
        <f t="shared" si="24"/>
        <v>0</v>
      </c>
    </row>
    <row r="1547" spans="6:6" x14ac:dyDescent="0.25">
      <c r="F1547" s="28">
        <f t="shared" si="24"/>
        <v>0</v>
      </c>
    </row>
    <row r="1548" spans="6:6" x14ac:dyDescent="0.25">
      <c r="F1548" s="28">
        <f t="shared" si="24"/>
        <v>0</v>
      </c>
    </row>
    <row r="1549" spans="6:6" x14ac:dyDescent="0.25">
      <c r="F1549" s="28">
        <f t="shared" si="24"/>
        <v>0</v>
      </c>
    </row>
    <row r="1550" spans="6:6" x14ac:dyDescent="0.25">
      <c r="F1550" s="28">
        <f t="shared" si="24"/>
        <v>0</v>
      </c>
    </row>
    <row r="1551" spans="6:6" x14ac:dyDescent="0.25">
      <c r="F1551" s="28">
        <f t="shared" si="24"/>
        <v>0</v>
      </c>
    </row>
    <row r="1552" spans="6:6" x14ac:dyDescent="0.25">
      <c r="F1552" s="28">
        <f t="shared" si="24"/>
        <v>0</v>
      </c>
    </row>
    <row r="1553" spans="6:6" x14ac:dyDescent="0.25">
      <c r="F1553" s="28">
        <f t="shared" si="24"/>
        <v>0</v>
      </c>
    </row>
    <row r="1554" spans="6:6" x14ac:dyDescent="0.25">
      <c r="F1554" s="28">
        <f t="shared" si="24"/>
        <v>0</v>
      </c>
    </row>
    <row r="1555" spans="6:6" x14ac:dyDescent="0.25">
      <c r="F1555" s="28">
        <f t="shared" si="24"/>
        <v>0</v>
      </c>
    </row>
    <row r="1556" spans="6:6" x14ac:dyDescent="0.25">
      <c r="F1556" s="28">
        <f t="shared" si="24"/>
        <v>0</v>
      </c>
    </row>
    <row r="1557" spans="6:6" x14ac:dyDescent="0.25">
      <c r="F1557" s="28">
        <f t="shared" si="24"/>
        <v>0</v>
      </c>
    </row>
    <row r="1558" spans="6:6" x14ac:dyDescent="0.25">
      <c r="F1558" s="28">
        <f t="shared" si="24"/>
        <v>0</v>
      </c>
    </row>
    <row r="1559" spans="6:6" x14ac:dyDescent="0.25">
      <c r="F1559" s="28">
        <f t="shared" si="24"/>
        <v>0</v>
      </c>
    </row>
    <row r="1560" spans="6:6" x14ac:dyDescent="0.25">
      <c r="F1560" s="28">
        <f t="shared" si="24"/>
        <v>0</v>
      </c>
    </row>
    <row r="1561" spans="6:6" x14ac:dyDescent="0.25">
      <c r="F1561" s="28">
        <f t="shared" si="24"/>
        <v>0</v>
      </c>
    </row>
    <row r="1562" spans="6:6" x14ac:dyDescent="0.25">
      <c r="F1562" s="28">
        <f t="shared" si="24"/>
        <v>0</v>
      </c>
    </row>
    <row r="1563" spans="6:6" x14ac:dyDescent="0.25">
      <c r="F1563" s="28">
        <f t="shared" si="24"/>
        <v>0</v>
      </c>
    </row>
    <row r="1564" spans="6:6" x14ac:dyDescent="0.25">
      <c r="F1564" s="28">
        <f t="shared" si="24"/>
        <v>0</v>
      </c>
    </row>
    <row r="1565" spans="6:6" x14ac:dyDescent="0.25">
      <c r="F1565" s="28">
        <f t="shared" si="24"/>
        <v>0</v>
      </c>
    </row>
    <row r="1566" spans="6:6" x14ac:dyDescent="0.25">
      <c r="F1566" s="28">
        <f t="shared" si="24"/>
        <v>0</v>
      </c>
    </row>
    <row r="1567" spans="6:6" x14ac:dyDescent="0.25">
      <c r="F1567" s="28">
        <f t="shared" si="24"/>
        <v>0</v>
      </c>
    </row>
    <row r="1568" spans="6:6" x14ac:dyDescent="0.25">
      <c r="F1568" s="28">
        <f t="shared" si="24"/>
        <v>0</v>
      </c>
    </row>
    <row r="1569" spans="6:6" x14ac:dyDescent="0.25">
      <c r="F1569" s="28">
        <f t="shared" si="24"/>
        <v>0</v>
      </c>
    </row>
    <row r="1570" spans="6:6" x14ac:dyDescent="0.25">
      <c r="F1570" s="28">
        <f t="shared" si="24"/>
        <v>0</v>
      </c>
    </row>
    <row r="1571" spans="6:6" x14ac:dyDescent="0.25">
      <c r="F1571" s="28">
        <f t="shared" si="24"/>
        <v>0</v>
      </c>
    </row>
    <row r="1572" spans="6:6" x14ac:dyDescent="0.25">
      <c r="F1572" s="28">
        <f t="shared" si="24"/>
        <v>0</v>
      </c>
    </row>
    <row r="1573" spans="6:6" x14ac:dyDescent="0.25">
      <c r="F1573" s="28">
        <f t="shared" si="24"/>
        <v>0</v>
      </c>
    </row>
    <row r="1574" spans="6:6" x14ac:dyDescent="0.25">
      <c r="F1574" s="28">
        <f t="shared" si="24"/>
        <v>0</v>
      </c>
    </row>
    <row r="1575" spans="6:6" x14ac:dyDescent="0.25">
      <c r="F1575" s="28">
        <f t="shared" si="24"/>
        <v>0</v>
      </c>
    </row>
    <row r="1576" spans="6:6" x14ac:dyDescent="0.25">
      <c r="F1576" s="28">
        <f t="shared" si="24"/>
        <v>0</v>
      </c>
    </row>
    <row r="1577" spans="6:6" x14ac:dyDescent="0.25">
      <c r="F1577" s="28">
        <f t="shared" si="24"/>
        <v>0</v>
      </c>
    </row>
    <row r="1578" spans="6:6" x14ac:dyDescent="0.25">
      <c r="F1578" s="28">
        <f t="shared" si="24"/>
        <v>0</v>
      </c>
    </row>
    <row r="1579" spans="6:6" x14ac:dyDescent="0.25">
      <c r="F1579" s="28">
        <f t="shared" si="24"/>
        <v>0</v>
      </c>
    </row>
    <row r="1580" spans="6:6" x14ac:dyDescent="0.25">
      <c r="F1580" s="28">
        <f t="shared" si="24"/>
        <v>0</v>
      </c>
    </row>
    <row r="1581" spans="6:6" x14ac:dyDescent="0.25">
      <c r="F1581" s="28">
        <f t="shared" si="24"/>
        <v>0</v>
      </c>
    </row>
    <row r="1582" spans="6:6" x14ac:dyDescent="0.25">
      <c r="F1582" s="28">
        <f t="shared" si="24"/>
        <v>0</v>
      </c>
    </row>
    <row r="1583" spans="6:6" x14ac:dyDescent="0.25">
      <c r="F1583" s="28">
        <f t="shared" si="24"/>
        <v>0</v>
      </c>
    </row>
    <row r="1584" spans="6:6" x14ac:dyDescent="0.25">
      <c r="F1584" s="28">
        <f t="shared" si="24"/>
        <v>0</v>
      </c>
    </row>
    <row r="1585" spans="6:6" x14ac:dyDescent="0.25">
      <c r="F1585" s="28">
        <f t="shared" si="24"/>
        <v>0</v>
      </c>
    </row>
    <row r="1586" spans="6:6" x14ac:dyDescent="0.25">
      <c r="F1586" s="28">
        <f t="shared" si="24"/>
        <v>0</v>
      </c>
    </row>
    <row r="1587" spans="6:6" x14ac:dyDescent="0.25">
      <c r="F1587" s="28">
        <f t="shared" si="24"/>
        <v>0</v>
      </c>
    </row>
    <row r="1588" spans="6:6" x14ac:dyDescent="0.25">
      <c r="F1588" s="28">
        <f t="shared" si="24"/>
        <v>0</v>
      </c>
    </row>
    <row r="1589" spans="6:6" x14ac:dyDescent="0.25">
      <c r="F1589" s="28">
        <f t="shared" si="24"/>
        <v>0</v>
      </c>
    </row>
    <row r="1590" spans="6:6" x14ac:dyDescent="0.25">
      <c r="F1590" s="28">
        <f t="shared" si="24"/>
        <v>0</v>
      </c>
    </row>
    <row r="1591" spans="6:6" x14ac:dyDescent="0.25">
      <c r="F1591" s="28">
        <f t="shared" si="24"/>
        <v>0</v>
      </c>
    </row>
    <row r="1592" spans="6:6" x14ac:dyDescent="0.25">
      <c r="F1592" s="28">
        <f t="shared" si="24"/>
        <v>0</v>
      </c>
    </row>
    <row r="1593" spans="6:6" x14ac:dyDescent="0.25">
      <c r="F1593" s="28">
        <f t="shared" si="24"/>
        <v>0</v>
      </c>
    </row>
    <row r="1594" spans="6:6" x14ac:dyDescent="0.25">
      <c r="F1594" s="28">
        <f t="shared" si="24"/>
        <v>0</v>
      </c>
    </row>
    <row r="1595" spans="6:6" x14ac:dyDescent="0.25">
      <c r="F1595" s="28">
        <f t="shared" si="24"/>
        <v>0</v>
      </c>
    </row>
    <row r="1596" spans="6:6" x14ac:dyDescent="0.25">
      <c r="F1596" s="28">
        <f t="shared" si="24"/>
        <v>0</v>
      </c>
    </row>
    <row r="1597" spans="6:6" x14ac:dyDescent="0.25">
      <c r="F1597" s="28">
        <f t="shared" si="24"/>
        <v>0</v>
      </c>
    </row>
    <row r="1598" spans="6:6" x14ac:dyDescent="0.25">
      <c r="F1598" s="28">
        <f t="shared" si="24"/>
        <v>0</v>
      </c>
    </row>
    <row r="1599" spans="6:6" x14ac:dyDescent="0.25">
      <c r="F1599" s="28">
        <f t="shared" si="24"/>
        <v>0</v>
      </c>
    </row>
    <row r="1600" spans="6:6" x14ac:dyDescent="0.25">
      <c r="F1600" s="28">
        <f t="shared" si="24"/>
        <v>0</v>
      </c>
    </row>
    <row r="1601" spans="6:6" x14ac:dyDescent="0.25">
      <c r="F1601" s="28">
        <f t="shared" si="24"/>
        <v>0</v>
      </c>
    </row>
    <row r="1602" spans="6:6" x14ac:dyDescent="0.25">
      <c r="F1602" s="28">
        <f t="shared" ref="F1602:F1665" si="25">+E1602-A1602</f>
        <v>0</v>
      </c>
    </row>
    <row r="1603" spans="6:6" x14ac:dyDescent="0.25">
      <c r="F1603" s="28">
        <f t="shared" si="25"/>
        <v>0</v>
      </c>
    </row>
    <row r="1604" spans="6:6" x14ac:dyDescent="0.25">
      <c r="F1604" s="28">
        <f t="shared" si="25"/>
        <v>0</v>
      </c>
    </row>
    <row r="1605" spans="6:6" x14ac:dyDescent="0.25">
      <c r="F1605" s="28">
        <f t="shared" si="25"/>
        <v>0</v>
      </c>
    </row>
    <row r="1606" spans="6:6" x14ac:dyDescent="0.25">
      <c r="F1606" s="28">
        <f t="shared" si="25"/>
        <v>0</v>
      </c>
    </row>
    <row r="1607" spans="6:6" x14ac:dyDescent="0.25">
      <c r="F1607" s="28">
        <f t="shared" si="25"/>
        <v>0</v>
      </c>
    </row>
    <row r="1608" spans="6:6" x14ac:dyDescent="0.25">
      <c r="F1608" s="28">
        <f t="shared" si="25"/>
        <v>0</v>
      </c>
    </row>
    <row r="1609" spans="6:6" x14ac:dyDescent="0.25">
      <c r="F1609" s="28">
        <f t="shared" si="25"/>
        <v>0</v>
      </c>
    </row>
    <row r="1610" spans="6:6" x14ac:dyDescent="0.25">
      <c r="F1610" s="28">
        <f t="shared" si="25"/>
        <v>0</v>
      </c>
    </row>
    <row r="1611" spans="6:6" x14ac:dyDescent="0.25">
      <c r="F1611" s="28">
        <f t="shared" si="25"/>
        <v>0</v>
      </c>
    </row>
    <row r="1612" spans="6:6" x14ac:dyDescent="0.25">
      <c r="F1612" s="28">
        <f t="shared" si="25"/>
        <v>0</v>
      </c>
    </row>
    <row r="1613" spans="6:6" x14ac:dyDescent="0.25">
      <c r="F1613" s="28">
        <f t="shared" si="25"/>
        <v>0</v>
      </c>
    </row>
    <row r="1614" spans="6:6" x14ac:dyDescent="0.25">
      <c r="F1614" s="28">
        <f t="shared" si="25"/>
        <v>0</v>
      </c>
    </row>
    <row r="1615" spans="6:6" x14ac:dyDescent="0.25">
      <c r="F1615" s="28">
        <f t="shared" si="25"/>
        <v>0</v>
      </c>
    </row>
    <row r="1616" spans="6:6" x14ac:dyDescent="0.25">
      <c r="F1616" s="28">
        <f t="shared" si="25"/>
        <v>0</v>
      </c>
    </row>
    <row r="1617" spans="6:6" x14ac:dyDescent="0.25">
      <c r="F1617" s="28">
        <f t="shared" si="25"/>
        <v>0</v>
      </c>
    </row>
    <row r="1618" spans="6:6" x14ac:dyDescent="0.25">
      <c r="F1618" s="28">
        <f t="shared" si="25"/>
        <v>0</v>
      </c>
    </row>
    <row r="1619" spans="6:6" x14ac:dyDescent="0.25">
      <c r="F1619" s="28">
        <f t="shared" si="25"/>
        <v>0</v>
      </c>
    </row>
    <row r="1620" spans="6:6" x14ac:dyDescent="0.25">
      <c r="F1620" s="28">
        <f t="shared" si="25"/>
        <v>0</v>
      </c>
    </row>
    <row r="1621" spans="6:6" x14ac:dyDescent="0.25">
      <c r="F1621" s="28">
        <f t="shared" si="25"/>
        <v>0</v>
      </c>
    </row>
    <row r="1622" spans="6:6" x14ac:dyDescent="0.25">
      <c r="F1622" s="28">
        <f t="shared" si="25"/>
        <v>0</v>
      </c>
    </row>
    <row r="1623" spans="6:6" x14ac:dyDescent="0.25">
      <c r="F1623" s="28">
        <f t="shared" si="25"/>
        <v>0</v>
      </c>
    </row>
    <row r="1624" spans="6:6" x14ac:dyDescent="0.25">
      <c r="F1624" s="28">
        <f t="shared" si="25"/>
        <v>0</v>
      </c>
    </row>
    <row r="1625" spans="6:6" x14ac:dyDescent="0.25">
      <c r="F1625" s="28">
        <f t="shared" si="25"/>
        <v>0</v>
      </c>
    </row>
    <row r="1626" spans="6:6" x14ac:dyDescent="0.25">
      <c r="F1626" s="28">
        <f t="shared" si="25"/>
        <v>0</v>
      </c>
    </row>
    <row r="1627" spans="6:6" x14ac:dyDescent="0.25">
      <c r="F1627" s="28">
        <f t="shared" si="25"/>
        <v>0</v>
      </c>
    </row>
    <row r="1628" spans="6:6" x14ac:dyDescent="0.25">
      <c r="F1628" s="28">
        <f t="shared" si="25"/>
        <v>0</v>
      </c>
    </row>
    <row r="1629" spans="6:6" x14ac:dyDescent="0.25">
      <c r="F1629" s="28">
        <f t="shared" si="25"/>
        <v>0</v>
      </c>
    </row>
    <row r="1630" spans="6:6" x14ac:dyDescent="0.25">
      <c r="F1630" s="28">
        <f t="shared" si="25"/>
        <v>0</v>
      </c>
    </row>
    <row r="1631" spans="6:6" x14ac:dyDescent="0.25">
      <c r="F1631" s="28">
        <f t="shared" si="25"/>
        <v>0</v>
      </c>
    </row>
    <row r="1632" spans="6:6" x14ac:dyDescent="0.25">
      <c r="F1632" s="28">
        <f t="shared" si="25"/>
        <v>0</v>
      </c>
    </row>
    <row r="1633" spans="6:6" x14ac:dyDescent="0.25">
      <c r="F1633" s="28">
        <f t="shared" si="25"/>
        <v>0</v>
      </c>
    </row>
    <row r="1634" spans="6:6" x14ac:dyDescent="0.25">
      <c r="F1634" s="28">
        <f t="shared" si="25"/>
        <v>0</v>
      </c>
    </row>
    <row r="1635" spans="6:6" x14ac:dyDescent="0.25">
      <c r="F1635" s="28">
        <f t="shared" si="25"/>
        <v>0</v>
      </c>
    </row>
    <row r="1636" spans="6:6" x14ac:dyDescent="0.25">
      <c r="F1636" s="28">
        <f t="shared" si="25"/>
        <v>0</v>
      </c>
    </row>
    <row r="1637" spans="6:6" x14ac:dyDescent="0.25">
      <c r="F1637" s="28">
        <f t="shared" si="25"/>
        <v>0</v>
      </c>
    </row>
    <row r="1638" spans="6:6" x14ac:dyDescent="0.25">
      <c r="F1638" s="28">
        <f t="shared" si="25"/>
        <v>0</v>
      </c>
    </row>
    <row r="1639" spans="6:6" x14ac:dyDescent="0.25">
      <c r="F1639" s="28">
        <f t="shared" si="25"/>
        <v>0</v>
      </c>
    </row>
    <row r="1640" spans="6:6" x14ac:dyDescent="0.25">
      <c r="F1640" s="28">
        <f t="shared" si="25"/>
        <v>0</v>
      </c>
    </row>
    <row r="1641" spans="6:6" x14ac:dyDescent="0.25">
      <c r="F1641" s="28">
        <f t="shared" si="25"/>
        <v>0</v>
      </c>
    </row>
    <row r="1642" spans="6:6" x14ac:dyDescent="0.25">
      <c r="F1642" s="28">
        <f t="shared" si="25"/>
        <v>0</v>
      </c>
    </row>
    <row r="1643" spans="6:6" x14ac:dyDescent="0.25">
      <c r="F1643" s="28">
        <f t="shared" si="25"/>
        <v>0</v>
      </c>
    </row>
    <row r="1644" spans="6:6" x14ac:dyDescent="0.25">
      <c r="F1644" s="28">
        <f t="shared" si="25"/>
        <v>0</v>
      </c>
    </row>
    <row r="1645" spans="6:6" x14ac:dyDescent="0.25">
      <c r="F1645" s="28">
        <f t="shared" si="25"/>
        <v>0</v>
      </c>
    </row>
    <row r="1646" spans="6:6" x14ac:dyDescent="0.25">
      <c r="F1646" s="28">
        <f t="shared" si="25"/>
        <v>0</v>
      </c>
    </row>
    <row r="1647" spans="6:6" x14ac:dyDescent="0.25">
      <c r="F1647" s="28">
        <f t="shared" si="25"/>
        <v>0</v>
      </c>
    </row>
    <row r="1648" spans="6:6" x14ac:dyDescent="0.25">
      <c r="F1648" s="28">
        <f t="shared" si="25"/>
        <v>0</v>
      </c>
    </row>
    <row r="1649" spans="6:6" x14ac:dyDescent="0.25">
      <c r="F1649" s="28">
        <f t="shared" si="25"/>
        <v>0</v>
      </c>
    </row>
    <row r="1650" spans="6:6" x14ac:dyDescent="0.25">
      <c r="F1650" s="28">
        <f t="shared" si="25"/>
        <v>0</v>
      </c>
    </row>
    <row r="1651" spans="6:6" x14ac:dyDescent="0.25">
      <c r="F1651" s="28">
        <f t="shared" si="25"/>
        <v>0</v>
      </c>
    </row>
    <row r="1652" spans="6:6" x14ac:dyDescent="0.25">
      <c r="F1652" s="28">
        <f t="shared" si="25"/>
        <v>0</v>
      </c>
    </row>
    <row r="1653" spans="6:6" x14ac:dyDescent="0.25">
      <c r="F1653" s="28">
        <f t="shared" si="25"/>
        <v>0</v>
      </c>
    </row>
    <row r="1654" spans="6:6" x14ac:dyDescent="0.25">
      <c r="F1654" s="28">
        <f t="shared" si="25"/>
        <v>0</v>
      </c>
    </row>
    <row r="1655" spans="6:6" x14ac:dyDescent="0.25">
      <c r="F1655" s="28">
        <f t="shared" si="25"/>
        <v>0</v>
      </c>
    </row>
    <row r="1656" spans="6:6" x14ac:dyDescent="0.25">
      <c r="F1656" s="28">
        <f t="shared" si="25"/>
        <v>0</v>
      </c>
    </row>
    <row r="1657" spans="6:6" x14ac:dyDescent="0.25">
      <c r="F1657" s="28">
        <f t="shared" si="25"/>
        <v>0</v>
      </c>
    </row>
    <row r="1658" spans="6:6" x14ac:dyDescent="0.25">
      <c r="F1658" s="28">
        <f t="shared" si="25"/>
        <v>0</v>
      </c>
    </row>
    <row r="1659" spans="6:6" x14ac:dyDescent="0.25">
      <c r="F1659" s="28">
        <f t="shared" si="25"/>
        <v>0</v>
      </c>
    </row>
    <row r="1660" spans="6:6" x14ac:dyDescent="0.25">
      <c r="F1660" s="28">
        <f t="shared" si="25"/>
        <v>0</v>
      </c>
    </row>
    <row r="1661" spans="6:6" x14ac:dyDescent="0.25">
      <c r="F1661" s="28">
        <f t="shared" si="25"/>
        <v>0</v>
      </c>
    </row>
    <row r="1662" spans="6:6" x14ac:dyDescent="0.25">
      <c r="F1662" s="28">
        <f t="shared" si="25"/>
        <v>0</v>
      </c>
    </row>
    <row r="1663" spans="6:6" x14ac:dyDescent="0.25">
      <c r="F1663" s="28">
        <f t="shared" si="25"/>
        <v>0</v>
      </c>
    </row>
    <row r="1664" spans="6:6" x14ac:dyDescent="0.25">
      <c r="F1664" s="28">
        <f t="shared" si="25"/>
        <v>0</v>
      </c>
    </row>
    <row r="1665" spans="6:6" x14ac:dyDescent="0.25">
      <c r="F1665" s="28">
        <f t="shared" si="25"/>
        <v>0</v>
      </c>
    </row>
    <row r="1666" spans="6:6" x14ac:dyDescent="0.25">
      <c r="F1666" s="28">
        <f t="shared" ref="F1666:F1729" si="26">+E1666-A1666</f>
        <v>0</v>
      </c>
    </row>
    <row r="1667" spans="6:6" x14ac:dyDescent="0.25">
      <c r="F1667" s="28">
        <f t="shared" si="26"/>
        <v>0</v>
      </c>
    </row>
    <row r="1668" spans="6:6" x14ac:dyDescent="0.25">
      <c r="F1668" s="28">
        <f t="shared" si="26"/>
        <v>0</v>
      </c>
    </row>
    <row r="1669" spans="6:6" x14ac:dyDescent="0.25">
      <c r="F1669" s="28">
        <f t="shared" si="26"/>
        <v>0</v>
      </c>
    </row>
    <row r="1670" spans="6:6" x14ac:dyDescent="0.25">
      <c r="F1670" s="28">
        <f t="shared" si="26"/>
        <v>0</v>
      </c>
    </row>
    <row r="1671" spans="6:6" x14ac:dyDescent="0.25">
      <c r="F1671" s="28">
        <f t="shared" si="26"/>
        <v>0</v>
      </c>
    </row>
    <row r="1672" spans="6:6" x14ac:dyDescent="0.25">
      <c r="F1672" s="28">
        <f t="shared" si="26"/>
        <v>0</v>
      </c>
    </row>
    <row r="1673" spans="6:6" x14ac:dyDescent="0.25">
      <c r="F1673" s="28">
        <f t="shared" si="26"/>
        <v>0</v>
      </c>
    </row>
    <row r="1674" spans="6:6" x14ac:dyDescent="0.25">
      <c r="F1674" s="28">
        <f t="shared" si="26"/>
        <v>0</v>
      </c>
    </row>
    <row r="1675" spans="6:6" x14ac:dyDescent="0.25">
      <c r="F1675" s="28">
        <f t="shared" si="26"/>
        <v>0</v>
      </c>
    </row>
    <row r="1676" spans="6:6" x14ac:dyDescent="0.25">
      <c r="F1676" s="28">
        <f t="shared" si="26"/>
        <v>0</v>
      </c>
    </row>
    <row r="1677" spans="6:6" x14ac:dyDescent="0.25">
      <c r="F1677" s="28">
        <f t="shared" si="26"/>
        <v>0</v>
      </c>
    </row>
    <row r="1678" spans="6:6" x14ac:dyDescent="0.25">
      <c r="F1678" s="28">
        <f t="shared" si="26"/>
        <v>0</v>
      </c>
    </row>
    <row r="1679" spans="6:6" x14ac:dyDescent="0.25">
      <c r="F1679" s="28">
        <f t="shared" si="26"/>
        <v>0</v>
      </c>
    </row>
    <row r="1680" spans="6:6" x14ac:dyDescent="0.25">
      <c r="F1680" s="28">
        <f t="shared" si="26"/>
        <v>0</v>
      </c>
    </row>
    <row r="1681" spans="6:6" x14ac:dyDescent="0.25">
      <c r="F1681" s="28">
        <f t="shared" si="26"/>
        <v>0</v>
      </c>
    </row>
    <row r="1682" spans="6:6" x14ac:dyDescent="0.25">
      <c r="F1682" s="28">
        <f t="shared" si="26"/>
        <v>0</v>
      </c>
    </row>
    <row r="1683" spans="6:6" x14ac:dyDescent="0.25">
      <c r="F1683" s="28">
        <f t="shared" si="26"/>
        <v>0</v>
      </c>
    </row>
    <row r="1684" spans="6:6" x14ac:dyDescent="0.25">
      <c r="F1684" s="28">
        <f t="shared" si="26"/>
        <v>0</v>
      </c>
    </row>
    <row r="1685" spans="6:6" x14ac:dyDescent="0.25">
      <c r="F1685" s="28">
        <f t="shared" si="26"/>
        <v>0</v>
      </c>
    </row>
    <row r="1686" spans="6:6" x14ac:dyDescent="0.25">
      <c r="F1686" s="28">
        <f t="shared" si="26"/>
        <v>0</v>
      </c>
    </row>
    <row r="1687" spans="6:6" x14ac:dyDescent="0.25">
      <c r="F1687" s="28">
        <f t="shared" si="26"/>
        <v>0</v>
      </c>
    </row>
    <row r="1688" spans="6:6" x14ac:dyDescent="0.25">
      <c r="F1688" s="28">
        <f t="shared" si="26"/>
        <v>0</v>
      </c>
    </row>
    <row r="1689" spans="6:6" x14ac:dyDescent="0.25">
      <c r="F1689" s="28">
        <f t="shared" si="26"/>
        <v>0</v>
      </c>
    </row>
    <row r="1690" spans="6:6" x14ac:dyDescent="0.25">
      <c r="F1690" s="28">
        <f t="shared" si="26"/>
        <v>0</v>
      </c>
    </row>
    <row r="1691" spans="6:6" x14ac:dyDescent="0.25">
      <c r="F1691" s="28">
        <f t="shared" si="26"/>
        <v>0</v>
      </c>
    </row>
    <row r="1692" spans="6:6" x14ac:dyDescent="0.25">
      <c r="F1692" s="28">
        <f t="shared" si="26"/>
        <v>0</v>
      </c>
    </row>
    <row r="1693" spans="6:6" x14ac:dyDescent="0.25">
      <c r="F1693" s="28">
        <f t="shared" si="26"/>
        <v>0</v>
      </c>
    </row>
    <row r="1694" spans="6:6" x14ac:dyDescent="0.25">
      <c r="F1694" s="28">
        <f t="shared" si="26"/>
        <v>0</v>
      </c>
    </row>
    <row r="1695" spans="6:6" x14ac:dyDescent="0.25">
      <c r="F1695" s="28">
        <f t="shared" si="26"/>
        <v>0</v>
      </c>
    </row>
    <row r="1696" spans="6:6" x14ac:dyDescent="0.25">
      <c r="F1696" s="28">
        <f t="shared" si="26"/>
        <v>0</v>
      </c>
    </row>
    <row r="1697" spans="6:6" x14ac:dyDescent="0.25">
      <c r="F1697" s="28">
        <f t="shared" si="26"/>
        <v>0</v>
      </c>
    </row>
    <row r="1698" spans="6:6" x14ac:dyDescent="0.25">
      <c r="F1698" s="28">
        <f t="shared" si="26"/>
        <v>0</v>
      </c>
    </row>
    <row r="1699" spans="6:6" x14ac:dyDescent="0.25">
      <c r="F1699" s="28">
        <f t="shared" si="26"/>
        <v>0</v>
      </c>
    </row>
    <row r="1700" spans="6:6" x14ac:dyDescent="0.25">
      <c r="F1700" s="28">
        <f t="shared" si="26"/>
        <v>0</v>
      </c>
    </row>
    <row r="1701" spans="6:6" x14ac:dyDescent="0.25">
      <c r="F1701" s="28">
        <f t="shared" si="26"/>
        <v>0</v>
      </c>
    </row>
    <row r="1702" spans="6:6" x14ac:dyDescent="0.25">
      <c r="F1702" s="28">
        <f t="shared" si="26"/>
        <v>0</v>
      </c>
    </row>
    <row r="1703" spans="6:6" x14ac:dyDescent="0.25">
      <c r="F1703" s="28">
        <f t="shared" si="26"/>
        <v>0</v>
      </c>
    </row>
    <row r="1704" spans="6:6" x14ac:dyDescent="0.25">
      <c r="F1704" s="28">
        <f t="shared" si="26"/>
        <v>0</v>
      </c>
    </row>
    <row r="1705" spans="6:6" x14ac:dyDescent="0.25">
      <c r="F1705" s="28">
        <f t="shared" si="26"/>
        <v>0</v>
      </c>
    </row>
    <row r="1706" spans="6:6" x14ac:dyDescent="0.25">
      <c r="F1706" s="28">
        <f t="shared" si="26"/>
        <v>0</v>
      </c>
    </row>
    <row r="1707" spans="6:6" x14ac:dyDescent="0.25">
      <c r="F1707" s="28">
        <f t="shared" si="26"/>
        <v>0</v>
      </c>
    </row>
    <row r="1708" spans="6:6" x14ac:dyDescent="0.25">
      <c r="F1708" s="28">
        <f t="shared" si="26"/>
        <v>0</v>
      </c>
    </row>
    <row r="1709" spans="6:6" x14ac:dyDescent="0.25">
      <c r="F1709" s="28">
        <f t="shared" si="26"/>
        <v>0</v>
      </c>
    </row>
    <row r="1710" spans="6:6" x14ac:dyDescent="0.25">
      <c r="F1710" s="28">
        <f t="shared" si="26"/>
        <v>0</v>
      </c>
    </row>
    <row r="1711" spans="6:6" x14ac:dyDescent="0.25">
      <c r="F1711" s="28">
        <f t="shared" si="26"/>
        <v>0</v>
      </c>
    </row>
    <row r="1712" spans="6:6" x14ac:dyDescent="0.25">
      <c r="F1712" s="28">
        <f t="shared" si="26"/>
        <v>0</v>
      </c>
    </row>
    <row r="1713" spans="6:6" x14ac:dyDescent="0.25">
      <c r="F1713" s="28">
        <f t="shared" si="26"/>
        <v>0</v>
      </c>
    </row>
    <row r="1714" spans="6:6" x14ac:dyDescent="0.25">
      <c r="F1714" s="28">
        <f t="shared" si="26"/>
        <v>0</v>
      </c>
    </row>
    <row r="1715" spans="6:6" x14ac:dyDescent="0.25">
      <c r="F1715" s="28">
        <f t="shared" si="26"/>
        <v>0</v>
      </c>
    </row>
    <row r="1716" spans="6:6" x14ac:dyDescent="0.25">
      <c r="F1716" s="28">
        <f t="shared" si="26"/>
        <v>0</v>
      </c>
    </row>
    <row r="1717" spans="6:6" x14ac:dyDescent="0.25">
      <c r="F1717" s="28">
        <f t="shared" si="26"/>
        <v>0</v>
      </c>
    </row>
    <row r="1718" spans="6:6" x14ac:dyDescent="0.25">
      <c r="F1718" s="28">
        <f t="shared" si="26"/>
        <v>0</v>
      </c>
    </row>
    <row r="1719" spans="6:6" x14ac:dyDescent="0.25">
      <c r="F1719" s="28">
        <f t="shared" si="26"/>
        <v>0</v>
      </c>
    </row>
    <row r="1720" spans="6:6" x14ac:dyDescent="0.25">
      <c r="F1720" s="28">
        <f t="shared" si="26"/>
        <v>0</v>
      </c>
    </row>
    <row r="1721" spans="6:6" x14ac:dyDescent="0.25">
      <c r="F1721" s="28">
        <f t="shared" si="26"/>
        <v>0</v>
      </c>
    </row>
    <row r="1722" spans="6:6" x14ac:dyDescent="0.25">
      <c r="F1722" s="28">
        <f t="shared" si="26"/>
        <v>0</v>
      </c>
    </row>
    <row r="1723" spans="6:6" x14ac:dyDescent="0.25">
      <c r="F1723" s="28">
        <f t="shared" si="26"/>
        <v>0</v>
      </c>
    </row>
    <row r="1724" spans="6:6" x14ac:dyDescent="0.25">
      <c r="F1724" s="28">
        <f t="shared" si="26"/>
        <v>0</v>
      </c>
    </row>
    <row r="1725" spans="6:6" x14ac:dyDescent="0.25">
      <c r="F1725" s="28">
        <f t="shared" si="26"/>
        <v>0</v>
      </c>
    </row>
    <row r="1726" spans="6:6" x14ac:dyDescent="0.25">
      <c r="F1726" s="28">
        <f t="shared" si="26"/>
        <v>0</v>
      </c>
    </row>
    <row r="1727" spans="6:6" x14ac:dyDescent="0.25">
      <c r="F1727" s="28">
        <f t="shared" si="26"/>
        <v>0</v>
      </c>
    </row>
    <row r="1728" spans="6:6" x14ac:dyDescent="0.25">
      <c r="F1728" s="28">
        <f t="shared" si="26"/>
        <v>0</v>
      </c>
    </row>
    <row r="1729" spans="6:6" x14ac:dyDescent="0.25">
      <c r="F1729" s="28">
        <f t="shared" si="26"/>
        <v>0</v>
      </c>
    </row>
    <row r="1730" spans="6:6" x14ac:dyDescent="0.25">
      <c r="F1730" s="28">
        <f t="shared" ref="F1730:F1793" si="27">+E1730-A1730</f>
        <v>0</v>
      </c>
    </row>
    <row r="1731" spans="6:6" x14ac:dyDescent="0.25">
      <c r="F1731" s="28">
        <f t="shared" si="27"/>
        <v>0</v>
      </c>
    </row>
    <row r="1732" spans="6:6" x14ac:dyDescent="0.25">
      <c r="F1732" s="28">
        <f t="shared" si="27"/>
        <v>0</v>
      </c>
    </row>
    <row r="1733" spans="6:6" x14ac:dyDescent="0.25">
      <c r="F1733" s="28">
        <f t="shared" si="27"/>
        <v>0</v>
      </c>
    </row>
    <row r="1734" spans="6:6" x14ac:dyDescent="0.25">
      <c r="F1734" s="28">
        <f t="shared" si="27"/>
        <v>0</v>
      </c>
    </row>
    <row r="1735" spans="6:6" x14ac:dyDescent="0.25">
      <c r="F1735" s="28">
        <f t="shared" si="27"/>
        <v>0</v>
      </c>
    </row>
    <row r="1736" spans="6:6" x14ac:dyDescent="0.25">
      <c r="F1736" s="28">
        <f t="shared" si="27"/>
        <v>0</v>
      </c>
    </row>
    <row r="1737" spans="6:6" x14ac:dyDescent="0.25">
      <c r="F1737" s="28">
        <f t="shared" si="27"/>
        <v>0</v>
      </c>
    </row>
    <row r="1738" spans="6:6" x14ac:dyDescent="0.25">
      <c r="F1738" s="28">
        <f t="shared" si="27"/>
        <v>0</v>
      </c>
    </row>
    <row r="1739" spans="6:6" x14ac:dyDescent="0.25">
      <c r="F1739" s="28">
        <f t="shared" si="27"/>
        <v>0</v>
      </c>
    </row>
    <row r="1740" spans="6:6" x14ac:dyDescent="0.25">
      <c r="F1740" s="28">
        <f t="shared" si="27"/>
        <v>0</v>
      </c>
    </row>
    <row r="1741" spans="6:6" x14ac:dyDescent="0.25">
      <c r="F1741" s="28">
        <f t="shared" si="27"/>
        <v>0</v>
      </c>
    </row>
    <row r="1742" spans="6:6" x14ac:dyDescent="0.25">
      <c r="F1742" s="28">
        <f t="shared" si="27"/>
        <v>0</v>
      </c>
    </row>
    <row r="1743" spans="6:6" x14ac:dyDescent="0.25">
      <c r="F1743" s="28">
        <f t="shared" si="27"/>
        <v>0</v>
      </c>
    </row>
    <row r="1744" spans="6:6" x14ac:dyDescent="0.25">
      <c r="F1744" s="28">
        <f t="shared" si="27"/>
        <v>0</v>
      </c>
    </row>
    <row r="1745" spans="6:6" x14ac:dyDescent="0.25">
      <c r="F1745" s="28">
        <f t="shared" si="27"/>
        <v>0</v>
      </c>
    </row>
    <row r="1746" spans="6:6" x14ac:dyDescent="0.25">
      <c r="F1746" s="28">
        <f t="shared" si="27"/>
        <v>0</v>
      </c>
    </row>
    <row r="1747" spans="6:6" x14ac:dyDescent="0.25">
      <c r="F1747" s="28">
        <f t="shared" si="27"/>
        <v>0</v>
      </c>
    </row>
    <row r="1748" spans="6:6" x14ac:dyDescent="0.25">
      <c r="F1748" s="28">
        <f t="shared" si="27"/>
        <v>0</v>
      </c>
    </row>
    <row r="1749" spans="6:6" x14ac:dyDescent="0.25">
      <c r="F1749" s="28">
        <f t="shared" si="27"/>
        <v>0</v>
      </c>
    </row>
    <row r="1750" spans="6:6" x14ac:dyDescent="0.25">
      <c r="F1750" s="28">
        <f t="shared" si="27"/>
        <v>0</v>
      </c>
    </row>
    <row r="1751" spans="6:6" x14ac:dyDescent="0.25">
      <c r="F1751" s="28">
        <f t="shared" si="27"/>
        <v>0</v>
      </c>
    </row>
    <row r="1752" spans="6:6" x14ac:dyDescent="0.25">
      <c r="F1752" s="28">
        <f t="shared" si="27"/>
        <v>0</v>
      </c>
    </row>
    <row r="1753" spans="6:6" x14ac:dyDescent="0.25">
      <c r="F1753" s="28">
        <f t="shared" si="27"/>
        <v>0</v>
      </c>
    </row>
    <row r="1754" spans="6:6" x14ac:dyDescent="0.25">
      <c r="F1754" s="28">
        <f t="shared" si="27"/>
        <v>0</v>
      </c>
    </row>
    <row r="1755" spans="6:6" x14ac:dyDescent="0.25">
      <c r="F1755" s="28">
        <f t="shared" si="27"/>
        <v>0</v>
      </c>
    </row>
    <row r="1756" spans="6:6" x14ac:dyDescent="0.25">
      <c r="F1756" s="28">
        <f t="shared" si="27"/>
        <v>0</v>
      </c>
    </row>
    <row r="1757" spans="6:6" x14ac:dyDescent="0.25">
      <c r="F1757" s="28">
        <f t="shared" si="27"/>
        <v>0</v>
      </c>
    </row>
    <row r="1758" spans="6:6" x14ac:dyDescent="0.25">
      <c r="F1758" s="28">
        <f t="shared" si="27"/>
        <v>0</v>
      </c>
    </row>
    <row r="1759" spans="6:6" x14ac:dyDescent="0.25">
      <c r="F1759" s="28">
        <f t="shared" si="27"/>
        <v>0</v>
      </c>
    </row>
    <row r="1760" spans="6:6" x14ac:dyDescent="0.25">
      <c r="F1760" s="28">
        <f t="shared" si="27"/>
        <v>0</v>
      </c>
    </row>
    <row r="1761" spans="6:6" x14ac:dyDescent="0.25">
      <c r="F1761" s="28">
        <f t="shared" si="27"/>
        <v>0</v>
      </c>
    </row>
    <row r="1762" spans="6:6" x14ac:dyDescent="0.25">
      <c r="F1762" s="28">
        <f t="shared" si="27"/>
        <v>0</v>
      </c>
    </row>
    <row r="1763" spans="6:6" x14ac:dyDescent="0.25">
      <c r="F1763" s="28">
        <f t="shared" si="27"/>
        <v>0</v>
      </c>
    </row>
    <row r="1764" spans="6:6" x14ac:dyDescent="0.25">
      <c r="F1764" s="28">
        <f t="shared" si="27"/>
        <v>0</v>
      </c>
    </row>
    <row r="1765" spans="6:6" x14ac:dyDescent="0.25">
      <c r="F1765" s="28">
        <f t="shared" si="27"/>
        <v>0</v>
      </c>
    </row>
    <row r="1766" spans="6:6" x14ac:dyDescent="0.25">
      <c r="F1766" s="28">
        <f t="shared" si="27"/>
        <v>0</v>
      </c>
    </row>
    <row r="1767" spans="6:6" x14ac:dyDescent="0.25">
      <c r="F1767" s="28">
        <f t="shared" si="27"/>
        <v>0</v>
      </c>
    </row>
    <row r="1768" spans="6:6" x14ac:dyDescent="0.25">
      <c r="F1768" s="28">
        <f t="shared" si="27"/>
        <v>0</v>
      </c>
    </row>
    <row r="1769" spans="6:6" x14ac:dyDescent="0.25">
      <c r="F1769" s="28">
        <f t="shared" si="27"/>
        <v>0</v>
      </c>
    </row>
    <row r="1770" spans="6:6" x14ac:dyDescent="0.25">
      <c r="F1770" s="28">
        <f t="shared" si="27"/>
        <v>0</v>
      </c>
    </row>
    <row r="1771" spans="6:6" x14ac:dyDescent="0.25">
      <c r="F1771" s="28">
        <f t="shared" si="27"/>
        <v>0</v>
      </c>
    </row>
    <row r="1772" spans="6:6" x14ac:dyDescent="0.25">
      <c r="F1772" s="28">
        <f t="shared" si="27"/>
        <v>0</v>
      </c>
    </row>
    <row r="1773" spans="6:6" x14ac:dyDescent="0.25">
      <c r="F1773" s="28">
        <f t="shared" si="27"/>
        <v>0</v>
      </c>
    </row>
    <row r="1774" spans="6:6" x14ac:dyDescent="0.25">
      <c r="F1774" s="28">
        <f t="shared" si="27"/>
        <v>0</v>
      </c>
    </row>
    <row r="1775" spans="6:6" x14ac:dyDescent="0.25">
      <c r="F1775" s="28">
        <f t="shared" si="27"/>
        <v>0</v>
      </c>
    </row>
    <row r="1776" spans="6:6" x14ac:dyDescent="0.25">
      <c r="F1776" s="28">
        <f t="shared" si="27"/>
        <v>0</v>
      </c>
    </row>
    <row r="1777" spans="6:6" x14ac:dyDescent="0.25">
      <c r="F1777" s="28">
        <f t="shared" si="27"/>
        <v>0</v>
      </c>
    </row>
    <row r="1778" spans="6:6" x14ac:dyDescent="0.25">
      <c r="F1778" s="28">
        <f t="shared" si="27"/>
        <v>0</v>
      </c>
    </row>
    <row r="1779" spans="6:6" x14ac:dyDescent="0.25">
      <c r="F1779" s="28">
        <f t="shared" si="27"/>
        <v>0</v>
      </c>
    </row>
    <row r="1780" spans="6:6" x14ac:dyDescent="0.25">
      <c r="F1780" s="28">
        <f t="shared" si="27"/>
        <v>0</v>
      </c>
    </row>
    <row r="1781" spans="6:6" x14ac:dyDescent="0.25">
      <c r="F1781" s="28">
        <f t="shared" si="27"/>
        <v>0</v>
      </c>
    </row>
    <row r="1782" spans="6:6" x14ac:dyDescent="0.25">
      <c r="F1782" s="28">
        <f t="shared" si="27"/>
        <v>0</v>
      </c>
    </row>
    <row r="1783" spans="6:6" x14ac:dyDescent="0.25">
      <c r="F1783" s="28">
        <f t="shared" si="27"/>
        <v>0</v>
      </c>
    </row>
    <row r="1784" spans="6:6" x14ac:dyDescent="0.25">
      <c r="F1784" s="28">
        <f t="shared" si="27"/>
        <v>0</v>
      </c>
    </row>
    <row r="1785" spans="6:6" x14ac:dyDescent="0.25">
      <c r="F1785" s="28">
        <f t="shared" si="27"/>
        <v>0</v>
      </c>
    </row>
    <row r="1786" spans="6:6" x14ac:dyDescent="0.25">
      <c r="F1786" s="28">
        <f t="shared" si="27"/>
        <v>0</v>
      </c>
    </row>
    <row r="1787" spans="6:6" x14ac:dyDescent="0.25">
      <c r="F1787" s="28">
        <f t="shared" si="27"/>
        <v>0</v>
      </c>
    </row>
    <row r="1788" spans="6:6" x14ac:dyDescent="0.25">
      <c r="F1788" s="28">
        <f t="shared" si="27"/>
        <v>0</v>
      </c>
    </row>
    <row r="1789" spans="6:6" x14ac:dyDescent="0.25">
      <c r="F1789" s="28">
        <f t="shared" si="27"/>
        <v>0</v>
      </c>
    </row>
    <row r="1790" spans="6:6" x14ac:dyDescent="0.25">
      <c r="F1790" s="28">
        <f t="shared" si="27"/>
        <v>0</v>
      </c>
    </row>
    <row r="1791" spans="6:6" x14ac:dyDescent="0.25">
      <c r="F1791" s="28">
        <f t="shared" si="27"/>
        <v>0</v>
      </c>
    </row>
    <row r="1792" spans="6:6" x14ac:dyDescent="0.25">
      <c r="F1792" s="28">
        <f t="shared" si="27"/>
        <v>0</v>
      </c>
    </row>
    <row r="1793" spans="6:6" x14ac:dyDescent="0.25">
      <c r="F1793" s="28">
        <f t="shared" si="27"/>
        <v>0</v>
      </c>
    </row>
    <row r="1794" spans="6:6" x14ac:dyDescent="0.25">
      <c r="F1794" s="28">
        <f t="shared" ref="F1794:F1857" si="28">+E1794-A1794</f>
        <v>0</v>
      </c>
    </row>
    <row r="1795" spans="6:6" x14ac:dyDescent="0.25">
      <c r="F1795" s="28">
        <f t="shared" si="28"/>
        <v>0</v>
      </c>
    </row>
    <row r="1796" spans="6:6" x14ac:dyDescent="0.25">
      <c r="F1796" s="28">
        <f t="shared" si="28"/>
        <v>0</v>
      </c>
    </row>
    <row r="1797" spans="6:6" x14ac:dyDescent="0.25">
      <c r="F1797" s="28">
        <f t="shared" si="28"/>
        <v>0</v>
      </c>
    </row>
    <row r="1798" spans="6:6" x14ac:dyDescent="0.25">
      <c r="F1798" s="28">
        <f t="shared" si="28"/>
        <v>0</v>
      </c>
    </row>
    <row r="1799" spans="6:6" x14ac:dyDescent="0.25">
      <c r="F1799" s="28">
        <f t="shared" si="28"/>
        <v>0</v>
      </c>
    </row>
    <row r="1800" spans="6:6" x14ac:dyDescent="0.25">
      <c r="F1800" s="28">
        <f t="shared" si="28"/>
        <v>0</v>
      </c>
    </row>
    <row r="1801" spans="6:6" x14ac:dyDescent="0.25">
      <c r="F1801" s="28">
        <f t="shared" si="28"/>
        <v>0</v>
      </c>
    </row>
    <row r="1802" spans="6:6" x14ac:dyDescent="0.25">
      <c r="F1802" s="28">
        <f t="shared" si="28"/>
        <v>0</v>
      </c>
    </row>
    <row r="1803" spans="6:6" x14ac:dyDescent="0.25">
      <c r="F1803" s="28">
        <f t="shared" si="28"/>
        <v>0</v>
      </c>
    </row>
    <row r="1804" spans="6:6" x14ac:dyDescent="0.25">
      <c r="F1804" s="28">
        <f t="shared" si="28"/>
        <v>0</v>
      </c>
    </row>
    <row r="1805" spans="6:6" x14ac:dyDescent="0.25">
      <c r="F1805" s="28">
        <f t="shared" si="28"/>
        <v>0</v>
      </c>
    </row>
    <row r="1806" spans="6:6" x14ac:dyDescent="0.25">
      <c r="F1806" s="28">
        <f t="shared" si="28"/>
        <v>0</v>
      </c>
    </row>
    <row r="1807" spans="6:6" x14ac:dyDescent="0.25">
      <c r="F1807" s="28">
        <f t="shared" si="28"/>
        <v>0</v>
      </c>
    </row>
    <row r="1808" spans="6:6" x14ac:dyDescent="0.25">
      <c r="F1808" s="28">
        <f t="shared" si="28"/>
        <v>0</v>
      </c>
    </row>
    <row r="1809" spans="6:6" x14ac:dyDescent="0.25">
      <c r="F1809" s="28">
        <f t="shared" si="28"/>
        <v>0</v>
      </c>
    </row>
    <row r="1810" spans="6:6" x14ac:dyDescent="0.25">
      <c r="F1810" s="28">
        <f t="shared" si="28"/>
        <v>0</v>
      </c>
    </row>
    <row r="1811" spans="6:6" x14ac:dyDescent="0.25">
      <c r="F1811" s="28">
        <f t="shared" si="28"/>
        <v>0</v>
      </c>
    </row>
    <row r="1812" spans="6:6" x14ac:dyDescent="0.25">
      <c r="F1812" s="28">
        <f t="shared" si="28"/>
        <v>0</v>
      </c>
    </row>
    <row r="1813" spans="6:6" x14ac:dyDescent="0.25">
      <c r="F1813" s="28">
        <f t="shared" si="28"/>
        <v>0</v>
      </c>
    </row>
    <row r="1814" spans="6:6" x14ac:dyDescent="0.25">
      <c r="F1814" s="28">
        <f t="shared" si="28"/>
        <v>0</v>
      </c>
    </row>
    <row r="1815" spans="6:6" x14ac:dyDescent="0.25">
      <c r="F1815" s="28">
        <f t="shared" si="28"/>
        <v>0</v>
      </c>
    </row>
    <row r="1816" spans="6:6" x14ac:dyDescent="0.25">
      <c r="F1816" s="28">
        <f t="shared" si="28"/>
        <v>0</v>
      </c>
    </row>
    <row r="1817" spans="6:6" x14ac:dyDescent="0.25">
      <c r="F1817" s="28">
        <f t="shared" si="28"/>
        <v>0</v>
      </c>
    </row>
    <row r="1818" spans="6:6" x14ac:dyDescent="0.25">
      <c r="F1818" s="28">
        <f t="shared" si="28"/>
        <v>0</v>
      </c>
    </row>
    <row r="1819" spans="6:6" x14ac:dyDescent="0.25">
      <c r="F1819" s="28">
        <f t="shared" si="28"/>
        <v>0</v>
      </c>
    </row>
    <row r="1820" spans="6:6" x14ac:dyDescent="0.25">
      <c r="F1820" s="28">
        <f t="shared" si="28"/>
        <v>0</v>
      </c>
    </row>
    <row r="1821" spans="6:6" x14ac:dyDescent="0.25">
      <c r="F1821" s="28">
        <f t="shared" si="28"/>
        <v>0</v>
      </c>
    </row>
    <row r="1822" spans="6:6" x14ac:dyDescent="0.25">
      <c r="F1822" s="28">
        <f t="shared" si="28"/>
        <v>0</v>
      </c>
    </row>
    <row r="1823" spans="6:6" x14ac:dyDescent="0.25">
      <c r="F1823" s="28">
        <f t="shared" si="28"/>
        <v>0</v>
      </c>
    </row>
    <row r="1824" spans="6:6" x14ac:dyDescent="0.25">
      <c r="F1824" s="28">
        <f t="shared" si="28"/>
        <v>0</v>
      </c>
    </row>
    <row r="1825" spans="6:6" x14ac:dyDescent="0.25">
      <c r="F1825" s="28">
        <f t="shared" si="28"/>
        <v>0</v>
      </c>
    </row>
    <row r="1826" spans="6:6" x14ac:dyDescent="0.25">
      <c r="F1826" s="28">
        <f t="shared" si="28"/>
        <v>0</v>
      </c>
    </row>
    <row r="1827" spans="6:6" x14ac:dyDescent="0.25">
      <c r="F1827" s="28">
        <f t="shared" si="28"/>
        <v>0</v>
      </c>
    </row>
    <row r="1828" spans="6:6" x14ac:dyDescent="0.25">
      <c r="F1828" s="28">
        <f t="shared" si="28"/>
        <v>0</v>
      </c>
    </row>
    <row r="1829" spans="6:6" x14ac:dyDescent="0.25">
      <c r="F1829" s="28">
        <f t="shared" si="28"/>
        <v>0</v>
      </c>
    </row>
    <row r="1830" spans="6:6" x14ac:dyDescent="0.25">
      <c r="F1830" s="28">
        <f t="shared" si="28"/>
        <v>0</v>
      </c>
    </row>
    <row r="1831" spans="6:6" x14ac:dyDescent="0.25">
      <c r="F1831" s="28">
        <f t="shared" si="28"/>
        <v>0</v>
      </c>
    </row>
    <row r="1832" spans="6:6" x14ac:dyDescent="0.25">
      <c r="F1832" s="28">
        <f t="shared" si="28"/>
        <v>0</v>
      </c>
    </row>
    <row r="1833" spans="6:6" x14ac:dyDescent="0.25">
      <c r="F1833" s="28">
        <f t="shared" si="28"/>
        <v>0</v>
      </c>
    </row>
    <row r="1834" spans="6:6" x14ac:dyDescent="0.25">
      <c r="F1834" s="28">
        <f t="shared" si="28"/>
        <v>0</v>
      </c>
    </row>
    <row r="1835" spans="6:6" x14ac:dyDescent="0.25">
      <c r="F1835" s="28">
        <f t="shared" si="28"/>
        <v>0</v>
      </c>
    </row>
    <row r="1836" spans="6:6" x14ac:dyDescent="0.25">
      <c r="F1836" s="28">
        <f t="shared" si="28"/>
        <v>0</v>
      </c>
    </row>
    <row r="1837" spans="6:6" x14ac:dyDescent="0.25">
      <c r="F1837" s="28">
        <f t="shared" si="28"/>
        <v>0</v>
      </c>
    </row>
    <row r="1838" spans="6:6" x14ac:dyDescent="0.25">
      <c r="F1838" s="28">
        <f t="shared" si="28"/>
        <v>0</v>
      </c>
    </row>
    <row r="1839" spans="6:6" x14ac:dyDescent="0.25">
      <c r="F1839" s="28">
        <f t="shared" si="28"/>
        <v>0</v>
      </c>
    </row>
    <row r="1840" spans="6:6" x14ac:dyDescent="0.25">
      <c r="F1840" s="28">
        <f t="shared" si="28"/>
        <v>0</v>
      </c>
    </row>
    <row r="1841" spans="6:6" x14ac:dyDescent="0.25">
      <c r="F1841" s="28">
        <f t="shared" si="28"/>
        <v>0</v>
      </c>
    </row>
    <row r="1842" spans="6:6" x14ac:dyDescent="0.25">
      <c r="F1842" s="28">
        <f t="shared" si="28"/>
        <v>0</v>
      </c>
    </row>
    <row r="1843" spans="6:6" x14ac:dyDescent="0.25">
      <c r="F1843" s="28">
        <f t="shared" si="28"/>
        <v>0</v>
      </c>
    </row>
    <row r="1844" spans="6:6" x14ac:dyDescent="0.25">
      <c r="F1844" s="28">
        <f t="shared" si="28"/>
        <v>0</v>
      </c>
    </row>
    <row r="1845" spans="6:6" x14ac:dyDescent="0.25">
      <c r="F1845" s="28">
        <f t="shared" si="28"/>
        <v>0</v>
      </c>
    </row>
    <row r="1846" spans="6:6" x14ac:dyDescent="0.25">
      <c r="F1846" s="28">
        <f t="shared" si="28"/>
        <v>0</v>
      </c>
    </row>
    <row r="1847" spans="6:6" x14ac:dyDescent="0.25">
      <c r="F1847" s="28">
        <f t="shared" si="28"/>
        <v>0</v>
      </c>
    </row>
    <row r="1848" spans="6:6" x14ac:dyDescent="0.25">
      <c r="F1848" s="28">
        <f t="shared" si="28"/>
        <v>0</v>
      </c>
    </row>
    <row r="1849" spans="6:6" x14ac:dyDescent="0.25">
      <c r="F1849" s="28">
        <f t="shared" si="28"/>
        <v>0</v>
      </c>
    </row>
    <row r="1850" spans="6:6" x14ac:dyDescent="0.25">
      <c r="F1850" s="28">
        <f t="shared" si="28"/>
        <v>0</v>
      </c>
    </row>
    <row r="1851" spans="6:6" x14ac:dyDescent="0.25">
      <c r="F1851" s="28">
        <f t="shared" si="28"/>
        <v>0</v>
      </c>
    </row>
    <row r="1852" spans="6:6" x14ac:dyDescent="0.25">
      <c r="F1852" s="28">
        <f t="shared" si="28"/>
        <v>0</v>
      </c>
    </row>
    <row r="1853" spans="6:6" x14ac:dyDescent="0.25">
      <c r="F1853" s="28">
        <f t="shared" si="28"/>
        <v>0</v>
      </c>
    </row>
    <row r="1854" spans="6:6" x14ac:dyDescent="0.25">
      <c r="F1854" s="28">
        <f t="shared" si="28"/>
        <v>0</v>
      </c>
    </row>
    <row r="1855" spans="6:6" x14ac:dyDescent="0.25">
      <c r="F1855" s="28">
        <f t="shared" si="28"/>
        <v>0</v>
      </c>
    </row>
    <row r="1856" spans="6:6" x14ac:dyDescent="0.25">
      <c r="F1856" s="28">
        <f t="shared" si="28"/>
        <v>0</v>
      </c>
    </row>
    <row r="1857" spans="6:6" x14ac:dyDescent="0.25">
      <c r="F1857" s="28">
        <f t="shared" si="28"/>
        <v>0</v>
      </c>
    </row>
    <row r="1858" spans="6:6" x14ac:dyDescent="0.25">
      <c r="F1858" s="28">
        <f t="shared" ref="F1858:F1921" si="29">+E1858-A1858</f>
        <v>0</v>
      </c>
    </row>
    <row r="1859" spans="6:6" x14ac:dyDescent="0.25">
      <c r="F1859" s="28">
        <f t="shared" si="29"/>
        <v>0</v>
      </c>
    </row>
    <row r="1860" spans="6:6" x14ac:dyDescent="0.25">
      <c r="F1860" s="28">
        <f t="shared" si="29"/>
        <v>0</v>
      </c>
    </row>
    <row r="1861" spans="6:6" x14ac:dyDescent="0.25">
      <c r="F1861" s="28">
        <f t="shared" si="29"/>
        <v>0</v>
      </c>
    </row>
    <row r="1862" spans="6:6" x14ac:dyDescent="0.25">
      <c r="F1862" s="28">
        <f t="shared" si="29"/>
        <v>0</v>
      </c>
    </row>
    <row r="1863" spans="6:6" x14ac:dyDescent="0.25">
      <c r="F1863" s="28">
        <f t="shared" si="29"/>
        <v>0</v>
      </c>
    </row>
    <row r="1864" spans="6:6" x14ac:dyDescent="0.25">
      <c r="F1864" s="28">
        <f t="shared" si="29"/>
        <v>0</v>
      </c>
    </row>
    <row r="1865" spans="6:6" x14ac:dyDescent="0.25">
      <c r="F1865" s="28">
        <f t="shared" si="29"/>
        <v>0</v>
      </c>
    </row>
    <row r="1866" spans="6:6" x14ac:dyDescent="0.25">
      <c r="F1866" s="28">
        <f t="shared" si="29"/>
        <v>0</v>
      </c>
    </row>
    <row r="1867" spans="6:6" x14ac:dyDescent="0.25">
      <c r="F1867" s="28">
        <f t="shared" si="29"/>
        <v>0</v>
      </c>
    </row>
    <row r="1868" spans="6:6" x14ac:dyDescent="0.25">
      <c r="F1868" s="28">
        <f t="shared" si="29"/>
        <v>0</v>
      </c>
    </row>
    <row r="1869" spans="6:6" x14ac:dyDescent="0.25">
      <c r="F1869" s="28">
        <f t="shared" si="29"/>
        <v>0</v>
      </c>
    </row>
    <row r="1870" spans="6:6" x14ac:dyDescent="0.25">
      <c r="F1870" s="28">
        <f t="shared" si="29"/>
        <v>0</v>
      </c>
    </row>
    <row r="1871" spans="6:6" x14ac:dyDescent="0.25">
      <c r="F1871" s="28">
        <f t="shared" si="29"/>
        <v>0</v>
      </c>
    </row>
    <row r="1872" spans="6:6" x14ac:dyDescent="0.25">
      <c r="F1872" s="28">
        <f t="shared" si="29"/>
        <v>0</v>
      </c>
    </row>
    <row r="1873" spans="6:6" x14ac:dyDescent="0.25">
      <c r="F1873" s="28">
        <f t="shared" si="29"/>
        <v>0</v>
      </c>
    </row>
    <row r="1874" spans="6:6" x14ac:dyDescent="0.25">
      <c r="F1874" s="28">
        <f t="shared" si="29"/>
        <v>0</v>
      </c>
    </row>
    <row r="1875" spans="6:6" x14ac:dyDescent="0.25">
      <c r="F1875" s="28">
        <f t="shared" si="29"/>
        <v>0</v>
      </c>
    </row>
    <row r="1876" spans="6:6" x14ac:dyDescent="0.25">
      <c r="F1876" s="28">
        <f t="shared" si="29"/>
        <v>0</v>
      </c>
    </row>
    <row r="1877" spans="6:6" x14ac:dyDescent="0.25">
      <c r="F1877" s="28">
        <f t="shared" si="29"/>
        <v>0</v>
      </c>
    </row>
    <row r="1878" spans="6:6" x14ac:dyDescent="0.25">
      <c r="F1878" s="28">
        <f t="shared" si="29"/>
        <v>0</v>
      </c>
    </row>
    <row r="1879" spans="6:6" x14ac:dyDescent="0.25">
      <c r="F1879" s="28">
        <f t="shared" si="29"/>
        <v>0</v>
      </c>
    </row>
    <row r="1880" spans="6:6" x14ac:dyDescent="0.25">
      <c r="F1880" s="28">
        <f t="shared" si="29"/>
        <v>0</v>
      </c>
    </row>
    <row r="1881" spans="6:6" x14ac:dyDescent="0.25">
      <c r="F1881" s="28">
        <f t="shared" si="29"/>
        <v>0</v>
      </c>
    </row>
    <row r="1882" spans="6:6" x14ac:dyDescent="0.25">
      <c r="F1882" s="28">
        <f t="shared" si="29"/>
        <v>0</v>
      </c>
    </row>
    <row r="1883" spans="6:6" x14ac:dyDescent="0.25">
      <c r="F1883" s="28">
        <f t="shared" si="29"/>
        <v>0</v>
      </c>
    </row>
    <row r="1884" spans="6:6" x14ac:dyDescent="0.25">
      <c r="F1884" s="28">
        <f t="shared" si="29"/>
        <v>0</v>
      </c>
    </row>
    <row r="1885" spans="6:6" x14ac:dyDescent="0.25">
      <c r="F1885" s="28">
        <f t="shared" si="29"/>
        <v>0</v>
      </c>
    </row>
    <row r="1886" spans="6:6" x14ac:dyDescent="0.25">
      <c r="F1886" s="28">
        <f t="shared" si="29"/>
        <v>0</v>
      </c>
    </row>
    <row r="1887" spans="6:6" x14ac:dyDescent="0.25">
      <c r="F1887" s="28">
        <f t="shared" si="29"/>
        <v>0</v>
      </c>
    </row>
    <row r="1888" spans="6:6" x14ac:dyDescent="0.25">
      <c r="F1888" s="28">
        <f t="shared" si="29"/>
        <v>0</v>
      </c>
    </row>
    <row r="1889" spans="6:6" x14ac:dyDescent="0.25">
      <c r="F1889" s="28">
        <f t="shared" si="29"/>
        <v>0</v>
      </c>
    </row>
    <row r="1890" spans="6:6" x14ac:dyDescent="0.25">
      <c r="F1890" s="28">
        <f t="shared" si="29"/>
        <v>0</v>
      </c>
    </row>
    <row r="1891" spans="6:6" x14ac:dyDescent="0.25">
      <c r="F1891" s="28">
        <f t="shared" si="29"/>
        <v>0</v>
      </c>
    </row>
    <row r="1892" spans="6:6" x14ac:dyDescent="0.25">
      <c r="F1892" s="28">
        <f t="shared" si="29"/>
        <v>0</v>
      </c>
    </row>
    <row r="1893" spans="6:6" x14ac:dyDescent="0.25">
      <c r="F1893" s="28">
        <f t="shared" si="29"/>
        <v>0</v>
      </c>
    </row>
    <row r="1894" spans="6:6" x14ac:dyDescent="0.25">
      <c r="F1894" s="28">
        <f t="shared" si="29"/>
        <v>0</v>
      </c>
    </row>
    <row r="1895" spans="6:6" x14ac:dyDescent="0.25">
      <c r="F1895" s="28">
        <f t="shared" si="29"/>
        <v>0</v>
      </c>
    </row>
    <row r="1896" spans="6:6" x14ac:dyDescent="0.25">
      <c r="F1896" s="28">
        <f t="shared" si="29"/>
        <v>0</v>
      </c>
    </row>
    <row r="1897" spans="6:6" x14ac:dyDescent="0.25">
      <c r="F1897" s="28">
        <f t="shared" si="29"/>
        <v>0</v>
      </c>
    </row>
    <row r="1898" spans="6:6" x14ac:dyDescent="0.25">
      <c r="F1898" s="28">
        <f t="shared" si="29"/>
        <v>0</v>
      </c>
    </row>
    <row r="1899" spans="6:6" x14ac:dyDescent="0.25">
      <c r="F1899" s="28">
        <f t="shared" si="29"/>
        <v>0</v>
      </c>
    </row>
    <row r="1900" spans="6:6" x14ac:dyDescent="0.25">
      <c r="F1900" s="28">
        <f t="shared" si="29"/>
        <v>0</v>
      </c>
    </row>
    <row r="1901" spans="6:6" x14ac:dyDescent="0.25">
      <c r="F1901" s="28">
        <f t="shared" si="29"/>
        <v>0</v>
      </c>
    </row>
    <row r="1902" spans="6:6" x14ac:dyDescent="0.25">
      <c r="F1902" s="28">
        <f t="shared" si="29"/>
        <v>0</v>
      </c>
    </row>
    <row r="1903" spans="6:6" x14ac:dyDescent="0.25">
      <c r="F1903" s="28">
        <f t="shared" si="29"/>
        <v>0</v>
      </c>
    </row>
    <row r="1904" spans="6:6" x14ac:dyDescent="0.25">
      <c r="F1904" s="28">
        <f t="shared" si="29"/>
        <v>0</v>
      </c>
    </row>
    <row r="1905" spans="6:6" x14ac:dyDescent="0.25">
      <c r="F1905" s="28">
        <f t="shared" si="29"/>
        <v>0</v>
      </c>
    </row>
    <row r="1906" spans="6:6" x14ac:dyDescent="0.25">
      <c r="F1906" s="28">
        <f t="shared" si="29"/>
        <v>0</v>
      </c>
    </row>
    <row r="1907" spans="6:6" x14ac:dyDescent="0.25">
      <c r="F1907" s="28">
        <f t="shared" si="29"/>
        <v>0</v>
      </c>
    </row>
    <row r="1908" spans="6:6" x14ac:dyDescent="0.25">
      <c r="F1908" s="28">
        <f t="shared" si="29"/>
        <v>0</v>
      </c>
    </row>
    <row r="1909" spans="6:6" x14ac:dyDescent="0.25">
      <c r="F1909" s="28">
        <f t="shared" si="29"/>
        <v>0</v>
      </c>
    </row>
    <row r="1910" spans="6:6" x14ac:dyDescent="0.25">
      <c r="F1910" s="28">
        <f t="shared" si="29"/>
        <v>0</v>
      </c>
    </row>
    <row r="1911" spans="6:6" x14ac:dyDescent="0.25">
      <c r="F1911" s="28">
        <f t="shared" si="29"/>
        <v>0</v>
      </c>
    </row>
    <row r="1912" spans="6:6" x14ac:dyDescent="0.25">
      <c r="F1912" s="28">
        <f t="shared" si="29"/>
        <v>0</v>
      </c>
    </row>
    <row r="1913" spans="6:6" x14ac:dyDescent="0.25">
      <c r="F1913" s="28">
        <f t="shared" si="29"/>
        <v>0</v>
      </c>
    </row>
    <row r="1914" spans="6:6" x14ac:dyDescent="0.25">
      <c r="F1914" s="28">
        <f t="shared" si="29"/>
        <v>0</v>
      </c>
    </row>
    <row r="1915" spans="6:6" x14ac:dyDescent="0.25">
      <c r="F1915" s="28">
        <f t="shared" si="29"/>
        <v>0</v>
      </c>
    </row>
    <row r="1916" spans="6:6" x14ac:dyDescent="0.25">
      <c r="F1916" s="28">
        <f t="shared" si="29"/>
        <v>0</v>
      </c>
    </row>
    <row r="1917" spans="6:6" x14ac:dyDescent="0.25">
      <c r="F1917" s="28">
        <f t="shared" si="29"/>
        <v>0</v>
      </c>
    </row>
    <row r="1918" spans="6:6" x14ac:dyDescent="0.25">
      <c r="F1918" s="28">
        <f t="shared" si="29"/>
        <v>0</v>
      </c>
    </row>
    <row r="1919" spans="6:6" x14ac:dyDescent="0.25">
      <c r="F1919" s="28">
        <f t="shared" si="29"/>
        <v>0</v>
      </c>
    </row>
    <row r="1920" spans="6:6" x14ac:dyDescent="0.25">
      <c r="F1920" s="28">
        <f t="shared" si="29"/>
        <v>0</v>
      </c>
    </row>
    <row r="1921" spans="6:6" x14ac:dyDescent="0.25">
      <c r="F1921" s="28">
        <f t="shared" si="29"/>
        <v>0</v>
      </c>
    </row>
    <row r="1922" spans="6:6" x14ac:dyDescent="0.25">
      <c r="F1922" s="28">
        <f t="shared" ref="F1922:F1985" si="30">+E1922-A1922</f>
        <v>0</v>
      </c>
    </row>
    <row r="1923" spans="6:6" x14ac:dyDescent="0.25">
      <c r="F1923" s="28">
        <f t="shared" si="30"/>
        <v>0</v>
      </c>
    </row>
    <row r="1924" spans="6:6" x14ac:dyDescent="0.25">
      <c r="F1924" s="28">
        <f t="shared" si="30"/>
        <v>0</v>
      </c>
    </row>
    <row r="1925" spans="6:6" x14ac:dyDescent="0.25">
      <c r="F1925" s="28">
        <f t="shared" si="30"/>
        <v>0</v>
      </c>
    </row>
    <row r="1926" spans="6:6" x14ac:dyDescent="0.25">
      <c r="F1926" s="28">
        <f t="shared" si="30"/>
        <v>0</v>
      </c>
    </row>
    <row r="1927" spans="6:6" x14ac:dyDescent="0.25">
      <c r="F1927" s="28">
        <f t="shared" si="30"/>
        <v>0</v>
      </c>
    </row>
    <row r="1928" spans="6:6" x14ac:dyDescent="0.25">
      <c r="F1928" s="28">
        <f t="shared" si="30"/>
        <v>0</v>
      </c>
    </row>
    <row r="1929" spans="6:6" x14ac:dyDescent="0.25">
      <c r="F1929" s="28">
        <f t="shared" si="30"/>
        <v>0</v>
      </c>
    </row>
    <row r="1930" spans="6:6" x14ac:dyDescent="0.25">
      <c r="F1930" s="28">
        <f t="shared" si="30"/>
        <v>0</v>
      </c>
    </row>
    <row r="1931" spans="6:6" x14ac:dyDescent="0.25">
      <c r="F1931" s="28">
        <f t="shared" si="30"/>
        <v>0</v>
      </c>
    </row>
    <row r="1932" spans="6:6" x14ac:dyDescent="0.25">
      <c r="F1932" s="28">
        <f t="shared" si="30"/>
        <v>0</v>
      </c>
    </row>
    <row r="1933" spans="6:6" x14ac:dyDescent="0.25">
      <c r="F1933" s="28">
        <f t="shared" si="30"/>
        <v>0</v>
      </c>
    </row>
    <row r="1934" spans="6:6" x14ac:dyDescent="0.25">
      <c r="F1934" s="28">
        <f t="shared" si="30"/>
        <v>0</v>
      </c>
    </row>
    <row r="1935" spans="6:6" x14ac:dyDescent="0.25">
      <c r="F1935" s="28">
        <f t="shared" si="30"/>
        <v>0</v>
      </c>
    </row>
    <row r="1936" spans="6:6" x14ac:dyDescent="0.25">
      <c r="F1936" s="28">
        <f t="shared" si="30"/>
        <v>0</v>
      </c>
    </row>
    <row r="1937" spans="6:6" x14ac:dyDescent="0.25">
      <c r="F1937" s="28">
        <f t="shared" si="30"/>
        <v>0</v>
      </c>
    </row>
    <row r="1938" spans="6:6" x14ac:dyDescent="0.25">
      <c r="F1938" s="28">
        <f t="shared" si="30"/>
        <v>0</v>
      </c>
    </row>
    <row r="1939" spans="6:6" x14ac:dyDescent="0.25">
      <c r="F1939" s="28">
        <f t="shared" si="30"/>
        <v>0</v>
      </c>
    </row>
    <row r="1940" spans="6:6" x14ac:dyDescent="0.25">
      <c r="F1940" s="28">
        <f t="shared" si="30"/>
        <v>0</v>
      </c>
    </row>
    <row r="1941" spans="6:6" x14ac:dyDescent="0.25">
      <c r="F1941" s="28">
        <f t="shared" si="30"/>
        <v>0</v>
      </c>
    </row>
    <row r="1942" spans="6:6" x14ac:dyDescent="0.25">
      <c r="F1942" s="28">
        <f t="shared" si="30"/>
        <v>0</v>
      </c>
    </row>
    <row r="1943" spans="6:6" x14ac:dyDescent="0.25">
      <c r="F1943" s="28">
        <f t="shared" si="30"/>
        <v>0</v>
      </c>
    </row>
    <row r="1944" spans="6:6" x14ac:dyDescent="0.25">
      <c r="F1944" s="28">
        <f t="shared" si="30"/>
        <v>0</v>
      </c>
    </row>
    <row r="1945" spans="6:6" x14ac:dyDescent="0.25">
      <c r="F1945" s="28">
        <f t="shared" si="30"/>
        <v>0</v>
      </c>
    </row>
    <row r="1946" spans="6:6" x14ac:dyDescent="0.25">
      <c r="F1946" s="28">
        <f t="shared" si="30"/>
        <v>0</v>
      </c>
    </row>
    <row r="1947" spans="6:6" x14ac:dyDescent="0.25">
      <c r="F1947" s="28">
        <f t="shared" si="30"/>
        <v>0</v>
      </c>
    </row>
    <row r="1948" spans="6:6" x14ac:dyDescent="0.25">
      <c r="F1948" s="28">
        <f t="shared" si="30"/>
        <v>0</v>
      </c>
    </row>
    <row r="1949" spans="6:6" x14ac:dyDescent="0.25">
      <c r="F1949" s="28">
        <f t="shared" si="30"/>
        <v>0</v>
      </c>
    </row>
    <row r="1950" spans="6:6" x14ac:dyDescent="0.25">
      <c r="F1950" s="28">
        <f t="shared" si="30"/>
        <v>0</v>
      </c>
    </row>
    <row r="1951" spans="6:6" x14ac:dyDescent="0.25">
      <c r="F1951" s="28">
        <f t="shared" si="30"/>
        <v>0</v>
      </c>
    </row>
    <row r="1952" spans="6:6" x14ac:dyDescent="0.25">
      <c r="F1952" s="28">
        <f t="shared" si="30"/>
        <v>0</v>
      </c>
    </row>
    <row r="1953" spans="6:6" x14ac:dyDescent="0.25">
      <c r="F1953" s="28">
        <f t="shared" si="30"/>
        <v>0</v>
      </c>
    </row>
    <row r="1954" spans="6:6" x14ac:dyDescent="0.25">
      <c r="F1954" s="28">
        <f t="shared" si="30"/>
        <v>0</v>
      </c>
    </row>
    <row r="1955" spans="6:6" x14ac:dyDescent="0.25">
      <c r="F1955" s="28">
        <f t="shared" si="30"/>
        <v>0</v>
      </c>
    </row>
    <row r="1956" spans="6:6" x14ac:dyDescent="0.25">
      <c r="F1956" s="28">
        <f t="shared" si="30"/>
        <v>0</v>
      </c>
    </row>
    <row r="1957" spans="6:6" x14ac:dyDescent="0.25">
      <c r="F1957" s="28">
        <f t="shared" si="30"/>
        <v>0</v>
      </c>
    </row>
    <row r="1958" spans="6:6" x14ac:dyDescent="0.25">
      <c r="F1958" s="28">
        <f t="shared" si="30"/>
        <v>0</v>
      </c>
    </row>
    <row r="1959" spans="6:6" x14ac:dyDescent="0.25">
      <c r="F1959" s="28">
        <f t="shared" si="30"/>
        <v>0</v>
      </c>
    </row>
    <row r="1960" spans="6:6" x14ac:dyDescent="0.25">
      <c r="F1960" s="28">
        <f t="shared" si="30"/>
        <v>0</v>
      </c>
    </row>
    <row r="1961" spans="6:6" x14ac:dyDescent="0.25">
      <c r="F1961" s="28">
        <f t="shared" si="30"/>
        <v>0</v>
      </c>
    </row>
    <row r="1962" spans="6:6" x14ac:dyDescent="0.25">
      <c r="F1962" s="28">
        <f t="shared" si="30"/>
        <v>0</v>
      </c>
    </row>
    <row r="1963" spans="6:6" x14ac:dyDescent="0.25">
      <c r="F1963" s="28">
        <f t="shared" si="30"/>
        <v>0</v>
      </c>
    </row>
    <row r="1964" spans="6:6" x14ac:dyDescent="0.25">
      <c r="F1964" s="28">
        <f t="shared" si="30"/>
        <v>0</v>
      </c>
    </row>
    <row r="1965" spans="6:6" x14ac:dyDescent="0.25">
      <c r="F1965" s="28">
        <f t="shared" si="30"/>
        <v>0</v>
      </c>
    </row>
    <row r="1966" spans="6:6" x14ac:dyDescent="0.25">
      <c r="F1966" s="28">
        <f t="shared" si="30"/>
        <v>0</v>
      </c>
    </row>
    <row r="1967" spans="6:6" x14ac:dyDescent="0.25">
      <c r="F1967" s="28">
        <f t="shared" si="30"/>
        <v>0</v>
      </c>
    </row>
    <row r="1968" spans="6:6" x14ac:dyDescent="0.25">
      <c r="F1968" s="28">
        <f t="shared" si="30"/>
        <v>0</v>
      </c>
    </row>
    <row r="1969" spans="6:6" x14ac:dyDescent="0.25">
      <c r="F1969" s="28">
        <f t="shared" si="30"/>
        <v>0</v>
      </c>
    </row>
    <row r="1970" spans="6:6" x14ac:dyDescent="0.25">
      <c r="F1970" s="28">
        <f t="shared" si="30"/>
        <v>0</v>
      </c>
    </row>
    <row r="1971" spans="6:6" x14ac:dyDescent="0.25">
      <c r="F1971" s="28">
        <f t="shared" si="30"/>
        <v>0</v>
      </c>
    </row>
    <row r="1972" spans="6:6" x14ac:dyDescent="0.25">
      <c r="F1972" s="28">
        <f t="shared" si="30"/>
        <v>0</v>
      </c>
    </row>
    <row r="1973" spans="6:6" x14ac:dyDescent="0.25">
      <c r="F1973" s="28">
        <f t="shared" si="30"/>
        <v>0</v>
      </c>
    </row>
    <row r="1974" spans="6:6" x14ac:dyDescent="0.25">
      <c r="F1974" s="28">
        <f t="shared" si="30"/>
        <v>0</v>
      </c>
    </row>
    <row r="1975" spans="6:6" x14ac:dyDescent="0.25">
      <c r="F1975" s="28">
        <f t="shared" si="30"/>
        <v>0</v>
      </c>
    </row>
    <row r="1976" spans="6:6" x14ac:dyDescent="0.25">
      <c r="F1976" s="28">
        <f t="shared" si="30"/>
        <v>0</v>
      </c>
    </row>
    <row r="1977" spans="6:6" x14ac:dyDescent="0.25">
      <c r="F1977" s="28">
        <f t="shared" si="30"/>
        <v>0</v>
      </c>
    </row>
    <row r="1978" spans="6:6" x14ac:dyDescent="0.25">
      <c r="F1978" s="28">
        <f t="shared" si="30"/>
        <v>0</v>
      </c>
    </row>
    <row r="1979" spans="6:6" x14ac:dyDescent="0.25">
      <c r="F1979" s="28">
        <f t="shared" si="30"/>
        <v>0</v>
      </c>
    </row>
    <row r="1980" spans="6:6" x14ac:dyDescent="0.25">
      <c r="F1980" s="28">
        <f t="shared" si="30"/>
        <v>0</v>
      </c>
    </row>
    <row r="1981" spans="6:6" x14ac:dyDescent="0.25">
      <c r="F1981" s="28">
        <f t="shared" si="30"/>
        <v>0</v>
      </c>
    </row>
    <row r="1982" spans="6:6" x14ac:dyDescent="0.25">
      <c r="F1982" s="28">
        <f t="shared" si="30"/>
        <v>0</v>
      </c>
    </row>
    <row r="1983" spans="6:6" x14ac:dyDescent="0.25">
      <c r="F1983" s="28">
        <f t="shared" si="30"/>
        <v>0</v>
      </c>
    </row>
    <row r="1984" spans="6:6" x14ac:dyDescent="0.25">
      <c r="F1984" s="28">
        <f t="shared" si="30"/>
        <v>0</v>
      </c>
    </row>
    <row r="1985" spans="6:6" x14ac:dyDescent="0.25">
      <c r="F1985" s="28">
        <f t="shared" si="30"/>
        <v>0</v>
      </c>
    </row>
    <row r="1986" spans="6:6" x14ac:dyDescent="0.25">
      <c r="F1986" s="28">
        <f t="shared" ref="F1986:F2049" si="31">+E1986-A1986</f>
        <v>0</v>
      </c>
    </row>
    <row r="1987" spans="6:6" x14ac:dyDescent="0.25">
      <c r="F1987" s="28">
        <f t="shared" si="31"/>
        <v>0</v>
      </c>
    </row>
    <row r="1988" spans="6:6" x14ac:dyDescent="0.25">
      <c r="F1988" s="28">
        <f t="shared" si="31"/>
        <v>0</v>
      </c>
    </row>
    <row r="1989" spans="6:6" x14ac:dyDescent="0.25">
      <c r="F1989" s="28">
        <f t="shared" si="31"/>
        <v>0</v>
      </c>
    </row>
    <row r="1990" spans="6:6" x14ac:dyDescent="0.25">
      <c r="F1990" s="28">
        <f t="shared" si="31"/>
        <v>0</v>
      </c>
    </row>
    <row r="1991" spans="6:6" x14ac:dyDescent="0.25">
      <c r="F1991" s="28">
        <f t="shared" si="31"/>
        <v>0</v>
      </c>
    </row>
    <row r="1992" spans="6:6" x14ac:dyDescent="0.25">
      <c r="F1992" s="28">
        <f t="shared" si="31"/>
        <v>0</v>
      </c>
    </row>
    <row r="1993" spans="6:6" x14ac:dyDescent="0.25">
      <c r="F1993" s="28">
        <f t="shared" si="31"/>
        <v>0</v>
      </c>
    </row>
    <row r="1994" spans="6:6" x14ac:dyDescent="0.25">
      <c r="F1994" s="28">
        <f t="shared" si="31"/>
        <v>0</v>
      </c>
    </row>
    <row r="1995" spans="6:6" x14ac:dyDescent="0.25">
      <c r="F1995" s="28">
        <f t="shared" si="31"/>
        <v>0</v>
      </c>
    </row>
    <row r="1996" spans="6:6" x14ac:dyDescent="0.25">
      <c r="F1996" s="28">
        <f t="shared" si="31"/>
        <v>0</v>
      </c>
    </row>
    <row r="1997" spans="6:6" x14ac:dyDescent="0.25">
      <c r="F1997" s="28">
        <f t="shared" si="31"/>
        <v>0</v>
      </c>
    </row>
    <row r="1998" spans="6:6" x14ac:dyDescent="0.25">
      <c r="F1998" s="28">
        <f t="shared" si="31"/>
        <v>0</v>
      </c>
    </row>
    <row r="1999" spans="6:6" x14ac:dyDescent="0.25">
      <c r="F1999" s="28">
        <f t="shared" si="31"/>
        <v>0</v>
      </c>
    </row>
    <row r="2000" spans="6:6" x14ac:dyDescent="0.25">
      <c r="F2000" s="28">
        <f t="shared" si="31"/>
        <v>0</v>
      </c>
    </row>
    <row r="2001" spans="6:6" x14ac:dyDescent="0.25">
      <c r="F2001" s="28">
        <f t="shared" si="31"/>
        <v>0</v>
      </c>
    </row>
    <row r="2002" spans="6:6" x14ac:dyDescent="0.25">
      <c r="F2002" s="28">
        <f t="shared" si="31"/>
        <v>0</v>
      </c>
    </row>
    <row r="2003" spans="6:6" x14ac:dyDescent="0.25">
      <c r="F2003" s="28">
        <f t="shared" si="31"/>
        <v>0</v>
      </c>
    </row>
    <row r="2004" spans="6:6" x14ac:dyDescent="0.25">
      <c r="F2004" s="28">
        <f t="shared" si="31"/>
        <v>0</v>
      </c>
    </row>
    <row r="2005" spans="6:6" x14ac:dyDescent="0.25">
      <c r="F2005" s="28">
        <f t="shared" si="31"/>
        <v>0</v>
      </c>
    </row>
    <row r="2006" spans="6:6" x14ac:dyDescent="0.25">
      <c r="F2006" s="28">
        <f t="shared" si="31"/>
        <v>0</v>
      </c>
    </row>
    <row r="2007" spans="6:6" x14ac:dyDescent="0.25">
      <c r="F2007" s="28">
        <f t="shared" si="31"/>
        <v>0</v>
      </c>
    </row>
    <row r="2008" spans="6:6" x14ac:dyDescent="0.25">
      <c r="F2008" s="28">
        <f t="shared" si="31"/>
        <v>0</v>
      </c>
    </row>
    <row r="2009" spans="6:6" x14ac:dyDescent="0.25">
      <c r="F2009" s="28">
        <f t="shared" si="31"/>
        <v>0</v>
      </c>
    </row>
    <row r="2010" spans="6:6" x14ac:dyDescent="0.25">
      <c r="F2010" s="28">
        <f t="shared" si="31"/>
        <v>0</v>
      </c>
    </row>
    <row r="2011" spans="6:6" x14ac:dyDescent="0.25">
      <c r="F2011" s="28">
        <f t="shared" si="31"/>
        <v>0</v>
      </c>
    </row>
    <row r="2012" spans="6:6" x14ac:dyDescent="0.25">
      <c r="F2012" s="28">
        <f t="shared" si="31"/>
        <v>0</v>
      </c>
    </row>
    <row r="2013" spans="6:6" x14ac:dyDescent="0.25">
      <c r="F2013" s="28">
        <f t="shared" si="31"/>
        <v>0</v>
      </c>
    </row>
    <row r="2014" spans="6:6" x14ac:dyDescent="0.25">
      <c r="F2014" s="28">
        <f t="shared" si="31"/>
        <v>0</v>
      </c>
    </row>
    <row r="2015" spans="6:6" x14ac:dyDescent="0.25">
      <c r="F2015" s="28">
        <f t="shared" si="31"/>
        <v>0</v>
      </c>
    </row>
    <row r="2016" spans="6:6" x14ac:dyDescent="0.25">
      <c r="F2016" s="28">
        <f t="shared" si="31"/>
        <v>0</v>
      </c>
    </row>
    <row r="2017" spans="6:6" x14ac:dyDescent="0.25">
      <c r="F2017" s="28">
        <f t="shared" si="31"/>
        <v>0</v>
      </c>
    </row>
    <row r="2018" spans="6:6" x14ac:dyDescent="0.25">
      <c r="F2018" s="28">
        <f t="shared" si="31"/>
        <v>0</v>
      </c>
    </row>
    <row r="2019" spans="6:6" x14ac:dyDescent="0.25">
      <c r="F2019" s="28">
        <f t="shared" si="31"/>
        <v>0</v>
      </c>
    </row>
    <row r="2020" spans="6:6" x14ac:dyDescent="0.25">
      <c r="F2020" s="28">
        <f t="shared" si="31"/>
        <v>0</v>
      </c>
    </row>
    <row r="2021" spans="6:6" x14ac:dyDescent="0.25">
      <c r="F2021" s="28">
        <f t="shared" si="31"/>
        <v>0</v>
      </c>
    </row>
    <row r="2022" spans="6:6" x14ac:dyDescent="0.25">
      <c r="F2022" s="28">
        <f t="shared" si="31"/>
        <v>0</v>
      </c>
    </row>
    <row r="2023" spans="6:6" x14ac:dyDescent="0.25">
      <c r="F2023" s="28">
        <f t="shared" si="31"/>
        <v>0</v>
      </c>
    </row>
    <row r="2024" spans="6:6" x14ac:dyDescent="0.25">
      <c r="F2024" s="28">
        <f t="shared" si="31"/>
        <v>0</v>
      </c>
    </row>
    <row r="2025" spans="6:6" x14ac:dyDescent="0.25">
      <c r="F2025" s="28">
        <f t="shared" si="31"/>
        <v>0</v>
      </c>
    </row>
    <row r="2026" spans="6:6" x14ac:dyDescent="0.25">
      <c r="F2026" s="28">
        <f t="shared" si="31"/>
        <v>0</v>
      </c>
    </row>
    <row r="2027" spans="6:6" x14ac:dyDescent="0.25">
      <c r="F2027" s="28">
        <f t="shared" si="31"/>
        <v>0</v>
      </c>
    </row>
    <row r="2028" spans="6:6" x14ac:dyDescent="0.25">
      <c r="F2028" s="28">
        <f t="shared" si="31"/>
        <v>0</v>
      </c>
    </row>
    <row r="2029" spans="6:6" x14ac:dyDescent="0.25">
      <c r="F2029" s="28">
        <f t="shared" si="31"/>
        <v>0</v>
      </c>
    </row>
    <row r="2030" spans="6:6" x14ac:dyDescent="0.25">
      <c r="F2030" s="28">
        <f t="shared" si="31"/>
        <v>0</v>
      </c>
    </row>
    <row r="2031" spans="6:6" x14ac:dyDescent="0.25">
      <c r="F2031" s="28">
        <f t="shared" si="31"/>
        <v>0</v>
      </c>
    </row>
    <row r="2032" spans="6:6" x14ac:dyDescent="0.25">
      <c r="F2032" s="28">
        <f t="shared" si="31"/>
        <v>0</v>
      </c>
    </row>
    <row r="2033" spans="6:6" x14ac:dyDescent="0.25">
      <c r="F2033" s="28">
        <f t="shared" si="31"/>
        <v>0</v>
      </c>
    </row>
    <row r="2034" spans="6:6" x14ac:dyDescent="0.25">
      <c r="F2034" s="28">
        <f t="shared" si="31"/>
        <v>0</v>
      </c>
    </row>
    <row r="2035" spans="6:6" x14ac:dyDescent="0.25">
      <c r="F2035" s="28">
        <f t="shared" si="31"/>
        <v>0</v>
      </c>
    </row>
    <row r="2036" spans="6:6" x14ac:dyDescent="0.25">
      <c r="F2036" s="28">
        <f t="shared" si="31"/>
        <v>0</v>
      </c>
    </row>
    <row r="2037" spans="6:6" x14ac:dyDescent="0.25">
      <c r="F2037" s="28">
        <f t="shared" si="31"/>
        <v>0</v>
      </c>
    </row>
    <row r="2038" spans="6:6" x14ac:dyDescent="0.25">
      <c r="F2038" s="28">
        <f t="shared" si="31"/>
        <v>0</v>
      </c>
    </row>
    <row r="2039" spans="6:6" x14ac:dyDescent="0.25">
      <c r="F2039" s="28">
        <f t="shared" si="31"/>
        <v>0</v>
      </c>
    </row>
    <row r="2040" spans="6:6" x14ac:dyDescent="0.25">
      <c r="F2040" s="28">
        <f t="shared" si="31"/>
        <v>0</v>
      </c>
    </row>
    <row r="2041" spans="6:6" x14ac:dyDescent="0.25">
      <c r="F2041" s="28">
        <f t="shared" si="31"/>
        <v>0</v>
      </c>
    </row>
    <row r="2042" spans="6:6" x14ac:dyDescent="0.25">
      <c r="F2042" s="28">
        <f t="shared" si="31"/>
        <v>0</v>
      </c>
    </row>
    <row r="2043" spans="6:6" x14ac:dyDescent="0.25">
      <c r="F2043" s="28">
        <f t="shared" si="31"/>
        <v>0</v>
      </c>
    </row>
    <row r="2044" spans="6:6" x14ac:dyDescent="0.25">
      <c r="F2044" s="28">
        <f t="shared" si="31"/>
        <v>0</v>
      </c>
    </row>
    <row r="2045" spans="6:6" x14ac:dyDescent="0.25">
      <c r="F2045" s="28">
        <f t="shared" si="31"/>
        <v>0</v>
      </c>
    </row>
    <row r="2046" spans="6:6" x14ac:dyDescent="0.25">
      <c r="F2046" s="28">
        <f t="shared" si="31"/>
        <v>0</v>
      </c>
    </row>
    <row r="2047" spans="6:6" x14ac:dyDescent="0.25">
      <c r="F2047" s="28">
        <f t="shared" si="31"/>
        <v>0</v>
      </c>
    </row>
    <row r="2048" spans="6:6" x14ac:dyDescent="0.25">
      <c r="F2048" s="28">
        <f t="shared" si="31"/>
        <v>0</v>
      </c>
    </row>
    <row r="2049" spans="6:6" x14ac:dyDescent="0.25">
      <c r="F2049" s="28">
        <f t="shared" si="31"/>
        <v>0</v>
      </c>
    </row>
    <row r="2050" spans="6:6" x14ac:dyDescent="0.25">
      <c r="F2050" s="28">
        <f t="shared" ref="F2050:F2068" si="32">+E2050-A2050</f>
        <v>0</v>
      </c>
    </row>
    <row r="2051" spans="6:6" x14ac:dyDescent="0.25">
      <c r="F2051" s="28">
        <f t="shared" si="32"/>
        <v>0</v>
      </c>
    </row>
    <row r="2052" spans="6:6" x14ac:dyDescent="0.25">
      <c r="F2052" s="28">
        <f t="shared" si="32"/>
        <v>0</v>
      </c>
    </row>
    <row r="2053" spans="6:6" x14ac:dyDescent="0.25">
      <c r="F2053" s="28">
        <f t="shared" si="32"/>
        <v>0</v>
      </c>
    </row>
    <row r="2054" spans="6:6" x14ac:dyDescent="0.25">
      <c r="F2054" s="28">
        <f t="shared" si="32"/>
        <v>0</v>
      </c>
    </row>
    <row r="2055" spans="6:6" x14ac:dyDescent="0.25">
      <c r="F2055" s="28">
        <f t="shared" si="32"/>
        <v>0</v>
      </c>
    </row>
    <row r="2056" spans="6:6" x14ac:dyDescent="0.25">
      <c r="F2056" s="28">
        <f t="shared" si="32"/>
        <v>0</v>
      </c>
    </row>
    <row r="2057" spans="6:6" x14ac:dyDescent="0.25">
      <c r="F2057" s="28">
        <f t="shared" si="32"/>
        <v>0</v>
      </c>
    </row>
    <row r="2058" spans="6:6" x14ac:dyDescent="0.25">
      <c r="F2058" s="28">
        <f t="shared" si="32"/>
        <v>0</v>
      </c>
    </row>
    <row r="2059" spans="6:6" x14ac:dyDescent="0.25">
      <c r="F2059" s="28">
        <f t="shared" si="32"/>
        <v>0</v>
      </c>
    </row>
    <row r="2060" spans="6:6" x14ac:dyDescent="0.25">
      <c r="F2060" s="28">
        <f t="shared" si="32"/>
        <v>0</v>
      </c>
    </row>
    <row r="2061" spans="6:6" x14ac:dyDescent="0.25">
      <c r="F2061" s="28">
        <f t="shared" si="32"/>
        <v>0</v>
      </c>
    </row>
    <row r="2062" spans="6:6" x14ac:dyDescent="0.25">
      <c r="F2062" s="28">
        <f t="shared" si="32"/>
        <v>0</v>
      </c>
    </row>
    <row r="2063" spans="6:6" x14ac:dyDescent="0.25">
      <c r="F2063" s="28">
        <f t="shared" si="32"/>
        <v>0</v>
      </c>
    </row>
    <row r="2064" spans="6:6" x14ac:dyDescent="0.25">
      <c r="F2064" s="28">
        <f t="shared" si="32"/>
        <v>0</v>
      </c>
    </row>
    <row r="2065" spans="6:6" x14ac:dyDescent="0.25">
      <c r="F2065" s="28">
        <f t="shared" si="32"/>
        <v>0</v>
      </c>
    </row>
    <row r="2066" spans="6:6" x14ac:dyDescent="0.25">
      <c r="F2066" s="28">
        <f t="shared" si="32"/>
        <v>0</v>
      </c>
    </row>
    <row r="2067" spans="6:6" x14ac:dyDescent="0.25">
      <c r="F2067" s="28">
        <f t="shared" si="32"/>
        <v>0</v>
      </c>
    </row>
    <row r="2068" spans="6:6" x14ac:dyDescent="0.25">
      <c r="F2068" s="28">
        <f t="shared" si="3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997"/>
  <sheetViews>
    <sheetView tabSelected="1" topLeftCell="K967" zoomScale="80" zoomScaleNormal="80" workbookViewId="0">
      <selection activeCell="Y997" sqref="Y997"/>
    </sheetView>
  </sheetViews>
  <sheetFormatPr baseColWidth="10" defaultRowHeight="15" x14ac:dyDescent="0.25"/>
  <cols>
    <col min="1" max="1" width="11.42578125" style="45"/>
    <col min="2" max="2" width="18" style="49" bestFit="1" customWidth="1"/>
    <col min="3" max="3" width="20.7109375" style="45" bestFit="1" customWidth="1"/>
    <col min="4" max="4" width="19" style="46" bestFit="1" customWidth="1"/>
    <col min="5" max="6" width="11.42578125" style="45"/>
    <col min="7" max="7" width="11.42578125" style="47"/>
    <col min="8" max="8" width="20.28515625" style="43" bestFit="1" customWidth="1"/>
    <col min="9" max="9" width="21.28515625" style="48" customWidth="1"/>
    <col min="10" max="10" width="23.140625" style="10" bestFit="1" customWidth="1"/>
    <col min="11" max="11" width="10.7109375" style="59" bestFit="1" customWidth="1"/>
    <col min="12" max="12" width="10" style="59" customWidth="1"/>
    <col min="13" max="13" width="21.7109375" style="54" bestFit="1" customWidth="1"/>
    <col min="14" max="14" width="27" style="54" bestFit="1" customWidth="1"/>
    <col min="15" max="15" width="23.85546875" style="53" bestFit="1" customWidth="1"/>
    <col min="16" max="16" width="17.85546875" style="12" customWidth="1"/>
    <col min="17" max="17" width="14.7109375" style="20" bestFit="1" customWidth="1"/>
    <col min="18" max="19" width="11.42578125" style="21"/>
    <col min="20" max="20" width="11.42578125" style="66"/>
    <col min="21" max="22" width="11.42578125" style="51"/>
    <col min="23" max="23" width="11.42578125" style="68"/>
    <col min="24" max="24" width="19.28515625" style="12" bestFit="1" customWidth="1"/>
  </cols>
  <sheetData>
    <row r="1" spans="1:25" x14ac:dyDescent="0.25">
      <c r="A1" s="39" t="s">
        <v>0</v>
      </c>
      <c r="B1" s="40" t="s">
        <v>1</v>
      </c>
      <c r="C1" s="39" t="s">
        <v>65</v>
      </c>
      <c r="D1" s="41" t="s">
        <v>84</v>
      </c>
      <c r="E1" s="39" t="s">
        <v>2</v>
      </c>
      <c r="F1" s="39" t="s">
        <v>3</v>
      </c>
      <c r="G1" s="42" t="s">
        <v>4</v>
      </c>
      <c r="H1" s="69" t="s">
        <v>106</v>
      </c>
      <c r="I1" s="42" t="s">
        <v>234</v>
      </c>
      <c r="J1" s="63" t="s">
        <v>85</v>
      </c>
      <c r="K1" s="58" t="s">
        <v>90</v>
      </c>
      <c r="L1" s="58" t="s">
        <v>107</v>
      </c>
      <c r="M1" s="52" t="s">
        <v>240</v>
      </c>
      <c r="N1" s="52" t="s">
        <v>203</v>
      </c>
      <c r="O1" s="55" t="s">
        <v>204</v>
      </c>
      <c r="P1" s="60" t="s">
        <v>66</v>
      </c>
      <c r="Q1" s="61" t="s">
        <v>105</v>
      </c>
      <c r="R1" s="62" t="s">
        <v>116</v>
      </c>
      <c r="S1" s="62" t="s">
        <v>117</v>
      </c>
      <c r="T1" s="64" t="s">
        <v>86</v>
      </c>
      <c r="U1" s="50" t="s">
        <v>87</v>
      </c>
      <c r="V1" s="50" t="s">
        <v>88</v>
      </c>
      <c r="W1" s="67" t="s">
        <v>89</v>
      </c>
      <c r="X1" s="60" t="s">
        <v>91</v>
      </c>
      <c r="Y1" s="73"/>
    </row>
    <row r="2" spans="1:25" x14ac:dyDescent="0.25">
      <c r="A2" s="43"/>
      <c r="B2" s="44"/>
      <c r="J2" s="57" t="e">
        <f>+VLOOKUP($X2,Vector!$A:$P,4,0)-$A2</f>
        <v>#N/A</v>
      </c>
      <c r="K2" s="57" t="e">
        <f>+VLOOKUP($X2,Vector!$A:$P,2,0)</f>
        <v>#N/A</v>
      </c>
      <c r="L2" s="57" t="e">
        <f>VLOOKUP(VLOOKUP($X2,Vector!$A:$P,5,0),Catalogos!K:L,2,0)</f>
        <v>#N/A</v>
      </c>
      <c r="M2" s="53" t="str">
        <f>IFERROR(VLOOKUP($F2,Catalogos!$A:$B,2,0),"VII")</f>
        <v>VII</v>
      </c>
      <c r="N2" s="56" t="e">
        <f>VLOOKUP(MIN(IFERROR(VLOOKUP(T2,Catalogos!$F:$G,2,0),200),IFERROR(VLOOKUP(U2,Catalogos!$F:$G,2,0),200),IFERROR(VLOOKUP(V2,Catalogos!$F:$G,2,0),200),IFERROR(VLOOKUP(W2,Catalogos!$F:$G,2,0),200)),Catalogos!$G$30:$H$57,2,0)</f>
        <v>#N/A</v>
      </c>
      <c r="O2" s="53" t="e">
        <f>VLOOKUP($F2,Catalogos!$A:$C,3,0)</f>
        <v>#N/A</v>
      </c>
      <c r="P2" s="14" t="e">
        <f t="shared" ref="P2:P33" si="0">+K2*D2</f>
        <v>#N/A</v>
      </c>
      <c r="Q2" s="20">
        <f t="shared" ref="Q2:Q33" si="1">+H2-A2</f>
        <v>0</v>
      </c>
      <c r="R2" s="20" t="e">
        <f t="shared" ref="R2:R33" si="2">+J2-A2</f>
        <v>#N/A</v>
      </c>
      <c r="S2" s="20" t="e">
        <f>IF(VLOOKUP($X2,Vector!$A:$C,4,0)&gt;0,"SI","NO")</f>
        <v>#N/A</v>
      </c>
      <c r="T2" s="65" t="e">
        <f>VLOOKUP($X2,Vector!$A:$I,6,0)</f>
        <v>#N/A</v>
      </c>
      <c r="U2" s="65" t="e">
        <f>VLOOKUP($X2,Vector!$A:$I,7,0)</f>
        <v>#N/A</v>
      </c>
      <c r="V2" s="65" t="e">
        <f>VLOOKUP($X2,Vector!$A:$I,8,0)</f>
        <v>#N/A</v>
      </c>
      <c r="W2" s="65" t="e">
        <f>VLOOKUP($X2,Vector!$A:$I,9,0)</f>
        <v>#N/A</v>
      </c>
      <c r="X2" s="13" t="str">
        <f t="shared" ref="X2:X33" si="3">E2&amp;F2&amp;G2</f>
        <v/>
      </c>
      <c r="Y2" s="75">
        <f>IF(X2="",0,1)</f>
        <v>0</v>
      </c>
    </row>
    <row r="3" spans="1:25" x14ac:dyDescent="0.25">
      <c r="A3" s="43"/>
      <c r="B3" s="44"/>
      <c r="J3" s="57" t="e">
        <f>+VLOOKUP($X3,Vector!$A:$P,4,0)-$A3</f>
        <v>#N/A</v>
      </c>
      <c r="K3" s="57" t="e">
        <f>+VLOOKUP($X3,Vector!$A:$P,2,0)</f>
        <v>#N/A</v>
      </c>
      <c r="L3" s="57" t="e">
        <f>VLOOKUP(VLOOKUP($X3,Vector!$A:$P,5,0),Catalogos!K:L,2,0)</f>
        <v>#N/A</v>
      </c>
      <c r="M3" s="53" t="str">
        <f>IFERROR(VLOOKUP($F3,Catalogos!$A:$B,2,0),"VII")</f>
        <v>VII</v>
      </c>
      <c r="N3" s="56" t="e">
        <f>VLOOKUP(MIN(IFERROR(VLOOKUP(T3,Catalogos!$F:$G,2,0),200),IFERROR(VLOOKUP(U3,Catalogos!$F:$G,2,0),200),IFERROR(VLOOKUP(V3,Catalogos!$F:$G,2,0),200),IFERROR(VLOOKUP(W3,Catalogos!$F:$G,2,0),200)),Catalogos!$G$30:$H$57,2,0)</f>
        <v>#N/A</v>
      </c>
      <c r="O3" s="53" t="e">
        <f>VLOOKUP($F3,Catalogos!$A:$C,3,0)</f>
        <v>#N/A</v>
      </c>
      <c r="P3" s="14" t="e">
        <f t="shared" si="0"/>
        <v>#N/A</v>
      </c>
      <c r="Q3" s="20">
        <f t="shared" si="1"/>
        <v>0</v>
      </c>
      <c r="R3" s="20" t="e">
        <f t="shared" si="2"/>
        <v>#N/A</v>
      </c>
      <c r="S3" s="20" t="e">
        <f>IF(VLOOKUP($X3,Vector!$A:$C,4,0)&gt;0,"SI","NO")</f>
        <v>#N/A</v>
      </c>
      <c r="T3" s="65" t="e">
        <f>VLOOKUP($X3,Vector!$A:$I,6,0)</f>
        <v>#N/A</v>
      </c>
      <c r="U3" s="65" t="e">
        <f>VLOOKUP($X3,Vector!$A:$I,7,0)</f>
        <v>#N/A</v>
      </c>
      <c r="V3" s="65" t="e">
        <f>VLOOKUP($X3,Vector!$A:$I,8,0)</f>
        <v>#N/A</v>
      </c>
      <c r="W3" s="65" t="e">
        <f>VLOOKUP($X3,Vector!$A:$I,9,0)</f>
        <v>#N/A</v>
      </c>
      <c r="X3" s="13" t="str">
        <f t="shared" si="3"/>
        <v/>
      </c>
      <c r="Y3" s="75">
        <f t="shared" ref="Y3:Y66" si="4">IF(X3="",0,1)</f>
        <v>0</v>
      </c>
    </row>
    <row r="4" spans="1:25" x14ac:dyDescent="0.25">
      <c r="A4" s="43"/>
      <c r="B4" s="44"/>
      <c r="J4" s="57" t="e">
        <f>+VLOOKUP($X4,Vector!$A:$P,4,0)-$A4</f>
        <v>#N/A</v>
      </c>
      <c r="K4" s="57" t="e">
        <f>+VLOOKUP($X4,Vector!$A:$P,2,0)</f>
        <v>#N/A</v>
      </c>
      <c r="L4" s="57" t="e">
        <f>VLOOKUP(VLOOKUP($X4,Vector!$A:$P,5,0),Catalogos!K:L,2,0)</f>
        <v>#N/A</v>
      </c>
      <c r="M4" s="53" t="str">
        <f>IFERROR(VLOOKUP($F4,Catalogos!$A:$B,2,0),"VII")</f>
        <v>VII</v>
      </c>
      <c r="N4" s="56" t="e">
        <f>VLOOKUP(MIN(IFERROR(VLOOKUP(T4,Catalogos!$F:$G,2,0),200),IFERROR(VLOOKUP(U4,Catalogos!$F:$G,2,0),200),IFERROR(VLOOKUP(V4,Catalogos!$F:$G,2,0),200),IFERROR(VLOOKUP(W4,Catalogos!$F:$G,2,0),200)),Catalogos!$G$30:$H$57,2,0)</f>
        <v>#N/A</v>
      </c>
      <c r="O4" s="53" t="e">
        <f>VLOOKUP($F4,Catalogos!$A:$C,3,0)</f>
        <v>#N/A</v>
      </c>
      <c r="P4" s="14" t="e">
        <f t="shared" si="0"/>
        <v>#N/A</v>
      </c>
      <c r="Q4" s="20">
        <f t="shared" si="1"/>
        <v>0</v>
      </c>
      <c r="R4" s="20" t="e">
        <f t="shared" si="2"/>
        <v>#N/A</v>
      </c>
      <c r="S4" s="20" t="e">
        <f>IF(VLOOKUP($X4,Vector!$A:$C,4,0)&gt;0,"SI","NO")</f>
        <v>#N/A</v>
      </c>
      <c r="T4" s="65" t="e">
        <f>VLOOKUP($X4,Vector!$A:$I,6,0)</f>
        <v>#N/A</v>
      </c>
      <c r="U4" s="65" t="e">
        <f>VLOOKUP($X4,Vector!$A:$I,7,0)</f>
        <v>#N/A</v>
      </c>
      <c r="V4" s="65" t="e">
        <f>VLOOKUP($X4,Vector!$A:$I,8,0)</f>
        <v>#N/A</v>
      </c>
      <c r="W4" s="65" t="e">
        <f>VLOOKUP($X4,Vector!$A:$I,9,0)</f>
        <v>#N/A</v>
      </c>
      <c r="X4" s="13" t="str">
        <f t="shared" si="3"/>
        <v/>
      </c>
      <c r="Y4" s="75">
        <f t="shared" si="4"/>
        <v>0</v>
      </c>
    </row>
    <row r="5" spans="1:25" x14ac:dyDescent="0.25">
      <c r="A5" s="43"/>
      <c r="B5" s="44"/>
      <c r="J5" s="57" t="e">
        <f>+VLOOKUP($X5,Vector!$A:$P,4,0)-$A5</f>
        <v>#N/A</v>
      </c>
      <c r="K5" s="57" t="e">
        <f>+VLOOKUP($X5,Vector!$A:$P,2,0)</f>
        <v>#N/A</v>
      </c>
      <c r="L5" s="57" t="e">
        <f>VLOOKUP(VLOOKUP($X5,Vector!$A:$P,5,0),Catalogos!K:L,2,0)</f>
        <v>#N/A</v>
      </c>
      <c r="M5" s="53" t="str">
        <f>IFERROR(VLOOKUP($F5,Catalogos!$A:$B,2,0),"VII")</f>
        <v>VII</v>
      </c>
      <c r="N5" s="56" t="e">
        <f>VLOOKUP(MIN(IFERROR(VLOOKUP(T5,Catalogos!$F:$G,2,0),200),IFERROR(VLOOKUP(U5,Catalogos!$F:$G,2,0),200),IFERROR(VLOOKUP(V5,Catalogos!$F:$G,2,0),200),IFERROR(VLOOKUP(W5,Catalogos!$F:$G,2,0),200)),Catalogos!$G$30:$H$57,2,0)</f>
        <v>#N/A</v>
      </c>
      <c r="O5" s="53" t="e">
        <f>VLOOKUP($F5,Catalogos!$A:$C,3,0)</f>
        <v>#N/A</v>
      </c>
      <c r="P5" s="14" t="e">
        <f t="shared" si="0"/>
        <v>#N/A</v>
      </c>
      <c r="Q5" s="20">
        <f t="shared" si="1"/>
        <v>0</v>
      </c>
      <c r="R5" s="20" t="e">
        <f t="shared" si="2"/>
        <v>#N/A</v>
      </c>
      <c r="S5" s="20" t="e">
        <f>IF(VLOOKUP($X5,Vector!$A:$C,4,0)&gt;0,"SI","NO")</f>
        <v>#N/A</v>
      </c>
      <c r="T5" s="65" t="e">
        <f>VLOOKUP($X5,Vector!$A:$I,6,0)</f>
        <v>#N/A</v>
      </c>
      <c r="U5" s="65" t="e">
        <f>VLOOKUP($X5,Vector!$A:$I,7,0)</f>
        <v>#N/A</v>
      </c>
      <c r="V5" s="65" t="e">
        <f>VLOOKUP($X5,Vector!$A:$I,8,0)</f>
        <v>#N/A</v>
      </c>
      <c r="W5" s="65" t="e">
        <f>VLOOKUP($X5,Vector!$A:$I,9,0)</f>
        <v>#N/A</v>
      </c>
      <c r="X5" s="13" t="str">
        <f t="shared" si="3"/>
        <v/>
      </c>
      <c r="Y5" s="75">
        <f t="shared" si="4"/>
        <v>0</v>
      </c>
    </row>
    <row r="6" spans="1:25" x14ac:dyDescent="0.25">
      <c r="A6" s="43"/>
      <c r="B6" s="44"/>
      <c r="J6" s="57" t="e">
        <f>+VLOOKUP($X6,Vector!$A:$P,4,0)-$A6</f>
        <v>#N/A</v>
      </c>
      <c r="K6" s="57" t="e">
        <f>+VLOOKUP($X6,Vector!$A:$P,2,0)</f>
        <v>#N/A</v>
      </c>
      <c r="L6" s="57" t="e">
        <f>VLOOKUP(VLOOKUP($X6,Vector!$A:$P,5,0),Catalogos!K:L,2,0)</f>
        <v>#N/A</v>
      </c>
      <c r="M6" s="53" t="str">
        <f>IFERROR(VLOOKUP($F6,Catalogos!$A:$B,2,0),"VII")</f>
        <v>VII</v>
      </c>
      <c r="N6" s="56" t="e">
        <f>VLOOKUP(MIN(IFERROR(VLOOKUP(T6,Catalogos!$F:$G,2,0),200),IFERROR(VLOOKUP(U6,Catalogos!$F:$G,2,0),200),IFERROR(VLOOKUP(V6,Catalogos!$F:$G,2,0),200),IFERROR(VLOOKUP(W6,Catalogos!$F:$G,2,0),200)),Catalogos!$G$30:$H$57,2,0)</f>
        <v>#N/A</v>
      </c>
      <c r="O6" s="53" t="e">
        <f>VLOOKUP($F6,Catalogos!$A:$C,3,0)</f>
        <v>#N/A</v>
      </c>
      <c r="P6" s="14" t="e">
        <f t="shared" si="0"/>
        <v>#N/A</v>
      </c>
      <c r="Q6" s="20">
        <f t="shared" si="1"/>
        <v>0</v>
      </c>
      <c r="R6" s="20" t="e">
        <f t="shared" si="2"/>
        <v>#N/A</v>
      </c>
      <c r="S6" s="20" t="e">
        <f>IF(VLOOKUP($X6,Vector!$A:$C,4,0)&gt;0,"SI","NO")</f>
        <v>#N/A</v>
      </c>
      <c r="T6" s="65" t="e">
        <f>VLOOKUP($X6,Vector!$A:$I,6,0)</f>
        <v>#N/A</v>
      </c>
      <c r="U6" s="65" t="e">
        <f>VLOOKUP($X6,Vector!$A:$I,7,0)</f>
        <v>#N/A</v>
      </c>
      <c r="V6" s="65" t="e">
        <f>VLOOKUP($X6,Vector!$A:$I,8,0)</f>
        <v>#N/A</v>
      </c>
      <c r="W6" s="65" t="e">
        <f>VLOOKUP($X6,Vector!$A:$I,9,0)</f>
        <v>#N/A</v>
      </c>
      <c r="X6" s="13" t="str">
        <f t="shared" si="3"/>
        <v/>
      </c>
      <c r="Y6" s="75">
        <f t="shared" si="4"/>
        <v>0</v>
      </c>
    </row>
    <row r="7" spans="1:25" x14ac:dyDescent="0.25">
      <c r="A7" s="43"/>
      <c r="B7" s="44"/>
      <c r="J7" s="57" t="e">
        <f>+VLOOKUP($X7,Vector!$A:$P,4,0)-$A7</f>
        <v>#N/A</v>
      </c>
      <c r="K7" s="57" t="e">
        <f>+VLOOKUP($X7,Vector!$A:$P,2,0)</f>
        <v>#N/A</v>
      </c>
      <c r="L7" s="57" t="e">
        <f>VLOOKUP(VLOOKUP($X7,Vector!$A:$P,5,0),Catalogos!K:L,2,0)</f>
        <v>#N/A</v>
      </c>
      <c r="M7" s="53" t="str">
        <f>IFERROR(VLOOKUP($F7,Catalogos!$A:$B,2,0),"VII")</f>
        <v>VII</v>
      </c>
      <c r="N7" s="56" t="e">
        <f>VLOOKUP(MIN(IFERROR(VLOOKUP(T7,Catalogos!$F:$G,2,0),200),IFERROR(VLOOKUP(U7,Catalogos!$F:$G,2,0),200),IFERROR(VLOOKUP(V7,Catalogos!$F:$G,2,0),200),IFERROR(VLOOKUP(W7,Catalogos!$F:$G,2,0),200)),Catalogos!$G$30:$H$57,2,0)</f>
        <v>#N/A</v>
      </c>
      <c r="O7" s="53" t="e">
        <f>VLOOKUP($F7,Catalogos!$A:$C,3,0)</f>
        <v>#N/A</v>
      </c>
      <c r="P7" s="14" t="e">
        <f t="shared" si="0"/>
        <v>#N/A</v>
      </c>
      <c r="Q7" s="20">
        <f t="shared" si="1"/>
        <v>0</v>
      </c>
      <c r="R7" s="20" t="e">
        <f t="shared" si="2"/>
        <v>#N/A</v>
      </c>
      <c r="S7" s="20" t="e">
        <f>IF(VLOOKUP($X7,Vector!$A:$C,4,0)&gt;0,"SI","NO")</f>
        <v>#N/A</v>
      </c>
      <c r="T7" s="65" t="e">
        <f>VLOOKUP($X7,Vector!$A:$I,6,0)</f>
        <v>#N/A</v>
      </c>
      <c r="U7" s="65" t="e">
        <f>VLOOKUP($X7,Vector!$A:$I,7,0)</f>
        <v>#N/A</v>
      </c>
      <c r="V7" s="65" t="e">
        <f>VLOOKUP($X7,Vector!$A:$I,8,0)</f>
        <v>#N/A</v>
      </c>
      <c r="W7" s="65" t="e">
        <f>VLOOKUP($X7,Vector!$A:$I,9,0)</f>
        <v>#N/A</v>
      </c>
      <c r="X7" s="13" t="str">
        <f t="shared" si="3"/>
        <v/>
      </c>
      <c r="Y7" s="75">
        <f t="shared" si="4"/>
        <v>0</v>
      </c>
    </row>
    <row r="8" spans="1:25" x14ac:dyDescent="0.25">
      <c r="A8" s="43"/>
      <c r="B8" s="44"/>
      <c r="J8" s="57" t="e">
        <f>+VLOOKUP($X8,Vector!$A:$P,4,0)-$A8</f>
        <v>#N/A</v>
      </c>
      <c r="K8" s="57" t="e">
        <f>+VLOOKUP($X8,Vector!$A:$P,2,0)</f>
        <v>#N/A</v>
      </c>
      <c r="L8" s="57" t="e">
        <f>VLOOKUP(VLOOKUP($X8,Vector!$A:$P,5,0),Catalogos!K:L,2,0)</f>
        <v>#N/A</v>
      </c>
      <c r="M8" s="53" t="str">
        <f>IFERROR(VLOOKUP($F8,Catalogos!$A:$B,2,0),"VII")</f>
        <v>VII</v>
      </c>
      <c r="N8" s="56" t="e">
        <f>VLOOKUP(MIN(IFERROR(VLOOKUP(T8,Catalogos!$F:$G,2,0),200),IFERROR(VLOOKUP(U8,Catalogos!$F:$G,2,0),200),IFERROR(VLOOKUP(V8,Catalogos!$F:$G,2,0),200),IFERROR(VLOOKUP(W8,Catalogos!$F:$G,2,0),200)),Catalogos!$G$30:$H$57,2,0)</f>
        <v>#N/A</v>
      </c>
      <c r="O8" s="53" t="e">
        <f>VLOOKUP($F8,Catalogos!$A:$C,3,0)</f>
        <v>#N/A</v>
      </c>
      <c r="P8" s="14" t="e">
        <f t="shared" si="0"/>
        <v>#N/A</v>
      </c>
      <c r="Q8" s="20">
        <f t="shared" si="1"/>
        <v>0</v>
      </c>
      <c r="R8" s="20" t="e">
        <f t="shared" si="2"/>
        <v>#N/A</v>
      </c>
      <c r="S8" s="20" t="e">
        <f>IF(VLOOKUP($X8,Vector!$A:$C,4,0)&gt;0,"SI","NO")</f>
        <v>#N/A</v>
      </c>
      <c r="T8" s="65" t="e">
        <f>VLOOKUP($X8,Vector!$A:$I,6,0)</f>
        <v>#N/A</v>
      </c>
      <c r="U8" s="65" t="e">
        <f>VLOOKUP($X8,Vector!$A:$I,7,0)</f>
        <v>#N/A</v>
      </c>
      <c r="V8" s="65" t="e">
        <f>VLOOKUP($X8,Vector!$A:$I,8,0)</f>
        <v>#N/A</v>
      </c>
      <c r="W8" s="65" t="e">
        <f>VLOOKUP($X8,Vector!$A:$I,9,0)</f>
        <v>#N/A</v>
      </c>
      <c r="X8" s="13" t="str">
        <f t="shared" si="3"/>
        <v/>
      </c>
      <c r="Y8" s="75">
        <f t="shared" si="4"/>
        <v>0</v>
      </c>
    </row>
    <row r="9" spans="1:25" x14ac:dyDescent="0.25">
      <c r="A9" s="43"/>
      <c r="B9" s="44"/>
      <c r="J9" s="57" t="e">
        <f>+VLOOKUP($X9,Vector!$A:$P,4,0)-$A9</f>
        <v>#N/A</v>
      </c>
      <c r="K9" s="57" t="e">
        <f>+VLOOKUP($X9,Vector!$A:$P,2,0)</f>
        <v>#N/A</v>
      </c>
      <c r="L9" s="57" t="e">
        <f>VLOOKUP(VLOOKUP($X9,Vector!$A:$P,5,0),Catalogos!K:L,2,0)</f>
        <v>#N/A</v>
      </c>
      <c r="M9" s="53" t="str">
        <f>IFERROR(VLOOKUP($F9,Catalogos!$A:$B,2,0),"VII")</f>
        <v>VII</v>
      </c>
      <c r="N9" s="56" t="e">
        <f>VLOOKUP(MIN(IFERROR(VLOOKUP(T9,Catalogos!$F:$G,2,0),200),IFERROR(VLOOKUP(U9,Catalogos!$F:$G,2,0),200),IFERROR(VLOOKUP(V9,Catalogos!$F:$G,2,0),200),IFERROR(VLOOKUP(W9,Catalogos!$F:$G,2,0),200)),Catalogos!$G$30:$H$57,2,0)</f>
        <v>#N/A</v>
      </c>
      <c r="O9" s="53" t="e">
        <f>VLOOKUP($F9,Catalogos!$A:$C,3,0)</f>
        <v>#N/A</v>
      </c>
      <c r="P9" s="14" t="e">
        <f t="shared" si="0"/>
        <v>#N/A</v>
      </c>
      <c r="Q9" s="20">
        <f t="shared" si="1"/>
        <v>0</v>
      </c>
      <c r="R9" s="20" t="e">
        <f t="shared" si="2"/>
        <v>#N/A</v>
      </c>
      <c r="S9" s="20" t="e">
        <f>IF(VLOOKUP($X9,Vector!$A:$C,4,0)&gt;0,"SI","NO")</f>
        <v>#N/A</v>
      </c>
      <c r="T9" s="65" t="e">
        <f>VLOOKUP($X9,Vector!$A:$I,6,0)</f>
        <v>#N/A</v>
      </c>
      <c r="U9" s="65" t="e">
        <f>VLOOKUP($X9,Vector!$A:$I,7,0)</f>
        <v>#N/A</v>
      </c>
      <c r="V9" s="65" t="e">
        <f>VLOOKUP($X9,Vector!$A:$I,8,0)</f>
        <v>#N/A</v>
      </c>
      <c r="W9" s="65" t="e">
        <f>VLOOKUP($X9,Vector!$A:$I,9,0)</f>
        <v>#N/A</v>
      </c>
      <c r="X9" s="13" t="str">
        <f t="shared" si="3"/>
        <v/>
      </c>
      <c r="Y9" s="75">
        <f t="shared" si="4"/>
        <v>0</v>
      </c>
    </row>
    <row r="10" spans="1:25" x14ac:dyDescent="0.25">
      <c r="A10" s="43"/>
      <c r="B10" s="44"/>
      <c r="J10" s="57" t="e">
        <f>+VLOOKUP($X10,Vector!$A:$P,4,0)-$A10</f>
        <v>#N/A</v>
      </c>
      <c r="K10" s="57" t="e">
        <f>+VLOOKUP($X10,Vector!$A:$P,2,0)</f>
        <v>#N/A</v>
      </c>
      <c r="L10" s="57" t="e">
        <f>VLOOKUP(VLOOKUP($X10,Vector!$A:$P,5,0),Catalogos!K:L,2,0)</f>
        <v>#N/A</v>
      </c>
      <c r="M10" s="53" t="str">
        <f>IFERROR(VLOOKUP($F10,Catalogos!$A:$B,2,0),"VII")</f>
        <v>VII</v>
      </c>
      <c r="N10" s="56" t="e">
        <f>VLOOKUP(MIN(IFERROR(VLOOKUP(T10,Catalogos!$F:$G,2,0),200),IFERROR(VLOOKUP(U10,Catalogos!$F:$G,2,0),200),IFERROR(VLOOKUP(V10,Catalogos!$F:$G,2,0),200),IFERROR(VLOOKUP(W10,Catalogos!$F:$G,2,0),200)),Catalogos!$G$30:$H$57,2,0)</f>
        <v>#N/A</v>
      </c>
      <c r="O10" s="53" t="e">
        <f>VLOOKUP($F10,Catalogos!$A:$C,3,0)</f>
        <v>#N/A</v>
      </c>
      <c r="P10" s="14" t="e">
        <f t="shared" si="0"/>
        <v>#N/A</v>
      </c>
      <c r="Q10" s="20">
        <f t="shared" si="1"/>
        <v>0</v>
      </c>
      <c r="R10" s="20" t="e">
        <f t="shared" si="2"/>
        <v>#N/A</v>
      </c>
      <c r="S10" s="20" t="e">
        <f>IF(VLOOKUP($X10,Vector!$A:$C,4,0)&gt;0,"SI","NO")</f>
        <v>#N/A</v>
      </c>
      <c r="T10" s="65" t="e">
        <f>VLOOKUP($X10,Vector!$A:$I,6,0)</f>
        <v>#N/A</v>
      </c>
      <c r="U10" s="65" t="e">
        <f>VLOOKUP($X10,Vector!$A:$I,7,0)</f>
        <v>#N/A</v>
      </c>
      <c r="V10" s="65" t="e">
        <f>VLOOKUP($X10,Vector!$A:$I,8,0)</f>
        <v>#N/A</v>
      </c>
      <c r="W10" s="65" t="e">
        <f>VLOOKUP($X10,Vector!$A:$I,9,0)</f>
        <v>#N/A</v>
      </c>
      <c r="X10" s="13" t="str">
        <f t="shared" si="3"/>
        <v/>
      </c>
      <c r="Y10" s="75">
        <f t="shared" si="4"/>
        <v>0</v>
      </c>
    </row>
    <row r="11" spans="1:25" x14ac:dyDescent="0.25">
      <c r="A11" s="43"/>
      <c r="B11" s="44"/>
      <c r="J11" s="57" t="e">
        <f>+VLOOKUP($X11,Vector!$A:$P,4,0)-$A11</f>
        <v>#N/A</v>
      </c>
      <c r="K11" s="57" t="e">
        <f>+VLOOKUP($X11,Vector!$A:$P,2,0)</f>
        <v>#N/A</v>
      </c>
      <c r="L11" s="57" t="e">
        <f>VLOOKUP(VLOOKUP($X11,Vector!$A:$P,5,0),Catalogos!K:L,2,0)</f>
        <v>#N/A</v>
      </c>
      <c r="M11" s="53" t="str">
        <f>IFERROR(VLOOKUP($F11,Catalogos!$A:$B,2,0),"VII")</f>
        <v>VII</v>
      </c>
      <c r="N11" s="56" t="e">
        <f>VLOOKUP(MIN(IFERROR(VLOOKUP(T11,Catalogos!$F:$G,2,0),200),IFERROR(VLOOKUP(U11,Catalogos!$F:$G,2,0),200),IFERROR(VLOOKUP(V11,Catalogos!$F:$G,2,0),200),IFERROR(VLOOKUP(W11,Catalogos!$F:$G,2,0),200)),Catalogos!$G$30:$H$57,2,0)</f>
        <v>#N/A</v>
      </c>
      <c r="O11" s="53" t="e">
        <f>VLOOKUP($F11,Catalogos!$A:$C,3,0)</f>
        <v>#N/A</v>
      </c>
      <c r="P11" s="14" t="e">
        <f t="shared" si="0"/>
        <v>#N/A</v>
      </c>
      <c r="Q11" s="20">
        <f t="shared" si="1"/>
        <v>0</v>
      </c>
      <c r="R11" s="20" t="e">
        <f t="shared" si="2"/>
        <v>#N/A</v>
      </c>
      <c r="S11" s="20" t="e">
        <f>IF(VLOOKUP($X11,Vector!$A:$C,4,0)&gt;0,"SI","NO")</f>
        <v>#N/A</v>
      </c>
      <c r="T11" s="65" t="e">
        <f>VLOOKUP($X11,Vector!$A:$I,6,0)</f>
        <v>#N/A</v>
      </c>
      <c r="U11" s="65" t="e">
        <f>VLOOKUP($X11,Vector!$A:$I,7,0)</f>
        <v>#N/A</v>
      </c>
      <c r="V11" s="65" t="e">
        <f>VLOOKUP($X11,Vector!$A:$I,8,0)</f>
        <v>#N/A</v>
      </c>
      <c r="W11" s="65" t="e">
        <f>VLOOKUP($X11,Vector!$A:$I,9,0)</f>
        <v>#N/A</v>
      </c>
      <c r="X11" s="13" t="str">
        <f t="shared" si="3"/>
        <v/>
      </c>
      <c r="Y11" s="75">
        <f t="shared" si="4"/>
        <v>0</v>
      </c>
    </row>
    <row r="12" spans="1:25" x14ac:dyDescent="0.25">
      <c r="A12" s="43"/>
      <c r="B12" s="44"/>
      <c r="J12" s="57" t="e">
        <f>+VLOOKUP($X12,Vector!$A:$P,4,0)-$A12</f>
        <v>#N/A</v>
      </c>
      <c r="K12" s="57" t="e">
        <f>+VLOOKUP($X12,Vector!$A:$P,2,0)</f>
        <v>#N/A</v>
      </c>
      <c r="L12" s="57" t="e">
        <f>VLOOKUP(VLOOKUP($X12,Vector!$A:$P,5,0),Catalogos!K:L,2,0)</f>
        <v>#N/A</v>
      </c>
      <c r="M12" s="53" t="str">
        <f>IFERROR(VLOOKUP($F12,Catalogos!$A:$B,2,0),"VII")</f>
        <v>VII</v>
      </c>
      <c r="N12" s="56" t="e">
        <f>VLOOKUP(MIN(IFERROR(VLOOKUP(T12,Catalogos!$F:$G,2,0),200),IFERROR(VLOOKUP(U12,Catalogos!$F:$G,2,0),200),IFERROR(VLOOKUP(V12,Catalogos!$F:$G,2,0),200),IFERROR(VLOOKUP(W12,Catalogos!$F:$G,2,0),200)),Catalogos!$G$30:$H$57,2,0)</f>
        <v>#N/A</v>
      </c>
      <c r="O12" s="53" t="e">
        <f>VLOOKUP($F12,Catalogos!$A:$C,3,0)</f>
        <v>#N/A</v>
      </c>
      <c r="P12" s="14" t="e">
        <f t="shared" si="0"/>
        <v>#N/A</v>
      </c>
      <c r="Q12" s="20">
        <f t="shared" si="1"/>
        <v>0</v>
      </c>
      <c r="R12" s="20" t="e">
        <f t="shared" si="2"/>
        <v>#N/A</v>
      </c>
      <c r="S12" s="20" t="e">
        <f>IF(VLOOKUP($X12,Vector!$A:$C,4,0)&gt;0,"SI","NO")</f>
        <v>#N/A</v>
      </c>
      <c r="T12" s="65" t="e">
        <f>VLOOKUP($X12,Vector!$A:$I,6,0)</f>
        <v>#N/A</v>
      </c>
      <c r="U12" s="65" t="e">
        <f>VLOOKUP($X12,Vector!$A:$I,7,0)</f>
        <v>#N/A</v>
      </c>
      <c r="V12" s="65" t="e">
        <f>VLOOKUP($X12,Vector!$A:$I,8,0)</f>
        <v>#N/A</v>
      </c>
      <c r="W12" s="65" t="e">
        <f>VLOOKUP($X12,Vector!$A:$I,9,0)</f>
        <v>#N/A</v>
      </c>
      <c r="X12" s="13" t="str">
        <f t="shared" si="3"/>
        <v/>
      </c>
      <c r="Y12" s="75">
        <f t="shared" si="4"/>
        <v>0</v>
      </c>
    </row>
    <row r="13" spans="1:25" x14ac:dyDescent="0.25">
      <c r="A13" s="43"/>
      <c r="B13" s="44"/>
      <c r="J13" s="57" t="e">
        <f>+VLOOKUP($X13,Vector!$A:$P,4,0)-$A13</f>
        <v>#N/A</v>
      </c>
      <c r="K13" s="57" t="e">
        <f>+VLOOKUP($X13,Vector!$A:$P,2,0)</f>
        <v>#N/A</v>
      </c>
      <c r="L13" s="57" t="e">
        <f>VLOOKUP(VLOOKUP($X13,Vector!$A:$P,5,0),Catalogos!K:L,2,0)</f>
        <v>#N/A</v>
      </c>
      <c r="M13" s="53" t="str">
        <f>IFERROR(VLOOKUP($F13,Catalogos!$A:$B,2,0),"VII")</f>
        <v>VII</v>
      </c>
      <c r="N13" s="56" t="e">
        <f>VLOOKUP(MIN(IFERROR(VLOOKUP(T13,Catalogos!$F:$G,2,0),200),IFERROR(VLOOKUP(U13,Catalogos!$F:$G,2,0),200),IFERROR(VLOOKUP(V13,Catalogos!$F:$G,2,0),200),IFERROR(VLOOKUP(W13,Catalogos!$F:$G,2,0),200)),Catalogos!$G$30:$H$57,2,0)</f>
        <v>#N/A</v>
      </c>
      <c r="O13" s="53" t="e">
        <f>VLOOKUP($F13,Catalogos!$A:$C,3,0)</f>
        <v>#N/A</v>
      </c>
      <c r="P13" s="14" t="e">
        <f t="shared" si="0"/>
        <v>#N/A</v>
      </c>
      <c r="Q13" s="20">
        <f t="shared" si="1"/>
        <v>0</v>
      </c>
      <c r="R13" s="20" t="e">
        <f t="shared" si="2"/>
        <v>#N/A</v>
      </c>
      <c r="S13" s="20" t="e">
        <f>IF(VLOOKUP($X13,Vector!$A:$C,4,0)&gt;0,"SI","NO")</f>
        <v>#N/A</v>
      </c>
      <c r="T13" s="65" t="e">
        <f>VLOOKUP($X13,Vector!$A:$I,6,0)</f>
        <v>#N/A</v>
      </c>
      <c r="U13" s="65" t="e">
        <f>VLOOKUP($X13,Vector!$A:$I,7,0)</f>
        <v>#N/A</v>
      </c>
      <c r="V13" s="65" t="e">
        <f>VLOOKUP($X13,Vector!$A:$I,8,0)</f>
        <v>#N/A</v>
      </c>
      <c r="W13" s="65" t="e">
        <f>VLOOKUP($X13,Vector!$A:$I,9,0)</f>
        <v>#N/A</v>
      </c>
      <c r="X13" s="13" t="str">
        <f t="shared" si="3"/>
        <v/>
      </c>
      <c r="Y13" s="75">
        <f t="shared" si="4"/>
        <v>0</v>
      </c>
    </row>
    <row r="14" spans="1:25" x14ac:dyDescent="0.25">
      <c r="A14" s="43"/>
      <c r="B14" s="44"/>
      <c r="J14" s="57" t="e">
        <f>+VLOOKUP($X14,Vector!$A:$P,4,0)-$A14</f>
        <v>#N/A</v>
      </c>
      <c r="K14" s="57" t="e">
        <f>+VLOOKUP($X14,Vector!$A:$P,2,0)</f>
        <v>#N/A</v>
      </c>
      <c r="L14" s="57" t="e">
        <f>VLOOKUP(VLOOKUP($X14,Vector!$A:$P,5,0),Catalogos!K:L,2,0)</f>
        <v>#N/A</v>
      </c>
      <c r="M14" s="53" t="str">
        <f>IFERROR(VLOOKUP($F14,Catalogos!$A:$B,2,0),"VII")</f>
        <v>VII</v>
      </c>
      <c r="N14" s="56" t="e">
        <f>VLOOKUP(MIN(IFERROR(VLOOKUP(T14,Catalogos!$F:$G,2,0),200),IFERROR(VLOOKUP(U14,Catalogos!$F:$G,2,0),200),IFERROR(VLOOKUP(V14,Catalogos!$F:$G,2,0),200),IFERROR(VLOOKUP(W14,Catalogos!$F:$G,2,0),200)),Catalogos!$G$30:$H$57,2,0)</f>
        <v>#N/A</v>
      </c>
      <c r="O14" s="53" t="e">
        <f>VLOOKUP($F14,Catalogos!$A:$C,3,0)</f>
        <v>#N/A</v>
      </c>
      <c r="P14" s="14" t="e">
        <f t="shared" si="0"/>
        <v>#N/A</v>
      </c>
      <c r="Q14" s="20">
        <f t="shared" si="1"/>
        <v>0</v>
      </c>
      <c r="R14" s="20" t="e">
        <f t="shared" si="2"/>
        <v>#N/A</v>
      </c>
      <c r="S14" s="20" t="e">
        <f>IF(VLOOKUP($X14,Vector!$A:$C,4,0)&gt;0,"SI","NO")</f>
        <v>#N/A</v>
      </c>
      <c r="T14" s="65" t="e">
        <f>VLOOKUP($X14,Vector!$A:$I,6,0)</f>
        <v>#N/A</v>
      </c>
      <c r="U14" s="65" t="e">
        <f>VLOOKUP($X14,Vector!$A:$I,7,0)</f>
        <v>#N/A</v>
      </c>
      <c r="V14" s="65" t="e">
        <f>VLOOKUP($X14,Vector!$A:$I,8,0)</f>
        <v>#N/A</v>
      </c>
      <c r="W14" s="65" t="e">
        <f>VLOOKUP($X14,Vector!$A:$I,9,0)</f>
        <v>#N/A</v>
      </c>
      <c r="X14" s="13" t="str">
        <f t="shared" si="3"/>
        <v/>
      </c>
      <c r="Y14" s="75">
        <f t="shared" si="4"/>
        <v>0</v>
      </c>
    </row>
    <row r="15" spans="1:25" x14ac:dyDescent="0.25">
      <c r="A15" s="43"/>
      <c r="B15" s="44"/>
      <c r="J15" s="57" t="e">
        <f>+VLOOKUP($X15,Vector!$A:$P,4,0)-$A15</f>
        <v>#N/A</v>
      </c>
      <c r="K15" s="57" t="e">
        <f>+VLOOKUP($X15,Vector!$A:$P,2,0)</f>
        <v>#N/A</v>
      </c>
      <c r="L15" s="57" t="e">
        <f>VLOOKUP(VLOOKUP($X15,Vector!$A:$P,5,0),Catalogos!K:L,2,0)</f>
        <v>#N/A</v>
      </c>
      <c r="M15" s="53" t="str">
        <f>IFERROR(VLOOKUP($F15,Catalogos!$A:$B,2,0),"VII")</f>
        <v>VII</v>
      </c>
      <c r="N15" s="56" t="e">
        <f>VLOOKUP(MIN(IFERROR(VLOOKUP(T15,Catalogos!$F:$G,2,0),200),IFERROR(VLOOKUP(U15,Catalogos!$F:$G,2,0),200),IFERROR(VLOOKUP(V15,Catalogos!$F:$G,2,0),200),IFERROR(VLOOKUP(W15,Catalogos!$F:$G,2,0),200)),Catalogos!$G$30:$H$57,2,0)</f>
        <v>#N/A</v>
      </c>
      <c r="O15" s="53" t="e">
        <f>VLOOKUP($F15,Catalogos!$A:$C,3,0)</f>
        <v>#N/A</v>
      </c>
      <c r="P15" s="14" t="e">
        <f t="shared" si="0"/>
        <v>#N/A</v>
      </c>
      <c r="Q15" s="20">
        <f t="shared" si="1"/>
        <v>0</v>
      </c>
      <c r="R15" s="20" t="e">
        <f t="shared" si="2"/>
        <v>#N/A</v>
      </c>
      <c r="S15" s="20" t="e">
        <f>IF(VLOOKUP($X15,Vector!$A:$C,4,0)&gt;0,"SI","NO")</f>
        <v>#N/A</v>
      </c>
      <c r="T15" s="65" t="e">
        <f>VLOOKUP($X15,Vector!$A:$I,6,0)</f>
        <v>#N/A</v>
      </c>
      <c r="U15" s="65" t="e">
        <f>VLOOKUP($X15,Vector!$A:$I,7,0)</f>
        <v>#N/A</v>
      </c>
      <c r="V15" s="65" t="e">
        <f>VLOOKUP($X15,Vector!$A:$I,8,0)</f>
        <v>#N/A</v>
      </c>
      <c r="W15" s="65" t="e">
        <f>VLOOKUP($X15,Vector!$A:$I,9,0)</f>
        <v>#N/A</v>
      </c>
      <c r="X15" s="13" t="str">
        <f t="shared" si="3"/>
        <v/>
      </c>
      <c r="Y15" s="75">
        <f t="shared" si="4"/>
        <v>0</v>
      </c>
    </row>
    <row r="16" spans="1:25" x14ac:dyDescent="0.25">
      <c r="A16" s="43"/>
      <c r="B16" s="44"/>
      <c r="J16" s="57" t="e">
        <f>+VLOOKUP($X16,Vector!$A:$P,4,0)-$A16</f>
        <v>#N/A</v>
      </c>
      <c r="K16" s="57" t="e">
        <f>+VLOOKUP($X16,Vector!$A:$P,2,0)</f>
        <v>#N/A</v>
      </c>
      <c r="L16" s="57" t="e">
        <f>VLOOKUP(VLOOKUP($X16,Vector!$A:$P,5,0),Catalogos!K:L,2,0)</f>
        <v>#N/A</v>
      </c>
      <c r="M16" s="53" t="str">
        <f>IFERROR(VLOOKUP($F16,Catalogos!$A:$B,2,0),"VII")</f>
        <v>VII</v>
      </c>
      <c r="N16" s="56" t="e">
        <f>VLOOKUP(MIN(IFERROR(VLOOKUP(T16,Catalogos!$F:$G,2,0),200),IFERROR(VLOOKUP(U16,Catalogos!$F:$G,2,0),200),IFERROR(VLOOKUP(V16,Catalogos!$F:$G,2,0),200),IFERROR(VLOOKUP(W16,Catalogos!$F:$G,2,0),200)),Catalogos!$G$30:$H$57,2,0)</f>
        <v>#N/A</v>
      </c>
      <c r="O16" s="53" t="e">
        <f>VLOOKUP($F16,Catalogos!$A:$C,3,0)</f>
        <v>#N/A</v>
      </c>
      <c r="P16" s="14" t="e">
        <f t="shared" si="0"/>
        <v>#N/A</v>
      </c>
      <c r="Q16" s="20">
        <f t="shared" si="1"/>
        <v>0</v>
      </c>
      <c r="R16" s="20" t="e">
        <f t="shared" si="2"/>
        <v>#N/A</v>
      </c>
      <c r="S16" s="20" t="e">
        <f>IF(VLOOKUP($X16,Vector!$A:$C,4,0)&gt;0,"SI","NO")</f>
        <v>#N/A</v>
      </c>
      <c r="T16" s="65" t="e">
        <f>VLOOKUP($X16,Vector!$A:$I,6,0)</f>
        <v>#N/A</v>
      </c>
      <c r="U16" s="65" t="e">
        <f>VLOOKUP($X16,Vector!$A:$I,7,0)</f>
        <v>#N/A</v>
      </c>
      <c r="V16" s="65" t="e">
        <f>VLOOKUP($X16,Vector!$A:$I,8,0)</f>
        <v>#N/A</v>
      </c>
      <c r="W16" s="65" t="e">
        <f>VLOOKUP($X16,Vector!$A:$I,9,0)</f>
        <v>#N/A</v>
      </c>
      <c r="X16" s="13" t="str">
        <f t="shared" si="3"/>
        <v/>
      </c>
      <c r="Y16" s="75">
        <f t="shared" si="4"/>
        <v>0</v>
      </c>
    </row>
    <row r="17" spans="1:25" x14ac:dyDescent="0.25">
      <c r="A17" s="43"/>
      <c r="B17" s="44"/>
      <c r="J17" s="57" t="e">
        <f>+VLOOKUP($X17,Vector!$A:$P,4,0)-$A17</f>
        <v>#N/A</v>
      </c>
      <c r="K17" s="57" t="e">
        <f>+VLOOKUP($X17,Vector!$A:$P,2,0)</f>
        <v>#N/A</v>
      </c>
      <c r="L17" s="57" t="e">
        <f>VLOOKUP(VLOOKUP($X17,Vector!$A:$P,5,0),Catalogos!K:L,2,0)</f>
        <v>#N/A</v>
      </c>
      <c r="M17" s="53" t="str">
        <f>IFERROR(VLOOKUP($F17,Catalogos!$A:$B,2,0),"VII")</f>
        <v>VII</v>
      </c>
      <c r="N17" s="56" t="e">
        <f>VLOOKUP(MIN(IFERROR(VLOOKUP(T17,Catalogos!$F:$G,2,0),200),IFERROR(VLOOKUP(U17,Catalogos!$F:$G,2,0),200),IFERROR(VLOOKUP(V17,Catalogos!$F:$G,2,0),200),IFERROR(VLOOKUP(W17,Catalogos!$F:$G,2,0),200)),Catalogos!$G$30:$H$57,2,0)</f>
        <v>#N/A</v>
      </c>
      <c r="O17" s="53" t="e">
        <f>VLOOKUP($F17,Catalogos!$A:$C,3,0)</f>
        <v>#N/A</v>
      </c>
      <c r="P17" s="14" t="e">
        <f t="shared" si="0"/>
        <v>#N/A</v>
      </c>
      <c r="Q17" s="20">
        <f t="shared" si="1"/>
        <v>0</v>
      </c>
      <c r="R17" s="20" t="e">
        <f t="shared" si="2"/>
        <v>#N/A</v>
      </c>
      <c r="S17" s="20" t="e">
        <f>IF(VLOOKUP($X17,Vector!$A:$C,4,0)&gt;0,"SI","NO")</f>
        <v>#N/A</v>
      </c>
      <c r="T17" s="65" t="e">
        <f>VLOOKUP($X17,Vector!$A:$I,6,0)</f>
        <v>#N/A</v>
      </c>
      <c r="U17" s="65" t="e">
        <f>VLOOKUP($X17,Vector!$A:$I,7,0)</f>
        <v>#N/A</v>
      </c>
      <c r="V17" s="65" t="e">
        <f>VLOOKUP($X17,Vector!$A:$I,8,0)</f>
        <v>#N/A</v>
      </c>
      <c r="W17" s="65" t="e">
        <f>VLOOKUP($X17,Vector!$A:$I,9,0)</f>
        <v>#N/A</v>
      </c>
      <c r="X17" s="13" t="str">
        <f t="shared" si="3"/>
        <v/>
      </c>
      <c r="Y17" s="75">
        <f t="shared" si="4"/>
        <v>0</v>
      </c>
    </row>
    <row r="18" spans="1:25" x14ac:dyDescent="0.25">
      <c r="A18" s="43"/>
      <c r="B18" s="44"/>
      <c r="J18" s="57" t="e">
        <f>+VLOOKUP($X18,Vector!$A:$P,4,0)-$A18</f>
        <v>#N/A</v>
      </c>
      <c r="K18" s="57" t="e">
        <f>+VLOOKUP($X18,Vector!$A:$P,2,0)</f>
        <v>#N/A</v>
      </c>
      <c r="L18" s="57" t="e">
        <f>VLOOKUP(VLOOKUP($X18,Vector!$A:$P,5,0),Catalogos!K:L,2,0)</f>
        <v>#N/A</v>
      </c>
      <c r="M18" s="53" t="str">
        <f>IFERROR(VLOOKUP($F18,Catalogos!$A:$B,2,0),"VII")</f>
        <v>VII</v>
      </c>
      <c r="N18" s="56" t="e">
        <f>VLOOKUP(MIN(IFERROR(VLOOKUP(T18,Catalogos!$F:$G,2,0),200),IFERROR(VLOOKUP(U18,Catalogos!$F:$G,2,0),200),IFERROR(VLOOKUP(V18,Catalogos!$F:$G,2,0),200),IFERROR(VLOOKUP(W18,Catalogos!$F:$G,2,0),200)),Catalogos!$G$30:$H$57,2,0)</f>
        <v>#N/A</v>
      </c>
      <c r="O18" s="53" t="e">
        <f>VLOOKUP($F18,Catalogos!$A:$C,3,0)</f>
        <v>#N/A</v>
      </c>
      <c r="P18" s="14" t="e">
        <f t="shared" si="0"/>
        <v>#N/A</v>
      </c>
      <c r="Q18" s="20">
        <f t="shared" si="1"/>
        <v>0</v>
      </c>
      <c r="R18" s="20" t="e">
        <f t="shared" si="2"/>
        <v>#N/A</v>
      </c>
      <c r="S18" s="20" t="e">
        <f>IF(VLOOKUP($X18,Vector!$A:$C,4,0)&gt;0,"SI","NO")</f>
        <v>#N/A</v>
      </c>
      <c r="T18" s="65" t="e">
        <f>VLOOKUP($X18,Vector!$A:$I,6,0)</f>
        <v>#N/A</v>
      </c>
      <c r="U18" s="65" t="e">
        <f>VLOOKUP($X18,Vector!$A:$I,7,0)</f>
        <v>#N/A</v>
      </c>
      <c r="V18" s="65" t="e">
        <f>VLOOKUP($X18,Vector!$A:$I,8,0)</f>
        <v>#N/A</v>
      </c>
      <c r="W18" s="65" t="e">
        <f>VLOOKUP($X18,Vector!$A:$I,9,0)</f>
        <v>#N/A</v>
      </c>
      <c r="X18" s="13" t="str">
        <f t="shared" si="3"/>
        <v/>
      </c>
      <c r="Y18" s="75">
        <f t="shared" si="4"/>
        <v>0</v>
      </c>
    </row>
    <row r="19" spans="1:25" x14ac:dyDescent="0.25">
      <c r="A19" s="43"/>
      <c r="B19" s="44"/>
      <c r="J19" s="57" t="e">
        <f>+VLOOKUP($X19,Vector!$A:$P,4,0)-$A19</f>
        <v>#N/A</v>
      </c>
      <c r="K19" s="57" t="e">
        <f>+VLOOKUP($X19,Vector!$A:$P,2,0)</f>
        <v>#N/A</v>
      </c>
      <c r="L19" s="57" t="e">
        <f>VLOOKUP(VLOOKUP($X19,Vector!$A:$P,5,0),Catalogos!K:L,2,0)</f>
        <v>#N/A</v>
      </c>
      <c r="M19" s="53" t="str">
        <f>IFERROR(VLOOKUP($F19,Catalogos!$A:$B,2,0),"VII")</f>
        <v>VII</v>
      </c>
      <c r="N19" s="56" t="e">
        <f>VLOOKUP(MIN(IFERROR(VLOOKUP(T19,Catalogos!$F:$G,2,0),200),IFERROR(VLOOKUP(U19,Catalogos!$F:$G,2,0),200),IFERROR(VLOOKUP(V19,Catalogos!$F:$G,2,0),200),IFERROR(VLOOKUP(W19,Catalogos!$F:$G,2,0),200)),Catalogos!$G$30:$H$57,2,0)</f>
        <v>#N/A</v>
      </c>
      <c r="O19" s="53" t="e">
        <f>VLOOKUP($F19,Catalogos!$A:$C,3,0)</f>
        <v>#N/A</v>
      </c>
      <c r="P19" s="14" t="e">
        <f t="shared" si="0"/>
        <v>#N/A</v>
      </c>
      <c r="Q19" s="20">
        <f t="shared" si="1"/>
        <v>0</v>
      </c>
      <c r="R19" s="20" t="e">
        <f t="shared" si="2"/>
        <v>#N/A</v>
      </c>
      <c r="S19" s="20" t="e">
        <f>IF(VLOOKUP($X19,Vector!$A:$C,4,0)&gt;0,"SI","NO")</f>
        <v>#N/A</v>
      </c>
      <c r="T19" s="65" t="e">
        <f>VLOOKUP($X19,Vector!$A:$I,6,0)</f>
        <v>#N/A</v>
      </c>
      <c r="U19" s="65" t="e">
        <f>VLOOKUP($X19,Vector!$A:$I,7,0)</f>
        <v>#N/A</v>
      </c>
      <c r="V19" s="65" t="e">
        <f>VLOOKUP($X19,Vector!$A:$I,8,0)</f>
        <v>#N/A</v>
      </c>
      <c r="W19" s="65" t="e">
        <f>VLOOKUP($X19,Vector!$A:$I,9,0)</f>
        <v>#N/A</v>
      </c>
      <c r="X19" s="13" t="str">
        <f t="shared" si="3"/>
        <v/>
      </c>
      <c r="Y19" s="75">
        <f t="shared" si="4"/>
        <v>0</v>
      </c>
    </row>
    <row r="20" spans="1:25" x14ac:dyDescent="0.25">
      <c r="A20" s="43"/>
      <c r="B20" s="44"/>
      <c r="J20" s="57" t="e">
        <f>+VLOOKUP($X20,Vector!$A:$P,4,0)-$A20</f>
        <v>#N/A</v>
      </c>
      <c r="K20" s="57" t="e">
        <f>+VLOOKUP($X20,Vector!$A:$P,2,0)</f>
        <v>#N/A</v>
      </c>
      <c r="L20" s="57" t="e">
        <f>VLOOKUP(VLOOKUP($X20,Vector!$A:$P,5,0),Catalogos!K:L,2,0)</f>
        <v>#N/A</v>
      </c>
      <c r="M20" s="53" t="str">
        <f>IFERROR(VLOOKUP($F20,Catalogos!$A:$B,2,0),"VII")</f>
        <v>VII</v>
      </c>
      <c r="N20" s="56" t="e">
        <f>VLOOKUP(MIN(IFERROR(VLOOKUP(T20,Catalogos!$F:$G,2,0),200),IFERROR(VLOOKUP(U20,Catalogos!$F:$G,2,0),200),IFERROR(VLOOKUP(V20,Catalogos!$F:$G,2,0),200),IFERROR(VLOOKUP(W20,Catalogos!$F:$G,2,0),200)),Catalogos!$G$30:$H$57,2,0)</f>
        <v>#N/A</v>
      </c>
      <c r="O20" s="53" t="e">
        <f>VLOOKUP($F20,Catalogos!$A:$C,3,0)</f>
        <v>#N/A</v>
      </c>
      <c r="P20" s="14" t="e">
        <f t="shared" si="0"/>
        <v>#N/A</v>
      </c>
      <c r="Q20" s="20">
        <f t="shared" si="1"/>
        <v>0</v>
      </c>
      <c r="R20" s="20" t="e">
        <f t="shared" si="2"/>
        <v>#N/A</v>
      </c>
      <c r="S20" s="20" t="e">
        <f>IF(VLOOKUP($X20,Vector!$A:$C,4,0)&gt;0,"SI","NO")</f>
        <v>#N/A</v>
      </c>
      <c r="T20" s="65" t="e">
        <f>VLOOKUP($X20,Vector!$A:$I,6,0)</f>
        <v>#N/A</v>
      </c>
      <c r="U20" s="65" t="e">
        <f>VLOOKUP($X20,Vector!$A:$I,7,0)</f>
        <v>#N/A</v>
      </c>
      <c r="V20" s="65" t="e">
        <f>VLOOKUP($X20,Vector!$A:$I,8,0)</f>
        <v>#N/A</v>
      </c>
      <c r="W20" s="65" t="e">
        <f>VLOOKUP($X20,Vector!$A:$I,9,0)</f>
        <v>#N/A</v>
      </c>
      <c r="X20" s="13" t="str">
        <f t="shared" si="3"/>
        <v/>
      </c>
      <c r="Y20" s="75">
        <f t="shared" si="4"/>
        <v>0</v>
      </c>
    </row>
    <row r="21" spans="1:25" x14ac:dyDescent="0.25">
      <c r="A21" s="43"/>
      <c r="B21" s="44"/>
      <c r="J21" s="57" t="e">
        <f>+VLOOKUP($X21,Vector!$A:$P,4,0)-$A21</f>
        <v>#N/A</v>
      </c>
      <c r="K21" s="57" t="e">
        <f>+VLOOKUP($X21,Vector!$A:$P,2,0)</f>
        <v>#N/A</v>
      </c>
      <c r="L21" s="57" t="e">
        <f>VLOOKUP(VLOOKUP($X21,Vector!$A:$P,5,0),Catalogos!K:L,2,0)</f>
        <v>#N/A</v>
      </c>
      <c r="M21" s="53" t="str">
        <f>IFERROR(VLOOKUP($F21,Catalogos!$A:$B,2,0),"VII")</f>
        <v>VII</v>
      </c>
      <c r="N21" s="56" t="e">
        <f>VLOOKUP(MIN(IFERROR(VLOOKUP(T21,Catalogos!$F:$G,2,0),200),IFERROR(VLOOKUP(U21,Catalogos!$F:$G,2,0),200),IFERROR(VLOOKUP(V21,Catalogos!$F:$G,2,0),200),IFERROR(VLOOKUP(W21,Catalogos!$F:$G,2,0),200)),Catalogos!$G$30:$H$57,2,0)</f>
        <v>#N/A</v>
      </c>
      <c r="O21" s="53" t="e">
        <f>VLOOKUP($F21,Catalogos!$A:$C,3,0)</f>
        <v>#N/A</v>
      </c>
      <c r="P21" s="14" t="e">
        <f t="shared" si="0"/>
        <v>#N/A</v>
      </c>
      <c r="Q21" s="20">
        <f t="shared" si="1"/>
        <v>0</v>
      </c>
      <c r="R21" s="20" t="e">
        <f t="shared" si="2"/>
        <v>#N/A</v>
      </c>
      <c r="S21" s="20" t="e">
        <f>IF(VLOOKUP($X21,Vector!$A:$C,4,0)&gt;0,"SI","NO")</f>
        <v>#N/A</v>
      </c>
      <c r="T21" s="65" t="e">
        <f>VLOOKUP($X21,Vector!$A:$I,6,0)</f>
        <v>#N/A</v>
      </c>
      <c r="U21" s="65" t="e">
        <f>VLOOKUP($X21,Vector!$A:$I,7,0)</f>
        <v>#N/A</v>
      </c>
      <c r="V21" s="65" t="e">
        <f>VLOOKUP($X21,Vector!$A:$I,8,0)</f>
        <v>#N/A</v>
      </c>
      <c r="W21" s="65" t="e">
        <f>VLOOKUP($X21,Vector!$A:$I,9,0)</f>
        <v>#N/A</v>
      </c>
      <c r="X21" s="13" t="str">
        <f t="shared" si="3"/>
        <v/>
      </c>
      <c r="Y21" s="75">
        <f t="shared" si="4"/>
        <v>0</v>
      </c>
    </row>
    <row r="22" spans="1:25" x14ac:dyDescent="0.25">
      <c r="A22" s="43"/>
      <c r="B22" s="44"/>
      <c r="J22" s="57" t="e">
        <f>+VLOOKUP($X22,Vector!$A:$P,4,0)-$A22</f>
        <v>#N/A</v>
      </c>
      <c r="K22" s="57" t="e">
        <f>+VLOOKUP($X22,Vector!$A:$P,2,0)</f>
        <v>#N/A</v>
      </c>
      <c r="L22" s="57" t="e">
        <f>VLOOKUP(VLOOKUP($X22,Vector!$A:$P,5,0),Catalogos!K:L,2,0)</f>
        <v>#N/A</v>
      </c>
      <c r="M22" s="53" t="str">
        <f>IFERROR(VLOOKUP($F22,Catalogos!$A:$B,2,0),"VII")</f>
        <v>VII</v>
      </c>
      <c r="N22" s="56" t="e">
        <f>VLOOKUP(MIN(IFERROR(VLOOKUP(T22,Catalogos!$F:$G,2,0),200),IFERROR(VLOOKUP(U22,Catalogos!$F:$G,2,0),200),IFERROR(VLOOKUP(V22,Catalogos!$F:$G,2,0),200),IFERROR(VLOOKUP(W22,Catalogos!$F:$G,2,0),200)),Catalogos!$G$30:$H$57,2,0)</f>
        <v>#N/A</v>
      </c>
      <c r="O22" s="53" t="e">
        <f>VLOOKUP($F22,Catalogos!$A:$C,3,0)</f>
        <v>#N/A</v>
      </c>
      <c r="P22" s="14" t="e">
        <f t="shared" si="0"/>
        <v>#N/A</v>
      </c>
      <c r="Q22" s="20">
        <f t="shared" si="1"/>
        <v>0</v>
      </c>
      <c r="R22" s="20" t="e">
        <f t="shared" si="2"/>
        <v>#N/A</v>
      </c>
      <c r="S22" s="20" t="e">
        <f>IF(VLOOKUP($X22,Vector!$A:$C,4,0)&gt;0,"SI","NO")</f>
        <v>#N/A</v>
      </c>
      <c r="T22" s="65" t="e">
        <f>VLOOKUP($X22,Vector!$A:$I,6,0)</f>
        <v>#N/A</v>
      </c>
      <c r="U22" s="65" t="e">
        <f>VLOOKUP($X22,Vector!$A:$I,7,0)</f>
        <v>#N/A</v>
      </c>
      <c r="V22" s="65" t="e">
        <f>VLOOKUP($X22,Vector!$A:$I,8,0)</f>
        <v>#N/A</v>
      </c>
      <c r="W22" s="65" t="e">
        <f>VLOOKUP($X22,Vector!$A:$I,9,0)</f>
        <v>#N/A</v>
      </c>
      <c r="X22" s="13" t="str">
        <f t="shared" si="3"/>
        <v/>
      </c>
      <c r="Y22" s="75">
        <f t="shared" si="4"/>
        <v>0</v>
      </c>
    </row>
    <row r="23" spans="1:25" x14ac:dyDescent="0.25">
      <c r="A23" s="43"/>
      <c r="B23" s="44"/>
      <c r="J23" s="57" t="e">
        <f>+VLOOKUP($X23,Vector!$A:$P,4,0)-$A23</f>
        <v>#N/A</v>
      </c>
      <c r="K23" s="57" t="e">
        <f>+VLOOKUP($X23,Vector!$A:$P,2,0)</f>
        <v>#N/A</v>
      </c>
      <c r="L23" s="57" t="e">
        <f>VLOOKUP(VLOOKUP($X23,Vector!$A:$P,5,0),Catalogos!K:L,2,0)</f>
        <v>#N/A</v>
      </c>
      <c r="M23" s="53" t="str">
        <f>IFERROR(VLOOKUP($F23,Catalogos!$A:$B,2,0),"VII")</f>
        <v>VII</v>
      </c>
      <c r="N23" s="56" t="e">
        <f>VLOOKUP(MIN(IFERROR(VLOOKUP(T23,Catalogos!$F:$G,2,0),200),IFERROR(VLOOKUP(U23,Catalogos!$F:$G,2,0),200),IFERROR(VLOOKUP(V23,Catalogos!$F:$G,2,0),200),IFERROR(VLOOKUP(W23,Catalogos!$F:$G,2,0),200)),Catalogos!$G$30:$H$57,2,0)</f>
        <v>#N/A</v>
      </c>
      <c r="O23" s="53" t="e">
        <f>VLOOKUP($F23,Catalogos!$A:$C,3,0)</f>
        <v>#N/A</v>
      </c>
      <c r="P23" s="14" t="e">
        <f t="shared" si="0"/>
        <v>#N/A</v>
      </c>
      <c r="Q23" s="20">
        <f t="shared" si="1"/>
        <v>0</v>
      </c>
      <c r="R23" s="20" t="e">
        <f t="shared" si="2"/>
        <v>#N/A</v>
      </c>
      <c r="S23" s="20" t="e">
        <f>IF(VLOOKUP($X23,Vector!$A:$C,4,0)&gt;0,"SI","NO")</f>
        <v>#N/A</v>
      </c>
      <c r="T23" s="65" t="e">
        <f>VLOOKUP($X23,Vector!$A:$I,6,0)</f>
        <v>#N/A</v>
      </c>
      <c r="U23" s="65" t="e">
        <f>VLOOKUP($X23,Vector!$A:$I,7,0)</f>
        <v>#N/A</v>
      </c>
      <c r="V23" s="65" t="e">
        <f>VLOOKUP($X23,Vector!$A:$I,8,0)</f>
        <v>#N/A</v>
      </c>
      <c r="W23" s="65" t="e">
        <f>VLOOKUP($X23,Vector!$A:$I,9,0)</f>
        <v>#N/A</v>
      </c>
      <c r="X23" s="13" t="str">
        <f t="shared" si="3"/>
        <v/>
      </c>
      <c r="Y23" s="75">
        <f t="shared" si="4"/>
        <v>0</v>
      </c>
    </row>
    <row r="24" spans="1:25" x14ac:dyDescent="0.25">
      <c r="A24" s="43"/>
      <c r="B24" s="44"/>
      <c r="J24" s="57" t="e">
        <f>+VLOOKUP($X24,Vector!$A:$P,4,0)-$A24</f>
        <v>#N/A</v>
      </c>
      <c r="K24" s="57" t="e">
        <f>+VLOOKUP($X24,Vector!$A:$P,2,0)</f>
        <v>#N/A</v>
      </c>
      <c r="L24" s="57" t="e">
        <f>VLOOKUP(VLOOKUP($X24,Vector!$A:$P,5,0),Catalogos!K:L,2,0)</f>
        <v>#N/A</v>
      </c>
      <c r="M24" s="53" t="str">
        <f>IFERROR(VLOOKUP($F24,Catalogos!$A:$B,2,0),"VII")</f>
        <v>VII</v>
      </c>
      <c r="N24" s="56" t="e">
        <f>VLOOKUP(MIN(IFERROR(VLOOKUP(T24,Catalogos!$F:$G,2,0),200),IFERROR(VLOOKUP(U24,Catalogos!$F:$G,2,0),200),IFERROR(VLOOKUP(V24,Catalogos!$F:$G,2,0),200),IFERROR(VLOOKUP(W24,Catalogos!$F:$G,2,0),200)),Catalogos!$G$30:$H$57,2,0)</f>
        <v>#N/A</v>
      </c>
      <c r="O24" s="53" t="e">
        <f>VLOOKUP($F24,Catalogos!$A:$C,3,0)</f>
        <v>#N/A</v>
      </c>
      <c r="P24" s="14" t="e">
        <f t="shared" si="0"/>
        <v>#N/A</v>
      </c>
      <c r="Q24" s="20">
        <f t="shared" si="1"/>
        <v>0</v>
      </c>
      <c r="R24" s="20" t="e">
        <f t="shared" si="2"/>
        <v>#N/A</v>
      </c>
      <c r="S24" s="20" t="e">
        <f>IF(VLOOKUP($X24,Vector!$A:$C,4,0)&gt;0,"SI","NO")</f>
        <v>#N/A</v>
      </c>
      <c r="T24" s="65" t="e">
        <f>VLOOKUP($X24,Vector!$A:$I,6,0)</f>
        <v>#N/A</v>
      </c>
      <c r="U24" s="65" t="e">
        <f>VLOOKUP($X24,Vector!$A:$I,7,0)</f>
        <v>#N/A</v>
      </c>
      <c r="V24" s="65" t="e">
        <f>VLOOKUP($X24,Vector!$A:$I,8,0)</f>
        <v>#N/A</v>
      </c>
      <c r="W24" s="65" t="e">
        <f>VLOOKUP($X24,Vector!$A:$I,9,0)</f>
        <v>#N/A</v>
      </c>
      <c r="X24" s="13" t="str">
        <f t="shared" si="3"/>
        <v/>
      </c>
      <c r="Y24" s="75">
        <f t="shared" si="4"/>
        <v>0</v>
      </c>
    </row>
    <row r="25" spans="1:25" x14ac:dyDescent="0.25">
      <c r="A25" s="43"/>
      <c r="B25" s="44"/>
      <c r="J25" s="57" t="e">
        <f>+VLOOKUP($X25,Vector!$A:$P,4,0)-$A25</f>
        <v>#N/A</v>
      </c>
      <c r="K25" s="57" t="e">
        <f>+VLOOKUP($X25,Vector!$A:$P,2,0)</f>
        <v>#N/A</v>
      </c>
      <c r="L25" s="57" t="e">
        <f>VLOOKUP(VLOOKUP($X25,Vector!$A:$P,5,0),Catalogos!K:L,2,0)</f>
        <v>#N/A</v>
      </c>
      <c r="M25" s="53" t="str">
        <f>IFERROR(VLOOKUP($F25,Catalogos!$A:$B,2,0),"VII")</f>
        <v>VII</v>
      </c>
      <c r="N25" s="56" t="e">
        <f>VLOOKUP(MIN(IFERROR(VLOOKUP(T25,Catalogos!$F:$G,2,0),200),IFERROR(VLOOKUP(U25,Catalogos!$F:$G,2,0),200),IFERROR(VLOOKUP(V25,Catalogos!$F:$G,2,0),200),IFERROR(VLOOKUP(W25,Catalogos!$F:$G,2,0),200)),Catalogos!$G$30:$H$57,2,0)</f>
        <v>#N/A</v>
      </c>
      <c r="O25" s="53" t="e">
        <f>VLOOKUP($F25,Catalogos!$A:$C,3,0)</f>
        <v>#N/A</v>
      </c>
      <c r="P25" s="14" t="e">
        <f t="shared" si="0"/>
        <v>#N/A</v>
      </c>
      <c r="Q25" s="20">
        <f t="shared" si="1"/>
        <v>0</v>
      </c>
      <c r="R25" s="20" t="e">
        <f t="shared" si="2"/>
        <v>#N/A</v>
      </c>
      <c r="S25" s="20" t="e">
        <f>IF(VLOOKUP($X25,Vector!$A:$C,4,0)&gt;0,"SI","NO")</f>
        <v>#N/A</v>
      </c>
      <c r="T25" s="65" t="e">
        <f>VLOOKUP($X25,Vector!$A:$I,6,0)</f>
        <v>#N/A</v>
      </c>
      <c r="U25" s="65" t="e">
        <f>VLOOKUP($X25,Vector!$A:$I,7,0)</f>
        <v>#N/A</v>
      </c>
      <c r="V25" s="65" t="e">
        <f>VLOOKUP($X25,Vector!$A:$I,8,0)</f>
        <v>#N/A</v>
      </c>
      <c r="W25" s="65" t="e">
        <f>VLOOKUP($X25,Vector!$A:$I,9,0)</f>
        <v>#N/A</v>
      </c>
      <c r="X25" s="13" t="str">
        <f t="shared" si="3"/>
        <v/>
      </c>
      <c r="Y25" s="75">
        <f t="shared" si="4"/>
        <v>0</v>
      </c>
    </row>
    <row r="26" spans="1:25" x14ac:dyDescent="0.25">
      <c r="A26" s="43"/>
      <c r="B26" s="44"/>
      <c r="J26" s="57" t="e">
        <f>+VLOOKUP($X26,Vector!$A:$P,4,0)-$A26</f>
        <v>#N/A</v>
      </c>
      <c r="K26" s="57" t="e">
        <f>+VLOOKUP($X26,Vector!$A:$P,2,0)</f>
        <v>#N/A</v>
      </c>
      <c r="L26" s="57" t="e">
        <f>VLOOKUP(VLOOKUP($X26,Vector!$A:$P,5,0),Catalogos!K:L,2,0)</f>
        <v>#N/A</v>
      </c>
      <c r="M26" s="53" t="str">
        <f>IFERROR(VLOOKUP($F26,Catalogos!$A:$B,2,0),"VII")</f>
        <v>VII</v>
      </c>
      <c r="N26" s="56" t="e">
        <f>VLOOKUP(MIN(IFERROR(VLOOKUP(T26,Catalogos!$F:$G,2,0),200),IFERROR(VLOOKUP(U26,Catalogos!$F:$G,2,0),200),IFERROR(VLOOKUP(V26,Catalogos!$F:$G,2,0),200),IFERROR(VLOOKUP(W26,Catalogos!$F:$G,2,0),200)),Catalogos!$G$30:$H$57,2,0)</f>
        <v>#N/A</v>
      </c>
      <c r="O26" s="53" t="e">
        <f>VLOOKUP($F26,Catalogos!$A:$C,3,0)</f>
        <v>#N/A</v>
      </c>
      <c r="P26" s="14" t="e">
        <f t="shared" si="0"/>
        <v>#N/A</v>
      </c>
      <c r="Q26" s="20">
        <f t="shared" si="1"/>
        <v>0</v>
      </c>
      <c r="R26" s="20" t="e">
        <f t="shared" si="2"/>
        <v>#N/A</v>
      </c>
      <c r="S26" s="20" t="e">
        <f>IF(VLOOKUP($X26,Vector!$A:$C,4,0)&gt;0,"SI","NO")</f>
        <v>#N/A</v>
      </c>
      <c r="T26" s="65" t="e">
        <f>VLOOKUP($X26,Vector!$A:$I,6,0)</f>
        <v>#N/A</v>
      </c>
      <c r="U26" s="65" t="e">
        <f>VLOOKUP($X26,Vector!$A:$I,7,0)</f>
        <v>#N/A</v>
      </c>
      <c r="V26" s="65" t="e">
        <f>VLOOKUP($X26,Vector!$A:$I,8,0)</f>
        <v>#N/A</v>
      </c>
      <c r="W26" s="65" t="e">
        <f>VLOOKUP($X26,Vector!$A:$I,9,0)</f>
        <v>#N/A</v>
      </c>
      <c r="X26" s="13" t="str">
        <f t="shared" si="3"/>
        <v/>
      </c>
      <c r="Y26" s="75">
        <f t="shared" si="4"/>
        <v>0</v>
      </c>
    </row>
    <row r="27" spans="1:25" x14ac:dyDescent="0.25">
      <c r="A27" s="43"/>
      <c r="B27" s="44"/>
      <c r="J27" s="57" t="e">
        <f>+VLOOKUP($X27,Vector!$A:$P,4,0)-$A27</f>
        <v>#N/A</v>
      </c>
      <c r="K27" s="57" t="e">
        <f>+VLOOKUP($X27,Vector!$A:$P,2,0)</f>
        <v>#N/A</v>
      </c>
      <c r="L27" s="57" t="e">
        <f>VLOOKUP(VLOOKUP($X27,Vector!$A:$P,5,0),Catalogos!K:L,2,0)</f>
        <v>#N/A</v>
      </c>
      <c r="M27" s="53" t="str">
        <f>IFERROR(VLOOKUP($F27,Catalogos!$A:$B,2,0),"VII")</f>
        <v>VII</v>
      </c>
      <c r="N27" s="56" t="e">
        <f>VLOOKUP(MIN(IFERROR(VLOOKUP(T27,Catalogos!$F:$G,2,0),200),IFERROR(VLOOKUP(U27,Catalogos!$F:$G,2,0),200),IFERROR(VLOOKUP(V27,Catalogos!$F:$G,2,0),200),IFERROR(VLOOKUP(W27,Catalogos!$F:$G,2,0),200)),Catalogos!$G$30:$H$57,2,0)</f>
        <v>#N/A</v>
      </c>
      <c r="O27" s="53" t="e">
        <f>VLOOKUP($F27,Catalogos!$A:$C,3,0)</f>
        <v>#N/A</v>
      </c>
      <c r="P27" s="14" t="e">
        <f t="shared" si="0"/>
        <v>#N/A</v>
      </c>
      <c r="Q27" s="20">
        <f t="shared" si="1"/>
        <v>0</v>
      </c>
      <c r="R27" s="20" t="e">
        <f t="shared" si="2"/>
        <v>#N/A</v>
      </c>
      <c r="S27" s="20" t="e">
        <f>IF(VLOOKUP($X27,Vector!$A:$C,4,0)&gt;0,"SI","NO")</f>
        <v>#N/A</v>
      </c>
      <c r="T27" s="65" t="e">
        <f>VLOOKUP($X27,Vector!$A:$I,6,0)</f>
        <v>#N/A</v>
      </c>
      <c r="U27" s="65" t="e">
        <f>VLOOKUP($X27,Vector!$A:$I,7,0)</f>
        <v>#N/A</v>
      </c>
      <c r="V27" s="65" t="e">
        <f>VLOOKUP($X27,Vector!$A:$I,8,0)</f>
        <v>#N/A</v>
      </c>
      <c r="W27" s="65" t="e">
        <f>VLOOKUP($X27,Vector!$A:$I,9,0)</f>
        <v>#N/A</v>
      </c>
      <c r="X27" s="13" t="str">
        <f t="shared" si="3"/>
        <v/>
      </c>
      <c r="Y27" s="75">
        <f t="shared" si="4"/>
        <v>0</v>
      </c>
    </row>
    <row r="28" spans="1:25" x14ac:dyDescent="0.25">
      <c r="A28" s="43"/>
      <c r="B28" s="44"/>
      <c r="J28" s="57" t="e">
        <f>+VLOOKUP($X28,Vector!$A:$P,4,0)-$A28</f>
        <v>#N/A</v>
      </c>
      <c r="K28" s="57" t="e">
        <f>+VLOOKUP($X28,Vector!$A:$P,2,0)</f>
        <v>#N/A</v>
      </c>
      <c r="L28" s="57" t="e">
        <f>VLOOKUP(VLOOKUP($X28,Vector!$A:$P,5,0),Catalogos!K:L,2,0)</f>
        <v>#N/A</v>
      </c>
      <c r="M28" s="53" t="str">
        <f>IFERROR(VLOOKUP($F28,Catalogos!$A:$B,2,0),"VII")</f>
        <v>VII</v>
      </c>
      <c r="N28" s="56" t="e">
        <f>VLOOKUP(MIN(IFERROR(VLOOKUP(T28,Catalogos!$F:$G,2,0),200),IFERROR(VLOOKUP(U28,Catalogos!$F:$G,2,0),200),IFERROR(VLOOKUP(V28,Catalogos!$F:$G,2,0),200),IFERROR(VLOOKUP(W28,Catalogos!$F:$G,2,0),200)),Catalogos!$G$30:$H$57,2,0)</f>
        <v>#N/A</v>
      </c>
      <c r="O28" s="53" t="e">
        <f>VLOOKUP($F28,Catalogos!$A:$C,3,0)</f>
        <v>#N/A</v>
      </c>
      <c r="P28" s="14" t="e">
        <f t="shared" si="0"/>
        <v>#N/A</v>
      </c>
      <c r="Q28" s="20">
        <f t="shared" si="1"/>
        <v>0</v>
      </c>
      <c r="R28" s="20" t="e">
        <f t="shared" si="2"/>
        <v>#N/A</v>
      </c>
      <c r="S28" s="20" t="e">
        <f>IF(VLOOKUP($X28,Vector!$A:$C,4,0)&gt;0,"SI","NO")</f>
        <v>#N/A</v>
      </c>
      <c r="T28" s="65" t="e">
        <f>VLOOKUP($X28,Vector!$A:$I,6,0)</f>
        <v>#N/A</v>
      </c>
      <c r="U28" s="65" t="e">
        <f>VLOOKUP($X28,Vector!$A:$I,7,0)</f>
        <v>#N/A</v>
      </c>
      <c r="V28" s="65" t="e">
        <f>VLOOKUP($X28,Vector!$A:$I,8,0)</f>
        <v>#N/A</v>
      </c>
      <c r="W28" s="65" t="e">
        <f>VLOOKUP($X28,Vector!$A:$I,9,0)</f>
        <v>#N/A</v>
      </c>
      <c r="X28" s="13" t="str">
        <f t="shared" si="3"/>
        <v/>
      </c>
      <c r="Y28" s="75">
        <f t="shared" si="4"/>
        <v>0</v>
      </c>
    </row>
    <row r="29" spans="1:25" x14ac:dyDescent="0.25">
      <c r="A29" s="43"/>
      <c r="B29" s="44"/>
      <c r="J29" s="57" t="e">
        <f>+VLOOKUP($X29,Vector!$A:$P,4,0)-$A29</f>
        <v>#N/A</v>
      </c>
      <c r="K29" s="57" t="e">
        <f>+VLOOKUP($X29,Vector!$A:$P,2,0)</f>
        <v>#N/A</v>
      </c>
      <c r="L29" s="57" t="e">
        <f>VLOOKUP(VLOOKUP($X29,Vector!$A:$P,5,0),Catalogos!K:L,2,0)</f>
        <v>#N/A</v>
      </c>
      <c r="M29" s="53" t="str">
        <f>IFERROR(VLOOKUP($F29,Catalogos!$A:$B,2,0),"VII")</f>
        <v>VII</v>
      </c>
      <c r="N29" s="56" t="e">
        <f>VLOOKUP(MIN(IFERROR(VLOOKUP(T29,Catalogos!$F:$G,2,0),200),IFERROR(VLOOKUP(U29,Catalogos!$F:$G,2,0),200),IFERROR(VLOOKUP(V29,Catalogos!$F:$G,2,0),200),IFERROR(VLOOKUP(W29,Catalogos!$F:$G,2,0),200)),Catalogos!$G$30:$H$57,2,0)</f>
        <v>#N/A</v>
      </c>
      <c r="O29" s="53" t="e">
        <f>VLOOKUP($F29,Catalogos!$A:$C,3,0)</f>
        <v>#N/A</v>
      </c>
      <c r="P29" s="14" t="e">
        <f t="shared" si="0"/>
        <v>#N/A</v>
      </c>
      <c r="Q29" s="20">
        <f t="shared" si="1"/>
        <v>0</v>
      </c>
      <c r="R29" s="20" t="e">
        <f t="shared" si="2"/>
        <v>#N/A</v>
      </c>
      <c r="S29" s="20" t="e">
        <f>IF(VLOOKUP($X29,Vector!$A:$C,4,0)&gt;0,"SI","NO")</f>
        <v>#N/A</v>
      </c>
      <c r="T29" s="65" t="e">
        <f>VLOOKUP($X29,Vector!$A:$I,6,0)</f>
        <v>#N/A</v>
      </c>
      <c r="U29" s="65" t="e">
        <f>VLOOKUP($X29,Vector!$A:$I,7,0)</f>
        <v>#N/A</v>
      </c>
      <c r="V29" s="65" t="e">
        <f>VLOOKUP($X29,Vector!$A:$I,8,0)</f>
        <v>#N/A</v>
      </c>
      <c r="W29" s="65" t="e">
        <f>VLOOKUP($X29,Vector!$A:$I,9,0)</f>
        <v>#N/A</v>
      </c>
      <c r="X29" s="13" t="str">
        <f t="shared" si="3"/>
        <v/>
      </c>
      <c r="Y29" s="75">
        <f t="shared" si="4"/>
        <v>0</v>
      </c>
    </row>
    <row r="30" spans="1:25" x14ac:dyDescent="0.25">
      <c r="A30" s="43"/>
      <c r="B30" s="44"/>
      <c r="J30" s="57" t="e">
        <f>+VLOOKUP($X30,Vector!$A:$P,4,0)-$A30</f>
        <v>#N/A</v>
      </c>
      <c r="K30" s="57" t="e">
        <f>+VLOOKUP($X30,Vector!$A:$P,2,0)</f>
        <v>#N/A</v>
      </c>
      <c r="L30" s="57" t="e">
        <f>VLOOKUP(VLOOKUP($X30,Vector!$A:$P,5,0),Catalogos!K:L,2,0)</f>
        <v>#N/A</v>
      </c>
      <c r="M30" s="53" t="str">
        <f>IFERROR(VLOOKUP($F30,Catalogos!$A:$B,2,0),"VII")</f>
        <v>VII</v>
      </c>
      <c r="N30" s="56" t="e">
        <f>VLOOKUP(MIN(IFERROR(VLOOKUP(T30,Catalogos!$F:$G,2,0),200),IFERROR(VLOOKUP(U30,Catalogos!$F:$G,2,0),200),IFERROR(VLOOKUP(V30,Catalogos!$F:$G,2,0),200),IFERROR(VLOOKUP(W30,Catalogos!$F:$G,2,0),200)),Catalogos!$G$30:$H$57,2,0)</f>
        <v>#N/A</v>
      </c>
      <c r="O30" s="53" t="e">
        <f>VLOOKUP($F30,Catalogos!$A:$C,3,0)</f>
        <v>#N/A</v>
      </c>
      <c r="P30" s="14" t="e">
        <f t="shared" si="0"/>
        <v>#N/A</v>
      </c>
      <c r="Q30" s="20">
        <f t="shared" si="1"/>
        <v>0</v>
      </c>
      <c r="R30" s="20" t="e">
        <f t="shared" si="2"/>
        <v>#N/A</v>
      </c>
      <c r="S30" s="20" t="e">
        <f>IF(VLOOKUP($X30,Vector!$A:$C,4,0)&gt;0,"SI","NO")</f>
        <v>#N/A</v>
      </c>
      <c r="T30" s="65" t="e">
        <f>VLOOKUP($X30,Vector!$A:$I,6,0)</f>
        <v>#N/A</v>
      </c>
      <c r="U30" s="65" t="e">
        <f>VLOOKUP($X30,Vector!$A:$I,7,0)</f>
        <v>#N/A</v>
      </c>
      <c r="V30" s="65" t="e">
        <f>VLOOKUP($X30,Vector!$A:$I,8,0)</f>
        <v>#N/A</v>
      </c>
      <c r="W30" s="65" t="e">
        <f>VLOOKUP($X30,Vector!$A:$I,9,0)</f>
        <v>#N/A</v>
      </c>
      <c r="X30" s="13" t="str">
        <f t="shared" si="3"/>
        <v/>
      </c>
      <c r="Y30" s="75">
        <f t="shared" si="4"/>
        <v>0</v>
      </c>
    </row>
    <row r="31" spans="1:25" x14ac:dyDescent="0.25">
      <c r="A31" s="43"/>
      <c r="B31" s="44"/>
      <c r="J31" s="57" t="e">
        <f>+VLOOKUP($X31,Vector!$A:$P,4,0)-$A31</f>
        <v>#N/A</v>
      </c>
      <c r="K31" s="57" t="e">
        <f>+VLOOKUP($X31,Vector!$A:$P,2,0)</f>
        <v>#N/A</v>
      </c>
      <c r="L31" s="57" t="e">
        <f>VLOOKUP(VLOOKUP($X31,Vector!$A:$P,5,0),Catalogos!K:L,2,0)</f>
        <v>#N/A</v>
      </c>
      <c r="M31" s="53" t="str">
        <f>IFERROR(VLOOKUP($F31,Catalogos!$A:$B,2,0),"VII")</f>
        <v>VII</v>
      </c>
      <c r="N31" s="56" t="e">
        <f>VLOOKUP(MIN(IFERROR(VLOOKUP(T31,Catalogos!$F:$G,2,0),200),IFERROR(VLOOKUP(U31,Catalogos!$F:$G,2,0),200),IFERROR(VLOOKUP(V31,Catalogos!$F:$G,2,0),200),IFERROR(VLOOKUP(W31,Catalogos!$F:$G,2,0),200)),Catalogos!$G$30:$H$57,2,0)</f>
        <v>#N/A</v>
      </c>
      <c r="O31" s="53" t="e">
        <f>VLOOKUP($F31,Catalogos!$A:$C,3,0)</f>
        <v>#N/A</v>
      </c>
      <c r="P31" s="14" t="e">
        <f t="shared" si="0"/>
        <v>#N/A</v>
      </c>
      <c r="Q31" s="20">
        <f t="shared" si="1"/>
        <v>0</v>
      </c>
      <c r="R31" s="20" t="e">
        <f t="shared" si="2"/>
        <v>#N/A</v>
      </c>
      <c r="S31" s="20" t="e">
        <f>IF(VLOOKUP($X31,Vector!$A:$C,4,0)&gt;0,"SI","NO")</f>
        <v>#N/A</v>
      </c>
      <c r="T31" s="65" t="e">
        <f>VLOOKUP($X31,Vector!$A:$I,6,0)</f>
        <v>#N/A</v>
      </c>
      <c r="U31" s="65" t="e">
        <f>VLOOKUP($X31,Vector!$A:$I,7,0)</f>
        <v>#N/A</v>
      </c>
      <c r="V31" s="65" t="e">
        <f>VLOOKUP($X31,Vector!$A:$I,8,0)</f>
        <v>#N/A</v>
      </c>
      <c r="W31" s="65" t="e">
        <f>VLOOKUP($X31,Vector!$A:$I,9,0)</f>
        <v>#N/A</v>
      </c>
      <c r="X31" s="13" t="str">
        <f t="shared" si="3"/>
        <v/>
      </c>
      <c r="Y31" s="75">
        <f t="shared" si="4"/>
        <v>0</v>
      </c>
    </row>
    <row r="32" spans="1:25" x14ac:dyDescent="0.25">
      <c r="A32" s="43"/>
      <c r="B32" s="44"/>
      <c r="J32" s="57" t="e">
        <f>+VLOOKUP($X32,Vector!$A:$P,4,0)-$A32</f>
        <v>#N/A</v>
      </c>
      <c r="K32" s="57" t="e">
        <f>+VLOOKUP($X32,Vector!$A:$P,2,0)</f>
        <v>#N/A</v>
      </c>
      <c r="L32" s="57" t="e">
        <f>VLOOKUP(VLOOKUP($X32,Vector!$A:$P,5,0),Catalogos!K:L,2,0)</f>
        <v>#N/A</v>
      </c>
      <c r="M32" s="53" t="str">
        <f>IFERROR(VLOOKUP($F32,Catalogos!$A:$B,2,0),"VII")</f>
        <v>VII</v>
      </c>
      <c r="N32" s="56" t="e">
        <f>VLOOKUP(MIN(IFERROR(VLOOKUP(T32,Catalogos!$F:$G,2,0),200),IFERROR(VLOOKUP(U32,Catalogos!$F:$G,2,0),200),IFERROR(VLOOKUP(V32,Catalogos!$F:$G,2,0),200),IFERROR(VLOOKUP(W32,Catalogos!$F:$G,2,0),200)),Catalogos!$G$30:$H$57,2,0)</f>
        <v>#N/A</v>
      </c>
      <c r="O32" s="53" t="e">
        <f>VLOOKUP($F32,Catalogos!$A:$C,3,0)</f>
        <v>#N/A</v>
      </c>
      <c r="P32" s="14" t="e">
        <f t="shared" si="0"/>
        <v>#N/A</v>
      </c>
      <c r="Q32" s="20">
        <f t="shared" si="1"/>
        <v>0</v>
      </c>
      <c r="R32" s="20" t="e">
        <f t="shared" si="2"/>
        <v>#N/A</v>
      </c>
      <c r="S32" s="20" t="e">
        <f>IF(VLOOKUP($X32,Vector!$A:$C,4,0)&gt;0,"SI","NO")</f>
        <v>#N/A</v>
      </c>
      <c r="T32" s="65" t="e">
        <f>VLOOKUP($X32,Vector!$A:$I,6,0)</f>
        <v>#N/A</v>
      </c>
      <c r="U32" s="65" t="e">
        <f>VLOOKUP($X32,Vector!$A:$I,7,0)</f>
        <v>#N/A</v>
      </c>
      <c r="V32" s="65" t="e">
        <f>VLOOKUP($X32,Vector!$A:$I,8,0)</f>
        <v>#N/A</v>
      </c>
      <c r="W32" s="65" t="e">
        <f>VLOOKUP($X32,Vector!$A:$I,9,0)</f>
        <v>#N/A</v>
      </c>
      <c r="X32" s="13" t="str">
        <f t="shared" si="3"/>
        <v/>
      </c>
      <c r="Y32" s="75">
        <f t="shared" si="4"/>
        <v>0</v>
      </c>
    </row>
    <row r="33" spans="1:25" x14ac:dyDescent="0.25">
      <c r="A33" s="43"/>
      <c r="B33" s="44"/>
      <c r="J33" s="57" t="e">
        <f>+VLOOKUP($X33,Vector!$A:$P,4,0)-$A33</f>
        <v>#N/A</v>
      </c>
      <c r="K33" s="57" t="e">
        <f>+VLOOKUP($X33,Vector!$A:$P,2,0)</f>
        <v>#N/A</v>
      </c>
      <c r="L33" s="57" t="e">
        <f>VLOOKUP(VLOOKUP($X33,Vector!$A:$P,5,0),Catalogos!K:L,2,0)</f>
        <v>#N/A</v>
      </c>
      <c r="M33" s="53" t="str">
        <f>IFERROR(VLOOKUP($F33,Catalogos!$A:$B,2,0),"VII")</f>
        <v>VII</v>
      </c>
      <c r="N33" s="56" t="e">
        <f>VLOOKUP(MIN(IFERROR(VLOOKUP(T33,Catalogos!$F:$G,2,0),200),IFERROR(VLOOKUP(U33,Catalogos!$F:$G,2,0),200),IFERROR(VLOOKUP(V33,Catalogos!$F:$G,2,0),200),IFERROR(VLOOKUP(W33,Catalogos!$F:$G,2,0),200)),Catalogos!$G$30:$H$57,2,0)</f>
        <v>#N/A</v>
      </c>
      <c r="O33" s="53" t="e">
        <f>VLOOKUP($F33,Catalogos!$A:$C,3,0)</f>
        <v>#N/A</v>
      </c>
      <c r="P33" s="14" t="e">
        <f t="shared" si="0"/>
        <v>#N/A</v>
      </c>
      <c r="Q33" s="20">
        <f t="shared" si="1"/>
        <v>0</v>
      </c>
      <c r="R33" s="20" t="e">
        <f t="shared" si="2"/>
        <v>#N/A</v>
      </c>
      <c r="S33" s="20" t="e">
        <f>IF(VLOOKUP($X33,Vector!$A:$C,4,0)&gt;0,"SI","NO")</f>
        <v>#N/A</v>
      </c>
      <c r="T33" s="65" t="e">
        <f>VLOOKUP($X33,Vector!$A:$I,6,0)</f>
        <v>#N/A</v>
      </c>
      <c r="U33" s="65" t="e">
        <f>VLOOKUP($X33,Vector!$A:$I,7,0)</f>
        <v>#N/A</v>
      </c>
      <c r="V33" s="65" t="e">
        <f>VLOOKUP($X33,Vector!$A:$I,8,0)</f>
        <v>#N/A</v>
      </c>
      <c r="W33" s="65" t="e">
        <f>VLOOKUP($X33,Vector!$A:$I,9,0)</f>
        <v>#N/A</v>
      </c>
      <c r="X33" s="13" t="str">
        <f t="shared" si="3"/>
        <v/>
      </c>
      <c r="Y33" s="75">
        <f t="shared" si="4"/>
        <v>0</v>
      </c>
    </row>
    <row r="34" spans="1:25" x14ac:dyDescent="0.25">
      <c r="A34" s="43"/>
      <c r="B34" s="44"/>
      <c r="J34" s="57" t="e">
        <f>+VLOOKUP($X34,Vector!$A:$P,4,0)-$A34</f>
        <v>#N/A</v>
      </c>
      <c r="K34" s="57" t="e">
        <f>+VLOOKUP($X34,Vector!$A:$P,2,0)</f>
        <v>#N/A</v>
      </c>
      <c r="L34" s="57" t="e">
        <f>VLOOKUP(VLOOKUP($X34,Vector!$A:$P,5,0),Catalogos!K:L,2,0)</f>
        <v>#N/A</v>
      </c>
      <c r="M34" s="53" t="str">
        <f>IFERROR(VLOOKUP($F34,Catalogos!$A:$B,2,0),"VII")</f>
        <v>VII</v>
      </c>
      <c r="N34" s="56" t="e">
        <f>VLOOKUP(MIN(IFERROR(VLOOKUP(T34,Catalogos!$F:$G,2,0),200),IFERROR(VLOOKUP(U34,Catalogos!$F:$G,2,0),200),IFERROR(VLOOKUP(V34,Catalogos!$F:$G,2,0),200),IFERROR(VLOOKUP(W34,Catalogos!$F:$G,2,0),200)),Catalogos!$G$30:$H$57,2,0)</f>
        <v>#N/A</v>
      </c>
      <c r="O34" s="53" t="e">
        <f>VLOOKUP($F34,Catalogos!$A:$C,3,0)</f>
        <v>#N/A</v>
      </c>
      <c r="P34" s="14" t="e">
        <f t="shared" ref="P34:P65" si="5">+K34*D34</f>
        <v>#N/A</v>
      </c>
      <c r="Q34" s="20">
        <f t="shared" ref="Q34:Q65" si="6">+H34-A34</f>
        <v>0</v>
      </c>
      <c r="R34" s="20" t="e">
        <f t="shared" ref="R34:R65" si="7">+J34-A34</f>
        <v>#N/A</v>
      </c>
      <c r="S34" s="20" t="e">
        <f>IF(VLOOKUP($X34,Vector!$A:$C,4,0)&gt;0,"SI","NO")</f>
        <v>#N/A</v>
      </c>
      <c r="T34" s="65" t="e">
        <f>VLOOKUP($X34,Vector!$A:$I,6,0)</f>
        <v>#N/A</v>
      </c>
      <c r="U34" s="65" t="e">
        <f>VLOOKUP($X34,Vector!$A:$I,7,0)</f>
        <v>#N/A</v>
      </c>
      <c r="V34" s="65" t="e">
        <f>VLOOKUP($X34,Vector!$A:$I,8,0)</f>
        <v>#N/A</v>
      </c>
      <c r="W34" s="65" t="e">
        <f>VLOOKUP($X34,Vector!$A:$I,9,0)</f>
        <v>#N/A</v>
      </c>
      <c r="X34" s="13" t="str">
        <f t="shared" ref="X34:X65" si="8">E34&amp;F34&amp;G34</f>
        <v/>
      </c>
      <c r="Y34" s="75">
        <f t="shared" si="4"/>
        <v>0</v>
      </c>
    </row>
    <row r="35" spans="1:25" x14ac:dyDescent="0.25">
      <c r="A35" s="43"/>
      <c r="B35" s="44"/>
      <c r="J35" s="57" t="e">
        <f>+VLOOKUP($X35,Vector!$A:$P,4,0)-$A35</f>
        <v>#N/A</v>
      </c>
      <c r="K35" s="57" t="e">
        <f>+VLOOKUP($X35,Vector!$A:$P,2,0)</f>
        <v>#N/A</v>
      </c>
      <c r="L35" s="57" t="e">
        <f>VLOOKUP(VLOOKUP($X35,Vector!$A:$P,5,0),Catalogos!K:L,2,0)</f>
        <v>#N/A</v>
      </c>
      <c r="M35" s="53" t="str">
        <f>IFERROR(VLOOKUP($F35,Catalogos!$A:$B,2,0),"VII")</f>
        <v>VII</v>
      </c>
      <c r="N35" s="56" t="e">
        <f>VLOOKUP(MIN(IFERROR(VLOOKUP(T35,Catalogos!$F:$G,2,0),200),IFERROR(VLOOKUP(U35,Catalogos!$F:$G,2,0),200),IFERROR(VLOOKUP(V35,Catalogos!$F:$G,2,0),200),IFERROR(VLOOKUP(W35,Catalogos!$F:$G,2,0),200)),Catalogos!$G$30:$H$57,2,0)</f>
        <v>#N/A</v>
      </c>
      <c r="O35" s="53" t="e">
        <f>VLOOKUP($F35,Catalogos!$A:$C,3,0)</f>
        <v>#N/A</v>
      </c>
      <c r="P35" s="14" t="e">
        <f t="shared" si="5"/>
        <v>#N/A</v>
      </c>
      <c r="Q35" s="20">
        <f t="shared" si="6"/>
        <v>0</v>
      </c>
      <c r="R35" s="20" t="e">
        <f t="shared" si="7"/>
        <v>#N/A</v>
      </c>
      <c r="S35" s="20" t="e">
        <f>IF(VLOOKUP($X35,Vector!$A:$C,4,0)&gt;0,"SI","NO")</f>
        <v>#N/A</v>
      </c>
      <c r="T35" s="65" t="e">
        <f>VLOOKUP($X35,Vector!$A:$I,6,0)</f>
        <v>#N/A</v>
      </c>
      <c r="U35" s="65" t="e">
        <f>VLOOKUP($X35,Vector!$A:$I,7,0)</f>
        <v>#N/A</v>
      </c>
      <c r="V35" s="65" t="e">
        <f>VLOOKUP($X35,Vector!$A:$I,8,0)</f>
        <v>#N/A</v>
      </c>
      <c r="W35" s="65" t="e">
        <f>VLOOKUP($X35,Vector!$A:$I,9,0)</f>
        <v>#N/A</v>
      </c>
      <c r="X35" s="13" t="str">
        <f t="shared" si="8"/>
        <v/>
      </c>
      <c r="Y35" s="75">
        <f t="shared" si="4"/>
        <v>0</v>
      </c>
    </row>
    <row r="36" spans="1:25" x14ac:dyDescent="0.25">
      <c r="A36" s="43"/>
      <c r="B36" s="44"/>
      <c r="J36" s="57" t="e">
        <f>+VLOOKUP($X36,Vector!$A:$P,4,0)-$A36</f>
        <v>#N/A</v>
      </c>
      <c r="K36" s="57" t="e">
        <f>+VLOOKUP($X36,Vector!$A:$P,2,0)</f>
        <v>#N/A</v>
      </c>
      <c r="L36" s="57" t="e">
        <f>VLOOKUP(VLOOKUP($X36,Vector!$A:$P,5,0),Catalogos!K:L,2,0)</f>
        <v>#N/A</v>
      </c>
      <c r="M36" s="53" t="str">
        <f>IFERROR(VLOOKUP($F36,Catalogos!$A:$B,2,0),"VII")</f>
        <v>VII</v>
      </c>
      <c r="N36" s="56" t="e">
        <f>VLOOKUP(MIN(IFERROR(VLOOKUP(T36,Catalogos!$F:$G,2,0),200),IFERROR(VLOOKUP(U36,Catalogos!$F:$G,2,0),200),IFERROR(VLOOKUP(V36,Catalogos!$F:$G,2,0),200),IFERROR(VLOOKUP(W36,Catalogos!$F:$G,2,0),200)),Catalogos!$G$30:$H$57,2,0)</f>
        <v>#N/A</v>
      </c>
      <c r="O36" s="53" t="e">
        <f>VLOOKUP($F36,Catalogos!$A:$C,3,0)</f>
        <v>#N/A</v>
      </c>
      <c r="P36" s="14" t="e">
        <f t="shared" si="5"/>
        <v>#N/A</v>
      </c>
      <c r="Q36" s="20">
        <f t="shared" si="6"/>
        <v>0</v>
      </c>
      <c r="R36" s="20" t="e">
        <f t="shared" si="7"/>
        <v>#N/A</v>
      </c>
      <c r="S36" s="20" t="e">
        <f>IF(VLOOKUP($X36,Vector!$A:$C,4,0)&gt;0,"SI","NO")</f>
        <v>#N/A</v>
      </c>
      <c r="T36" s="65" t="e">
        <f>VLOOKUP($X36,Vector!$A:$I,6,0)</f>
        <v>#N/A</v>
      </c>
      <c r="U36" s="65" t="e">
        <f>VLOOKUP($X36,Vector!$A:$I,7,0)</f>
        <v>#N/A</v>
      </c>
      <c r="V36" s="65" t="e">
        <f>VLOOKUP($X36,Vector!$A:$I,8,0)</f>
        <v>#N/A</v>
      </c>
      <c r="W36" s="65" t="e">
        <f>VLOOKUP($X36,Vector!$A:$I,9,0)</f>
        <v>#N/A</v>
      </c>
      <c r="X36" s="13" t="str">
        <f t="shared" si="8"/>
        <v/>
      </c>
      <c r="Y36" s="75">
        <f t="shared" si="4"/>
        <v>0</v>
      </c>
    </row>
    <row r="37" spans="1:25" x14ac:dyDescent="0.25">
      <c r="A37" s="43"/>
      <c r="B37" s="44"/>
      <c r="J37" s="57" t="e">
        <f>+VLOOKUP($X37,Vector!$A:$P,4,0)-$A37</f>
        <v>#N/A</v>
      </c>
      <c r="K37" s="57" t="e">
        <f>+VLOOKUP($X37,Vector!$A:$P,2,0)</f>
        <v>#N/A</v>
      </c>
      <c r="L37" s="57" t="e">
        <f>VLOOKUP(VLOOKUP($X37,Vector!$A:$P,5,0),Catalogos!K:L,2,0)</f>
        <v>#N/A</v>
      </c>
      <c r="M37" s="53" t="str">
        <f>IFERROR(VLOOKUP($F37,Catalogos!$A:$B,2,0),"VII")</f>
        <v>VII</v>
      </c>
      <c r="N37" s="56" t="e">
        <f>VLOOKUP(MIN(IFERROR(VLOOKUP(T37,Catalogos!$F:$G,2,0),200),IFERROR(VLOOKUP(U37,Catalogos!$F:$G,2,0),200),IFERROR(VLOOKUP(V37,Catalogos!$F:$G,2,0),200),IFERROR(VLOOKUP(W37,Catalogos!$F:$G,2,0),200)),Catalogos!$G$30:$H$57,2,0)</f>
        <v>#N/A</v>
      </c>
      <c r="O37" s="53" t="e">
        <f>VLOOKUP($F37,Catalogos!$A:$C,3,0)</f>
        <v>#N/A</v>
      </c>
      <c r="P37" s="14" t="e">
        <f t="shared" si="5"/>
        <v>#N/A</v>
      </c>
      <c r="Q37" s="20">
        <f t="shared" si="6"/>
        <v>0</v>
      </c>
      <c r="R37" s="20" t="e">
        <f t="shared" si="7"/>
        <v>#N/A</v>
      </c>
      <c r="S37" s="20" t="e">
        <f>IF(VLOOKUP($X37,Vector!$A:$C,4,0)&gt;0,"SI","NO")</f>
        <v>#N/A</v>
      </c>
      <c r="T37" s="65" t="e">
        <f>VLOOKUP($X37,Vector!$A:$I,6,0)</f>
        <v>#N/A</v>
      </c>
      <c r="U37" s="65" t="e">
        <f>VLOOKUP($X37,Vector!$A:$I,7,0)</f>
        <v>#N/A</v>
      </c>
      <c r="V37" s="65" t="e">
        <f>VLOOKUP($X37,Vector!$A:$I,8,0)</f>
        <v>#N/A</v>
      </c>
      <c r="W37" s="65" t="e">
        <f>VLOOKUP($X37,Vector!$A:$I,9,0)</f>
        <v>#N/A</v>
      </c>
      <c r="X37" s="13" t="str">
        <f t="shared" si="8"/>
        <v/>
      </c>
      <c r="Y37" s="75">
        <f t="shared" si="4"/>
        <v>0</v>
      </c>
    </row>
    <row r="38" spans="1:25" x14ac:dyDescent="0.25">
      <c r="A38" s="43"/>
      <c r="B38" s="44"/>
      <c r="J38" s="57" t="e">
        <f>+VLOOKUP($X38,Vector!$A:$P,4,0)-$A38</f>
        <v>#N/A</v>
      </c>
      <c r="K38" s="57" t="e">
        <f>+VLOOKUP($X38,Vector!$A:$P,2,0)</f>
        <v>#N/A</v>
      </c>
      <c r="L38" s="57" t="e">
        <f>VLOOKUP(VLOOKUP($X38,Vector!$A:$P,5,0),Catalogos!K:L,2,0)</f>
        <v>#N/A</v>
      </c>
      <c r="M38" s="53" t="str">
        <f>IFERROR(VLOOKUP($F38,Catalogos!$A:$B,2,0),"VII")</f>
        <v>VII</v>
      </c>
      <c r="N38" s="56" t="e">
        <f>VLOOKUP(MIN(IFERROR(VLOOKUP(T38,Catalogos!$F:$G,2,0),200),IFERROR(VLOOKUP(U38,Catalogos!$F:$G,2,0),200),IFERROR(VLOOKUP(V38,Catalogos!$F:$G,2,0),200),IFERROR(VLOOKUP(W38,Catalogos!$F:$G,2,0),200)),Catalogos!$G$30:$H$57,2,0)</f>
        <v>#N/A</v>
      </c>
      <c r="O38" s="53" t="e">
        <f>VLOOKUP($F38,Catalogos!$A:$C,3,0)</f>
        <v>#N/A</v>
      </c>
      <c r="P38" s="14" t="e">
        <f t="shared" si="5"/>
        <v>#N/A</v>
      </c>
      <c r="Q38" s="20">
        <f t="shared" si="6"/>
        <v>0</v>
      </c>
      <c r="R38" s="20" t="e">
        <f t="shared" si="7"/>
        <v>#N/A</v>
      </c>
      <c r="S38" s="20" t="e">
        <f>IF(VLOOKUP($X38,Vector!$A:$C,4,0)&gt;0,"SI","NO")</f>
        <v>#N/A</v>
      </c>
      <c r="T38" s="65" t="e">
        <f>VLOOKUP($X38,Vector!$A:$I,6,0)</f>
        <v>#N/A</v>
      </c>
      <c r="U38" s="65" t="e">
        <f>VLOOKUP($X38,Vector!$A:$I,7,0)</f>
        <v>#N/A</v>
      </c>
      <c r="V38" s="65" t="e">
        <f>VLOOKUP($X38,Vector!$A:$I,8,0)</f>
        <v>#N/A</v>
      </c>
      <c r="W38" s="65" t="e">
        <f>VLOOKUP($X38,Vector!$A:$I,9,0)</f>
        <v>#N/A</v>
      </c>
      <c r="X38" s="13" t="str">
        <f t="shared" si="8"/>
        <v/>
      </c>
      <c r="Y38" s="75">
        <f t="shared" si="4"/>
        <v>0</v>
      </c>
    </row>
    <row r="39" spans="1:25" x14ac:dyDescent="0.25">
      <c r="A39" s="43"/>
      <c r="B39" s="44"/>
      <c r="J39" s="57" t="e">
        <f>+VLOOKUP($X39,Vector!$A:$P,4,0)-$A39</f>
        <v>#N/A</v>
      </c>
      <c r="K39" s="57" t="e">
        <f>+VLOOKUP($X39,Vector!$A:$P,2,0)</f>
        <v>#N/A</v>
      </c>
      <c r="L39" s="57" t="e">
        <f>VLOOKUP(VLOOKUP($X39,Vector!$A:$P,5,0),Catalogos!K:L,2,0)</f>
        <v>#N/A</v>
      </c>
      <c r="M39" s="53" t="str">
        <f>IFERROR(VLOOKUP($F39,Catalogos!$A:$B,2,0),"VII")</f>
        <v>VII</v>
      </c>
      <c r="N39" s="56" t="e">
        <f>VLOOKUP(MIN(IFERROR(VLOOKUP(T39,Catalogos!$F:$G,2,0),200),IFERROR(VLOOKUP(U39,Catalogos!$F:$G,2,0),200),IFERROR(VLOOKUP(V39,Catalogos!$F:$G,2,0),200),IFERROR(VLOOKUP(W39,Catalogos!$F:$G,2,0),200)),Catalogos!$G$30:$H$57,2,0)</f>
        <v>#N/A</v>
      </c>
      <c r="O39" s="53" t="e">
        <f>VLOOKUP($F39,Catalogos!$A:$C,3,0)</f>
        <v>#N/A</v>
      </c>
      <c r="P39" s="14" t="e">
        <f t="shared" si="5"/>
        <v>#N/A</v>
      </c>
      <c r="Q39" s="20">
        <f t="shared" si="6"/>
        <v>0</v>
      </c>
      <c r="R39" s="20" t="e">
        <f t="shared" si="7"/>
        <v>#N/A</v>
      </c>
      <c r="S39" s="20" t="e">
        <f>IF(VLOOKUP($X39,Vector!$A:$C,4,0)&gt;0,"SI","NO")</f>
        <v>#N/A</v>
      </c>
      <c r="T39" s="65" t="e">
        <f>VLOOKUP($X39,Vector!$A:$I,6,0)</f>
        <v>#N/A</v>
      </c>
      <c r="U39" s="65" t="e">
        <f>VLOOKUP($X39,Vector!$A:$I,7,0)</f>
        <v>#N/A</v>
      </c>
      <c r="V39" s="65" t="e">
        <f>VLOOKUP($X39,Vector!$A:$I,8,0)</f>
        <v>#N/A</v>
      </c>
      <c r="W39" s="65" t="e">
        <f>VLOOKUP($X39,Vector!$A:$I,9,0)</f>
        <v>#N/A</v>
      </c>
      <c r="X39" s="13" t="str">
        <f t="shared" si="8"/>
        <v/>
      </c>
      <c r="Y39" s="75">
        <f t="shared" si="4"/>
        <v>0</v>
      </c>
    </row>
    <row r="40" spans="1:25" x14ac:dyDescent="0.25">
      <c r="A40" s="43"/>
      <c r="B40" s="44"/>
      <c r="J40" s="57" t="e">
        <f>+VLOOKUP($X40,Vector!$A:$P,4,0)-$A40</f>
        <v>#N/A</v>
      </c>
      <c r="K40" s="57" t="e">
        <f>+VLOOKUP($X40,Vector!$A:$P,2,0)</f>
        <v>#N/A</v>
      </c>
      <c r="L40" s="57" t="e">
        <f>VLOOKUP(VLOOKUP($X40,Vector!$A:$P,5,0),Catalogos!K:L,2,0)</f>
        <v>#N/A</v>
      </c>
      <c r="M40" s="53" t="str">
        <f>IFERROR(VLOOKUP($F40,Catalogos!$A:$B,2,0),"VII")</f>
        <v>VII</v>
      </c>
      <c r="N40" s="56" t="e">
        <f>VLOOKUP(MIN(IFERROR(VLOOKUP(T40,Catalogos!$F:$G,2,0),200),IFERROR(VLOOKUP(U40,Catalogos!$F:$G,2,0),200),IFERROR(VLOOKUP(V40,Catalogos!$F:$G,2,0),200),IFERROR(VLOOKUP(W40,Catalogos!$F:$G,2,0),200)),Catalogos!$G$30:$H$57,2,0)</f>
        <v>#N/A</v>
      </c>
      <c r="O40" s="53" t="e">
        <f>VLOOKUP($F40,Catalogos!$A:$C,3,0)</f>
        <v>#N/A</v>
      </c>
      <c r="P40" s="14" t="e">
        <f t="shared" si="5"/>
        <v>#N/A</v>
      </c>
      <c r="Q40" s="20">
        <f t="shared" si="6"/>
        <v>0</v>
      </c>
      <c r="R40" s="20" t="e">
        <f t="shared" si="7"/>
        <v>#N/A</v>
      </c>
      <c r="S40" s="20" t="e">
        <f>IF(VLOOKUP($X40,Vector!$A:$C,4,0)&gt;0,"SI","NO")</f>
        <v>#N/A</v>
      </c>
      <c r="T40" s="65" t="e">
        <f>VLOOKUP($X40,Vector!$A:$I,6,0)</f>
        <v>#N/A</v>
      </c>
      <c r="U40" s="65" t="e">
        <f>VLOOKUP($X40,Vector!$A:$I,7,0)</f>
        <v>#N/A</v>
      </c>
      <c r="V40" s="65" t="e">
        <f>VLOOKUP($X40,Vector!$A:$I,8,0)</f>
        <v>#N/A</v>
      </c>
      <c r="W40" s="65" t="e">
        <f>VLOOKUP($X40,Vector!$A:$I,9,0)</f>
        <v>#N/A</v>
      </c>
      <c r="X40" s="13" t="str">
        <f t="shared" si="8"/>
        <v/>
      </c>
      <c r="Y40" s="75">
        <f t="shared" si="4"/>
        <v>0</v>
      </c>
    </row>
    <row r="41" spans="1:25" x14ac:dyDescent="0.25">
      <c r="A41" s="43"/>
      <c r="B41" s="44"/>
      <c r="J41" s="57" t="e">
        <f>+VLOOKUP($X41,Vector!$A:$P,4,0)-$A41</f>
        <v>#N/A</v>
      </c>
      <c r="K41" s="57" t="e">
        <f>+VLOOKUP($X41,Vector!$A:$P,2,0)</f>
        <v>#N/A</v>
      </c>
      <c r="L41" s="57" t="e">
        <f>VLOOKUP(VLOOKUP($X41,Vector!$A:$P,5,0),Catalogos!K:L,2,0)</f>
        <v>#N/A</v>
      </c>
      <c r="M41" s="53" t="str">
        <f>IFERROR(VLOOKUP($F41,Catalogos!$A:$B,2,0),"VII")</f>
        <v>VII</v>
      </c>
      <c r="N41" s="56" t="e">
        <f>VLOOKUP(MIN(IFERROR(VLOOKUP(T41,Catalogos!$F:$G,2,0),200),IFERROR(VLOOKUP(U41,Catalogos!$F:$G,2,0),200),IFERROR(VLOOKUP(V41,Catalogos!$F:$G,2,0),200),IFERROR(VLOOKUP(W41,Catalogos!$F:$G,2,0),200)),Catalogos!$G$30:$H$57,2,0)</f>
        <v>#N/A</v>
      </c>
      <c r="O41" s="53" t="e">
        <f>VLOOKUP($F41,Catalogos!$A:$C,3,0)</f>
        <v>#N/A</v>
      </c>
      <c r="P41" s="14" t="e">
        <f t="shared" si="5"/>
        <v>#N/A</v>
      </c>
      <c r="Q41" s="20">
        <f t="shared" si="6"/>
        <v>0</v>
      </c>
      <c r="R41" s="20" t="e">
        <f t="shared" si="7"/>
        <v>#N/A</v>
      </c>
      <c r="S41" s="20" t="e">
        <f>IF(VLOOKUP($X41,Vector!$A:$C,4,0)&gt;0,"SI","NO")</f>
        <v>#N/A</v>
      </c>
      <c r="T41" s="65" t="e">
        <f>VLOOKUP($X41,Vector!$A:$I,6,0)</f>
        <v>#N/A</v>
      </c>
      <c r="U41" s="65" t="e">
        <f>VLOOKUP($X41,Vector!$A:$I,7,0)</f>
        <v>#N/A</v>
      </c>
      <c r="V41" s="65" t="e">
        <f>VLOOKUP($X41,Vector!$A:$I,8,0)</f>
        <v>#N/A</v>
      </c>
      <c r="W41" s="65" t="e">
        <f>VLOOKUP($X41,Vector!$A:$I,9,0)</f>
        <v>#N/A</v>
      </c>
      <c r="X41" s="13" t="str">
        <f t="shared" si="8"/>
        <v/>
      </c>
      <c r="Y41" s="75">
        <f t="shared" si="4"/>
        <v>0</v>
      </c>
    </row>
    <row r="42" spans="1:25" x14ac:dyDescent="0.25">
      <c r="A42" s="43"/>
      <c r="B42" s="44"/>
      <c r="J42" s="57" t="e">
        <f>+VLOOKUP($X42,Vector!$A:$P,4,0)-$A42</f>
        <v>#N/A</v>
      </c>
      <c r="K42" s="57" t="e">
        <f>+VLOOKUP($X42,Vector!$A:$P,2,0)</f>
        <v>#N/A</v>
      </c>
      <c r="L42" s="57" t="e">
        <f>VLOOKUP(VLOOKUP($X42,Vector!$A:$P,5,0),Catalogos!K:L,2,0)</f>
        <v>#N/A</v>
      </c>
      <c r="M42" s="53" t="str">
        <f>IFERROR(VLOOKUP($F42,Catalogos!$A:$B,2,0),"VII")</f>
        <v>VII</v>
      </c>
      <c r="N42" s="56" t="e">
        <f>VLOOKUP(MIN(IFERROR(VLOOKUP(T42,Catalogos!$F:$G,2,0),200),IFERROR(VLOOKUP(U42,Catalogos!$F:$G,2,0),200),IFERROR(VLOOKUP(V42,Catalogos!$F:$G,2,0),200),IFERROR(VLOOKUP(W42,Catalogos!$F:$G,2,0),200)),Catalogos!$G$30:$H$57,2,0)</f>
        <v>#N/A</v>
      </c>
      <c r="O42" s="53" t="e">
        <f>VLOOKUP($F42,Catalogos!$A:$C,3,0)</f>
        <v>#N/A</v>
      </c>
      <c r="P42" s="14" t="e">
        <f t="shared" si="5"/>
        <v>#N/A</v>
      </c>
      <c r="Q42" s="20">
        <f t="shared" si="6"/>
        <v>0</v>
      </c>
      <c r="R42" s="20" t="e">
        <f t="shared" si="7"/>
        <v>#N/A</v>
      </c>
      <c r="S42" s="20" t="e">
        <f>IF(VLOOKUP($X42,Vector!$A:$C,4,0)&gt;0,"SI","NO")</f>
        <v>#N/A</v>
      </c>
      <c r="T42" s="65" t="e">
        <f>VLOOKUP($X42,Vector!$A:$I,6,0)</f>
        <v>#N/A</v>
      </c>
      <c r="U42" s="65" t="e">
        <f>VLOOKUP($X42,Vector!$A:$I,7,0)</f>
        <v>#N/A</v>
      </c>
      <c r="V42" s="65" t="e">
        <f>VLOOKUP($X42,Vector!$A:$I,8,0)</f>
        <v>#N/A</v>
      </c>
      <c r="W42" s="65" t="e">
        <f>VLOOKUP($X42,Vector!$A:$I,9,0)</f>
        <v>#N/A</v>
      </c>
      <c r="X42" s="13" t="str">
        <f t="shared" si="8"/>
        <v/>
      </c>
      <c r="Y42" s="75">
        <f t="shared" si="4"/>
        <v>0</v>
      </c>
    </row>
    <row r="43" spans="1:25" x14ac:dyDescent="0.25">
      <c r="A43" s="43"/>
      <c r="B43" s="44"/>
      <c r="J43" s="57" t="e">
        <f>+VLOOKUP($X43,Vector!$A:$P,4,0)-$A43</f>
        <v>#N/A</v>
      </c>
      <c r="K43" s="57" t="e">
        <f>+VLOOKUP($X43,Vector!$A:$P,2,0)</f>
        <v>#N/A</v>
      </c>
      <c r="L43" s="57" t="e">
        <f>VLOOKUP(VLOOKUP($X43,Vector!$A:$P,5,0),Catalogos!K:L,2,0)</f>
        <v>#N/A</v>
      </c>
      <c r="M43" s="53" t="str">
        <f>IFERROR(VLOOKUP($F43,Catalogos!$A:$B,2,0),"VII")</f>
        <v>VII</v>
      </c>
      <c r="N43" s="56" t="e">
        <f>VLOOKUP(MIN(IFERROR(VLOOKUP(T43,Catalogos!$F:$G,2,0),200),IFERROR(VLOOKUP(U43,Catalogos!$F:$G,2,0),200),IFERROR(VLOOKUP(V43,Catalogos!$F:$G,2,0),200),IFERROR(VLOOKUP(W43,Catalogos!$F:$G,2,0),200)),Catalogos!$G$30:$H$57,2,0)</f>
        <v>#N/A</v>
      </c>
      <c r="O43" s="53" t="e">
        <f>VLOOKUP($F43,Catalogos!$A:$C,3,0)</f>
        <v>#N/A</v>
      </c>
      <c r="P43" s="14" t="e">
        <f t="shared" si="5"/>
        <v>#N/A</v>
      </c>
      <c r="Q43" s="20">
        <f t="shared" si="6"/>
        <v>0</v>
      </c>
      <c r="R43" s="20" t="e">
        <f t="shared" si="7"/>
        <v>#N/A</v>
      </c>
      <c r="S43" s="20" t="e">
        <f>IF(VLOOKUP($X43,Vector!$A:$C,4,0)&gt;0,"SI","NO")</f>
        <v>#N/A</v>
      </c>
      <c r="T43" s="65" t="e">
        <f>VLOOKUP($X43,Vector!$A:$I,6,0)</f>
        <v>#N/A</v>
      </c>
      <c r="U43" s="65" t="e">
        <f>VLOOKUP($X43,Vector!$A:$I,7,0)</f>
        <v>#N/A</v>
      </c>
      <c r="V43" s="65" t="e">
        <f>VLOOKUP($X43,Vector!$A:$I,8,0)</f>
        <v>#N/A</v>
      </c>
      <c r="W43" s="65" t="e">
        <f>VLOOKUP($X43,Vector!$A:$I,9,0)</f>
        <v>#N/A</v>
      </c>
      <c r="X43" s="13" t="str">
        <f t="shared" si="8"/>
        <v/>
      </c>
      <c r="Y43" s="75">
        <f t="shared" si="4"/>
        <v>0</v>
      </c>
    </row>
    <row r="44" spans="1:25" x14ac:dyDescent="0.25">
      <c r="A44" s="43"/>
      <c r="B44" s="44"/>
      <c r="J44" s="57" t="e">
        <f>+VLOOKUP($X44,Vector!$A:$P,4,0)-$A44</f>
        <v>#N/A</v>
      </c>
      <c r="K44" s="57" t="e">
        <f>+VLOOKUP($X44,Vector!$A:$P,2,0)</f>
        <v>#N/A</v>
      </c>
      <c r="L44" s="57" t="e">
        <f>VLOOKUP(VLOOKUP($X44,Vector!$A:$P,5,0),Catalogos!K:L,2,0)</f>
        <v>#N/A</v>
      </c>
      <c r="M44" s="53" t="str">
        <f>IFERROR(VLOOKUP($F44,Catalogos!$A:$B,2,0),"VII")</f>
        <v>VII</v>
      </c>
      <c r="N44" s="56" t="e">
        <f>VLOOKUP(MIN(IFERROR(VLOOKUP(T44,Catalogos!$F:$G,2,0),200),IFERROR(VLOOKUP(U44,Catalogos!$F:$G,2,0),200),IFERROR(VLOOKUP(V44,Catalogos!$F:$G,2,0),200),IFERROR(VLOOKUP(W44,Catalogos!$F:$G,2,0),200)),Catalogos!$G$30:$H$57,2,0)</f>
        <v>#N/A</v>
      </c>
      <c r="O44" s="53" t="e">
        <f>VLOOKUP($F44,Catalogos!$A:$C,3,0)</f>
        <v>#N/A</v>
      </c>
      <c r="P44" s="14" t="e">
        <f t="shared" si="5"/>
        <v>#N/A</v>
      </c>
      <c r="Q44" s="20">
        <f t="shared" si="6"/>
        <v>0</v>
      </c>
      <c r="R44" s="20" t="e">
        <f t="shared" si="7"/>
        <v>#N/A</v>
      </c>
      <c r="S44" s="20" t="e">
        <f>IF(VLOOKUP($X44,Vector!$A:$C,4,0)&gt;0,"SI","NO")</f>
        <v>#N/A</v>
      </c>
      <c r="T44" s="65" t="e">
        <f>VLOOKUP($X44,Vector!$A:$I,6,0)</f>
        <v>#N/A</v>
      </c>
      <c r="U44" s="65" t="e">
        <f>VLOOKUP($X44,Vector!$A:$I,7,0)</f>
        <v>#N/A</v>
      </c>
      <c r="V44" s="65" t="e">
        <f>VLOOKUP($X44,Vector!$A:$I,8,0)</f>
        <v>#N/A</v>
      </c>
      <c r="W44" s="65" t="e">
        <f>VLOOKUP($X44,Vector!$A:$I,9,0)</f>
        <v>#N/A</v>
      </c>
      <c r="X44" s="13" t="str">
        <f t="shared" si="8"/>
        <v/>
      </c>
      <c r="Y44" s="75">
        <f t="shared" si="4"/>
        <v>0</v>
      </c>
    </row>
    <row r="45" spans="1:25" x14ac:dyDescent="0.25">
      <c r="A45" s="43"/>
      <c r="B45" s="44"/>
      <c r="J45" s="57" t="e">
        <f>+VLOOKUP($X45,Vector!$A:$P,4,0)-$A45</f>
        <v>#N/A</v>
      </c>
      <c r="K45" s="57" t="e">
        <f>+VLOOKUP($X45,Vector!$A:$P,2,0)</f>
        <v>#N/A</v>
      </c>
      <c r="L45" s="57" t="e">
        <f>VLOOKUP(VLOOKUP($X45,Vector!$A:$P,5,0),Catalogos!K:L,2,0)</f>
        <v>#N/A</v>
      </c>
      <c r="M45" s="53" t="str">
        <f>IFERROR(VLOOKUP($F45,Catalogos!$A:$B,2,0),"VII")</f>
        <v>VII</v>
      </c>
      <c r="N45" s="56" t="e">
        <f>VLOOKUP(MIN(IFERROR(VLOOKUP(T45,Catalogos!$F:$G,2,0),200),IFERROR(VLOOKUP(U45,Catalogos!$F:$G,2,0),200),IFERROR(VLOOKUP(V45,Catalogos!$F:$G,2,0),200),IFERROR(VLOOKUP(W45,Catalogos!$F:$G,2,0),200)),Catalogos!$G$30:$H$57,2,0)</f>
        <v>#N/A</v>
      </c>
      <c r="O45" s="53" t="e">
        <f>VLOOKUP($F45,Catalogos!$A:$C,3,0)</f>
        <v>#N/A</v>
      </c>
      <c r="P45" s="14" t="e">
        <f t="shared" si="5"/>
        <v>#N/A</v>
      </c>
      <c r="Q45" s="20">
        <f t="shared" si="6"/>
        <v>0</v>
      </c>
      <c r="R45" s="20" t="e">
        <f t="shared" si="7"/>
        <v>#N/A</v>
      </c>
      <c r="S45" s="20" t="e">
        <f>IF(VLOOKUP($X45,Vector!$A:$C,4,0)&gt;0,"SI","NO")</f>
        <v>#N/A</v>
      </c>
      <c r="T45" s="65" t="e">
        <f>VLOOKUP($X45,Vector!$A:$I,6,0)</f>
        <v>#N/A</v>
      </c>
      <c r="U45" s="65" t="e">
        <f>VLOOKUP($X45,Vector!$A:$I,7,0)</f>
        <v>#N/A</v>
      </c>
      <c r="V45" s="65" t="e">
        <f>VLOOKUP($X45,Vector!$A:$I,8,0)</f>
        <v>#N/A</v>
      </c>
      <c r="W45" s="65" t="e">
        <f>VLOOKUP($X45,Vector!$A:$I,9,0)</f>
        <v>#N/A</v>
      </c>
      <c r="X45" s="13" t="str">
        <f t="shared" si="8"/>
        <v/>
      </c>
      <c r="Y45" s="75">
        <f t="shared" si="4"/>
        <v>0</v>
      </c>
    </row>
    <row r="46" spans="1:25" x14ac:dyDescent="0.25">
      <c r="A46" s="43"/>
      <c r="B46" s="44"/>
      <c r="J46" s="57" t="e">
        <f>+VLOOKUP($X46,Vector!$A:$P,4,0)-$A46</f>
        <v>#N/A</v>
      </c>
      <c r="K46" s="57" t="e">
        <f>+VLOOKUP($X46,Vector!$A:$P,2,0)</f>
        <v>#N/A</v>
      </c>
      <c r="L46" s="57" t="e">
        <f>VLOOKUP(VLOOKUP($X46,Vector!$A:$P,5,0),Catalogos!K:L,2,0)</f>
        <v>#N/A</v>
      </c>
      <c r="M46" s="53" t="str">
        <f>IFERROR(VLOOKUP($F46,Catalogos!$A:$B,2,0),"VII")</f>
        <v>VII</v>
      </c>
      <c r="N46" s="56" t="e">
        <f>VLOOKUP(MIN(IFERROR(VLOOKUP(T46,Catalogos!$F:$G,2,0),200),IFERROR(VLOOKUP(U46,Catalogos!$F:$G,2,0),200),IFERROR(VLOOKUP(V46,Catalogos!$F:$G,2,0),200),IFERROR(VLOOKUP(W46,Catalogos!$F:$G,2,0),200)),Catalogos!$G$30:$H$57,2,0)</f>
        <v>#N/A</v>
      </c>
      <c r="O46" s="53" t="e">
        <f>VLOOKUP($F46,Catalogos!$A:$C,3,0)</f>
        <v>#N/A</v>
      </c>
      <c r="P46" s="14" t="e">
        <f t="shared" si="5"/>
        <v>#N/A</v>
      </c>
      <c r="Q46" s="20">
        <f t="shared" si="6"/>
        <v>0</v>
      </c>
      <c r="R46" s="20" t="e">
        <f t="shared" si="7"/>
        <v>#N/A</v>
      </c>
      <c r="S46" s="20" t="e">
        <f>IF(VLOOKUP($X46,Vector!$A:$C,4,0)&gt;0,"SI","NO")</f>
        <v>#N/A</v>
      </c>
      <c r="T46" s="65" t="e">
        <f>VLOOKUP($X46,Vector!$A:$I,6,0)</f>
        <v>#N/A</v>
      </c>
      <c r="U46" s="65" t="e">
        <f>VLOOKUP($X46,Vector!$A:$I,7,0)</f>
        <v>#N/A</v>
      </c>
      <c r="V46" s="65" t="e">
        <f>VLOOKUP($X46,Vector!$A:$I,8,0)</f>
        <v>#N/A</v>
      </c>
      <c r="W46" s="65" t="e">
        <f>VLOOKUP($X46,Vector!$A:$I,9,0)</f>
        <v>#N/A</v>
      </c>
      <c r="X46" s="13" t="str">
        <f t="shared" si="8"/>
        <v/>
      </c>
      <c r="Y46" s="75">
        <f t="shared" si="4"/>
        <v>0</v>
      </c>
    </row>
    <row r="47" spans="1:25" x14ac:dyDescent="0.25">
      <c r="A47" s="43"/>
      <c r="B47" s="44"/>
      <c r="J47" s="57" t="e">
        <f>+VLOOKUP($X47,Vector!$A:$P,4,0)-$A47</f>
        <v>#N/A</v>
      </c>
      <c r="K47" s="57" t="e">
        <f>+VLOOKUP($X47,Vector!$A:$P,2,0)</f>
        <v>#N/A</v>
      </c>
      <c r="L47" s="57" t="e">
        <f>VLOOKUP(VLOOKUP($X47,Vector!$A:$P,5,0),Catalogos!K:L,2,0)</f>
        <v>#N/A</v>
      </c>
      <c r="M47" s="53" t="str">
        <f>IFERROR(VLOOKUP($F47,Catalogos!$A:$B,2,0),"VII")</f>
        <v>VII</v>
      </c>
      <c r="N47" s="56" t="e">
        <f>VLOOKUP(MIN(IFERROR(VLOOKUP(T47,Catalogos!$F:$G,2,0),200),IFERROR(VLOOKUP(U47,Catalogos!$F:$G,2,0),200),IFERROR(VLOOKUP(V47,Catalogos!$F:$G,2,0),200),IFERROR(VLOOKUP(W47,Catalogos!$F:$G,2,0),200)),Catalogos!$G$30:$H$57,2,0)</f>
        <v>#N/A</v>
      </c>
      <c r="O47" s="53" t="e">
        <f>VLOOKUP($F47,Catalogos!$A:$C,3,0)</f>
        <v>#N/A</v>
      </c>
      <c r="P47" s="14" t="e">
        <f t="shared" si="5"/>
        <v>#N/A</v>
      </c>
      <c r="Q47" s="20">
        <f t="shared" si="6"/>
        <v>0</v>
      </c>
      <c r="R47" s="20" t="e">
        <f t="shared" si="7"/>
        <v>#N/A</v>
      </c>
      <c r="S47" s="20" t="e">
        <f>IF(VLOOKUP($X47,Vector!$A:$C,4,0)&gt;0,"SI","NO")</f>
        <v>#N/A</v>
      </c>
      <c r="T47" s="65" t="e">
        <f>VLOOKUP($X47,Vector!$A:$I,6,0)</f>
        <v>#N/A</v>
      </c>
      <c r="U47" s="65" t="e">
        <f>VLOOKUP($X47,Vector!$A:$I,7,0)</f>
        <v>#N/A</v>
      </c>
      <c r="V47" s="65" t="e">
        <f>VLOOKUP($X47,Vector!$A:$I,8,0)</f>
        <v>#N/A</v>
      </c>
      <c r="W47" s="65" t="e">
        <f>VLOOKUP($X47,Vector!$A:$I,9,0)</f>
        <v>#N/A</v>
      </c>
      <c r="X47" s="13" t="str">
        <f t="shared" si="8"/>
        <v/>
      </c>
      <c r="Y47" s="75">
        <f t="shared" si="4"/>
        <v>0</v>
      </c>
    </row>
    <row r="48" spans="1:25" x14ac:dyDescent="0.25">
      <c r="A48" s="43"/>
      <c r="B48" s="44"/>
      <c r="J48" s="57" t="e">
        <f>+VLOOKUP($X48,Vector!$A:$P,4,0)-$A48</f>
        <v>#N/A</v>
      </c>
      <c r="K48" s="57" t="e">
        <f>+VLOOKUP($X48,Vector!$A:$P,2,0)</f>
        <v>#N/A</v>
      </c>
      <c r="L48" s="57" t="e">
        <f>VLOOKUP(VLOOKUP($X48,Vector!$A:$P,5,0),Catalogos!K:L,2,0)</f>
        <v>#N/A</v>
      </c>
      <c r="M48" s="53" t="str">
        <f>IFERROR(VLOOKUP($F48,Catalogos!$A:$B,2,0),"VII")</f>
        <v>VII</v>
      </c>
      <c r="N48" s="56" t="e">
        <f>VLOOKUP(MIN(IFERROR(VLOOKUP(T48,Catalogos!$F:$G,2,0),200),IFERROR(VLOOKUP(U48,Catalogos!$F:$G,2,0),200),IFERROR(VLOOKUP(V48,Catalogos!$F:$G,2,0),200),IFERROR(VLOOKUP(W48,Catalogos!$F:$G,2,0),200)),Catalogos!$G$30:$H$57,2,0)</f>
        <v>#N/A</v>
      </c>
      <c r="O48" s="53" t="e">
        <f>VLOOKUP($F48,Catalogos!$A:$C,3,0)</f>
        <v>#N/A</v>
      </c>
      <c r="P48" s="14" t="e">
        <f t="shared" si="5"/>
        <v>#N/A</v>
      </c>
      <c r="Q48" s="20">
        <f t="shared" si="6"/>
        <v>0</v>
      </c>
      <c r="R48" s="20" t="e">
        <f t="shared" si="7"/>
        <v>#N/A</v>
      </c>
      <c r="S48" s="20" t="e">
        <f>IF(VLOOKUP($X48,Vector!$A:$C,4,0)&gt;0,"SI","NO")</f>
        <v>#N/A</v>
      </c>
      <c r="T48" s="65" t="e">
        <f>VLOOKUP($X48,Vector!$A:$I,6,0)</f>
        <v>#N/A</v>
      </c>
      <c r="U48" s="65" t="e">
        <f>VLOOKUP($X48,Vector!$A:$I,7,0)</f>
        <v>#N/A</v>
      </c>
      <c r="V48" s="65" t="e">
        <f>VLOOKUP($X48,Vector!$A:$I,8,0)</f>
        <v>#N/A</v>
      </c>
      <c r="W48" s="65" t="e">
        <f>VLOOKUP($X48,Vector!$A:$I,9,0)</f>
        <v>#N/A</v>
      </c>
      <c r="X48" s="13" t="str">
        <f t="shared" si="8"/>
        <v/>
      </c>
      <c r="Y48" s="75">
        <f t="shared" si="4"/>
        <v>0</v>
      </c>
    </row>
    <row r="49" spans="1:25" x14ac:dyDescent="0.25">
      <c r="A49" s="43"/>
      <c r="B49" s="44"/>
      <c r="J49" s="57" t="e">
        <f>+VLOOKUP($X49,Vector!$A:$P,4,0)-$A49</f>
        <v>#N/A</v>
      </c>
      <c r="K49" s="57" t="e">
        <f>+VLOOKUP($X49,Vector!$A:$P,2,0)</f>
        <v>#N/A</v>
      </c>
      <c r="L49" s="57" t="e">
        <f>VLOOKUP(VLOOKUP($X49,Vector!$A:$P,5,0),Catalogos!K:L,2,0)</f>
        <v>#N/A</v>
      </c>
      <c r="M49" s="53" t="str">
        <f>IFERROR(VLOOKUP($F49,Catalogos!$A:$B,2,0),"VII")</f>
        <v>VII</v>
      </c>
      <c r="N49" s="56" t="e">
        <f>VLOOKUP(MIN(IFERROR(VLOOKUP(T49,Catalogos!$F:$G,2,0),200),IFERROR(VLOOKUP(U49,Catalogos!$F:$G,2,0),200),IFERROR(VLOOKUP(V49,Catalogos!$F:$G,2,0),200),IFERROR(VLOOKUP(W49,Catalogos!$F:$G,2,0),200)),Catalogos!$G$30:$H$57,2,0)</f>
        <v>#N/A</v>
      </c>
      <c r="O49" s="53" t="e">
        <f>VLOOKUP($F49,Catalogos!$A:$C,3,0)</f>
        <v>#N/A</v>
      </c>
      <c r="P49" s="14" t="e">
        <f t="shared" si="5"/>
        <v>#N/A</v>
      </c>
      <c r="Q49" s="20">
        <f t="shared" si="6"/>
        <v>0</v>
      </c>
      <c r="R49" s="20" t="e">
        <f t="shared" si="7"/>
        <v>#N/A</v>
      </c>
      <c r="S49" s="20" t="e">
        <f>IF(VLOOKUP($X49,Vector!$A:$C,4,0)&gt;0,"SI","NO")</f>
        <v>#N/A</v>
      </c>
      <c r="T49" s="65" t="e">
        <f>VLOOKUP($X49,Vector!$A:$I,6,0)</f>
        <v>#N/A</v>
      </c>
      <c r="U49" s="65" t="e">
        <f>VLOOKUP($X49,Vector!$A:$I,7,0)</f>
        <v>#N/A</v>
      </c>
      <c r="V49" s="65" t="e">
        <f>VLOOKUP($X49,Vector!$A:$I,8,0)</f>
        <v>#N/A</v>
      </c>
      <c r="W49" s="65" t="e">
        <f>VLOOKUP($X49,Vector!$A:$I,9,0)</f>
        <v>#N/A</v>
      </c>
      <c r="X49" s="13" t="str">
        <f t="shared" si="8"/>
        <v/>
      </c>
      <c r="Y49" s="75">
        <f t="shared" si="4"/>
        <v>0</v>
      </c>
    </row>
    <row r="50" spans="1:25" x14ac:dyDescent="0.25">
      <c r="A50" s="43"/>
      <c r="B50" s="44"/>
      <c r="J50" s="57" t="e">
        <f>+VLOOKUP($X50,Vector!$A:$P,4,0)-$A50</f>
        <v>#N/A</v>
      </c>
      <c r="K50" s="57" t="e">
        <f>+VLOOKUP($X50,Vector!$A:$P,2,0)</f>
        <v>#N/A</v>
      </c>
      <c r="L50" s="57" t="e">
        <f>VLOOKUP(VLOOKUP($X50,Vector!$A:$P,5,0),Catalogos!K:L,2,0)</f>
        <v>#N/A</v>
      </c>
      <c r="M50" s="53" t="str">
        <f>IFERROR(VLOOKUP($F50,Catalogos!$A:$B,2,0),"VII")</f>
        <v>VII</v>
      </c>
      <c r="N50" s="56" t="e">
        <f>VLOOKUP(MIN(IFERROR(VLOOKUP(T50,Catalogos!$F:$G,2,0),200),IFERROR(VLOOKUP(U50,Catalogos!$F:$G,2,0),200),IFERROR(VLOOKUP(V50,Catalogos!$F:$G,2,0),200),IFERROR(VLOOKUP(W50,Catalogos!$F:$G,2,0),200)),Catalogos!$G$30:$H$57,2,0)</f>
        <v>#N/A</v>
      </c>
      <c r="O50" s="53" t="e">
        <f>VLOOKUP($F50,Catalogos!$A:$C,3,0)</f>
        <v>#N/A</v>
      </c>
      <c r="P50" s="14" t="e">
        <f t="shared" si="5"/>
        <v>#N/A</v>
      </c>
      <c r="Q50" s="20">
        <f t="shared" si="6"/>
        <v>0</v>
      </c>
      <c r="R50" s="20" t="e">
        <f t="shared" si="7"/>
        <v>#N/A</v>
      </c>
      <c r="S50" s="20" t="e">
        <f>IF(VLOOKUP($X50,Vector!$A:$C,4,0)&gt;0,"SI","NO")</f>
        <v>#N/A</v>
      </c>
      <c r="T50" s="65" t="e">
        <f>VLOOKUP($X50,Vector!$A:$I,6,0)</f>
        <v>#N/A</v>
      </c>
      <c r="U50" s="65" t="e">
        <f>VLOOKUP($X50,Vector!$A:$I,7,0)</f>
        <v>#N/A</v>
      </c>
      <c r="V50" s="65" t="e">
        <f>VLOOKUP($X50,Vector!$A:$I,8,0)</f>
        <v>#N/A</v>
      </c>
      <c r="W50" s="65" t="e">
        <f>VLOOKUP($X50,Vector!$A:$I,9,0)</f>
        <v>#N/A</v>
      </c>
      <c r="X50" s="13" t="str">
        <f t="shared" si="8"/>
        <v/>
      </c>
      <c r="Y50" s="75">
        <f t="shared" si="4"/>
        <v>0</v>
      </c>
    </row>
    <row r="51" spans="1:25" x14ac:dyDescent="0.25">
      <c r="A51" s="43"/>
      <c r="B51" s="44"/>
      <c r="J51" s="57" t="e">
        <f>+VLOOKUP($X51,Vector!$A:$P,4,0)-$A51</f>
        <v>#N/A</v>
      </c>
      <c r="K51" s="57" t="e">
        <f>+VLOOKUP($X51,Vector!$A:$P,2,0)</f>
        <v>#N/A</v>
      </c>
      <c r="L51" s="57" t="e">
        <f>VLOOKUP(VLOOKUP($X51,Vector!$A:$P,5,0),Catalogos!K:L,2,0)</f>
        <v>#N/A</v>
      </c>
      <c r="M51" s="53" t="str">
        <f>IFERROR(VLOOKUP($F51,Catalogos!$A:$B,2,0),"VII")</f>
        <v>VII</v>
      </c>
      <c r="N51" s="56" t="e">
        <f>VLOOKUP(MIN(IFERROR(VLOOKUP(T51,Catalogos!$F:$G,2,0),200),IFERROR(VLOOKUP(U51,Catalogos!$F:$G,2,0),200),IFERROR(VLOOKUP(V51,Catalogos!$F:$G,2,0),200),IFERROR(VLOOKUP(W51,Catalogos!$F:$G,2,0),200)),Catalogos!$G$30:$H$57,2,0)</f>
        <v>#N/A</v>
      </c>
      <c r="O51" s="53" t="e">
        <f>VLOOKUP($F51,Catalogos!$A:$C,3,0)</f>
        <v>#N/A</v>
      </c>
      <c r="P51" s="14" t="e">
        <f t="shared" si="5"/>
        <v>#N/A</v>
      </c>
      <c r="Q51" s="20">
        <f t="shared" si="6"/>
        <v>0</v>
      </c>
      <c r="R51" s="20" t="e">
        <f t="shared" si="7"/>
        <v>#N/A</v>
      </c>
      <c r="S51" s="20" t="e">
        <f>IF(VLOOKUP($X51,Vector!$A:$C,4,0)&gt;0,"SI","NO")</f>
        <v>#N/A</v>
      </c>
      <c r="T51" s="65" t="e">
        <f>VLOOKUP($X51,Vector!$A:$I,6,0)</f>
        <v>#N/A</v>
      </c>
      <c r="U51" s="65" t="e">
        <f>VLOOKUP($X51,Vector!$A:$I,7,0)</f>
        <v>#N/A</v>
      </c>
      <c r="V51" s="65" t="e">
        <f>VLOOKUP($X51,Vector!$A:$I,8,0)</f>
        <v>#N/A</v>
      </c>
      <c r="W51" s="65" t="e">
        <f>VLOOKUP($X51,Vector!$A:$I,9,0)</f>
        <v>#N/A</v>
      </c>
      <c r="X51" s="13" t="str">
        <f t="shared" si="8"/>
        <v/>
      </c>
      <c r="Y51" s="75">
        <f t="shared" si="4"/>
        <v>0</v>
      </c>
    </row>
    <row r="52" spans="1:25" x14ac:dyDescent="0.25">
      <c r="A52" s="43"/>
      <c r="B52" s="44"/>
      <c r="J52" s="57" t="e">
        <f>+VLOOKUP($X52,Vector!$A:$P,4,0)-$A52</f>
        <v>#N/A</v>
      </c>
      <c r="K52" s="57" t="e">
        <f>+VLOOKUP($X52,Vector!$A:$P,2,0)</f>
        <v>#N/A</v>
      </c>
      <c r="L52" s="57" t="e">
        <f>VLOOKUP(VLOOKUP($X52,Vector!$A:$P,5,0),Catalogos!K:L,2,0)</f>
        <v>#N/A</v>
      </c>
      <c r="M52" s="53" t="str">
        <f>IFERROR(VLOOKUP($F52,Catalogos!$A:$B,2,0),"VII")</f>
        <v>VII</v>
      </c>
      <c r="N52" s="56" t="e">
        <f>VLOOKUP(MIN(IFERROR(VLOOKUP(T52,Catalogos!$F:$G,2,0),200),IFERROR(VLOOKUP(U52,Catalogos!$F:$G,2,0),200),IFERROR(VLOOKUP(V52,Catalogos!$F:$G,2,0),200),IFERROR(VLOOKUP(W52,Catalogos!$F:$G,2,0),200)),Catalogos!$G$30:$H$57,2,0)</f>
        <v>#N/A</v>
      </c>
      <c r="O52" s="53" t="e">
        <f>VLOOKUP($F52,Catalogos!$A:$C,3,0)</f>
        <v>#N/A</v>
      </c>
      <c r="P52" s="14" t="e">
        <f t="shared" si="5"/>
        <v>#N/A</v>
      </c>
      <c r="Q52" s="20">
        <f t="shared" si="6"/>
        <v>0</v>
      </c>
      <c r="R52" s="20" t="e">
        <f t="shared" si="7"/>
        <v>#N/A</v>
      </c>
      <c r="S52" s="20" t="e">
        <f>IF(VLOOKUP($X52,Vector!$A:$C,4,0)&gt;0,"SI","NO")</f>
        <v>#N/A</v>
      </c>
      <c r="T52" s="65" t="e">
        <f>VLOOKUP($X52,Vector!$A:$I,6,0)</f>
        <v>#N/A</v>
      </c>
      <c r="U52" s="65" t="e">
        <f>VLOOKUP($X52,Vector!$A:$I,7,0)</f>
        <v>#N/A</v>
      </c>
      <c r="V52" s="65" t="e">
        <f>VLOOKUP($X52,Vector!$A:$I,8,0)</f>
        <v>#N/A</v>
      </c>
      <c r="W52" s="65" t="e">
        <f>VLOOKUP($X52,Vector!$A:$I,9,0)</f>
        <v>#N/A</v>
      </c>
      <c r="X52" s="13" t="str">
        <f t="shared" si="8"/>
        <v/>
      </c>
      <c r="Y52" s="75">
        <f t="shared" si="4"/>
        <v>0</v>
      </c>
    </row>
    <row r="53" spans="1:25" x14ac:dyDescent="0.25">
      <c r="A53" s="43"/>
      <c r="B53" s="44"/>
      <c r="J53" s="57" t="e">
        <f>+VLOOKUP($X53,Vector!$A:$P,4,0)-$A53</f>
        <v>#N/A</v>
      </c>
      <c r="K53" s="57" t="e">
        <f>+VLOOKUP($X53,Vector!$A:$P,2,0)</f>
        <v>#N/A</v>
      </c>
      <c r="L53" s="57" t="e">
        <f>VLOOKUP(VLOOKUP($X53,Vector!$A:$P,5,0),Catalogos!K:L,2,0)</f>
        <v>#N/A</v>
      </c>
      <c r="M53" s="53" t="str">
        <f>IFERROR(VLOOKUP($F53,Catalogos!$A:$B,2,0),"VII")</f>
        <v>VII</v>
      </c>
      <c r="N53" s="56" t="e">
        <f>VLOOKUP(MIN(IFERROR(VLOOKUP(T53,Catalogos!$F:$G,2,0),200),IFERROR(VLOOKUP(U53,Catalogos!$F:$G,2,0),200),IFERROR(VLOOKUP(V53,Catalogos!$F:$G,2,0),200),IFERROR(VLOOKUP(W53,Catalogos!$F:$G,2,0),200)),Catalogos!$G$30:$H$57,2,0)</f>
        <v>#N/A</v>
      </c>
      <c r="O53" s="53" t="e">
        <f>VLOOKUP($F53,Catalogos!$A:$C,3,0)</f>
        <v>#N/A</v>
      </c>
      <c r="P53" s="14" t="e">
        <f t="shared" si="5"/>
        <v>#N/A</v>
      </c>
      <c r="Q53" s="20">
        <f t="shared" si="6"/>
        <v>0</v>
      </c>
      <c r="R53" s="20" t="e">
        <f t="shared" si="7"/>
        <v>#N/A</v>
      </c>
      <c r="S53" s="20" t="e">
        <f>IF(VLOOKUP($X53,Vector!$A:$C,4,0)&gt;0,"SI","NO")</f>
        <v>#N/A</v>
      </c>
      <c r="T53" s="65" t="e">
        <f>VLOOKUP($X53,Vector!$A:$I,6,0)</f>
        <v>#N/A</v>
      </c>
      <c r="U53" s="65" t="e">
        <f>VLOOKUP($X53,Vector!$A:$I,7,0)</f>
        <v>#N/A</v>
      </c>
      <c r="V53" s="65" t="e">
        <f>VLOOKUP($X53,Vector!$A:$I,8,0)</f>
        <v>#N/A</v>
      </c>
      <c r="W53" s="65" t="e">
        <f>VLOOKUP($X53,Vector!$A:$I,9,0)</f>
        <v>#N/A</v>
      </c>
      <c r="X53" s="13" t="str">
        <f t="shared" si="8"/>
        <v/>
      </c>
      <c r="Y53" s="75">
        <f t="shared" si="4"/>
        <v>0</v>
      </c>
    </row>
    <row r="54" spans="1:25" x14ac:dyDescent="0.25">
      <c r="A54" s="43"/>
      <c r="B54" s="44"/>
      <c r="J54" s="57" t="e">
        <f>+VLOOKUP($X54,Vector!$A:$P,4,0)-$A54</f>
        <v>#N/A</v>
      </c>
      <c r="K54" s="57" t="e">
        <f>+VLOOKUP($X54,Vector!$A:$P,2,0)</f>
        <v>#N/A</v>
      </c>
      <c r="L54" s="57" t="e">
        <f>VLOOKUP(VLOOKUP($X54,Vector!$A:$P,5,0),Catalogos!K:L,2,0)</f>
        <v>#N/A</v>
      </c>
      <c r="M54" s="53" t="str">
        <f>IFERROR(VLOOKUP($F54,Catalogos!$A:$B,2,0),"VII")</f>
        <v>VII</v>
      </c>
      <c r="N54" s="56" t="e">
        <f>VLOOKUP(MIN(IFERROR(VLOOKUP(T54,Catalogos!$F:$G,2,0),200),IFERROR(VLOOKUP(U54,Catalogos!$F:$G,2,0),200),IFERROR(VLOOKUP(V54,Catalogos!$F:$G,2,0),200),IFERROR(VLOOKUP(W54,Catalogos!$F:$G,2,0),200)),Catalogos!$G$30:$H$57,2,0)</f>
        <v>#N/A</v>
      </c>
      <c r="O54" s="53" t="e">
        <f>VLOOKUP($F54,Catalogos!$A:$C,3,0)</f>
        <v>#N/A</v>
      </c>
      <c r="P54" s="14" t="e">
        <f t="shared" si="5"/>
        <v>#N/A</v>
      </c>
      <c r="Q54" s="20">
        <f t="shared" si="6"/>
        <v>0</v>
      </c>
      <c r="R54" s="20" t="e">
        <f t="shared" si="7"/>
        <v>#N/A</v>
      </c>
      <c r="S54" s="20" t="e">
        <f>IF(VLOOKUP($X54,Vector!$A:$C,4,0)&gt;0,"SI","NO")</f>
        <v>#N/A</v>
      </c>
      <c r="T54" s="65" t="e">
        <f>VLOOKUP($X54,Vector!$A:$I,6,0)</f>
        <v>#N/A</v>
      </c>
      <c r="U54" s="65" t="e">
        <f>VLOOKUP($X54,Vector!$A:$I,7,0)</f>
        <v>#N/A</v>
      </c>
      <c r="V54" s="65" t="e">
        <f>VLOOKUP($X54,Vector!$A:$I,8,0)</f>
        <v>#N/A</v>
      </c>
      <c r="W54" s="65" t="e">
        <f>VLOOKUP($X54,Vector!$A:$I,9,0)</f>
        <v>#N/A</v>
      </c>
      <c r="X54" s="13" t="str">
        <f t="shared" si="8"/>
        <v/>
      </c>
      <c r="Y54" s="75">
        <f t="shared" si="4"/>
        <v>0</v>
      </c>
    </row>
    <row r="55" spans="1:25" x14ac:dyDescent="0.25">
      <c r="A55" s="43"/>
      <c r="B55" s="44"/>
      <c r="J55" s="57" t="e">
        <f>+VLOOKUP($X55,Vector!$A:$P,4,0)-$A55</f>
        <v>#N/A</v>
      </c>
      <c r="K55" s="57" t="e">
        <f>+VLOOKUP($X55,Vector!$A:$P,2,0)</f>
        <v>#N/A</v>
      </c>
      <c r="L55" s="57" t="e">
        <f>VLOOKUP(VLOOKUP($X55,Vector!$A:$P,5,0),Catalogos!K:L,2,0)</f>
        <v>#N/A</v>
      </c>
      <c r="M55" s="53" t="str">
        <f>IFERROR(VLOOKUP($F55,Catalogos!$A:$B,2,0),"VII")</f>
        <v>VII</v>
      </c>
      <c r="N55" s="56" t="e">
        <f>VLOOKUP(MIN(IFERROR(VLOOKUP(T55,Catalogos!$F:$G,2,0),200),IFERROR(VLOOKUP(U55,Catalogos!$F:$G,2,0),200),IFERROR(VLOOKUP(V55,Catalogos!$F:$G,2,0),200),IFERROR(VLOOKUP(W55,Catalogos!$F:$G,2,0),200)),Catalogos!$G$30:$H$57,2,0)</f>
        <v>#N/A</v>
      </c>
      <c r="O55" s="53" t="e">
        <f>VLOOKUP($F55,Catalogos!$A:$C,3,0)</f>
        <v>#N/A</v>
      </c>
      <c r="P55" s="14" t="e">
        <f t="shared" si="5"/>
        <v>#N/A</v>
      </c>
      <c r="Q55" s="20">
        <f t="shared" si="6"/>
        <v>0</v>
      </c>
      <c r="R55" s="20" t="e">
        <f t="shared" si="7"/>
        <v>#N/A</v>
      </c>
      <c r="S55" s="20" t="e">
        <f>IF(VLOOKUP($X55,Vector!$A:$C,4,0)&gt;0,"SI","NO")</f>
        <v>#N/A</v>
      </c>
      <c r="T55" s="65" t="e">
        <f>VLOOKUP($X55,Vector!$A:$I,6,0)</f>
        <v>#N/A</v>
      </c>
      <c r="U55" s="65" t="e">
        <f>VLOOKUP($X55,Vector!$A:$I,7,0)</f>
        <v>#N/A</v>
      </c>
      <c r="V55" s="65" t="e">
        <f>VLOOKUP($X55,Vector!$A:$I,8,0)</f>
        <v>#N/A</v>
      </c>
      <c r="W55" s="65" t="e">
        <f>VLOOKUP($X55,Vector!$A:$I,9,0)</f>
        <v>#N/A</v>
      </c>
      <c r="X55" s="13" t="str">
        <f t="shared" si="8"/>
        <v/>
      </c>
      <c r="Y55" s="75">
        <f t="shared" si="4"/>
        <v>0</v>
      </c>
    </row>
    <row r="56" spans="1:25" x14ac:dyDescent="0.25">
      <c r="A56" s="43"/>
      <c r="B56" s="44"/>
      <c r="J56" s="57" t="e">
        <f>+VLOOKUP($X56,Vector!$A:$P,4,0)-$A56</f>
        <v>#N/A</v>
      </c>
      <c r="K56" s="57" t="e">
        <f>+VLOOKUP($X56,Vector!$A:$P,2,0)</f>
        <v>#N/A</v>
      </c>
      <c r="L56" s="57" t="e">
        <f>VLOOKUP(VLOOKUP($X56,Vector!$A:$P,5,0),Catalogos!K:L,2,0)</f>
        <v>#N/A</v>
      </c>
      <c r="M56" s="53" t="str">
        <f>IFERROR(VLOOKUP($F56,Catalogos!$A:$B,2,0),"VII")</f>
        <v>VII</v>
      </c>
      <c r="N56" s="56" t="e">
        <f>VLOOKUP(MIN(IFERROR(VLOOKUP(T56,Catalogos!$F:$G,2,0),200),IFERROR(VLOOKUP(U56,Catalogos!$F:$G,2,0),200),IFERROR(VLOOKUP(V56,Catalogos!$F:$G,2,0),200),IFERROR(VLOOKUP(W56,Catalogos!$F:$G,2,0),200)),Catalogos!$G$30:$H$57,2,0)</f>
        <v>#N/A</v>
      </c>
      <c r="O56" s="53" t="e">
        <f>VLOOKUP($F56,Catalogos!$A:$C,3,0)</f>
        <v>#N/A</v>
      </c>
      <c r="P56" s="14" t="e">
        <f t="shared" si="5"/>
        <v>#N/A</v>
      </c>
      <c r="Q56" s="20">
        <f t="shared" si="6"/>
        <v>0</v>
      </c>
      <c r="R56" s="20" t="e">
        <f t="shared" si="7"/>
        <v>#N/A</v>
      </c>
      <c r="S56" s="20" t="e">
        <f>IF(VLOOKUP($X56,Vector!$A:$C,4,0)&gt;0,"SI","NO")</f>
        <v>#N/A</v>
      </c>
      <c r="T56" s="65" t="e">
        <f>VLOOKUP($X56,Vector!$A:$I,6,0)</f>
        <v>#N/A</v>
      </c>
      <c r="U56" s="65" t="e">
        <f>VLOOKUP($X56,Vector!$A:$I,7,0)</f>
        <v>#N/A</v>
      </c>
      <c r="V56" s="65" t="e">
        <f>VLOOKUP($X56,Vector!$A:$I,8,0)</f>
        <v>#N/A</v>
      </c>
      <c r="W56" s="65" t="e">
        <f>VLOOKUP($X56,Vector!$A:$I,9,0)</f>
        <v>#N/A</v>
      </c>
      <c r="X56" s="13" t="str">
        <f t="shared" si="8"/>
        <v/>
      </c>
      <c r="Y56" s="75">
        <f t="shared" si="4"/>
        <v>0</v>
      </c>
    </row>
    <row r="57" spans="1:25" x14ac:dyDescent="0.25">
      <c r="A57" s="43"/>
      <c r="B57" s="44"/>
      <c r="J57" s="57" t="e">
        <f>+VLOOKUP($X57,Vector!$A:$P,4,0)-$A57</f>
        <v>#N/A</v>
      </c>
      <c r="K57" s="57" t="e">
        <f>+VLOOKUP($X57,Vector!$A:$P,2,0)</f>
        <v>#N/A</v>
      </c>
      <c r="L57" s="57" t="e">
        <f>VLOOKUP(VLOOKUP($X57,Vector!$A:$P,5,0),Catalogos!K:L,2,0)</f>
        <v>#N/A</v>
      </c>
      <c r="M57" s="53" t="str">
        <f>IFERROR(VLOOKUP($F57,Catalogos!$A:$B,2,0),"VII")</f>
        <v>VII</v>
      </c>
      <c r="N57" s="56" t="e">
        <f>VLOOKUP(MIN(IFERROR(VLOOKUP(T57,Catalogos!$F:$G,2,0),200),IFERROR(VLOOKUP(U57,Catalogos!$F:$G,2,0),200),IFERROR(VLOOKUP(V57,Catalogos!$F:$G,2,0),200),IFERROR(VLOOKUP(W57,Catalogos!$F:$G,2,0),200)),Catalogos!$G$30:$H$57,2,0)</f>
        <v>#N/A</v>
      </c>
      <c r="O57" s="53" t="e">
        <f>VLOOKUP($F57,Catalogos!$A:$C,3,0)</f>
        <v>#N/A</v>
      </c>
      <c r="P57" s="14" t="e">
        <f t="shared" si="5"/>
        <v>#N/A</v>
      </c>
      <c r="Q57" s="20">
        <f t="shared" si="6"/>
        <v>0</v>
      </c>
      <c r="R57" s="20" t="e">
        <f t="shared" si="7"/>
        <v>#N/A</v>
      </c>
      <c r="S57" s="20" t="e">
        <f>IF(VLOOKUP($X57,Vector!$A:$C,4,0)&gt;0,"SI","NO")</f>
        <v>#N/A</v>
      </c>
      <c r="T57" s="65" t="e">
        <f>VLOOKUP($X57,Vector!$A:$I,6,0)</f>
        <v>#N/A</v>
      </c>
      <c r="U57" s="65" t="e">
        <f>VLOOKUP($X57,Vector!$A:$I,7,0)</f>
        <v>#N/A</v>
      </c>
      <c r="V57" s="65" t="e">
        <f>VLOOKUP($X57,Vector!$A:$I,8,0)</f>
        <v>#N/A</v>
      </c>
      <c r="W57" s="65" t="e">
        <f>VLOOKUP($X57,Vector!$A:$I,9,0)</f>
        <v>#N/A</v>
      </c>
      <c r="X57" s="13" t="str">
        <f t="shared" si="8"/>
        <v/>
      </c>
      <c r="Y57" s="75">
        <f t="shared" si="4"/>
        <v>0</v>
      </c>
    </row>
    <row r="58" spans="1:25" x14ac:dyDescent="0.25">
      <c r="A58" s="43"/>
      <c r="B58" s="44"/>
      <c r="J58" s="57" t="e">
        <f>+VLOOKUP($X58,Vector!$A:$P,4,0)-$A58</f>
        <v>#N/A</v>
      </c>
      <c r="K58" s="57" t="e">
        <f>+VLOOKUP($X58,Vector!$A:$P,2,0)</f>
        <v>#N/A</v>
      </c>
      <c r="L58" s="57" t="e">
        <f>VLOOKUP(VLOOKUP($X58,Vector!$A:$P,5,0),Catalogos!K:L,2,0)</f>
        <v>#N/A</v>
      </c>
      <c r="M58" s="53" t="str">
        <f>IFERROR(VLOOKUP($F58,Catalogos!$A:$B,2,0),"VII")</f>
        <v>VII</v>
      </c>
      <c r="N58" s="56" t="e">
        <f>VLOOKUP(MIN(IFERROR(VLOOKUP(T58,Catalogos!$F:$G,2,0),200),IFERROR(VLOOKUP(U58,Catalogos!$F:$G,2,0),200),IFERROR(VLOOKUP(V58,Catalogos!$F:$G,2,0),200),IFERROR(VLOOKUP(W58,Catalogos!$F:$G,2,0),200)),Catalogos!$G$30:$H$57,2,0)</f>
        <v>#N/A</v>
      </c>
      <c r="O58" s="53" t="e">
        <f>VLOOKUP($F58,Catalogos!$A:$C,3,0)</f>
        <v>#N/A</v>
      </c>
      <c r="P58" s="14" t="e">
        <f t="shared" si="5"/>
        <v>#N/A</v>
      </c>
      <c r="Q58" s="20">
        <f t="shared" si="6"/>
        <v>0</v>
      </c>
      <c r="R58" s="20" t="e">
        <f t="shared" si="7"/>
        <v>#N/A</v>
      </c>
      <c r="S58" s="20" t="e">
        <f>IF(VLOOKUP($X58,Vector!$A:$C,4,0)&gt;0,"SI","NO")</f>
        <v>#N/A</v>
      </c>
      <c r="T58" s="65" t="e">
        <f>VLOOKUP($X58,Vector!$A:$I,6,0)</f>
        <v>#N/A</v>
      </c>
      <c r="U58" s="65" t="e">
        <f>VLOOKUP($X58,Vector!$A:$I,7,0)</f>
        <v>#N/A</v>
      </c>
      <c r="V58" s="65" t="e">
        <f>VLOOKUP($X58,Vector!$A:$I,8,0)</f>
        <v>#N/A</v>
      </c>
      <c r="W58" s="65" t="e">
        <f>VLOOKUP($X58,Vector!$A:$I,9,0)</f>
        <v>#N/A</v>
      </c>
      <c r="X58" s="13" t="str">
        <f t="shared" si="8"/>
        <v/>
      </c>
      <c r="Y58" s="75">
        <f t="shared" si="4"/>
        <v>0</v>
      </c>
    </row>
    <row r="59" spans="1:25" x14ac:dyDescent="0.25">
      <c r="A59" s="43"/>
      <c r="B59" s="44"/>
      <c r="J59" s="57" t="e">
        <f>+VLOOKUP($X59,Vector!$A:$P,4,0)-$A59</f>
        <v>#N/A</v>
      </c>
      <c r="K59" s="57" t="e">
        <f>+VLOOKUP($X59,Vector!$A:$P,2,0)</f>
        <v>#N/A</v>
      </c>
      <c r="L59" s="57" t="e">
        <f>VLOOKUP(VLOOKUP($X59,Vector!$A:$P,5,0),Catalogos!K:L,2,0)</f>
        <v>#N/A</v>
      </c>
      <c r="M59" s="53" t="str">
        <f>IFERROR(VLOOKUP($F59,Catalogos!$A:$B,2,0),"VII")</f>
        <v>VII</v>
      </c>
      <c r="N59" s="56" t="e">
        <f>VLOOKUP(MIN(IFERROR(VLOOKUP(T59,Catalogos!$F:$G,2,0),200),IFERROR(VLOOKUP(U59,Catalogos!$F:$G,2,0),200),IFERROR(VLOOKUP(V59,Catalogos!$F:$G,2,0),200),IFERROR(VLOOKUP(W59,Catalogos!$F:$G,2,0),200)),Catalogos!$G$30:$H$57,2,0)</f>
        <v>#N/A</v>
      </c>
      <c r="O59" s="53" t="e">
        <f>VLOOKUP($F59,Catalogos!$A:$C,3,0)</f>
        <v>#N/A</v>
      </c>
      <c r="P59" s="14" t="e">
        <f t="shared" si="5"/>
        <v>#N/A</v>
      </c>
      <c r="Q59" s="20">
        <f t="shared" si="6"/>
        <v>0</v>
      </c>
      <c r="R59" s="20" t="e">
        <f t="shared" si="7"/>
        <v>#N/A</v>
      </c>
      <c r="S59" s="20" t="e">
        <f>IF(VLOOKUP($X59,Vector!$A:$C,4,0)&gt;0,"SI","NO")</f>
        <v>#N/A</v>
      </c>
      <c r="T59" s="65" t="e">
        <f>VLOOKUP($X59,Vector!$A:$I,6,0)</f>
        <v>#N/A</v>
      </c>
      <c r="U59" s="65" t="e">
        <f>VLOOKUP($X59,Vector!$A:$I,7,0)</f>
        <v>#N/A</v>
      </c>
      <c r="V59" s="65" t="e">
        <f>VLOOKUP($X59,Vector!$A:$I,8,0)</f>
        <v>#N/A</v>
      </c>
      <c r="W59" s="65" t="e">
        <f>VLOOKUP($X59,Vector!$A:$I,9,0)</f>
        <v>#N/A</v>
      </c>
      <c r="X59" s="13" t="str">
        <f t="shared" si="8"/>
        <v/>
      </c>
      <c r="Y59" s="75">
        <f t="shared" si="4"/>
        <v>0</v>
      </c>
    </row>
    <row r="60" spans="1:25" x14ac:dyDescent="0.25">
      <c r="A60" s="43"/>
      <c r="B60" s="44"/>
      <c r="J60" s="57" t="e">
        <f>+VLOOKUP($X60,Vector!$A:$P,4,0)-$A60</f>
        <v>#N/A</v>
      </c>
      <c r="K60" s="57" t="e">
        <f>+VLOOKUP($X60,Vector!$A:$P,2,0)</f>
        <v>#N/A</v>
      </c>
      <c r="L60" s="57" t="e">
        <f>VLOOKUP(VLOOKUP($X60,Vector!$A:$P,5,0),Catalogos!K:L,2,0)</f>
        <v>#N/A</v>
      </c>
      <c r="M60" s="53" t="str">
        <f>IFERROR(VLOOKUP($F60,Catalogos!$A:$B,2,0),"VII")</f>
        <v>VII</v>
      </c>
      <c r="N60" s="56" t="e">
        <f>VLOOKUP(MIN(IFERROR(VLOOKUP(T60,Catalogos!$F:$G,2,0),200),IFERROR(VLOOKUP(U60,Catalogos!$F:$G,2,0),200),IFERROR(VLOOKUP(V60,Catalogos!$F:$G,2,0),200),IFERROR(VLOOKUP(W60,Catalogos!$F:$G,2,0),200)),Catalogos!$G$30:$H$57,2,0)</f>
        <v>#N/A</v>
      </c>
      <c r="O60" s="53" t="e">
        <f>VLOOKUP($F60,Catalogos!$A:$C,3,0)</f>
        <v>#N/A</v>
      </c>
      <c r="P60" s="14" t="e">
        <f t="shared" si="5"/>
        <v>#N/A</v>
      </c>
      <c r="Q60" s="20">
        <f t="shared" si="6"/>
        <v>0</v>
      </c>
      <c r="R60" s="20" t="e">
        <f t="shared" si="7"/>
        <v>#N/A</v>
      </c>
      <c r="S60" s="20" t="e">
        <f>IF(VLOOKUP($X60,Vector!$A:$C,4,0)&gt;0,"SI","NO")</f>
        <v>#N/A</v>
      </c>
      <c r="T60" s="65" t="e">
        <f>VLOOKUP($X60,Vector!$A:$I,6,0)</f>
        <v>#N/A</v>
      </c>
      <c r="U60" s="65" t="e">
        <f>VLOOKUP($X60,Vector!$A:$I,7,0)</f>
        <v>#N/A</v>
      </c>
      <c r="V60" s="65" t="e">
        <f>VLOOKUP($X60,Vector!$A:$I,8,0)</f>
        <v>#N/A</v>
      </c>
      <c r="W60" s="65" t="e">
        <f>VLOOKUP($X60,Vector!$A:$I,9,0)</f>
        <v>#N/A</v>
      </c>
      <c r="X60" s="13" t="str">
        <f t="shared" si="8"/>
        <v/>
      </c>
      <c r="Y60" s="75">
        <f t="shared" si="4"/>
        <v>0</v>
      </c>
    </row>
    <row r="61" spans="1:25" x14ac:dyDescent="0.25">
      <c r="A61" s="43"/>
      <c r="B61" s="44"/>
      <c r="J61" s="57" t="e">
        <f>+VLOOKUP($X61,Vector!$A:$P,4,0)-$A61</f>
        <v>#N/A</v>
      </c>
      <c r="K61" s="57" t="e">
        <f>+VLOOKUP($X61,Vector!$A:$P,2,0)</f>
        <v>#N/A</v>
      </c>
      <c r="L61" s="57" t="e">
        <f>VLOOKUP(VLOOKUP($X61,Vector!$A:$P,5,0),Catalogos!K:L,2,0)</f>
        <v>#N/A</v>
      </c>
      <c r="M61" s="53" t="str">
        <f>IFERROR(VLOOKUP($F61,Catalogos!$A:$B,2,0),"VII")</f>
        <v>VII</v>
      </c>
      <c r="N61" s="56" t="e">
        <f>VLOOKUP(MIN(IFERROR(VLOOKUP(T61,Catalogos!$F:$G,2,0),200),IFERROR(VLOOKUP(U61,Catalogos!$F:$G,2,0),200),IFERROR(VLOOKUP(V61,Catalogos!$F:$G,2,0),200),IFERROR(VLOOKUP(W61,Catalogos!$F:$G,2,0),200)),Catalogos!$G$30:$H$57,2,0)</f>
        <v>#N/A</v>
      </c>
      <c r="O61" s="53" t="e">
        <f>VLOOKUP($F61,Catalogos!$A:$C,3,0)</f>
        <v>#N/A</v>
      </c>
      <c r="P61" s="14" t="e">
        <f t="shared" si="5"/>
        <v>#N/A</v>
      </c>
      <c r="Q61" s="20">
        <f t="shared" si="6"/>
        <v>0</v>
      </c>
      <c r="R61" s="20" t="e">
        <f t="shared" si="7"/>
        <v>#N/A</v>
      </c>
      <c r="S61" s="20" t="e">
        <f>IF(VLOOKUP($X61,Vector!$A:$C,4,0)&gt;0,"SI","NO")</f>
        <v>#N/A</v>
      </c>
      <c r="T61" s="65" t="e">
        <f>VLOOKUP($X61,Vector!$A:$I,6,0)</f>
        <v>#N/A</v>
      </c>
      <c r="U61" s="65" t="e">
        <f>VLOOKUP($X61,Vector!$A:$I,7,0)</f>
        <v>#N/A</v>
      </c>
      <c r="V61" s="65" t="e">
        <f>VLOOKUP($X61,Vector!$A:$I,8,0)</f>
        <v>#N/A</v>
      </c>
      <c r="W61" s="65" t="e">
        <f>VLOOKUP($X61,Vector!$A:$I,9,0)</f>
        <v>#N/A</v>
      </c>
      <c r="X61" s="13" t="str">
        <f t="shared" si="8"/>
        <v/>
      </c>
      <c r="Y61" s="75">
        <f t="shared" si="4"/>
        <v>0</v>
      </c>
    </row>
    <row r="62" spans="1:25" x14ac:dyDescent="0.25">
      <c r="A62" s="43"/>
      <c r="B62" s="44"/>
      <c r="J62" s="57" t="e">
        <f>+VLOOKUP($X62,Vector!$A:$P,4,0)-$A62</f>
        <v>#N/A</v>
      </c>
      <c r="K62" s="57" t="e">
        <f>+VLOOKUP($X62,Vector!$A:$P,2,0)</f>
        <v>#N/A</v>
      </c>
      <c r="L62" s="57" t="e">
        <f>VLOOKUP(VLOOKUP($X62,Vector!$A:$P,5,0),Catalogos!K:L,2,0)</f>
        <v>#N/A</v>
      </c>
      <c r="M62" s="53" t="str">
        <f>IFERROR(VLOOKUP($F62,Catalogos!$A:$B,2,0),"VII")</f>
        <v>VII</v>
      </c>
      <c r="N62" s="56" t="e">
        <f>VLOOKUP(MIN(IFERROR(VLOOKUP(T62,Catalogos!$F:$G,2,0),200),IFERROR(VLOOKUP(U62,Catalogos!$F:$G,2,0),200),IFERROR(VLOOKUP(V62,Catalogos!$F:$G,2,0),200),IFERROR(VLOOKUP(W62,Catalogos!$F:$G,2,0),200)),Catalogos!$G$30:$H$57,2,0)</f>
        <v>#N/A</v>
      </c>
      <c r="O62" s="53" t="e">
        <f>VLOOKUP($F62,Catalogos!$A:$C,3,0)</f>
        <v>#N/A</v>
      </c>
      <c r="P62" s="14" t="e">
        <f t="shared" si="5"/>
        <v>#N/A</v>
      </c>
      <c r="Q62" s="20">
        <f t="shared" si="6"/>
        <v>0</v>
      </c>
      <c r="R62" s="20" t="e">
        <f t="shared" si="7"/>
        <v>#N/A</v>
      </c>
      <c r="S62" s="20" t="e">
        <f>IF(VLOOKUP($X62,Vector!$A:$C,4,0)&gt;0,"SI","NO")</f>
        <v>#N/A</v>
      </c>
      <c r="T62" s="65" t="e">
        <f>VLOOKUP($X62,Vector!$A:$I,6,0)</f>
        <v>#N/A</v>
      </c>
      <c r="U62" s="65" t="e">
        <f>VLOOKUP($X62,Vector!$A:$I,7,0)</f>
        <v>#N/A</v>
      </c>
      <c r="V62" s="65" t="e">
        <f>VLOOKUP($X62,Vector!$A:$I,8,0)</f>
        <v>#N/A</v>
      </c>
      <c r="W62" s="65" t="e">
        <f>VLOOKUP($X62,Vector!$A:$I,9,0)</f>
        <v>#N/A</v>
      </c>
      <c r="X62" s="13" t="str">
        <f t="shared" si="8"/>
        <v/>
      </c>
      <c r="Y62" s="75">
        <f t="shared" si="4"/>
        <v>0</v>
      </c>
    </row>
    <row r="63" spans="1:25" x14ac:dyDescent="0.25">
      <c r="A63" s="43"/>
      <c r="B63" s="44"/>
      <c r="J63" s="57" t="e">
        <f>+VLOOKUP($X63,Vector!$A:$P,4,0)-$A63</f>
        <v>#N/A</v>
      </c>
      <c r="K63" s="57" t="e">
        <f>+VLOOKUP($X63,Vector!$A:$P,2,0)</f>
        <v>#N/A</v>
      </c>
      <c r="L63" s="57" t="e">
        <f>VLOOKUP(VLOOKUP($X63,Vector!$A:$P,5,0),Catalogos!K:L,2,0)</f>
        <v>#N/A</v>
      </c>
      <c r="M63" s="53" t="str">
        <f>IFERROR(VLOOKUP($F63,Catalogos!$A:$B,2,0),"VII")</f>
        <v>VII</v>
      </c>
      <c r="N63" s="56" t="e">
        <f>VLOOKUP(MIN(IFERROR(VLOOKUP(T63,Catalogos!$F:$G,2,0),200),IFERROR(VLOOKUP(U63,Catalogos!$F:$G,2,0),200),IFERROR(VLOOKUP(V63,Catalogos!$F:$G,2,0),200),IFERROR(VLOOKUP(W63,Catalogos!$F:$G,2,0),200)),Catalogos!$G$30:$H$57,2,0)</f>
        <v>#N/A</v>
      </c>
      <c r="O63" s="53" t="e">
        <f>VLOOKUP($F63,Catalogos!$A:$C,3,0)</f>
        <v>#N/A</v>
      </c>
      <c r="P63" s="14" t="e">
        <f t="shared" si="5"/>
        <v>#N/A</v>
      </c>
      <c r="Q63" s="20">
        <f t="shared" si="6"/>
        <v>0</v>
      </c>
      <c r="R63" s="20" t="e">
        <f t="shared" si="7"/>
        <v>#N/A</v>
      </c>
      <c r="S63" s="20" t="e">
        <f>IF(VLOOKUP($X63,Vector!$A:$C,4,0)&gt;0,"SI","NO")</f>
        <v>#N/A</v>
      </c>
      <c r="T63" s="65" t="e">
        <f>VLOOKUP($X63,Vector!$A:$I,6,0)</f>
        <v>#N/A</v>
      </c>
      <c r="U63" s="65" t="e">
        <f>VLOOKUP($X63,Vector!$A:$I,7,0)</f>
        <v>#N/A</v>
      </c>
      <c r="V63" s="65" t="e">
        <f>VLOOKUP($X63,Vector!$A:$I,8,0)</f>
        <v>#N/A</v>
      </c>
      <c r="W63" s="65" t="e">
        <f>VLOOKUP($X63,Vector!$A:$I,9,0)</f>
        <v>#N/A</v>
      </c>
      <c r="X63" s="13" t="str">
        <f t="shared" si="8"/>
        <v/>
      </c>
      <c r="Y63" s="75">
        <f t="shared" si="4"/>
        <v>0</v>
      </c>
    </row>
    <row r="64" spans="1:25" x14ac:dyDescent="0.25">
      <c r="A64" s="43"/>
      <c r="B64" s="44"/>
      <c r="J64" s="57" t="e">
        <f>+VLOOKUP($X64,Vector!$A:$P,4,0)-$A64</f>
        <v>#N/A</v>
      </c>
      <c r="K64" s="57" t="e">
        <f>+VLOOKUP($X64,Vector!$A:$P,2,0)</f>
        <v>#N/A</v>
      </c>
      <c r="L64" s="57" t="e">
        <f>VLOOKUP(VLOOKUP($X64,Vector!$A:$P,5,0),Catalogos!K:L,2,0)</f>
        <v>#N/A</v>
      </c>
      <c r="M64" s="53" t="str">
        <f>IFERROR(VLOOKUP($F64,Catalogos!$A:$B,2,0),"VII")</f>
        <v>VII</v>
      </c>
      <c r="N64" s="56" t="e">
        <f>VLOOKUP(MIN(IFERROR(VLOOKUP(T64,Catalogos!$F:$G,2,0),200),IFERROR(VLOOKUP(U64,Catalogos!$F:$G,2,0),200),IFERROR(VLOOKUP(V64,Catalogos!$F:$G,2,0),200),IFERROR(VLOOKUP(W64,Catalogos!$F:$G,2,0),200)),Catalogos!$G$30:$H$57,2,0)</f>
        <v>#N/A</v>
      </c>
      <c r="O64" s="53" t="e">
        <f>VLOOKUP($F64,Catalogos!$A:$C,3,0)</f>
        <v>#N/A</v>
      </c>
      <c r="P64" s="14" t="e">
        <f t="shared" si="5"/>
        <v>#N/A</v>
      </c>
      <c r="Q64" s="20">
        <f t="shared" si="6"/>
        <v>0</v>
      </c>
      <c r="R64" s="20" t="e">
        <f t="shared" si="7"/>
        <v>#N/A</v>
      </c>
      <c r="S64" s="20" t="e">
        <f>IF(VLOOKUP($X64,Vector!$A:$C,4,0)&gt;0,"SI","NO")</f>
        <v>#N/A</v>
      </c>
      <c r="T64" s="65" t="e">
        <f>VLOOKUP($X64,Vector!$A:$I,6,0)</f>
        <v>#N/A</v>
      </c>
      <c r="U64" s="65" t="e">
        <f>VLOOKUP($X64,Vector!$A:$I,7,0)</f>
        <v>#N/A</v>
      </c>
      <c r="V64" s="65" t="e">
        <f>VLOOKUP($X64,Vector!$A:$I,8,0)</f>
        <v>#N/A</v>
      </c>
      <c r="W64" s="65" t="e">
        <f>VLOOKUP($X64,Vector!$A:$I,9,0)</f>
        <v>#N/A</v>
      </c>
      <c r="X64" s="13" t="str">
        <f t="shared" si="8"/>
        <v/>
      </c>
      <c r="Y64" s="75">
        <f t="shared" si="4"/>
        <v>0</v>
      </c>
    </row>
    <row r="65" spans="1:25" x14ac:dyDescent="0.25">
      <c r="A65" s="43"/>
      <c r="B65" s="44"/>
      <c r="J65" s="57" t="e">
        <f>+VLOOKUP($X65,Vector!$A:$P,4,0)-$A65</f>
        <v>#N/A</v>
      </c>
      <c r="K65" s="57" t="e">
        <f>+VLOOKUP($X65,Vector!$A:$P,2,0)</f>
        <v>#N/A</v>
      </c>
      <c r="L65" s="57" t="e">
        <f>VLOOKUP(VLOOKUP($X65,Vector!$A:$P,5,0),Catalogos!K:L,2,0)</f>
        <v>#N/A</v>
      </c>
      <c r="M65" s="53" t="str">
        <f>IFERROR(VLOOKUP($F65,Catalogos!$A:$B,2,0),"VII")</f>
        <v>VII</v>
      </c>
      <c r="N65" s="56" t="e">
        <f>VLOOKUP(MIN(IFERROR(VLOOKUP(T65,Catalogos!$F:$G,2,0),200),IFERROR(VLOOKUP(U65,Catalogos!$F:$G,2,0),200),IFERROR(VLOOKUP(V65,Catalogos!$F:$G,2,0),200),IFERROR(VLOOKUP(W65,Catalogos!$F:$G,2,0),200)),Catalogos!$G$30:$H$57,2,0)</f>
        <v>#N/A</v>
      </c>
      <c r="O65" s="53" t="e">
        <f>VLOOKUP($F65,Catalogos!$A:$C,3,0)</f>
        <v>#N/A</v>
      </c>
      <c r="P65" s="14" t="e">
        <f t="shared" si="5"/>
        <v>#N/A</v>
      </c>
      <c r="Q65" s="20">
        <f t="shared" si="6"/>
        <v>0</v>
      </c>
      <c r="R65" s="20" t="e">
        <f t="shared" si="7"/>
        <v>#N/A</v>
      </c>
      <c r="S65" s="20" t="e">
        <f>IF(VLOOKUP($X65,Vector!$A:$C,4,0)&gt;0,"SI","NO")</f>
        <v>#N/A</v>
      </c>
      <c r="T65" s="65" t="e">
        <f>VLOOKUP($X65,Vector!$A:$I,6,0)</f>
        <v>#N/A</v>
      </c>
      <c r="U65" s="65" t="e">
        <f>VLOOKUP($X65,Vector!$A:$I,7,0)</f>
        <v>#N/A</v>
      </c>
      <c r="V65" s="65" t="e">
        <f>VLOOKUP($X65,Vector!$A:$I,8,0)</f>
        <v>#N/A</v>
      </c>
      <c r="W65" s="65" t="e">
        <f>VLOOKUP($X65,Vector!$A:$I,9,0)</f>
        <v>#N/A</v>
      </c>
      <c r="X65" s="13" t="str">
        <f t="shared" si="8"/>
        <v/>
      </c>
      <c r="Y65" s="75">
        <f t="shared" si="4"/>
        <v>0</v>
      </c>
    </row>
    <row r="66" spans="1:25" x14ac:dyDescent="0.25">
      <c r="A66" s="43"/>
      <c r="B66" s="44"/>
      <c r="J66" s="57" t="e">
        <f>+VLOOKUP($X66,Vector!$A:$P,4,0)-$A66</f>
        <v>#N/A</v>
      </c>
      <c r="K66" s="57" t="e">
        <f>+VLOOKUP($X66,Vector!$A:$P,2,0)</f>
        <v>#N/A</v>
      </c>
      <c r="L66" s="57" t="e">
        <f>VLOOKUP(VLOOKUP($X66,Vector!$A:$P,5,0),Catalogos!K:L,2,0)</f>
        <v>#N/A</v>
      </c>
      <c r="M66" s="53" t="str">
        <f>IFERROR(VLOOKUP($F66,Catalogos!$A:$B,2,0),"VII")</f>
        <v>VII</v>
      </c>
      <c r="N66" s="56" t="e">
        <f>VLOOKUP(MIN(IFERROR(VLOOKUP(T66,Catalogos!$F:$G,2,0),200),IFERROR(VLOOKUP(U66,Catalogos!$F:$G,2,0),200),IFERROR(VLOOKUP(V66,Catalogos!$F:$G,2,0),200),IFERROR(VLOOKUP(W66,Catalogos!$F:$G,2,0),200)),Catalogos!$G$30:$H$57,2,0)</f>
        <v>#N/A</v>
      </c>
      <c r="O66" s="53" t="e">
        <f>VLOOKUP($F66,Catalogos!$A:$C,3,0)</f>
        <v>#N/A</v>
      </c>
      <c r="P66" s="14" t="e">
        <f t="shared" ref="P66:P97" si="9">+K66*D66</f>
        <v>#N/A</v>
      </c>
      <c r="Q66" s="20">
        <f t="shared" ref="Q66:Q97" si="10">+H66-A66</f>
        <v>0</v>
      </c>
      <c r="R66" s="20" t="e">
        <f t="shared" ref="R66:R97" si="11">+J66-A66</f>
        <v>#N/A</v>
      </c>
      <c r="S66" s="20" t="e">
        <f>IF(VLOOKUP($X66,Vector!$A:$C,4,0)&gt;0,"SI","NO")</f>
        <v>#N/A</v>
      </c>
      <c r="T66" s="65" t="e">
        <f>VLOOKUP($X66,Vector!$A:$I,6,0)</f>
        <v>#N/A</v>
      </c>
      <c r="U66" s="65" t="e">
        <f>VLOOKUP($X66,Vector!$A:$I,7,0)</f>
        <v>#N/A</v>
      </c>
      <c r="V66" s="65" t="e">
        <f>VLOOKUP($X66,Vector!$A:$I,8,0)</f>
        <v>#N/A</v>
      </c>
      <c r="W66" s="65" t="e">
        <f>VLOOKUP($X66,Vector!$A:$I,9,0)</f>
        <v>#N/A</v>
      </c>
      <c r="X66" s="13" t="str">
        <f t="shared" ref="X66:X97" si="12">E66&amp;F66&amp;G66</f>
        <v/>
      </c>
      <c r="Y66" s="75">
        <f t="shared" si="4"/>
        <v>0</v>
      </c>
    </row>
    <row r="67" spans="1:25" x14ac:dyDescent="0.25">
      <c r="A67" s="43"/>
      <c r="B67" s="44"/>
      <c r="J67" s="57" t="e">
        <f>+VLOOKUP($X67,Vector!$A:$P,4,0)-$A67</f>
        <v>#N/A</v>
      </c>
      <c r="K67" s="57" t="e">
        <f>+VLOOKUP($X67,Vector!$A:$P,2,0)</f>
        <v>#N/A</v>
      </c>
      <c r="L67" s="57" t="e">
        <f>VLOOKUP(VLOOKUP($X67,Vector!$A:$P,5,0),Catalogos!K:L,2,0)</f>
        <v>#N/A</v>
      </c>
      <c r="M67" s="53" t="str">
        <f>IFERROR(VLOOKUP($F67,Catalogos!$A:$B,2,0),"VII")</f>
        <v>VII</v>
      </c>
      <c r="N67" s="56" t="e">
        <f>VLOOKUP(MIN(IFERROR(VLOOKUP(T67,Catalogos!$F:$G,2,0),200),IFERROR(VLOOKUP(U67,Catalogos!$F:$G,2,0),200),IFERROR(VLOOKUP(V67,Catalogos!$F:$G,2,0),200),IFERROR(VLOOKUP(W67,Catalogos!$F:$G,2,0),200)),Catalogos!$G$30:$H$57,2,0)</f>
        <v>#N/A</v>
      </c>
      <c r="O67" s="53" t="e">
        <f>VLOOKUP($F67,Catalogos!$A:$C,3,0)</f>
        <v>#N/A</v>
      </c>
      <c r="P67" s="14" t="e">
        <f t="shared" si="9"/>
        <v>#N/A</v>
      </c>
      <c r="Q67" s="20">
        <f t="shared" si="10"/>
        <v>0</v>
      </c>
      <c r="R67" s="20" t="e">
        <f t="shared" si="11"/>
        <v>#N/A</v>
      </c>
      <c r="S67" s="20" t="e">
        <f>IF(VLOOKUP($X67,Vector!$A:$C,4,0)&gt;0,"SI","NO")</f>
        <v>#N/A</v>
      </c>
      <c r="T67" s="65" t="e">
        <f>VLOOKUP($X67,Vector!$A:$I,6,0)</f>
        <v>#N/A</v>
      </c>
      <c r="U67" s="65" t="e">
        <f>VLOOKUP($X67,Vector!$A:$I,7,0)</f>
        <v>#N/A</v>
      </c>
      <c r="V67" s="65" t="e">
        <f>VLOOKUP($X67,Vector!$A:$I,8,0)</f>
        <v>#N/A</v>
      </c>
      <c r="W67" s="65" t="e">
        <f>VLOOKUP($X67,Vector!$A:$I,9,0)</f>
        <v>#N/A</v>
      </c>
      <c r="X67" s="13" t="str">
        <f t="shared" si="12"/>
        <v/>
      </c>
      <c r="Y67" s="75">
        <f t="shared" ref="Y67:Y130" si="13">IF(X67="",0,1)</f>
        <v>0</v>
      </c>
    </row>
    <row r="68" spans="1:25" x14ac:dyDescent="0.25">
      <c r="A68" s="43"/>
      <c r="B68" s="44"/>
      <c r="J68" s="57" t="e">
        <f>+VLOOKUP($X68,Vector!$A:$P,4,0)-$A68</f>
        <v>#N/A</v>
      </c>
      <c r="K68" s="57" t="e">
        <f>+VLOOKUP($X68,Vector!$A:$P,2,0)</f>
        <v>#N/A</v>
      </c>
      <c r="L68" s="57" t="e">
        <f>VLOOKUP(VLOOKUP($X68,Vector!$A:$P,5,0),Catalogos!K:L,2,0)</f>
        <v>#N/A</v>
      </c>
      <c r="M68" s="53" t="str">
        <f>IFERROR(VLOOKUP($F68,Catalogos!$A:$B,2,0),"VII")</f>
        <v>VII</v>
      </c>
      <c r="N68" s="56" t="e">
        <f>VLOOKUP(MIN(IFERROR(VLOOKUP(T68,Catalogos!$F:$G,2,0),200),IFERROR(VLOOKUP(U68,Catalogos!$F:$G,2,0),200),IFERROR(VLOOKUP(V68,Catalogos!$F:$G,2,0),200),IFERROR(VLOOKUP(W68,Catalogos!$F:$G,2,0),200)),Catalogos!$G$30:$H$57,2,0)</f>
        <v>#N/A</v>
      </c>
      <c r="O68" s="53" t="e">
        <f>VLOOKUP($F68,Catalogos!$A:$C,3,0)</f>
        <v>#N/A</v>
      </c>
      <c r="P68" s="14" t="e">
        <f t="shared" si="9"/>
        <v>#N/A</v>
      </c>
      <c r="Q68" s="20">
        <f t="shared" si="10"/>
        <v>0</v>
      </c>
      <c r="R68" s="20" t="e">
        <f t="shared" si="11"/>
        <v>#N/A</v>
      </c>
      <c r="S68" s="20" t="e">
        <f>IF(VLOOKUP($X68,Vector!$A:$C,4,0)&gt;0,"SI","NO")</f>
        <v>#N/A</v>
      </c>
      <c r="T68" s="65" t="e">
        <f>VLOOKUP($X68,Vector!$A:$I,6,0)</f>
        <v>#N/A</v>
      </c>
      <c r="U68" s="65" t="e">
        <f>VLOOKUP($X68,Vector!$A:$I,7,0)</f>
        <v>#N/A</v>
      </c>
      <c r="V68" s="65" t="e">
        <f>VLOOKUP($X68,Vector!$A:$I,8,0)</f>
        <v>#N/A</v>
      </c>
      <c r="W68" s="65" t="e">
        <f>VLOOKUP($X68,Vector!$A:$I,9,0)</f>
        <v>#N/A</v>
      </c>
      <c r="X68" s="13" t="str">
        <f t="shared" si="12"/>
        <v/>
      </c>
      <c r="Y68" s="75">
        <f t="shared" si="13"/>
        <v>0</v>
      </c>
    </row>
    <row r="69" spans="1:25" x14ac:dyDescent="0.25">
      <c r="A69" s="43"/>
      <c r="B69" s="44"/>
      <c r="J69" s="57" t="e">
        <f>+VLOOKUP($X69,Vector!$A:$P,4,0)-$A69</f>
        <v>#N/A</v>
      </c>
      <c r="K69" s="57" t="e">
        <f>+VLOOKUP($X69,Vector!$A:$P,2,0)</f>
        <v>#N/A</v>
      </c>
      <c r="L69" s="57" t="e">
        <f>VLOOKUP(VLOOKUP($X69,Vector!$A:$P,5,0),Catalogos!K:L,2,0)</f>
        <v>#N/A</v>
      </c>
      <c r="M69" s="53" t="str">
        <f>IFERROR(VLOOKUP($F69,Catalogos!$A:$B,2,0),"VII")</f>
        <v>VII</v>
      </c>
      <c r="N69" s="56" t="e">
        <f>VLOOKUP(MIN(IFERROR(VLOOKUP(T69,Catalogos!$F:$G,2,0),200),IFERROR(VLOOKUP(U69,Catalogos!$F:$G,2,0),200),IFERROR(VLOOKUP(V69,Catalogos!$F:$G,2,0),200),IFERROR(VLOOKUP(W69,Catalogos!$F:$G,2,0),200)),Catalogos!$G$30:$H$57,2,0)</f>
        <v>#N/A</v>
      </c>
      <c r="O69" s="53" t="e">
        <f>VLOOKUP($F69,Catalogos!$A:$C,3,0)</f>
        <v>#N/A</v>
      </c>
      <c r="P69" s="14" t="e">
        <f t="shared" si="9"/>
        <v>#N/A</v>
      </c>
      <c r="Q69" s="20">
        <f t="shared" si="10"/>
        <v>0</v>
      </c>
      <c r="R69" s="20" t="e">
        <f t="shared" si="11"/>
        <v>#N/A</v>
      </c>
      <c r="S69" s="20" t="e">
        <f>IF(VLOOKUP($X69,Vector!$A:$C,4,0)&gt;0,"SI","NO")</f>
        <v>#N/A</v>
      </c>
      <c r="T69" s="65" t="e">
        <f>VLOOKUP($X69,Vector!$A:$I,6,0)</f>
        <v>#N/A</v>
      </c>
      <c r="U69" s="65" t="e">
        <f>VLOOKUP($X69,Vector!$A:$I,7,0)</f>
        <v>#N/A</v>
      </c>
      <c r="V69" s="65" t="e">
        <f>VLOOKUP($X69,Vector!$A:$I,8,0)</f>
        <v>#N/A</v>
      </c>
      <c r="W69" s="65" t="e">
        <f>VLOOKUP($X69,Vector!$A:$I,9,0)</f>
        <v>#N/A</v>
      </c>
      <c r="X69" s="13" t="str">
        <f t="shared" si="12"/>
        <v/>
      </c>
      <c r="Y69" s="75">
        <f t="shared" si="13"/>
        <v>0</v>
      </c>
    </row>
    <row r="70" spans="1:25" x14ac:dyDescent="0.25">
      <c r="A70" s="43"/>
      <c r="B70" s="44"/>
      <c r="J70" s="57" t="e">
        <f>+VLOOKUP($X70,Vector!$A:$P,4,0)-$A70</f>
        <v>#N/A</v>
      </c>
      <c r="K70" s="57" t="e">
        <f>+VLOOKUP($X70,Vector!$A:$P,2,0)</f>
        <v>#N/A</v>
      </c>
      <c r="L70" s="57" t="e">
        <f>VLOOKUP(VLOOKUP($X70,Vector!$A:$P,5,0),Catalogos!K:L,2,0)</f>
        <v>#N/A</v>
      </c>
      <c r="M70" s="53" t="str">
        <f>IFERROR(VLOOKUP($F70,Catalogos!$A:$B,2,0),"VII")</f>
        <v>VII</v>
      </c>
      <c r="N70" s="56" t="e">
        <f>VLOOKUP(MIN(IFERROR(VLOOKUP(T70,Catalogos!$F:$G,2,0),200),IFERROR(VLOOKUP(U70,Catalogos!$F:$G,2,0),200),IFERROR(VLOOKUP(V70,Catalogos!$F:$G,2,0),200),IFERROR(VLOOKUP(W70,Catalogos!$F:$G,2,0),200)),Catalogos!$G$30:$H$57,2,0)</f>
        <v>#N/A</v>
      </c>
      <c r="O70" s="53" t="e">
        <f>VLOOKUP($F70,Catalogos!$A:$C,3,0)</f>
        <v>#N/A</v>
      </c>
      <c r="P70" s="14" t="e">
        <f t="shared" si="9"/>
        <v>#N/A</v>
      </c>
      <c r="Q70" s="20">
        <f t="shared" si="10"/>
        <v>0</v>
      </c>
      <c r="R70" s="20" t="e">
        <f t="shared" si="11"/>
        <v>#N/A</v>
      </c>
      <c r="S70" s="20" t="e">
        <f>IF(VLOOKUP($X70,Vector!$A:$C,4,0)&gt;0,"SI","NO")</f>
        <v>#N/A</v>
      </c>
      <c r="T70" s="65" t="e">
        <f>VLOOKUP($X70,Vector!$A:$I,6,0)</f>
        <v>#N/A</v>
      </c>
      <c r="U70" s="65" t="e">
        <f>VLOOKUP($X70,Vector!$A:$I,7,0)</f>
        <v>#N/A</v>
      </c>
      <c r="V70" s="65" t="e">
        <f>VLOOKUP($X70,Vector!$A:$I,8,0)</f>
        <v>#N/A</v>
      </c>
      <c r="W70" s="65" t="e">
        <f>VLOOKUP($X70,Vector!$A:$I,9,0)</f>
        <v>#N/A</v>
      </c>
      <c r="X70" s="13" t="str">
        <f t="shared" si="12"/>
        <v/>
      </c>
      <c r="Y70" s="75">
        <f t="shared" si="13"/>
        <v>0</v>
      </c>
    </row>
    <row r="71" spans="1:25" x14ac:dyDescent="0.25">
      <c r="A71" s="43"/>
      <c r="B71" s="44"/>
      <c r="J71" s="57" t="e">
        <f>+VLOOKUP($X71,Vector!$A:$P,4,0)-$A71</f>
        <v>#N/A</v>
      </c>
      <c r="K71" s="57" t="e">
        <f>+VLOOKUP($X71,Vector!$A:$P,2,0)</f>
        <v>#N/A</v>
      </c>
      <c r="L71" s="57" t="e">
        <f>VLOOKUP(VLOOKUP($X71,Vector!$A:$P,5,0),Catalogos!K:L,2,0)</f>
        <v>#N/A</v>
      </c>
      <c r="M71" s="53" t="str">
        <f>IFERROR(VLOOKUP($F71,Catalogos!$A:$B,2,0),"VII")</f>
        <v>VII</v>
      </c>
      <c r="N71" s="56" t="e">
        <f>VLOOKUP(MIN(IFERROR(VLOOKUP(T71,Catalogos!$F:$G,2,0),200),IFERROR(VLOOKUP(U71,Catalogos!$F:$G,2,0),200),IFERROR(VLOOKUP(V71,Catalogos!$F:$G,2,0),200),IFERROR(VLOOKUP(W71,Catalogos!$F:$G,2,0),200)),Catalogos!$G$30:$H$57,2,0)</f>
        <v>#N/A</v>
      </c>
      <c r="O71" s="53" t="e">
        <f>VLOOKUP($F71,Catalogos!$A:$C,3,0)</f>
        <v>#N/A</v>
      </c>
      <c r="P71" s="14" t="e">
        <f t="shared" si="9"/>
        <v>#N/A</v>
      </c>
      <c r="Q71" s="20">
        <f t="shared" si="10"/>
        <v>0</v>
      </c>
      <c r="R71" s="20" t="e">
        <f t="shared" si="11"/>
        <v>#N/A</v>
      </c>
      <c r="S71" s="20" t="e">
        <f>IF(VLOOKUP($X71,Vector!$A:$C,4,0)&gt;0,"SI","NO")</f>
        <v>#N/A</v>
      </c>
      <c r="T71" s="65" t="e">
        <f>VLOOKUP($X71,Vector!$A:$I,6,0)</f>
        <v>#N/A</v>
      </c>
      <c r="U71" s="65" t="e">
        <f>VLOOKUP($X71,Vector!$A:$I,7,0)</f>
        <v>#N/A</v>
      </c>
      <c r="V71" s="65" t="e">
        <f>VLOOKUP($X71,Vector!$A:$I,8,0)</f>
        <v>#N/A</v>
      </c>
      <c r="W71" s="65" t="e">
        <f>VLOOKUP($X71,Vector!$A:$I,9,0)</f>
        <v>#N/A</v>
      </c>
      <c r="X71" s="13" t="str">
        <f t="shared" si="12"/>
        <v/>
      </c>
      <c r="Y71" s="75">
        <f t="shared" si="13"/>
        <v>0</v>
      </c>
    </row>
    <row r="72" spans="1:25" x14ac:dyDescent="0.25">
      <c r="A72" s="43"/>
      <c r="B72" s="44"/>
      <c r="J72" s="57" t="e">
        <f>+VLOOKUP($X72,Vector!$A:$P,4,0)-$A72</f>
        <v>#N/A</v>
      </c>
      <c r="K72" s="57" t="e">
        <f>+VLOOKUP($X72,Vector!$A:$P,2,0)</f>
        <v>#N/A</v>
      </c>
      <c r="L72" s="57" t="e">
        <f>VLOOKUP(VLOOKUP($X72,Vector!$A:$P,5,0),Catalogos!K:L,2,0)</f>
        <v>#N/A</v>
      </c>
      <c r="M72" s="53" t="str">
        <f>IFERROR(VLOOKUP($F72,Catalogos!$A:$B,2,0),"VII")</f>
        <v>VII</v>
      </c>
      <c r="N72" s="56" t="e">
        <f>VLOOKUP(MIN(IFERROR(VLOOKUP(T72,Catalogos!$F:$G,2,0),200),IFERROR(VLOOKUP(U72,Catalogos!$F:$G,2,0),200),IFERROR(VLOOKUP(V72,Catalogos!$F:$G,2,0),200),IFERROR(VLOOKUP(W72,Catalogos!$F:$G,2,0),200)),Catalogos!$G$30:$H$57,2,0)</f>
        <v>#N/A</v>
      </c>
      <c r="O72" s="53" t="e">
        <f>VLOOKUP($F72,Catalogos!$A:$C,3,0)</f>
        <v>#N/A</v>
      </c>
      <c r="P72" s="14" t="e">
        <f t="shared" si="9"/>
        <v>#N/A</v>
      </c>
      <c r="Q72" s="20">
        <f t="shared" si="10"/>
        <v>0</v>
      </c>
      <c r="R72" s="20" t="e">
        <f t="shared" si="11"/>
        <v>#N/A</v>
      </c>
      <c r="S72" s="20" t="e">
        <f>IF(VLOOKUP($X72,Vector!$A:$C,4,0)&gt;0,"SI","NO")</f>
        <v>#N/A</v>
      </c>
      <c r="T72" s="65" t="e">
        <f>VLOOKUP($X72,Vector!$A:$I,6,0)</f>
        <v>#N/A</v>
      </c>
      <c r="U72" s="65" t="e">
        <f>VLOOKUP($X72,Vector!$A:$I,7,0)</f>
        <v>#N/A</v>
      </c>
      <c r="V72" s="65" t="e">
        <f>VLOOKUP($X72,Vector!$A:$I,8,0)</f>
        <v>#N/A</v>
      </c>
      <c r="W72" s="65" t="e">
        <f>VLOOKUP($X72,Vector!$A:$I,9,0)</f>
        <v>#N/A</v>
      </c>
      <c r="X72" s="13" t="str">
        <f t="shared" si="12"/>
        <v/>
      </c>
      <c r="Y72" s="75">
        <f t="shared" si="13"/>
        <v>0</v>
      </c>
    </row>
    <row r="73" spans="1:25" x14ac:dyDescent="0.25">
      <c r="A73" s="43"/>
      <c r="B73" s="44"/>
      <c r="J73" s="57" t="e">
        <f>+VLOOKUP($X73,Vector!$A:$P,4,0)-$A73</f>
        <v>#N/A</v>
      </c>
      <c r="K73" s="57" t="e">
        <f>+VLOOKUP($X73,Vector!$A:$P,2,0)</f>
        <v>#N/A</v>
      </c>
      <c r="L73" s="57" t="e">
        <f>VLOOKUP(VLOOKUP($X73,Vector!$A:$P,5,0),Catalogos!K:L,2,0)</f>
        <v>#N/A</v>
      </c>
      <c r="M73" s="53" t="str">
        <f>IFERROR(VLOOKUP($F73,Catalogos!$A:$B,2,0),"VII")</f>
        <v>VII</v>
      </c>
      <c r="N73" s="56" t="e">
        <f>VLOOKUP(MIN(IFERROR(VLOOKUP(T73,Catalogos!$F:$G,2,0),200),IFERROR(VLOOKUP(U73,Catalogos!$F:$G,2,0),200),IFERROR(VLOOKUP(V73,Catalogos!$F:$G,2,0),200),IFERROR(VLOOKUP(W73,Catalogos!$F:$G,2,0),200)),Catalogos!$G$30:$H$57,2,0)</f>
        <v>#N/A</v>
      </c>
      <c r="O73" s="53" t="e">
        <f>VLOOKUP($F73,Catalogos!$A:$C,3,0)</f>
        <v>#N/A</v>
      </c>
      <c r="P73" s="14" t="e">
        <f t="shared" si="9"/>
        <v>#N/A</v>
      </c>
      <c r="Q73" s="20">
        <f t="shared" si="10"/>
        <v>0</v>
      </c>
      <c r="R73" s="20" t="e">
        <f t="shared" si="11"/>
        <v>#N/A</v>
      </c>
      <c r="S73" s="20" t="e">
        <f>IF(VLOOKUP($X73,Vector!$A:$C,4,0)&gt;0,"SI","NO")</f>
        <v>#N/A</v>
      </c>
      <c r="T73" s="65" t="e">
        <f>VLOOKUP($X73,Vector!$A:$I,6,0)</f>
        <v>#N/A</v>
      </c>
      <c r="U73" s="65" t="e">
        <f>VLOOKUP($X73,Vector!$A:$I,7,0)</f>
        <v>#N/A</v>
      </c>
      <c r="V73" s="65" t="e">
        <f>VLOOKUP($X73,Vector!$A:$I,8,0)</f>
        <v>#N/A</v>
      </c>
      <c r="W73" s="65" t="e">
        <f>VLOOKUP($X73,Vector!$A:$I,9,0)</f>
        <v>#N/A</v>
      </c>
      <c r="X73" s="13" t="str">
        <f t="shared" si="12"/>
        <v/>
      </c>
      <c r="Y73" s="75">
        <f t="shared" si="13"/>
        <v>0</v>
      </c>
    </row>
    <row r="74" spans="1:25" x14ac:dyDescent="0.25">
      <c r="A74" s="43"/>
      <c r="B74" s="44"/>
      <c r="J74" s="57" t="e">
        <f>+VLOOKUP($X74,Vector!$A:$P,4,0)-$A74</f>
        <v>#N/A</v>
      </c>
      <c r="K74" s="57" t="e">
        <f>+VLOOKUP($X74,Vector!$A:$P,2,0)</f>
        <v>#N/A</v>
      </c>
      <c r="L74" s="57" t="e">
        <f>VLOOKUP(VLOOKUP($X74,Vector!$A:$P,5,0),Catalogos!K:L,2,0)</f>
        <v>#N/A</v>
      </c>
      <c r="M74" s="53" t="str">
        <f>IFERROR(VLOOKUP($F74,Catalogos!$A:$B,2,0),"VII")</f>
        <v>VII</v>
      </c>
      <c r="N74" s="56" t="e">
        <f>VLOOKUP(MIN(IFERROR(VLOOKUP(T74,Catalogos!$F:$G,2,0),200),IFERROR(VLOOKUP(U74,Catalogos!$F:$G,2,0),200),IFERROR(VLOOKUP(V74,Catalogos!$F:$G,2,0),200),IFERROR(VLOOKUP(W74,Catalogos!$F:$G,2,0),200)),Catalogos!$G$30:$H$57,2,0)</f>
        <v>#N/A</v>
      </c>
      <c r="O74" s="53" t="e">
        <f>VLOOKUP($F74,Catalogos!$A:$C,3,0)</f>
        <v>#N/A</v>
      </c>
      <c r="P74" s="14" t="e">
        <f t="shared" si="9"/>
        <v>#N/A</v>
      </c>
      <c r="Q74" s="20">
        <f t="shared" si="10"/>
        <v>0</v>
      </c>
      <c r="R74" s="20" t="e">
        <f t="shared" si="11"/>
        <v>#N/A</v>
      </c>
      <c r="S74" s="20" t="e">
        <f>IF(VLOOKUP($X74,Vector!$A:$C,4,0)&gt;0,"SI","NO")</f>
        <v>#N/A</v>
      </c>
      <c r="T74" s="65" t="e">
        <f>VLOOKUP($X74,Vector!$A:$I,6,0)</f>
        <v>#N/A</v>
      </c>
      <c r="U74" s="65" t="e">
        <f>VLOOKUP($X74,Vector!$A:$I,7,0)</f>
        <v>#N/A</v>
      </c>
      <c r="V74" s="65" t="e">
        <f>VLOOKUP($X74,Vector!$A:$I,8,0)</f>
        <v>#N/A</v>
      </c>
      <c r="W74" s="65" t="e">
        <f>VLOOKUP($X74,Vector!$A:$I,9,0)</f>
        <v>#N/A</v>
      </c>
      <c r="X74" s="13" t="str">
        <f t="shared" si="12"/>
        <v/>
      </c>
      <c r="Y74" s="75">
        <f t="shared" si="13"/>
        <v>0</v>
      </c>
    </row>
    <row r="75" spans="1:25" x14ac:dyDescent="0.25">
      <c r="A75" s="43"/>
      <c r="B75" s="44"/>
      <c r="J75" s="57" t="e">
        <f>+VLOOKUP($X75,Vector!$A:$P,4,0)-$A75</f>
        <v>#N/A</v>
      </c>
      <c r="K75" s="57" t="e">
        <f>+VLOOKUP($X75,Vector!$A:$P,2,0)</f>
        <v>#N/A</v>
      </c>
      <c r="L75" s="57" t="e">
        <f>VLOOKUP(VLOOKUP($X75,Vector!$A:$P,5,0),Catalogos!K:L,2,0)</f>
        <v>#N/A</v>
      </c>
      <c r="M75" s="53" t="str">
        <f>IFERROR(VLOOKUP($F75,Catalogos!$A:$B,2,0),"VII")</f>
        <v>VII</v>
      </c>
      <c r="N75" s="56" t="e">
        <f>VLOOKUP(MIN(IFERROR(VLOOKUP(T75,Catalogos!$F:$G,2,0),200),IFERROR(VLOOKUP(U75,Catalogos!$F:$G,2,0),200),IFERROR(VLOOKUP(V75,Catalogos!$F:$G,2,0),200),IFERROR(VLOOKUP(W75,Catalogos!$F:$G,2,0),200)),Catalogos!$G$30:$H$57,2,0)</f>
        <v>#N/A</v>
      </c>
      <c r="O75" s="53" t="e">
        <f>VLOOKUP($F75,Catalogos!$A:$C,3,0)</f>
        <v>#N/A</v>
      </c>
      <c r="P75" s="14" t="e">
        <f t="shared" si="9"/>
        <v>#N/A</v>
      </c>
      <c r="Q75" s="20">
        <f t="shared" si="10"/>
        <v>0</v>
      </c>
      <c r="R75" s="20" t="e">
        <f t="shared" si="11"/>
        <v>#N/A</v>
      </c>
      <c r="S75" s="20" t="e">
        <f>IF(VLOOKUP($X75,Vector!$A:$C,4,0)&gt;0,"SI","NO")</f>
        <v>#N/A</v>
      </c>
      <c r="T75" s="65" t="e">
        <f>VLOOKUP($X75,Vector!$A:$I,6,0)</f>
        <v>#N/A</v>
      </c>
      <c r="U75" s="65" t="e">
        <f>VLOOKUP($X75,Vector!$A:$I,7,0)</f>
        <v>#N/A</v>
      </c>
      <c r="V75" s="65" t="e">
        <f>VLOOKUP($X75,Vector!$A:$I,8,0)</f>
        <v>#N/A</v>
      </c>
      <c r="W75" s="65" t="e">
        <f>VLOOKUP($X75,Vector!$A:$I,9,0)</f>
        <v>#N/A</v>
      </c>
      <c r="X75" s="13" t="str">
        <f t="shared" si="12"/>
        <v/>
      </c>
      <c r="Y75" s="75">
        <f t="shared" si="13"/>
        <v>0</v>
      </c>
    </row>
    <row r="76" spans="1:25" x14ac:dyDescent="0.25">
      <c r="A76" s="43"/>
      <c r="B76" s="44"/>
      <c r="J76" s="57" t="e">
        <f>+VLOOKUP($X76,Vector!$A:$P,4,0)-$A76</f>
        <v>#N/A</v>
      </c>
      <c r="K76" s="57" t="e">
        <f>+VLOOKUP($X76,Vector!$A:$P,2,0)</f>
        <v>#N/A</v>
      </c>
      <c r="L76" s="57" t="e">
        <f>VLOOKUP(VLOOKUP($X76,Vector!$A:$P,5,0),Catalogos!K:L,2,0)</f>
        <v>#N/A</v>
      </c>
      <c r="M76" s="53" t="str">
        <f>IFERROR(VLOOKUP($F76,Catalogos!$A:$B,2,0),"VII")</f>
        <v>VII</v>
      </c>
      <c r="N76" s="56" t="e">
        <f>VLOOKUP(MIN(IFERROR(VLOOKUP(T76,Catalogos!$F:$G,2,0),200),IFERROR(VLOOKUP(U76,Catalogos!$F:$G,2,0),200),IFERROR(VLOOKUP(V76,Catalogos!$F:$G,2,0),200),IFERROR(VLOOKUP(W76,Catalogos!$F:$G,2,0),200)),Catalogos!$G$30:$H$57,2,0)</f>
        <v>#N/A</v>
      </c>
      <c r="O76" s="53" t="e">
        <f>VLOOKUP($F76,Catalogos!$A:$C,3,0)</f>
        <v>#N/A</v>
      </c>
      <c r="P76" s="14" t="e">
        <f t="shared" si="9"/>
        <v>#N/A</v>
      </c>
      <c r="Q76" s="20">
        <f t="shared" si="10"/>
        <v>0</v>
      </c>
      <c r="R76" s="20" t="e">
        <f t="shared" si="11"/>
        <v>#N/A</v>
      </c>
      <c r="S76" s="20" t="e">
        <f>IF(VLOOKUP($X76,Vector!$A:$C,4,0)&gt;0,"SI","NO")</f>
        <v>#N/A</v>
      </c>
      <c r="T76" s="65" t="e">
        <f>VLOOKUP($X76,Vector!$A:$I,6,0)</f>
        <v>#N/A</v>
      </c>
      <c r="U76" s="65" t="e">
        <f>VLOOKUP($X76,Vector!$A:$I,7,0)</f>
        <v>#N/A</v>
      </c>
      <c r="V76" s="65" t="e">
        <f>VLOOKUP($X76,Vector!$A:$I,8,0)</f>
        <v>#N/A</v>
      </c>
      <c r="W76" s="65" t="e">
        <f>VLOOKUP($X76,Vector!$A:$I,9,0)</f>
        <v>#N/A</v>
      </c>
      <c r="X76" s="13" t="str">
        <f t="shared" si="12"/>
        <v/>
      </c>
      <c r="Y76" s="75">
        <f t="shared" si="13"/>
        <v>0</v>
      </c>
    </row>
    <row r="77" spans="1:25" x14ac:dyDescent="0.25">
      <c r="A77" s="43"/>
      <c r="B77" s="44"/>
      <c r="J77" s="57" t="e">
        <f>+VLOOKUP($X77,Vector!$A:$P,4,0)-$A77</f>
        <v>#N/A</v>
      </c>
      <c r="K77" s="57" t="e">
        <f>+VLOOKUP($X77,Vector!$A:$P,2,0)</f>
        <v>#N/A</v>
      </c>
      <c r="L77" s="57" t="e">
        <f>VLOOKUP(VLOOKUP($X77,Vector!$A:$P,5,0),Catalogos!K:L,2,0)</f>
        <v>#N/A</v>
      </c>
      <c r="M77" s="53" t="str">
        <f>IFERROR(VLOOKUP($F77,Catalogos!$A:$B,2,0),"VII")</f>
        <v>VII</v>
      </c>
      <c r="N77" s="56" t="e">
        <f>VLOOKUP(MIN(IFERROR(VLOOKUP(T77,Catalogos!$F:$G,2,0),200),IFERROR(VLOOKUP(U77,Catalogos!$F:$G,2,0),200),IFERROR(VLOOKUP(V77,Catalogos!$F:$G,2,0),200),IFERROR(VLOOKUP(W77,Catalogos!$F:$G,2,0),200)),Catalogos!$G$30:$H$57,2,0)</f>
        <v>#N/A</v>
      </c>
      <c r="O77" s="53" t="e">
        <f>VLOOKUP($F77,Catalogos!$A:$C,3,0)</f>
        <v>#N/A</v>
      </c>
      <c r="P77" s="14" t="e">
        <f t="shared" si="9"/>
        <v>#N/A</v>
      </c>
      <c r="Q77" s="20">
        <f t="shared" si="10"/>
        <v>0</v>
      </c>
      <c r="R77" s="20" t="e">
        <f t="shared" si="11"/>
        <v>#N/A</v>
      </c>
      <c r="S77" s="20" t="e">
        <f>IF(VLOOKUP($X77,Vector!$A:$C,4,0)&gt;0,"SI","NO")</f>
        <v>#N/A</v>
      </c>
      <c r="T77" s="65" t="e">
        <f>VLOOKUP($X77,Vector!$A:$I,6,0)</f>
        <v>#N/A</v>
      </c>
      <c r="U77" s="65" t="e">
        <f>VLOOKUP($X77,Vector!$A:$I,7,0)</f>
        <v>#N/A</v>
      </c>
      <c r="V77" s="65" t="e">
        <f>VLOOKUP($X77,Vector!$A:$I,8,0)</f>
        <v>#N/A</v>
      </c>
      <c r="W77" s="65" t="e">
        <f>VLOOKUP($X77,Vector!$A:$I,9,0)</f>
        <v>#N/A</v>
      </c>
      <c r="X77" s="13" t="str">
        <f t="shared" si="12"/>
        <v/>
      </c>
      <c r="Y77" s="75">
        <f t="shared" si="13"/>
        <v>0</v>
      </c>
    </row>
    <row r="78" spans="1:25" x14ac:dyDescent="0.25">
      <c r="A78" s="43"/>
      <c r="B78" s="44"/>
      <c r="J78" s="57" t="e">
        <f>+VLOOKUP($X78,Vector!$A:$P,4,0)-$A78</f>
        <v>#N/A</v>
      </c>
      <c r="K78" s="57" t="e">
        <f>+VLOOKUP($X78,Vector!$A:$P,2,0)</f>
        <v>#N/A</v>
      </c>
      <c r="L78" s="57" t="e">
        <f>VLOOKUP(VLOOKUP($X78,Vector!$A:$P,5,0),Catalogos!K:L,2,0)</f>
        <v>#N/A</v>
      </c>
      <c r="M78" s="53" t="str">
        <f>IFERROR(VLOOKUP($F78,Catalogos!$A:$B,2,0),"VII")</f>
        <v>VII</v>
      </c>
      <c r="N78" s="56" t="e">
        <f>VLOOKUP(MIN(IFERROR(VLOOKUP(T78,Catalogos!$F:$G,2,0),200),IFERROR(VLOOKUP(U78,Catalogos!$F:$G,2,0),200),IFERROR(VLOOKUP(V78,Catalogos!$F:$G,2,0),200),IFERROR(VLOOKUP(W78,Catalogos!$F:$G,2,0),200)),Catalogos!$G$30:$H$57,2,0)</f>
        <v>#N/A</v>
      </c>
      <c r="O78" s="53" t="e">
        <f>VLOOKUP($F78,Catalogos!$A:$C,3,0)</f>
        <v>#N/A</v>
      </c>
      <c r="P78" s="14" t="e">
        <f t="shared" si="9"/>
        <v>#N/A</v>
      </c>
      <c r="Q78" s="20">
        <f t="shared" si="10"/>
        <v>0</v>
      </c>
      <c r="R78" s="20" t="e">
        <f t="shared" si="11"/>
        <v>#N/A</v>
      </c>
      <c r="S78" s="20" t="e">
        <f>IF(VLOOKUP($X78,Vector!$A:$C,4,0)&gt;0,"SI","NO")</f>
        <v>#N/A</v>
      </c>
      <c r="T78" s="65" t="e">
        <f>VLOOKUP($X78,Vector!$A:$I,6,0)</f>
        <v>#N/A</v>
      </c>
      <c r="U78" s="65" t="e">
        <f>VLOOKUP($X78,Vector!$A:$I,7,0)</f>
        <v>#N/A</v>
      </c>
      <c r="V78" s="65" t="e">
        <f>VLOOKUP($X78,Vector!$A:$I,8,0)</f>
        <v>#N/A</v>
      </c>
      <c r="W78" s="65" t="e">
        <f>VLOOKUP($X78,Vector!$A:$I,9,0)</f>
        <v>#N/A</v>
      </c>
      <c r="X78" s="13" t="str">
        <f t="shared" si="12"/>
        <v/>
      </c>
      <c r="Y78" s="75">
        <f t="shared" si="13"/>
        <v>0</v>
      </c>
    </row>
    <row r="79" spans="1:25" x14ac:dyDescent="0.25">
      <c r="A79" s="43"/>
      <c r="B79" s="44"/>
      <c r="J79" s="57" t="e">
        <f>+VLOOKUP($X79,Vector!$A:$P,4,0)-$A79</f>
        <v>#N/A</v>
      </c>
      <c r="K79" s="57" t="e">
        <f>+VLOOKUP($X79,Vector!$A:$P,2,0)</f>
        <v>#N/A</v>
      </c>
      <c r="L79" s="57" t="e">
        <f>VLOOKUP(VLOOKUP($X79,Vector!$A:$P,5,0),Catalogos!K:L,2,0)</f>
        <v>#N/A</v>
      </c>
      <c r="M79" s="53" t="str">
        <f>IFERROR(VLOOKUP($F79,Catalogos!$A:$B,2,0),"VII")</f>
        <v>VII</v>
      </c>
      <c r="N79" s="56" t="e">
        <f>VLOOKUP(MIN(IFERROR(VLOOKUP(T79,Catalogos!$F:$G,2,0),200),IFERROR(VLOOKUP(U79,Catalogos!$F:$G,2,0),200),IFERROR(VLOOKUP(V79,Catalogos!$F:$G,2,0),200),IFERROR(VLOOKUP(W79,Catalogos!$F:$G,2,0),200)),Catalogos!$G$30:$H$57,2,0)</f>
        <v>#N/A</v>
      </c>
      <c r="O79" s="53" t="e">
        <f>VLOOKUP($F79,Catalogos!$A:$C,3,0)</f>
        <v>#N/A</v>
      </c>
      <c r="P79" s="14" t="e">
        <f t="shared" si="9"/>
        <v>#N/A</v>
      </c>
      <c r="Q79" s="20">
        <f t="shared" si="10"/>
        <v>0</v>
      </c>
      <c r="R79" s="20" t="e">
        <f t="shared" si="11"/>
        <v>#N/A</v>
      </c>
      <c r="S79" s="20" t="e">
        <f>IF(VLOOKUP($X79,Vector!$A:$C,4,0)&gt;0,"SI","NO")</f>
        <v>#N/A</v>
      </c>
      <c r="T79" s="65" t="e">
        <f>VLOOKUP($X79,Vector!$A:$I,6,0)</f>
        <v>#N/A</v>
      </c>
      <c r="U79" s="65" t="e">
        <f>VLOOKUP($X79,Vector!$A:$I,7,0)</f>
        <v>#N/A</v>
      </c>
      <c r="V79" s="65" t="e">
        <f>VLOOKUP($X79,Vector!$A:$I,8,0)</f>
        <v>#N/A</v>
      </c>
      <c r="W79" s="65" t="e">
        <f>VLOOKUP($X79,Vector!$A:$I,9,0)</f>
        <v>#N/A</v>
      </c>
      <c r="X79" s="13" t="str">
        <f t="shared" si="12"/>
        <v/>
      </c>
      <c r="Y79" s="75">
        <f t="shared" si="13"/>
        <v>0</v>
      </c>
    </row>
    <row r="80" spans="1:25" x14ac:dyDescent="0.25">
      <c r="A80" s="43"/>
      <c r="B80" s="44"/>
      <c r="J80" s="57" t="e">
        <f>+VLOOKUP($X80,Vector!$A:$P,4,0)-$A80</f>
        <v>#N/A</v>
      </c>
      <c r="K80" s="57" t="e">
        <f>+VLOOKUP($X80,Vector!$A:$P,2,0)</f>
        <v>#N/A</v>
      </c>
      <c r="L80" s="57" t="e">
        <f>VLOOKUP(VLOOKUP($X80,Vector!$A:$P,5,0),Catalogos!K:L,2,0)</f>
        <v>#N/A</v>
      </c>
      <c r="M80" s="53" t="str">
        <f>IFERROR(VLOOKUP($F80,Catalogos!$A:$B,2,0),"VII")</f>
        <v>VII</v>
      </c>
      <c r="N80" s="56" t="e">
        <f>VLOOKUP(MIN(IFERROR(VLOOKUP(T80,Catalogos!$F:$G,2,0),200),IFERROR(VLOOKUP(U80,Catalogos!$F:$G,2,0),200),IFERROR(VLOOKUP(V80,Catalogos!$F:$G,2,0),200),IFERROR(VLOOKUP(W80,Catalogos!$F:$G,2,0),200)),Catalogos!$G$30:$H$57,2,0)</f>
        <v>#N/A</v>
      </c>
      <c r="O80" s="53" t="e">
        <f>VLOOKUP($F80,Catalogos!$A:$C,3,0)</f>
        <v>#N/A</v>
      </c>
      <c r="P80" s="14" t="e">
        <f t="shared" si="9"/>
        <v>#N/A</v>
      </c>
      <c r="Q80" s="20">
        <f t="shared" si="10"/>
        <v>0</v>
      </c>
      <c r="R80" s="20" t="e">
        <f t="shared" si="11"/>
        <v>#N/A</v>
      </c>
      <c r="S80" s="20" t="e">
        <f>IF(VLOOKUP($X80,Vector!$A:$C,4,0)&gt;0,"SI","NO")</f>
        <v>#N/A</v>
      </c>
      <c r="T80" s="65" t="e">
        <f>VLOOKUP($X80,Vector!$A:$I,6,0)</f>
        <v>#N/A</v>
      </c>
      <c r="U80" s="65" t="e">
        <f>VLOOKUP($X80,Vector!$A:$I,7,0)</f>
        <v>#N/A</v>
      </c>
      <c r="V80" s="65" t="e">
        <f>VLOOKUP($X80,Vector!$A:$I,8,0)</f>
        <v>#N/A</v>
      </c>
      <c r="W80" s="65" t="e">
        <f>VLOOKUP($X80,Vector!$A:$I,9,0)</f>
        <v>#N/A</v>
      </c>
      <c r="X80" s="13" t="str">
        <f t="shared" si="12"/>
        <v/>
      </c>
      <c r="Y80" s="75">
        <f t="shared" si="13"/>
        <v>0</v>
      </c>
    </row>
    <row r="81" spans="1:25" x14ac:dyDescent="0.25">
      <c r="A81" s="43"/>
      <c r="B81" s="44"/>
      <c r="J81" s="57" t="e">
        <f>+VLOOKUP($X81,Vector!$A:$P,4,0)-$A81</f>
        <v>#N/A</v>
      </c>
      <c r="K81" s="57" t="e">
        <f>+VLOOKUP($X81,Vector!$A:$P,2,0)</f>
        <v>#N/A</v>
      </c>
      <c r="L81" s="57" t="e">
        <f>VLOOKUP(VLOOKUP($X81,Vector!$A:$P,5,0),Catalogos!K:L,2,0)</f>
        <v>#N/A</v>
      </c>
      <c r="M81" s="53" t="str">
        <f>IFERROR(VLOOKUP($F81,Catalogos!$A:$B,2,0),"VII")</f>
        <v>VII</v>
      </c>
      <c r="N81" s="56" t="e">
        <f>VLOOKUP(MIN(IFERROR(VLOOKUP(T81,Catalogos!$F:$G,2,0),200),IFERROR(VLOOKUP(U81,Catalogos!$F:$G,2,0),200),IFERROR(VLOOKUP(V81,Catalogos!$F:$G,2,0),200),IFERROR(VLOOKUP(W81,Catalogos!$F:$G,2,0),200)),Catalogos!$G$30:$H$57,2,0)</f>
        <v>#N/A</v>
      </c>
      <c r="O81" s="53" t="e">
        <f>VLOOKUP($F81,Catalogos!$A:$C,3,0)</f>
        <v>#N/A</v>
      </c>
      <c r="P81" s="14" t="e">
        <f t="shared" si="9"/>
        <v>#N/A</v>
      </c>
      <c r="Q81" s="20">
        <f t="shared" si="10"/>
        <v>0</v>
      </c>
      <c r="R81" s="20" t="e">
        <f t="shared" si="11"/>
        <v>#N/A</v>
      </c>
      <c r="S81" s="20" t="e">
        <f>IF(VLOOKUP($X81,Vector!$A:$C,4,0)&gt;0,"SI","NO")</f>
        <v>#N/A</v>
      </c>
      <c r="T81" s="65" t="e">
        <f>VLOOKUP($X81,Vector!$A:$I,6,0)</f>
        <v>#N/A</v>
      </c>
      <c r="U81" s="65" t="e">
        <f>VLOOKUP($X81,Vector!$A:$I,7,0)</f>
        <v>#N/A</v>
      </c>
      <c r="V81" s="65" t="e">
        <f>VLOOKUP($X81,Vector!$A:$I,8,0)</f>
        <v>#N/A</v>
      </c>
      <c r="W81" s="65" t="e">
        <f>VLOOKUP($X81,Vector!$A:$I,9,0)</f>
        <v>#N/A</v>
      </c>
      <c r="X81" s="13" t="str">
        <f t="shared" si="12"/>
        <v/>
      </c>
      <c r="Y81" s="75">
        <f t="shared" si="13"/>
        <v>0</v>
      </c>
    </row>
    <row r="82" spans="1:25" x14ac:dyDescent="0.25">
      <c r="A82" s="43"/>
      <c r="B82" s="44"/>
      <c r="J82" s="57" t="e">
        <f>+VLOOKUP($X82,Vector!$A:$P,4,0)-$A82</f>
        <v>#N/A</v>
      </c>
      <c r="K82" s="57" t="e">
        <f>+VLOOKUP($X82,Vector!$A:$P,2,0)</f>
        <v>#N/A</v>
      </c>
      <c r="L82" s="57" t="e">
        <f>VLOOKUP(VLOOKUP($X82,Vector!$A:$P,5,0),Catalogos!K:L,2,0)</f>
        <v>#N/A</v>
      </c>
      <c r="M82" s="53" t="str">
        <f>IFERROR(VLOOKUP($F82,Catalogos!$A:$B,2,0),"VII")</f>
        <v>VII</v>
      </c>
      <c r="N82" s="56" t="e">
        <f>VLOOKUP(MIN(IFERROR(VLOOKUP(T82,Catalogos!$F:$G,2,0),200),IFERROR(VLOOKUP(U82,Catalogos!$F:$G,2,0),200),IFERROR(VLOOKUP(V82,Catalogos!$F:$G,2,0),200),IFERROR(VLOOKUP(W82,Catalogos!$F:$G,2,0),200)),Catalogos!$G$30:$H$57,2,0)</f>
        <v>#N/A</v>
      </c>
      <c r="O82" s="53" t="e">
        <f>VLOOKUP($F82,Catalogos!$A:$C,3,0)</f>
        <v>#N/A</v>
      </c>
      <c r="P82" s="14" t="e">
        <f t="shared" si="9"/>
        <v>#N/A</v>
      </c>
      <c r="Q82" s="20">
        <f t="shared" si="10"/>
        <v>0</v>
      </c>
      <c r="R82" s="20" t="e">
        <f t="shared" si="11"/>
        <v>#N/A</v>
      </c>
      <c r="S82" s="20" t="e">
        <f>IF(VLOOKUP($X82,Vector!$A:$C,4,0)&gt;0,"SI","NO")</f>
        <v>#N/A</v>
      </c>
      <c r="T82" s="65" t="e">
        <f>VLOOKUP($X82,Vector!$A:$I,6,0)</f>
        <v>#N/A</v>
      </c>
      <c r="U82" s="65" t="e">
        <f>VLOOKUP($X82,Vector!$A:$I,7,0)</f>
        <v>#N/A</v>
      </c>
      <c r="V82" s="65" t="e">
        <f>VLOOKUP($X82,Vector!$A:$I,8,0)</f>
        <v>#N/A</v>
      </c>
      <c r="W82" s="65" t="e">
        <f>VLOOKUP($X82,Vector!$A:$I,9,0)</f>
        <v>#N/A</v>
      </c>
      <c r="X82" s="13" t="str">
        <f t="shared" si="12"/>
        <v/>
      </c>
      <c r="Y82" s="75">
        <f t="shared" si="13"/>
        <v>0</v>
      </c>
    </row>
    <row r="83" spans="1:25" x14ac:dyDescent="0.25">
      <c r="A83" s="43"/>
      <c r="B83" s="44"/>
      <c r="J83" s="57" t="e">
        <f>+VLOOKUP($X83,Vector!$A:$P,4,0)-$A83</f>
        <v>#N/A</v>
      </c>
      <c r="K83" s="57" t="e">
        <f>+VLOOKUP($X83,Vector!$A:$P,2,0)</f>
        <v>#N/A</v>
      </c>
      <c r="L83" s="57" t="e">
        <f>VLOOKUP(VLOOKUP($X83,Vector!$A:$P,5,0),Catalogos!K:L,2,0)</f>
        <v>#N/A</v>
      </c>
      <c r="M83" s="53" t="str">
        <f>IFERROR(VLOOKUP($F83,Catalogos!$A:$B,2,0),"VII")</f>
        <v>VII</v>
      </c>
      <c r="N83" s="56" t="e">
        <f>VLOOKUP(MIN(IFERROR(VLOOKUP(T83,Catalogos!$F:$G,2,0),200),IFERROR(VLOOKUP(U83,Catalogos!$F:$G,2,0),200),IFERROR(VLOOKUP(V83,Catalogos!$F:$G,2,0),200),IFERROR(VLOOKUP(W83,Catalogos!$F:$G,2,0),200)),Catalogos!$G$30:$H$57,2,0)</f>
        <v>#N/A</v>
      </c>
      <c r="O83" s="53" t="e">
        <f>VLOOKUP($F83,Catalogos!$A:$C,3,0)</f>
        <v>#N/A</v>
      </c>
      <c r="P83" s="14" t="e">
        <f t="shared" si="9"/>
        <v>#N/A</v>
      </c>
      <c r="Q83" s="20">
        <f t="shared" si="10"/>
        <v>0</v>
      </c>
      <c r="R83" s="20" t="e">
        <f t="shared" si="11"/>
        <v>#N/A</v>
      </c>
      <c r="S83" s="20" t="e">
        <f>IF(VLOOKUP($X83,Vector!$A:$C,4,0)&gt;0,"SI","NO")</f>
        <v>#N/A</v>
      </c>
      <c r="T83" s="65" t="e">
        <f>VLOOKUP($X83,Vector!$A:$I,6,0)</f>
        <v>#N/A</v>
      </c>
      <c r="U83" s="65" t="e">
        <f>VLOOKUP($X83,Vector!$A:$I,7,0)</f>
        <v>#N/A</v>
      </c>
      <c r="V83" s="65" t="e">
        <f>VLOOKUP($X83,Vector!$A:$I,8,0)</f>
        <v>#N/A</v>
      </c>
      <c r="W83" s="65" t="e">
        <f>VLOOKUP($X83,Vector!$A:$I,9,0)</f>
        <v>#N/A</v>
      </c>
      <c r="X83" s="13" t="str">
        <f t="shared" si="12"/>
        <v/>
      </c>
      <c r="Y83" s="75">
        <f t="shared" si="13"/>
        <v>0</v>
      </c>
    </row>
    <row r="84" spans="1:25" x14ac:dyDescent="0.25">
      <c r="A84" s="43"/>
      <c r="B84" s="44"/>
      <c r="J84" s="57" t="e">
        <f>+VLOOKUP($X84,Vector!$A:$P,4,0)-$A84</f>
        <v>#N/A</v>
      </c>
      <c r="K84" s="57" t="e">
        <f>+VLOOKUP($X84,Vector!$A:$P,2,0)</f>
        <v>#N/A</v>
      </c>
      <c r="L84" s="57" t="e">
        <f>VLOOKUP(VLOOKUP($X84,Vector!$A:$P,5,0),Catalogos!K:L,2,0)</f>
        <v>#N/A</v>
      </c>
      <c r="M84" s="53" t="str">
        <f>IFERROR(VLOOKUP($F84,Catalogos!$A:$B,2,0),"VII")</f>
        <v>VII</v>
      </c>
      <c r="N84" s="56" t="e">
        <f>VLOOKUP(MIN(IFERROR(VLOOKUP(T84,Catalogos!$F:$G,2,0),200),IFERROR(VLOOKUP(U84,Catalogos!$F:$G,2,0),200),IFERROR(VLOOKUP(V84,Catalogos!$F:$G,2,0),200),IFERROR(VLOOKUP(W84,Catalogos!$F:$G,2,0),200)),Catalogos!$G$30:$H$57,2,0)</f>
        <v>#N/A</v>
      </c>
      <c r="O84" s="53" t="e">
        <f>VLOOKUP($F84,Catalogos!$A:$C,3,0)</f>
        <v>#N/A</v>
      </c>
      <c r="P84" s="14" t="e">
        <f t="shared" si="9"/>
        <v>#N/A</v>
      </c>
      <c r="Q84" s="20">
        <f t="shared" si="10"/>
        <v>0</v>
      </c>
      <c r="R84" s="20" t="e">
        <f t="shared" si="11"/>
        <v>#N/A</v>
      </c>
      <c r="S84" s="20"/>
      <c r="T84" s="65" t="e">
        <f>VLOOKUP($X84,Vector!$A:$I,6,0)</f>
        <v>#N/A</v>
      </c>
      <c r="U84" s="65" t="e">
        <f>VLOOKUP($X84,Vector!$A:$I,7,0)</f>
        <v>#N/A</v>
      </c>
      <c r="V84" s="65" t="e">
        <f>VLOOKUP($X84,Vector!$A:$I,8,0)</f>
        <v>#N/A</v>
      </c>
      <c r="W84" s="65" t="e">
        <f>VLOOKUP($X84,Vector!$A:$I,9,0)</f>
        <v>#N/A</v>
      </c>
      <c r="X84" s="13" t="str">
        <f t="shared" si="12"/>
        <v/>
      </c>
      <c r="Y84" s="75">
        <f t="shared" si="13"/>
        <v>0</v>
      </c>
    </row>
    <row r="85" spans="1:25" x14ac:dyDescent="0.25">
      <c r="A85" s="43"/>
      <c r="B85" s="44"/>
      <c r="J85" s="57" t="e">
        <f>+VLOOKUP($X85,Vector!$A:$P,4,0)-$A85</f>
        <v>#N/A</v>
      </c>
      <c r="K85" s="57" t="e">
        <f>+VLOOKUP($X85,Vector!$A:$P,2,0)</f>
        <v>#N/A</v>
      </c>
      <c r="L85" s="57" t="e">
        <f>VLOOKUP(VLOOKUP($X85,Vector!$A:$P,5,0),Catalogos!K:L,2,0)</f>
        <v>#N/A</v>
      </c>
      <c r="M85" s="53" t="str">
        <f>IFERROR(VLOOKUP($F85,Catalogos!$A:$B,2,0),"VII")</f>
        <v>VII</v>
      </c>
      <c r="N85" s="56" t="e">
        <f>VLOOKUP(MIN(IFERROR(VLOOKUP(T85,Catalogos!$F:$G,2,0),200),IFERROR(VLOOKUP(U85,Catalogos!$F:$G,2,0),200),IFERROR(VLOOKUP(V85,Catalogos!$F:$G,2,0),200),IFERROR(VLOOKUP(W85,Catalogos!$F:$G,2,0),200)),Catalogos!$G$30:$H$57,2,0)</f>
        <v>#N/A</v>
      </c>
      <c r="O85" s="53" t="e">
        <f>VLOOKUP($F85,Catalogos!$A:$C,3,0)</f>
        <v>#N/A</v>
      </c>
      <c r="P85" s="14" t="e">
        <f t="shared" si="9"/>
        <v>#N/A</v>
      </c>
      <c r="Q85" s="20">
        <f t="shared" si="10"/>
        <v>0</v>
      </c>
      <c r="R85" s="20" t="e">
        <f t="shared" si="11"/>
        <v>#N/A</v>
      </c>
      <c r="S85" s="20"/>
      <c r="T85" s="65" t="e">
        <f>VLOOKUP($X85,Vector!$A:$I,6,0)</f>
        <v>#N/A</v>
      </c>
      <c r="U85" s="65" t="e">
        <f>VLOOKUP($X85,Vector!$A:$I,7,0)</f>
        <v>#N/A</v>
      </c>
      <c r="V85" s="65" t="e">
        <f>VLOOKUP($X85,Vector!$A:$I,8,0)</f>
        <v>#N/A</v>
      </c>
      <c r="W85" s="65" t="e">
        <f>VLOOKUP($X85,Vector!$A:$I,9,0)</f>
        <v>#N/A</v>
      </c>
      <c r="X85" s="13" t="str">
        <f t="shared" si="12"/>
        <v/>
      </c>
      <c r="Y85" s="75">
        <f t="shared" si="13"/>
        <v>0</v>
      </c>
    </row>
    <row r="86" spans="1:25" x14ac:dyDescent="0.25">
      <c r="A86" s="43"/>
      <c r="B86" s="44"/>
      <c r="J86" s="57" t="e">
        <f>+VLOOKUP($X86,Vector!$A:$P,4,0)-$A86</f>
        <v>#N/A</v>
      </c>
      <c r="K86" s="57" t="e">
        <f>+VLOOKUP($X86,Vector!$A:$P,2,0)</f>
        <v>#N/A</v>
      </c>
      <c r="L86" s="57" t="e">
        <f>VLOOKUP(VLOOKUP($X86,Vector!$A:$P,5,0),Catalogos!K:L,2,0)</f>
        <v>#N/A</v>
      </c>
      <c r="M86" s="53" t="str">
        <f>IFERROR(VLOOKUP($F86,Catalogos!$A:$B,2,0),"VII")</f>
        <v>VII</v>
      </c>
      <c r="N86" s="56" t="e">
        <f>VLOOKUP(MIN(IFERROR(VLOOKUP(T86,Catalogos!$F:$G,2,0),200),IFERROR(VLOOKUP(U86,Catalogos!$F:$G,2,0),200),IFERROR(VLOOKUP(V86,Catalogos!$F:$G,2,0),200),IFERROR(VLOOKUP(W86,Catalogos!$F:$G,2,0),200)),Catalogos!$G$30:$H$57,2,0)</f>
        <v>#N/A</v>
      </c>
      <c r="O86" s="53" t="e">
        <f>VLOOKUP($F86,Catalogos!$A:$C,3,0)</f>
        <v>#N/A</v>
      </c>
      <c r="P86" s="14" t="e">
        <f t="shared" si="9"/>
        <v>#N/A</v>
      </c>
      <c r="Q86" s="20">
        <f t="shared" si="10"/>
        <v>0</v>
      </c>
      <c r="R86" s="20" t="e">
        <f t="shared" si="11"/>
        <v>#N/A</v>
      </c>
      <c r="S86" s="20"/>
      <c r="T86" s="65" t="e">
        <f>VLOOKUP($X86,Vector!$A:$I,6,0)</f>
        <v>#N/A</v>
      </c>
      <c r="U86" s="65" t="e">
        <f>VLOOKUP($X86,Vector!$A:$I,7,0)</f>
        <v>#N/A</v>
      </c>
      <c r="V86" s="65" t="e">
        <f>VLOOKUP($X86,Vector!$A:$I,8,0)</f>
        <v>#N/A</v>
      </c>
      <c r="W86" s="65" t="e">
        <f>VLOOKUP($X86,Vector!$A:$I,9,0)</f>
        <v>#N/A</v>
      </c>
      <c r="X86" s="13" t="str">
        <f t="shared" si="12"/>
        <v/>
      </c>
      <c r="Y86" s="75">
        <f t="shared" si="13"/>
        <v>0</v>
      </c>
    </row>
    <row r="87" spans="1:25" x14ac:dyDescent="0.25">
      <c r="A87" s="43"/>
      <c r="B87" s="44"/>
      <c r="J87" s="57" t="e">
        <f>+VLOOKUP($X87,Vector!$A:$P,4,0)-$A87</f>
        <v>#N/A</v>
      </c>
      <c r="K87" s="57" t="e">
        <f>+VLOOKUP($X87,Vector!$A:$P,2,0)</f>
        <v>#N/A</v>
      </c>
      <c r="L87" s="57" t="e">
        <f>VLOOKUP(VLOOKUP($X87,Vector!$A:$P,5,0),Catalogos!K:L,2,0)</f>
        <v>#N/A</v>
      </c>
      <c r="M87" s="53" t="str">
        <f>IFERROR(VLOOKUP($F87,Catalogos!$A:$B,2,0),"VII")</f>
        <v>VII</v>
      </c>
      <c r="N87" s="56" t="e">
        <f>VLOOKUP(MIN(IFERROR(VLOOKUP(T87,Catalogos!$F:$G,2,0),200),IFERROR(VLOOKUP(U87,Catalogos!$F:$G,2,0),200),IFERROR(VLOOKUP(V87,Catalogos!$F:$G,2,0),200),IFERROR(VLOOKUP(W87,Catalogos!$F:$G,2,0),200)),Catalogos!$G$30:$H$57,2,0)</f>
        <v>#N/A</v>
      </c>
      <c r="O87" s="53" t="e">
        <f>VLOOKUP($F87,Catalogos!$A:$C,3,0)</f>
        <v>#N/A</v>
      </c>
      <c r="P87" s="14" t="e">
        <f t="shared" si="9"/>
        <v>#N/A</v>
      </c>
      <c r="Q87" s="20">
        <f t="shared" si="10"/>
        <v>0</v>
      </c>
      <c r="R87" s="20" t="e">
        <f t="shared" si="11"/>
        <v>#N/A</v>
      </c>
      <c r="S87" s="20"/>
      <c r="T87" s="65" t="e">
        <f>VLOOKUP($X87,Vector!$A:$I,6,0)</f>
        <v>#N/A</v>
      </c>
      <c r="U87" s="65" t="e">
        <f>VLOOKUP($X87,Vector!$A:$I,7,0)</f>
        <v>#N/A</v>
      </c>
      <c r="V87" s="65" t="e">
        <f>VLOOKUP($X87,Vector!$A:$I,8,0)</f>
        <v>#N/A</v>
      </c>
      <c r="W87" s="65" t="e">
        <f>VLOOKUP($X87,Vector!$A:$I,9,0)</f>
        <v>#N/A</v>
      </c>
      <c r="X87" s="13" t="str">
        <f t="shared" si="12"/>
        <v/>
      </c>
      <c r="Y87" s="75">
        <f t="shared" si="13"/>
        <v>0</v>
      </c>
    </row>
    <row r="88" spans="1:25" x14ac:dyDescent="0.25">
      <c r="A88" s="43"/>
      <c r="B88" s="44"/>
      <c r="J88" s="57" t="e">
        <f>+VLOOKUP($X88,Vector!$A:$P,4,0)-$A88</f>
        <v>#N/A</v>
      </c>
      <c r="K88" s="57" t="e">
        <f>+VLOOKUP($X88,Vector!$A:$P,2,0)</f>
        <v>#N/A</v>
      </c>
      <c r="L88" s="57" t="e">
        <f>VLOOKUP(VLOOKUP($X88,Vector!$A:$P,5,0),Catalogos!K:L,2,0)</f>
        <v>#N/A</v>
      </c>
      <c r="M88" s="53" t="str">
        <f>IFERROR(VLOOKUP($F88,Catalogos!$A:$B,2,0),"VII")</f>
        <v>VII</v>
      </c>
      <c r="N88" s="56" t="e">
        <f>VLOOKUP(MIN(IFERROR(VLOOKUP(T88,Catalogos!$F:$G,2,0),200),IFERROR(VLOOKUP(U88,Catalogos!$F:$G,2,0),200),IFERROR(VLOOKUP(V88,Catalogos!$F:$G,2,0),200),IFERROR(VLOOKUP(W88,Catalogos!$F:$G,2,0),200)),Catalogos!$G$30:$H$57,2,0)</f>
        <v>#N/A</v>
      </c>
      <c r="O88" s="53" t="e">
        <f>VLOOKUP($F88,Catalogos!$A:$C,3,0)</f>
        <v>#N/A</v>
      </c>
      <c r="P88" s="14" t="e">
        <f t="shared" si="9"/>
        <v>#N/A</v>
      </c>
      <c r="Q88" s="20">
        <f t="shared" si="10"/>
        <v>0</v>
      </c>
      <c r="R88" s="20" t="e">
        <f t="shared" si="11"/>
        <v>#N/A</v>
      </c>
      <c r="S88" s="20"/>
      <c r="T88" s="65" t="e">
        <f>VLOOKUP($X88,Vector!$A:$I,6,0)</f>
        <v>#N/A</v>
      </c>
      <c r="U88" s="65" t="e">
        <f>VLOOKUP($X88,Vector!$A:$I,7,0)</f>
        <v>#N/A</v>
      </c>
      <c r="V88" s="65" t="e">
        <f>VLOOKUP($X88,Vector!$A:$I,8,0)</f>
        <v>#N/A</v>
      </c>
      <c r="W88" s="65" t="e">
        <f>VLOOKUP($X88,Vector!$A:$I,9,0)</f>
        <v>#N/A</v>
      </c>
      <c r="X88" s="13" t="str">
        <f t="shared" si="12"/>
        <v/>
      </c>
      <c r="Y88" s="75">
        <f t="shared" si="13"/>
        <v>0</v>
      </c>
    </row>
    <row r="89" spans="1:25" x14ac:dyDescent="0.25">
      <c r="A89" s="43"/>
      <c r="B89" s="44"/>
      <c r="J89" s="57" t="e">
        <f>+VLOOKUP($X89,Vector!$A:$P,4,0)-$A89</f>
        <v>#N/A</v>
      </c>
      <c r="K89" s="57" t="e">
        <f>+VLOOKUP($X89,Vector!$A:$P,2,0)</f>
        <v>#N/A</v>
      </c>
      <c r="L89" s="57" t="e">
        <f>VLOOKUP(VLOOKUP($X89,Vector!$A:$P,5,0),Catalogos!K:L,2,0)</f>
        <v>#N/A</v>
      </c>
      <c r="M89" s="53" t="str">
        <f>IFERROR(VLOOKUP($F89,Catalogos!$A:$B,2,0),"VII")</f>
        <v>VII</v>
      </c>
      <c r="N89" s="56" t="e">
        <f>VLOOKUP(MIN(IFERROR(VLOOKUP(T89,Catalogos!$F:$G,2,0),200),IFERROR(VLOOKUP(U89,Catalogos!$F:$G,2,0),200),IFERROR(VLOOKUP(V89,Catalogos!$F:$G,2,0),200),IFERROR(VLOOKUP(W89,Catalogos!$F:$G,2,0),200)),Catalogos!$G$30:$H$57,2,0)</f>
        <v>#N/A</v>
      </c>
      <c r="O89" s="53" t="e">
        <f>VLOOKUP($F89,Catalogos!$A:$C,3,0)</f>
        <v>#N/A</v>
      </c>
      <c r="P89" s="14" t="e">
        <f t="shared" si="9"/>
        <v>#N/A</v>
      </c>
      <c r="Q89" s="20">
        <f t="shared" si="10"/>
        <v>0</v>
      </c>
      <c r="R89" s="20" t="e">
        <f t="shared" si="11"/>
        <v>#N/A</v>
      </c>
      <c r="S89" s="20"/>
      <c r="T89" s="65" t="e">
        <f>VLOOKUP($X89,Vector!$A:$I,6,0)</f>
        <v>#N/A</v>
      </c>
      <c r="U89" s="65" t="e">
        <f>VLOOKUP($X89,Vector!$A:$I,7,0)</f>
        <v>#N/A</v>
      </c>
      <c r="V89" s="65" t="e">
        <f>VLOOKUP($X89,Vector!$A:$I,8,0)</f>
        <v>#N/A</v>
      </c>
      <c r="W89" s="65" t="e">
        <f>VLOOKUP($X89,Vector!$A:$I,9,0)</f>
        <v>#N/A</v>
      </c>
      <c r="X89" s="13" t="str">
        <f t="shared" si="12"/>
        <v/>
      </c>
      <c r="Y89" s="75">
        <f t="shared" si="13"/>
        <v>0</v>
      </c>
    </row>
    <row r="90" spans="1:25" x14ac:dyDescent="0.25">
      <c r="A90" s="43"/>
      <c r="B90" s="44"/>
      <c r="J90" s="57" t="e">
        <f>+VLOOKUP($X90,Vector!$A:$P,4,0)-$A90</f>
        <v>#N/A</v>
      </c>
      <c r="K90" s="57" t="e">
        <f>+VLOOKUP($X90,Vector!$A:$P,2,0)</f>
        <v>#N/A</v>
      </c>
      <c r="L90" s="57" t="e">
        <f>VLOOKUP(VLOOKUP($X90,Vector!$A:$P,5,0),Catalogos!K:L,2,0)</f>
        <v>#N/A</v>
      </c>
      <c r="M90" s="53" t="str">
        <f>IFERROR(VLOOKUP($F90,Catalogos!$A:$B,2,0),"VII")</f>
        <v>VII</v>
      </c>
      <c r="N90" s="56" t="e">
        <f>VLOOKUP(MIN(IFERROR(VLOOKUP(T90,Catalogos!$F:$G,2,0),200),IFERROR(VLOOKUP(U90,Catalogos!$F:$G,2,0),200),IFERROR(VLOOKUP(V90,Catalogos!$F:$G,2,0),200),IFERROR(VLOOKUP(W90,Catalogos!$F:$G,2,0),200)),Catalogos!$G$30:$H$57,2,0)</f>
        <v>#N/A</v>
      </c>
      <c r="O90" s="53" t="e">
        <f>VLOOKUP($F90,Catalogos!$A:$C,3,0)</f>
        <v>#N/A</v>
      </c>
      <c r="P90" s="14" t="e">
        <f t="shared" si="9"/>
        <v>#N/A</v>
      </c>
      <c r="Q90" s="20">
        <f t="shared" si="10"/>
        <v>0</v>
      </c>
      <c r="R90" s="20" t="e">
        <f t="shared" si="11"/>
        <v>#N/A</v>
      </c>
      <c r="S90" s="20"/>
      <c r="T90" s="65" t="e">
        <f>VLOOKUP($X90,Vector!$A:$I,6,0)</f>
        <v>#N/A</v>
      </c>
      <c r="U90" s="65" t="e">
        <f>VLOOKUP($X90,Vector!$A:$I,7,0)</f>
        <v>#N/A</v>
      </c>
      <c r="V90" s="65" t="e">
        <f>VLOOKUP($X90,Vector!$A:$I,8,0)</f>
        <v>#N/A</v>
      </c>
      <c r="W90" s="65" t="e">
        <f>VLOOKUP($X90,Vector!$A:$I,9,0)</f>
        <v>#N/A</v>
      </c>
      <c r="X90" s="13" t="str">
        <f t="shared" si="12"/>
        <v/>
      </c>
      <c r="Y90" s="75">
        <f t="shared" si="13"/>
        <v>0</v>
      </c>
    </row>
    <row r="91" spans="1:25" x14ac:dyDescent="0.25">
      <c r="A91" s="43"/>
      <c r="B91" s="44"/>
      <c r="J91" s="57" t="e">
        <f>+VLOOKUP($X91,Vector!$A:$P,4,0)-$A91</f>
        <v>#N/A</v>
      </c>
      <c r="K91" s="57" t="e">
        <f>+VLOOKUP($X91,Vector!$A:$P,2,0)</f>
        <v>#N/A</v>
      </c>
      <c r="L91" s="57" t="e">
        <f>VLOOKUP(VLOOKUP($X91,Vector!$A:$P,5,0),Catalogos!K:L,2,0)</f>
        <v>#N/A</v>
      </c>
      <c r="M91" s="53" t="str">
        <f>IFERROR(VLOOKUP($F91,Catalogos!$A:$B,2,0),"VII")</f>
        <v>VII</v>
      </c>
      <c r="N91" s="56" t="e">
        <f>VLOOKUP(MIN(IFERROR(VLOOKUP(T91,Catalogos!$F:$G,2,0),200),IFERROR(VLOOKUP(U91,Catalogos!$F:$G,2,0),200),IFERROR(VLOOKUP(V91,Catalogos!$F:$G,2,0),200),IFERROR(VLOOKUP(W91,Catalogos!$F:$G,2,0),200)),Catalogos!$G$30:$H$57,2,0)</f>
        <v>#N/A</v>
      </c>
      <c r="O91" s="53" t="e">
        <f>VLOOKUP($F91,Catalogos!$A:$C,3,0)</f>
        <v>#N/A</v>
      </c>
      <c r="P91" s="14" t="e">
        <f t="shared" si="9"/>
        <v>#N/A</v>
      </c>
      <c r="Q91" s="20">
        <f t="shared" si="10"/>
        <v>0</v>
      </c>
      <c r="R91" s="20" t="e">
        <f t="shared" si="11"/>
        <v>#N/A</v>
      </c>
      <c r="S91" s="20"/>
      <c r="T91" s="65" t="e">
        <f>VLOOKUP($X91,Vector!$A:$I,6,0)</f>
        <v>#N/A</v>
      </c>
      <c r="U91" s="65" t="e">
        <f>VLOOKUP($X91,Vector!$A:$I,7,0)</f>
        <v>#N/A</v>
      </c>
      <c r="V91" s="65" t="e">
        <f>VLOOKUP($X91,Vector!$A:$I,8,0)</f>
        <v>#N/A</v>
      </c>
      <c r="W91" s="65" t="e">
        <f>VLOOKUP($X91,Vector!$A:$I,9,0)</f>
        <v>#N/A</v>
      </c>
      <c r="X91" s="13" t="str">
        <f t="shared" si="12"/>
        <v/>
      </c>
      <c r="Y91" s="75">
        <f t="shared" si="13"/>
        <v>0</v>
      </c>
    </row>
    <row r="92" spans="1:25" x14ac:dyDescent="0.25">
      <c r="A92" s="43"/>
      <c r="B92" s="44"/>
      <c r="J92" s="57" t="e">
        <f>+VLOOKUP($X92,Vector!$A:$P,4,0)-$A92</f>
        <v>#N/A</v>
      </c>
      <c r="K92" s="57" t="e">
        <f>+VLOOKUP($X92,Vector!$A:$P,2,0)</f>
        <v>#N/A</v>
      </c>
      <c r="L92" s="57" t="e">
        <f>VLOOKUP(VLOOKUP($X92,Vector!$A:$P,5,0),Catalogos!K:L,2,0)</f>
        <v>#N/A</v>
      </c>
      <c r="M92" s="53" t="str">
        <f>IFERROR(VLOOKUP($F92,Catalogos!$A:$B,2,0),"VII")</f>
        <v>VII</v>
      </c>
      <c r="N92" s="56" t="e">
        <f>VLOOKUP(MIN(IFERROR(VLOOKUP(T92,Catalogos!$F:$G,2,0),200),IFERROR(VLOOKUP(U92,Catalogos!$F:$G,2,0),200),IFERROR(VLOOKUP(V92,Catalogos!$F:$G,2,0),200),IFERROR(VLOOKUP(W92,Catalogos!$F:$G,2,0),200)),Catalogos!$G$30:$H$57,2,0)</f>
        <v>#N/A</v>
      </c>
      <c r="O92" s="53" t="e">
        <f>VLOOKUP($F92,Catalogos!$A:$C,3,0)</f>
        <v>#N/A</v>
      </c>
      <c r="P92" s="14" t="e">
        <f t="shared" si="9"/>
        <v>#N/A</v>
      </c>
      <c r="Q92" s="20">
        <f t="shared" si="10"/>
        <v>0</v>
      </c>
      <c r="R92" s="20" t="e">
        <f t="shared" si="11"/>
        <v>#N/A</v>
      </c>
      <c r="S92" s="20"/>
      <c r="T92" s="65" t="e">
        <f>VLOOKUP($X92,Vector!$A:$I,6,0)</f>
        <v>#N/A</v>
      </c>
      <c r="U92" s="65" t="e">
        <f>VLOOKUP($X92,Vector!$A:$I,7,0)</f>
        <v>#N/A</v>
      </c>
      <c r="V92" s="65" t="e">
        <f>VLOOKUP($X92,Vector!$A:$I,8,0)</f>
        <v>#N/A</v>
      </c>
      <c r="W92" s="65" t="e">
        <f>VLOOKUP($X92,Vector!$A:$I,9,0)</f>
        <v>#N/A</v>
      </c>
      <c r="X92" s="13" t="str">
        <f t="shared" si="12"/>
        <v/>
      </c>
      <c r="Y92" s="75">
        <f t="shared" si="13"/>
        <v>0</v>
      </c>
    </row>
    <row r="93" spans="1:25" x14ac:dyDescent="0.25">
      <c r="A93" s="43"/>
      <c r="B93" s="44"/>
      <c r="J93" s="57" t="e">
        <f>+VLOOKUP($X93,Vector!$A:$P,4,0)-$A93</f>
        <v>#N/A</v>
      </c>
      <c r="K93" s="57" t="e">
        <f>+VLOOKUP($X93,Vector!$A:$P,2,0)</f>
        <v>#N/A</v>
      </c>
      <c r="L93" s="57" t="e">
        <f>VLOOKUP(VLOOKUP($X93,Vector!$A:$P,5,0),Catalogos!K:L,2,0)</f>
        <v>#N/A</v>
      </c>
      <c r="M93" s="53" t="str">
        <f>IFERROR(VLOOKUP($F93,Catalogos!$A:$B,2,0),"VII")</f>
        <v>VII</v>
      </c>
      <c r="N93" s="56" t="e">
        <f>VLOOKUP(MIN(IFERROR(VLOOKUP(T93,Catalogos!$F:$G,2,0),200),IFERROR(VLOOKUP(U93,Catalogos!$F:$G,2,0),200),IFERROR(VLOOKUP(V93,Catalogos!$F:$G,2,0),200),IFERROR(VLOOKUP(W93,Catalogos!$F:$G,2,0),200)),Catalogos!$G$30:$H$57,2,0)</f>
        <v>#N/A</v>
      </c>
      <c r="O93" s="53" t="e">
        <f>VLOOKUP($F93,Catalogos!$A:$C,3,0)</f>
        <v>#N/A</v>
      </c>
      <c r="P93" s="14" t="e">
        <f t="shared" si="9"/>
        <v>#N/A</v>
      </c>
      <c r="Q93" s="20">
        <f t="shared" si="10"/>
        <v>0</v>
      </c>
      <c r="R93" s="20" t="e">
        <f t="shared" si="11"/>
        <v>#N/A</v>
      </c>
      <c r="S93" s="20"/>
      <c r="T93" s="65" t="e">
        <f>VLOOKUP($X93,Vector!$A:$I,6,0)</f>
        <v>#N/A</v>
      </c>
      <c r="U93" s="65" t="e">
        <f>VLOOKUP($X93,Vector!$A:$I,7,0)</f>
        <v>#N/A</v>
      </c>
      <c r="V93" s="65" t="e">
        <f>VLOOKUP($X93,Vector!$A:$I,8,0)</f>
        <v>#N/A</v>
      </c>
      <c r="W93" s="65" t="e">
        <f>VLOOKUP($X93,Vector!$A:$I,9,0)</f>
        <v>#N/A</v>
      </c>
      <c r="X93" s="13" t="str">
        <f t="shared" si="12"/>
        <v/>
      </c>
      <c r="Y93" s="75">
        <f t="shared" si="13"/>
        <v>0</v>
      </c>
    </row>
    <row r="94" spans="1:25" x14ac:dyDescent="0.25">
      <c r="A94" s="43"/>
      <c r="B94" s="44"/>
      <c r="J94" s="57" t="e">
        <f>+VLOOKUP($X94,Vector!$A:$P,4,0)-$A94</f>
        <v>#N/A</v>
      </c>
      <c r="K94" s="57" t="e">
        <f>+VLOOKUP($X94,Vector!$A:$P,2,0)</f>
        <v>#N/A</v>
      </c>
      <c r="L94" s="57" t="e">
        <f>VLOOKUP(VLOOKUP($X94,Vector!$A:$P,5,0),Catalogos!K:L,2,0)</f>
        <v>#N/A</v>
      </c>
      <c r="M94" s="53" t="str">
        <f>IFERROR(VLOOKUP($F94,Catalogos!$A:$B,2,0),"VII")</f>
        <v>VII</v>
      </c>
      <c r="N94" s="56" t="e">
        <f>VLOOKUP(MIN(IFERROR(VLOOKUP(T94,Catalogos!$F:$G,2,0),200),IFERROR(VLOOKUP(U94,Catalogos!$F:$G,2,0),200),IFERROR(VLOOKUP(V94,Catalogos!$F:$G,2,0),200),IFERROR(VLOOKUP(W94,Catalogos!$F:$G,2,0),200)),Catalogos!$G$30:$H$57,2,0)</f>
        <v>#N/A</v>
      </c>
      <c r="O94" s="53" t="e">
        <f>VLOOKUP($F94,Catalogos!$A:$C,3,0)</f>
        <v>#N/A</v>
      </c>
      <c r="P94" s="14" t="e">
        <f t="shared" si="9"/>
        <v>#N/A</v>
      </c>
      <c r="Q94" s="20">
        <f t="shared" si="10"/>
        <v>0</v>
      </c>
      <c r="R94" s="20" t="e">
        <f t="shared" si="11"/>
        <v>#N/A</v>
      </c>
      <c r="S94" s="20"/>
      <c r="T94" s="65" t="e">
        <f>VLOOKUP($X94,Vector!$A:$I,6,0)</f>
        <v>#N/A</v>
      </c>
      <c r="U94" s="65" t="e">
        <f>VLOOKUP($X94,Vector!$A:$I,7,0)</f>
        <v>#N/A</v>
      </c>
      <c r="V94" s="65" t="e">
        <f>VLOOKUP($X94,Vector!$A:$I,8,0)</f>
        <v>#N/A</v>
      </c>
      <c r="W94" s="65" t="e">
        <f>VLOOKUP($X94,Vector!$A:$I,9,0)</f>
        <v>#N/A</v>
      </c>
      <c r="X94" s="13" t="str">
        <f t="shared" si="12"/>
        <v/>
      </c>
      <c r="Y94" s="75">
        <f t="shared" si="13"/>
        <v>0</v>
      </c>
    </row>
    <row r="95" spans="1:25" x14ac:dyDescent="0.25">
      <c r="A95" s="43"/>
      <c r="B95" s="44"/>
      <c r="J95" s="57" t="e">
        <f>+VLOOKUP($X95,Vector!$A:$P,4,0)-$A95</f>
        <v>#N/A</v>
      </c>
      <c r="K95" s="57" t="e">
        <f>+VLOOKUP($X95,Vector!$A:$P,2,0)</f>
        <v>#N/A</v>
      </c>
      <c r="L95" s="57" t="e">
        <f>VLOOKUP(VLOOKUP($X95,Vector!$A:$P,5,0),Catalogos!K:L,2,0)</f>
        <v>#N/A</v>
      </c>
      <c r="M95" s="53" t="str">
        <f>IFERROR(VLOOKUP($F95,Catalogos!$A:$B,2,0),"VII")</f>
        <v>VII</v>
      </c>
      <c r="N95" s="56" t="e">
        <f>VLOOKUP(MIN(IFERROR(VLOOKUP(T95,Catalogos!$F:$G,2,0),200),IFERROR(VLOOKUP(U95,Catalogos!$F:$G,2,0),200),IFERROR(VLOOKUP(V95,Catalogos!$F:$G,2,0),200),IFERROR(VLOOKUP(W95,Catalogos!$F:$G,2,0),200)),Catalogos!$G$30:$H$57,2,0)</f>
        <v>#N/A</v>
      </c>
      <c r="O95" s="53" t="e">
        <f>VLOOKUP($F95,Catalogos!$A:$C,3,0)</f>
        <v>#N/A</v>
      </c>
      <c r="P95" s="14" t="e">
        <f t="shared" si="9"/>
        <v>#N/A</v>
      </c>
      <c r="Q95" s="20">
        <f t="shared" si="10"/>
        <v>0</v>
      </c>
      <c r="R95" s="20" t="e">
        <f t="shared" si="11"/>
        <v>#N/A</v>
      </c>
      <c r="S95" s="20"/>
      <c r="T95" s="65" t="e">
        <f>VLOOKUP($X95,Vector!$A:$I,6,0)</f>
        <v>#N/A</v>
      </c>
      <c r="U95" s="65" t="e">
        <f>VLOOKUP($X95,Vector!$A:$I,7,0)</f>
        <v>#N/A</v>
      </c>
      <c r="V95" s="65" t="e">
        <f>VLOOKUP($X95,Vector!$A:$I,8,0)</f>
        <v>#N/A</v>
      </c>
      <c r="W95" s="65" t="e">
        <f>VLOOKUP($X95,Vector!$A:$I,9,0)</f>
        <v>#N/A</v>
      </c>
      <c r="X95" s="13" t="str">
        <f t="shared" si="12"/>
        <v/>
      </c>
      <c r="Y95" s="75">
        <f t="shared" si="13"/>
        <v>0</v>
      </c>
    </row>
    <row r="96" spans="1:25" x14ac:dyDescent="0.25">
      <c r="A96" s="43"/>
      <c r="B96" s="44"/>
      <c r="J96" s="57" t="e">
        <f>+VLOOKUP($X96,Vector!$A:$P,4,0)-$A96</f>
        <v>#N/A</v>
      </c>
      <c r="K96" s="57" t="e">
        <f>+VLOOKUP($X96,Vector!$A:$P,2,0)</f>
        <v>#N/A</v>
      </c>
      <c r="L96" s="57" t="e">
        <f>VLOOKUP(VLOOKUP($X96,Vector!$A:$P,5,0),Catalogos!K:L,2,0)</f>
        <v>#N/A</v>
      </c>
      <c r="M96" s="53" t="str">
        <f>IFERROR(VLOOKUP($F96,Catalogos!$A:$B,2,0),"VII")</f>
        <v>VII</v>
      </c>
      <c r="N96" s="56" t="e">
        <f>VLOOKUP(MIN(IFERROR(VLOOKUP(T96,Catalogos!$F:$G,2,0),200),IFERROR(VLOOKUP(U96,Catalogos!$F:$G,2,0),200),IFERROR(VLOOKUP(V96,Catalogos!$F:$G,2,0),200),IFERROR(VLOOKUP(W96,Catalogos!$F:$G,2,0),200)),Catalogos!$G$30:$H$57,2,0)</f>
        <v>#N/A</v>
      </c>
      <c r="O96" s="53" t="e">
        <f>VLOOKUP($F96,Catalogos!$A:$C,3,0)</f>
        <v>#N/A</v>
      </c>
      <c r="P96" s="14" t="e">
        <f t="shared" si="9"/>
        <v>#N/A</v>
      </c>
      <c r="Q96" s="20">
        <f t="shared" si="10"/>
        <v>0</v>
      </c>
      <c r="R96" s="20" t="e">
        <f t="shared" si="11"/>
        <v>#N/A</v>
      </c>
      <c r="S96" s="20"/>
      <c r="T96" s="65" t="e">
        <f>VLOOKUP($X96,Vector!$A:$I,6,0)</f>
        <v>#N/A</v>
      </c>
      <c r="U96" s="65" t="e">
        <f>VLOOKUP($X96,Vector!$A:$I,7,0)</f>
        <v>#N/A</v>
      </c>
      <c r="V96" s="65" t="e">
        <f>VLOOKUP($X96,Vector!$A:$I,8,0)</f>
        <v>#N/A</v>
      </c>
      <c r="W96" s="65" t="e">
        <f>VLOOKUP($X96,Vector!$A:$I,9,0)</f>
        <v>#N/A</v>
      </c>
      <c r="X96" s="13" t="str">
        <f t="shared" si="12"/>
        <v/>
      </c>
      <c r="Y96" s="75">
        <f t="shared" si="13"/>
        <v>0</v>
      </c>
    </row>
    <row r="97" spans="1:25" x14ac:dyDescent="0.25">
      <c r="A97" s="43"/>
      <c r="B97" s="44"/>
      <c r="J97" s="57" t="e">
        <f>+VLOOKUP($X97,Vector!$A:$P,4,0)-$A97</f>
        <v>#N/A</v>
      </c>
      <c r="K97" s="57" t="e">
        <f>+VLOOKUP($X97,Vector!$A:$P,2,0)</f>
        <v>#N/A</v>
      </c>
      <c r="L97" s="57" t="e">
        <f>VLOOKUP(VLOOKUP($X97,Vector!$A:$P,5,0),Catalogos!K:L,2,0)</f>
        <v>#N/A</v>
      </c>
      <c r="M97" s="53" t="str">
        <f>IFERROR(VLOOKUP($F97,Catalogos!$A:$B,2,0),"VII")</f>
        <v>VII</v>
      </c>
      <c r="N97" s="56" t="e">
        <f>VLOOKUP(MIN(IFERROR(VLOOKUP(T97,Catalogos!$F:$G,2,0),200),IFERROR(VLOOKUP(U97,Catalogos!$F:$G,2,0),200),IFERROR(VLOOKUP(V97,Catalogos!$F:$G,2,0),200),IFERROR(VLOOKUP(W97,Catalogos!$F:$G,2,0),200)),Catalogos!$G$30:$H$57,2,0)</f>
        <v>#N/A</v>
      </c>
      <c r="O97" s="53" t="e">
        <f>VLOOKUP($F97,Catalogos!$A:$C,3,0)</f>
        <v>#N/A</v>
      </c>
      <c r="P97" s="14" t="e">
        <f t="shared" si="9"/>
        <v>#N/A</v>
      </c>
      <c r="Q97" s="20">
        <f t="shared" si="10"/>
        <v>0</v>
      </c>
      <c r="R97" s="20" t="e">
        <f t="shared" si="11"/>
        <v>#N/A</v>
      </c>
      <c r="S97" s="20"/>
      <c r="T97" s="65" t="e">
        <f>VLOOKUP($X97,Vector!$A:$I,6,0)</f>
        <v>#N/A</v>
      </c>
      <c r="U97" s="65" t="e">
        <f>VLOOKUP($X97,Vector!$A:$I,7,0)</f>
        <v>#N/A</v>
      </c>
      <c r="V97" s="65" t="e">
        <f>VLOOKUP($X97,Vector!$A:$I,8,0)</f>
        <v>#N/A</v>
      </c>
      <c r="W97" s="65" t="e">
        <f>VLOOKUP($X97,Vector!$A:$I,9,0)</f>
        <v>#N/A</v>
      </c>
      <c r="X97" s="13" t="str">
        <f t="shared" si="12"/>
        <v/>
      </c>
      <c r="Y97" s="75">
        <f t="shared" si="13"/>
        <v>0</v>
      </c>
    </row>
    <row r="98" spans="1:25" x14ac:dyDescent="0.25">
      <c r="A98" s="43"/>
      <c r="B98" s="44"/>
      <c r="J98" s="57" t="e">
        <f>+VLOOKUP($X98,Vector!$A:$P,4,0)-$A98</f>
        <v>#N/A</v>
      </c>
      <c r="K98" s="57" t="e">
        <f>+VLOOKUP($X98,Vector!$A:$P,2,0)</f>
        <v>#N/A</v>
      </c>
      <c r="L98" s="57" t="e">
        <f>VLOOKUP(VLOOKUP($X98,Vector!$A:$P,5,0),Catalogos!K:L,2,0)</f>
        <v>#N/A</v>
      </c>
      <c r="M98" s="53" t="str">
        <f>IFERROR(VLOOKUP($F98,Catalogos!$A:$B,2,0),"VII")</f>
        <v>VII</v>
      </c>
      <c r="N98" s="56" t="e">
        <f>VLOOKUP(MIN(IFERROR(VLOOKUP(T98,Catalogos!$F:$G,2,0),200),IFERROR(VLOOKUP(U98,Catalogos!$F:$G,2,0),200),IFERROR(VLOOKUP(V98,Catalogos!$F:$G,2,0),200),IFERROR(VLOOKUP(W98,Catalogos!$F:$G,2,0),200)),Catalogos!$G$30:$H$57,2,0)</f>
        <v>#N/A</v>
      </c>
      <c r="O98" s="53" t="e">
        <f>VLOOKUP($F98,Catalogos!$A:$C,3,0)</f>
        <v>#N/A</v>
      </c>
      <c r="P98" s="14" t="e">
        <f t="shared" ref="P98:P110" si="14">+K98*D98</f>
        <v>#N/A</v>
      </c>
      <c r="Q98" s="20">
        <f t="shared" ref="Q98:Q110" si="15">+H98-A98</f>
        <v>0</v>
      </c>
      <c r="R98" s="20" t="e">
        <f t="shared" ref="R98:R110" si="16">+J98-A98</f>
        <v>#N/A</v>
      </c>
      <c r="S98" s="20"/>
      <c r="T98" s="65" t="e">
        <f>VLOOKUP($X98,Vector!$A:$I,6,0)</f>
        <v>#N/A</v>
      </c>
      <c r="U98" s="65" t="e">
        <f>VLOOKUP($X98,Vector!$A:$I,7,0)</f>
        <v>#N/A</v>
      </c>
      <c r="V98" s="65" t="e">
        <f>VLOOKUP($X98,Vector!$A:$I,8,0)</f>
        <v>#N/A</v>
      </c>
      <c r="W98" s="65" t="e">
        <f>VLOOKUP($X98,Vector!$A:$I,9,0)</f>
        <v>#N/A</v>
      </c>
      <c r="X98" s="13" t="str">
        <f t="shared" ref="X98:X110" si="17">E98&amp;F98&amp;G98</f>
        <v/>
      </c>
      <c r="Y98" s="75">
        <f t="shared" si="13"/>
        <v>0</v>
      </c>
    </row>
    <row r="99" spans="1:25" x14ac:dyDescent="0.25">
      <c r="A99" s="43"/>
      <c r="B99" s="44"/>
      <c r="J99" s="57" t="e">
        <f>+VLOOKUP($X99,Vector!$A:$P,4,0)-$A99</f>
        <v>#N/A</v>
      </c>
      <c r="K99" s="57" t="e">
        <f>+VLOOKUP($X99,Vector!$A:$P,2,0)</f>
        <v>#N/A</v>
      </c>
      <c r="L99" s="57" t="e">
        <f>VLOOKUP(VLOOKUP($X99,Vector!$A:$P,5,0),Catalogos!K:L,2,0)</f>
        <v>#N/A</v>
      </c>
      <c r="M99" s="53" t="str">
        <f>IFERROR(VLOOKUP($F99,Catalogos!$A:$B,2,0),"VII")</f>
        <v>VII</v>
      </c>
      <c r="N99" s="56" t="e">
        <f>VLOOKUP(MIN(IFERROR(VLOOKUP(T99,Catalogos!$F:$G,2,0),200),IFERROR(VLOOKUP(U99,Catalogos!$F:$G,2,0),200),IFERROR(VLOOKUP(V99,Catalogos!$F:$G,2,0),200),IFERROR(VLOOKUP(W99,Catalogos!$F:$G,2,0),200)),Catalogos!$G$30:$H$57,2,0)</f>
        <v>#N/A</v>
      </c>
      <c r="O99" s="53" t="e">
        <f>VLOOKUP($F99,Catalogos!$A:$C,3,0)</f>
        <v>#N/A</v>
      </c>
      <c r="P99" s="14" t="e">
        <f t="shared" si="14"/>
        <v>#N/A</v>
      </c>
      <c r="Q99" s="20">
        <f t="shared" si="15"/>
        <v>0</v>
      </c>
      <c r="R99" s="20" t="e">
        <f t="shared" si="16"/>
        <v>#N/A</v>
      </c>
      <c r="S99" s="20"/>
      <c r="T99" s="65" t="e">
        <f>VLOOKUP($X99,Vector!$A:$I,6,0)</f>
        <v>#N/A</v>
      </c>
      <c r="U99" s="65" t="e">
        <f>VLOOKUP($X99,Vector!$A:$I,7,0)</f>
        <v>#N/A</v>
      </c>
      <c r="V99" s="65" t="e">
        <f>VLOOKUP($X99,Vector!$A:$I,8,0)</f>
        <v>#N/A</v>
      </c>
      <c r="W99" s="65" t="e">
        <f>VLOOKUP($X99,Vector!$A:$I,9,0)</f>
        <v>#N/A</v>
      </c>
      <c r="X99" s="13" t="str">
        <f t="shared" si="17"/>
        <v/>
      </c>
      <c r="Y99" s="75">
        <f t="shared" si="13"/>
        <v>0</v>
      </c>
    </row>
    <row r="100" spans="1:25" x14ac:dyDescent="0.25">
      <c r="A100" s="43"/>
      <c r="B100" s="44"/>
      <c r="J100" s="57" t="e">
        <f>+VLOOKUP($X100,Vector!$A:$P,4,0)-$A100</f>
        <v>#N/A</v>
      </c>
      <c r="K100" s="57" t="e">
        <f>+VLOOKUP($X100,Vector!$A:$P,2,0)</f>
        <v>#N/A</v>
      </c>
      <c r="L100" s="57" t="e">
        <f>VLOOKUP(VLOOKUP($X100,Vector!$A:$P,5,0),Catalogos!K:L,2,0)</f>
        <v>#N/A</v>
      </c>
      <c r="M100" s="53" t="str">
        <f>IFERROR(VLOOKUP($F100,Catalogos!$A:$B,2,0),"VII")</f>
        <v>VII</v>
      </c>
      <c r="N100" s="56" t="e">
        <f>VLOOKUP(MIN(IFERROR(VLOOKUP(T100,Catalogos!$F:$G,2,0),200),IFERROR(VLOOKUP(U100,Catalogos!$F:$G,2,0),200),IFERROR(VLOOKUP(V100,Catalogos!$F:$G,2,0),200),IFERROR(VLOOKUP(W100,Catalogos!$F:$G,2,0),200)),Catalogos!$G$30:$H$57,2,0)</f>
        <v>#N/A</v>
      </c>
      <c r="O100" s="53" t="e">
        <f>VLOOKUP($F100,Catalogos!$A:$C,3,0)</f>
        <v>#N/A</v>
      </c>
      <c r="P100" s="14" t="e">
        <f t="shared" si="14"/>
        <v>#N/A</v>
      </c>
      <c r="Q100" s="20">
        <f t="shared" si="15"/>
        <v>0</v>
      </c>
      <c r="R100" s="20" t="e">
        <f t="shared" si="16"/>
        <v>#N/A</v>
      </c>
      <c r="S100" s="20"/>
      <c r="T100" s="65" t="e">
        <f>VLOOKUP($X100,Vector!$A:$I,6,0)</f>
        <v>#N/A</v>
      </c>
      <c r="U100" s="65" t="e">
        <f>VLOOKUP($X100,Vector!$A:$I,7,0)</f>
        <v>#N/A</v>
      </c>
      <c r="V100" s="65" t="e">
        <f>VLOOKUP($X100,Vector!$A:$I,8,0)</f>
        <v>#N/A</v>
      </c>
      <c r="W100" s="65" t="e">
        <f>VLOOKUP($X100,Vector!$A:$I,9,0)</f>
        <v>#N/A</v>
      </c>
      <c r="X100" s="13" t="str">
        <f t="shared" si="17"/>
        <v/>
      </c>
      <c r="Y100" s="75">
        <f t="shared" si="13"/>
        <v>0</v>
      </c>
    </row>
    <row r="101" spans="1:25" x14ac:dyDescent="0.25">
      <c r="A101" s="43"/>
      <c r="B101" s="44"/>
      <c r="J101" s="57" t="e">
        <f>+VLOOKUP($X101,Vector!$A:$P,4,0)-$A101</f>
        <v>#N/A</v>
      </c>
      <c r="K101" s="57" t="e">
        <f>+VLOOKUP($X101,Vector!$A:$P,2,0)</f>
        <v>#N/A</v>
      </c>
      <c r="L101" s="57" t="e">
        <f>VLOOKUP(VLOOKUP($X101,Vector!$A:$P,5,0),Catalogos!K:L,2,0)</f>
        <v>#N/A</v>
      </c>
      <c r="M101" s="53" t="str">
        <f>IFERROR(VLOOKUP($F101,Catalogos!$A:$B,2,0),"VII")</f>
        <v>VII</v>
      </c>
      <c r="N101" s="56" t="e">
        <f>VLOOKUP(MIN(IFERROR(VLOOKUP(T101,Catalogos!$F:$G,2,0),200),IFERROR(VLOOKUP(U101,Catalogos!$F:$G,2,0),200),IFERROR(VLOOKUP(V101,Catalogos!$F:$G,2,0),200),IFERROR(VLOOKUP(W101,Catalogos!$F:$G,2,0),200)),Catalogos!$G$30:$H$57,2,0)</f>
        <v>#N/A</v>
      </c>
      <c r="O101" s="53" t="e">
        <f>VLOOKUP($F101,Catalogos!$A:$C,3,0)</f>
        <v>#N/A</v>
      </c>
      <c r="P101" s="14" t="e">
        <f t="shared" si="14"/>
        <v>#N/A</v>
      </c>
      <c r="Q101" s="20">
        <f t="shared" si="15"/>
        <v>0</v>
      </c>
      <c r="R101" s="20" t="e">
        <f t="shared" si="16"/>
        <v>#N/A</v>
      </c>
      <c r="S101" s="20"/>
      <c r="T101" s="65" t="e">
        <f>VLOOKUP($X101,Vector!$A:$I,6,0)</f>
        <v>#N/A</v>
      </c>
      <c r="U101" s="65" t="e">
        <f>VLOOKUP($X101,Vector!$A:$I,7,0)</f>
        <v>#N/A</v>
      </c>
      <c r="V101" s="65" t="e">
        <f>VLOOKUP($X101,Vector!$A:$I,8,0)</f>
        <v>#N/A</v>
      </c>
      <c r="W101" s="65" t="e">
        <f>VLOOKUP($X101,Vector!$A:$I,9,0)</f>
        <v>#N/A</v>
      </c>
      <c r="X101" s="13" t="str">
        <f t="shared" si="17"/>
        <v/>
      </c>
      <c r="Y101" s="75">
        <f t="shared" si="13"/>
        <v>0</v>
      </c>
    </row>
    <row r="102" spans="1:25" x14ac:dyDescent="0.25">
      <c r="A102" s="43"/>
      <c r="B102" s="44"/>
      <c r="J102" s="57" t="e">
        <f>+VLOOKUP($X102,Vector!$A:$P,4,0)-$A102</f>
        <v>#N/A</v>
      </c>
      <c r="K102" s="57" t="e">
        <f>+VLOOKUP($X102,Vector!$A:$P,2,0)</f>
        <v>#N/A</v>
      </c>
      <c r="L102" s="57" t="e">
        <f>VLOOKUP(VLOOKUP($X102,Vector!$A:$P,5,0),Catalogos!K:L,2,0)</f>
        <v>#N/A</v>
      </c>
      <c r="M102" s="53" t="str">
        <f>IFERROR(VLOOKUP($F102,Catalogos!$A:$B,2,0),"VII")</f>
        <v>VII</v>
      </c>
      <c r="N102" s="56" t="e">
        <f>VLOOKUP(MIN(IFERROR(VLOOKUP(T102,Catalogos!$F:$G,2,0),200),IFERROR(VLOOKUP(U102,Catalogos!$F:$G,2,0),200),IFERROR(VLOOKUP(V102,Catalogos!$F:$G,2,0),200),IFERROR(VLOOKUP(W102,Catalogos!$F:$G,2,0),200)),Catalogos!$G$30:$H$57,2,0)</f>
        <v>#N/A</v>
      </c>
      <c r="O102" s="53" t="e">
        <f>VLOOKUP($F102,Catalogos!$A:$C,3,0)</f>
        <v>#N/A</v>
      </c>
      <c r="P102" s="14" t="e">
        <f t="shared" si="14"/>
        <v>#N/A</v>
      </c>
      <c r="Q102" s="20">
        <f t="shared" si="15"/>
        <v>0</v>
      </c>
      <c r="R102" s="20" t="e">
        <f t="shared" si="16"/>
        <v>#N/A</v>
      </c>
      <c r="S102" s="20"/>
      <c r="T102" s="65" t="e">
        <f>VLOOKUP($X102,Vector!$A:$I,6,0)</f>
        <v>#N/A</v>
      </c>
      <c r="U102" s="65" t="e">
        <f>VLOOKUP($X102,Vector!$A:$I,7,0)</f>
        <v>#N/A</v>
      </c>
      <c r="V102" s="65" t="e">
        <f>VLOOKUP($X102,Vector!$A:$I,8,0)</f>
        <v>#N/A</v>
      </c>
      <c r="W102" s="65" t="e">
        <f>VLOOKUP($X102,Vector!$A:$I,9,0)</f>
        <v>#N/A</v>
      </c>
      <c r="X102" s="13" t="str">
        <f t="shared" si="17"/>
        <v/>
      </c>
      <c r="Y102" s="75">
        <f t="shared" si="13"/>
        <v>0</v>
      </c>
    </row>
    <row r="103" spans="1:25" x14ac:dyDescent="0.25">
      <c r="A103" s="43"/>
      <c r="B103" s="44"/>
      <c r="J103" s="57" t="e">
        <f>+VLOOKUP($X103,Vector!$A:$P,4,0)-$A103</f>
        <v>#N/A</v>
      </c>
      <c r="K103" s="57" t="e">
        <f>+VLOOKUP($X103,Vector!$A:$P,2,0)</f>
        <v>#N/A</v>
      </c>
      <c r="L103" s="57" t="e">
        <f>VLOOKUP(VLOOKUP($X103,Vector!$A:$P,5,0),Catalogos!K:L,2,0)</f>
        <v>#N/A</v>
      </c>
      <c r="M103" s="53" t="str">
        <f>IFERROR(VLOOKUP($F103,Catalogos!$A:$B,2,0),"VII")</f>
        <v>VII</v>
      </c>
      <c r="N103" s="56" t="e">
        <f>VLOOKUP(MIN(IFERROR(VLOOKUP(T103,Catalogos!$F:$G,2,0),200),IFERROR(VLOOKUP(U103,Catalogos!$F:$G,2,0),200),IFERROR(VLOOKUP(V103,Catalogos!$F:$G,2,0),200),IFERROR(VLOOKUP(W103,Catalogos!$F:$G,2,0),200)),Catalogos!$G$30:$H$57,2,0)</f>
        <v>#N/A</v>
      </c>
      <c r="O103" s="53" t="e">
        <f>VLOOKUP($F103,Catalogos!$A:$C,3,0)</f>
        <v>#N/A</v>
      </c>
      <c r="P103" s="14" t="e">
        <f t="shared" si="14"/>
        <v>#N/A</v>
      </c>
      <c r="Q103" s="20">
        <f t="shared" si="15"/>
        <v>0</v>
      </c>
      <c r="R103" s="20" t="e">
        <f t="shared" si="16"/>
        <v>#N/A</v>
      </c>
      <c r="S103" s="20"/>
      <c r="T103" s="65" t="e">
        <f>VLOOKUP($X103,Vector!$A:$I,6,0)</f>
        <v>#N/A</v>
      </c>
      <c r="U103" s="65" t="e">
        <f>VLOOKUP($X103,Vector!$A:$I,7,0)</f>
        <v>#N/A</v>
      </c>
      <c r="V103" s="65" t="e">
        <f>VLOOKUP($X103,Vector!$A:$I,8,0)</f>
        <v>#N/A</v>
      </c>
      <c r="W103" s="65" t="e">
        <f>VLOOKUP($X103,Vector!$A:$I,9,0)</f>
        <v>#N/A</v>
      </c>
      <c r="X103" s="13" t="str">
        <f t="shared" si="17"/>
        <v/>
      </c>
      <c r="Y103" s="75">
        <f t="shared" si="13"/>
        <v>0</v>
      </c>
    </row>
    <row r="104" spans="1:25" x14ac:dyDescent="0.25">
      <c r="A104" s="43"/>
      <c r="B104" s="44"/>
      <c r="J104" s="57" t="e">
        <f>+VLOOKUP($X104,Vector!$A:$P,4,0)-$A104</f>
        <v>#N/A</v>
      </c>
      <c r="K104" s="57" t="e">
        <f>+VLOOKUP($X104,Vector!$A:$P,2,0)</f>
        <v>#N/A</v>
      </c>
      <c r="L104" s="57" t="e">
        <f>VLOOKUP(VLOOKUP($X104,Vector!$A:$P,5,0),Catalogos!K:L,2,0)</f>
        <v>#N/A</v>
      </c>
      <c r="M104" s="53" t="str">
        <f>IFERROR(VLOOKUP($F104,Catalogos!$A:$B,2,0),"VII")</f>
        <v>VII</v>
      </c>
      <c r="N104" s="56" t="e">
        <f>VLOOKUP(MIN(IFERROR(VLOOKUP(T104,Catalogos!$F:$G,2,0),200),IFERROR(VLOOKUP(U104,Catalogos!$F:$G,2,0),200),IFERROR(VLOOKUP(V104,Catalogos!$F:$G,2,0),200),IFERROR(VLOOKUP(W104,Catalogos!$F:$G,2,0),200)),Catalogos!$G$30:$H$57,2,0)</f>
        <v>#N/A</v>
      </c>
      <c r="O104" s="53" t="e">
        <f>VLOOKUP($F104,Catalogos!$A:$C,3,0)</f>
        <v>#N/A</v>
      </c>
      <c r="P104" s="14" t="e">
        <f t="shared" si="14"/>
        <v>#N/A</v>
      </c>
      <c r="Q104" s="20">
        <f t="shared" si="15"/>
        <v>0</v>
      </c>
      <c r="R104" s="20" t="e">
        <f t="shared" si="16"/>
        <v>#N/A</v>
      </c>
      <c r="S104" s="20"/>
      <c r="T104" s="65" t="e">
        <f>VLOOKUP($X104,Vector!$A:$I,6,0)</f>
        <v>#N/A</v>
      </c>
      <c r="U104" s="65" t="e">
        <f>VLOOKUP($X104,Vector!$A:$I,7,0)</f>
        <v>#N/A</v>
      </c>
      <c r="V104" s="65" t="e">
        <f>VLOOKUP($X104,Vector!$A:$I,8,0)</f>
        <v>#N/A</v>
      </c>
      <c r="W104" s="65" t="e">
        <f>VLOOKUP($X104,Vector!$A:$I,9,0)</f>
        <v>#N/A</v>
      </c>
      <c r="X104" s="13" t="str">
        <f t="shared" si="17"/>
        <v/>
      </c>
      <c r="Y104" s="75">
        <f t="shared" si="13"/>
        <v>0</v>
      </c>
    </row>
    <row r="105" spans="1:25" x14ac:dyDescent="0.25">
      <c r="A105" s="43"/>
      <c r="B105" s="44"/>
      <c r="J105" s="57" t="e">
        <f>+VLOOKUP($X105,Vector!$A:$P,4,0)-$A105</f>
        <v>#N/A</v>
      </c>
      <c r="K105" s="57" t="e">
        <f>+VLOOKUP($X105,Vector!$A:$P,2,0)</f>
        <v>#N/A</v>
      </c>
      <c r="L105" s="57" t="e">
        <f>VLOOKUP(VLOOKUP($X105,Vector!$A:$P,5,0),Catalogos!K:L,2,0)</f>
        <v>#N/A</v>
      </c>
      <c r="M105" s="53" t="str">
        <f>IFERROR(VLOOKUP($F105,Catalogos!$A:$B,2,0),"VII")</f>
        <v>VII</v>
      </c>
      <c r="N105" s="56" t="e">
        <f>VLOOKUP(MIN(IFERROR(VLOOKUP(T105,Catalogos!$F:$G,2,0),200),IFERROR(VLOOKUP(U105,Catalogos!$F:$G,2,0),200),IFERROR(VLOOKUP(V105,Catalogos!$F:$G,2,0),200),IFERROR(VLOOKUP(W105,Catalogos!$F:$G,2,0),200)),Catalogos!$G$30:$H$57,2,0)</f>
        <v>#N/A</v>
      </c>
      <c r="O105" s="53" t="e">
        <f>VLOOKUP($F105,Catalogos!$A:$C,3,0)</f>
        <v>#N/A</v>
      </c>
      <c r="P105" s="14" t="e">
        <f t="shared" si="14"/>
        <v>#N/A</v>
      </c>
      <c r="Q105" s="20">
        <f t="shared" si="15"/>
        <v>0</v>
      </c>
      <c r="R105" s="20" t="e">
        <f t="shared" si="16"/>
        <v>#N/A</v>
      </c>
      <c r="S105" s="20"/>
      <c r="T105" s="65" t="e">
        <f>VLOOKUP($X105,Vector!$A:$I,6,0)</f>
        <v>#N/A</v>
      </c>
      <c r="U105" s="65" t="e">
        <f>VLOOKUP($X105,Vector!$A:$I,7,0)</f>
        <v>#N/A</v>
      </c>
      <c r="V105" s="65" t="e">
        <f>VLOOKUP($X105,Vector!$A:$I,8,0)</f>
        <v>#N/A</v>
      </c>
      <c r="W105" s="65" t="e">
        <f>VLOOKUP($X105,Vector!$A:$I,9,0)</f>
        <v>#N/A</v>
      </c>
      <c r="X105" s="13" t="str">
        <f t="shared" si="17"/>
        <v/>
      </c>
      <c r="Y105" s="75">
        <f t="shared" si="13"/>
        <v>0</v>
      </c>
    </row>
    <row r="106" spans="1:25" x14ac:dyDescent="0.25">
      <c r="A106" s="43"/>
      <c r="B106" s="44"/>
      <c r="J106" s="57" t="e">
        <f>+VLOOKUP($X106,Vector!$A:$P,4,0)-$A106</f>
        <v>#N/A</v>
      </c>
      <c r="K106" s="57" t="e">
        <f>+VLOOKUP($X106,Vector!$A:$P,2,0)</f>
        <v>#N/A</v>
      </c>
      <c r="L106" s="57" t="e">
        <f>VLOOKUP(VLOOKUP($X106,Vector!$A:$P,5,0),Catalogos!K:L,2,0)</f>
        <v>#N/A</v>
      </c>
      <c r="M106" s="53" t="str">
        <f>IFERROR(VLOOKUP($F106,Catalogos!$A:$B,2,0),"VII")</f>
        <v>VII</v>
      </c>
      <c r="N106" s="56" t="e">
        <f>VLOOKUP(MIN(IFERROR(VLOOKUP(T106,Catalogos!$F:$G,2,0),200),IFERROR(VLOOKUP(U106,Catalogos!$F:$G,2,0),200),IFERROR(VLOOKUP(V106,Catalogos!$F:$G,2,0),200),IFERROR(VLOOKUP(W106,Catalogos!$F:$G,2,0),200)),Catalogos!$G$30:$H$57,2,0)</f>
        <v>#N/A</v>
      </c>
      <c r="O106" s="53" t="e">
        <f>VLOOKUP($F106,Catalogos!$A:$C,3,0)</f>
        <v>#N/A</v>
      </c>
      <c r="P106" s="14" t="e">
        <f t="shared" si="14"/>
        <v>#N/A</v>
      </c>
      <c r="Q106" s="20">
        <f t="shared" si="15"/>
        <v>0</v>
      </c>
      <c r="R106" s="20" t="e">
        <f t="shared" si="16"/>
        <v>#N/A</v>
      </c>
      <c r="S106" s="20"/>
      <c r="T106" s="65" t="e">
        <f>VLOOKUP($X106,Vector!$A:$I,6,0)</f>
        <v>#N/A</v>
      </c>
      <c r="U106" s="65" t="e">
        <f>VLOOKUP($X106,Vector!$A:$I,7,0)</f>
        <v>#N/A</v>
      </c>
      <c r="V106" s="65" t="e">
        <f>VLOOKUP($X106,Vector!$A:$I,8,0)</f>
        <v>#N/A</v>
      </c>
      <c r="W106" s="65" t="e">
        <f>VLOOKUP($X106,Vector!$A:$I,9,0)</f>
        <v>#N/A</v>
      </c>
      <c r="X106" s="13" t="str">
        <f t="shared" si="17"/>
        <v/>
      </c>
      <c r="Y106" s="75">
        <f t="shared" si="13"/>
        <v>0</v>
      </c>
    </row>
    <row r="107" spans="1:25" x14ac:dyDescent="0.25">
      <c r="A107" s="43"/>
      <c r="B107" s="44"/>
      <c r="J107" s="57" t="e">
        <f>+VLOOKUP($X107,Vector!$A:$P,4,0)-$A107</f>
        <v>#N/A</v>
      </c>
      <c r="K107" s="57" t="e">
        <f>+VLOOKUP($X107,Vector!$A:$P,2,0)</f>
        <v>#N/A</v>
      </c>
      <c r="L107" s="57" t="e">
        <f>VLOOKUP(VLOOKUP($X107,Vector!$A:$P,5,0),Catalogos!K:L,2,0)</f>
        <v>#N/A</v>
      </c>
      <c r="M107" s="53" t="str">
        <f>IFERROR(VLOOKUP($F107,Catalogos!$A:$B,2,0),"VII")</f>
        <v>VII</v>
      </c>
      <c r="N107" s="56" t="e">
        <f>VLOOKUP(MIN(IFERROR(VLOOKUP(T107,Catalogos!$F:$G,2,0),200),IFERROR(VLOOKUP(U107,Catalogos!$F:$G,2,0),200),IFERROR(VLOOKUP(V107,Catalogos!$F:$G,2,0),200),IFERROR(VLOOKUP(W107,Catalogos!$F:$G,2,0),200)),Catalogos!$G$30:$H$57,2,0)</f>
        <v>#N/A</v>
      </c>
      <c r="O107" s="53" t="e">
        <f>VLOOKUP($F107,Catalogos!$A:$C,3,0)</f>
        <v>#N/A</v>
      </c>
      <c r="P107" s="14" t="e">
        <f t="shared" si="14"/>
        <v>#N/A</v>
      </c>
      <c r="Q107" s="20">
        <f t="shared" si="15"/>
        <v>0</v>
      </c>
      <c r="R107" s="20" t="e">
        <f t="shared" si="16"/>
        <v>#N/A</v>
      </c>
      <c r="S107" s="20" t="s">
        <v>118</v>
      </c>
      <c r="T107" s="65" t="e">
        <f>VLOOKUP($X107,Vector!$A:$I,6,0)</f>
        <v>#N/A</v>
      </c>
      <c r="U107" s="65" t="e">
        <f>VLOOKUP($X107,Vector!$A:$I,7,0)</f>
        <v>#N/A</v>
      </c>
      <c r="V107" s="65" t="e">
        <f>VLOOKUP($X107,Vector!$A:$I,8,0)</f>
        <v>#N/A</v>
      </c>
      <c r="W107" s="65" t="e">
        <f>VLOOKUP($X107,Vector!$A:$I,9,0)</f>
        <v>#N/A</v>
      </c>
      <c r="X107" s="13" t="str">
        <f t="shared" si="17"/>
        <v/>
      </c>
      <c r="Y107" s="75">
        <f t="shared" si="13"/>
        <v>0</v>
      </c>
    </row>
    <row r="108" spans="1:25" x14ac:dyDescent="0.25">
      <c r="A108" s="43"/>
      <c r="B108" s="44"/>
      <c r="J108" s="57" t="e">
        <f>+VLOOKUP($X108,Vector!$A:$P,4,0)-$A108</f>
        <v>#N/A</v>
      </c>
      <c r="K108" s="57" t="e">
        <f>+VLOOKUP($X108,Vector!$A:$P,2,0)</f>
        <v>#N/A</v>
      </c>
      <c r="L108" s="57" t="e">
        <f>VLOOKUP(VLOOKUP($X108,Vector!$A:$P,5,0),Catalogos!K:L,2,0)</f>
        <v>#N/A</v>
      </c>
      <c r="M108" s="53" t="str">
        <f>IFERROR(VLOOKUP($F108,Catalogos!$A:$B,2,0),"VII")</f>
        <v>VII</v>
      </c>
      <c r="N108" s="56" t="e">
        <f>VLOOKUP(MIN(IFERROR(VLOOKUP(T108,Catalogos!$F:$G,2,0),200),IFERROR(VLOOKUP(U108,Catalogos!$F:$G,2,0),200),IFERROR(VLOOKUP(V108,Catalogos!$F:$G,2,0),200),IFERROR(VLOOKUP(W108,Catalogos!$F:$G,2,0),200)),Catalogos!$G$30:$H$57,2,0)</f>
        <v>#N/A</v>
      </c>
      <c r="O108" s="53" t="e">
        <f>VLOOKUP($F108,Catalogos!$A:$C,3,0)</f>
        <v>#N/A</v>
      </c>
      <c r="P108" s="14" t="e">
        <f t="shared" si="14"/>
        <v>#N/A</v>
      </c>
      <c r="Q108" s="20">
        <f t="shared" si="15"/>
        <v>0</v>
      </c>
      <c r="R108" s="20" t="e">
        <f t="shared" si="16"/>
        <v>#N/A</v>
      </c>
      <c r="S108" s="20"/>
      <c r="T108" s="65" t="e">
        <f>VLOOKUP($X108,Vector!$A:$I,6,0)</f>
        <v>#N/A</v>
      </c>
      <c r="U108" s="65" t="e">
        <f>VLOOKUP($X108,Vector!$A:$I,7,0)</f>
        <v>#N/A</v>
      </c>
      <c r="V108" s="65" t="e">
        <f>VLOOKUP($X108,Vector!$A:$I,8,0)</f>
        <v>#N/A</v>
      </c>
      <c r="W108" s="65" t="e">
        <f>VLOOKUP($X108,Vector!$A:$I,9,0)</f>
        <v>#N/A</v>
      </c>
      <c r="X108" s="13" t="str">
        <f t="shared" si="17"/>
        <v/>
      </c>
      <c r="Y108" s="75">
        <f t="shared" si="13"/>
        <v>0</v>
      </c>
    </row>
    <row r="109" spans="1:25" x14ac:dyDescent="0.25">
      <c r="A109" s="43"/>
      <c r="B109" s="44"/>
      <c r="J109" s="57" t="e">
        <f>+VLOOKUP($X109,Vector!$A:$P,4,0)-$A109</f>
        <v>#N/A</v>
      </c>
      <c r="K109" s="57" t="e">
        <f>+VLOOKUP($X109,Vector!$A:$P,2,0)</f>
        <v>#N/A</v>
      </c>
      <c r="L109" s="57" t="e">
        <f>VLOOKUP(VLOOKUP($X109,Vector!$A:$P,5,0),Catalogos!K:L,2,0)</f>
        <v>#N/A</v>
      </c>
      <c r="M109" s="53" t="str">
        <f>IFERROR(VLOOKUP($F109,Catalogos!$A:$B,2,0),"VII")</f>
        <v>VII</v>
      </c>
      <c r="N109" s="56" t="e">
        <f>VLOOKUP(MIN(IFERROR(VLOOKUP(T109,Catalogos!$F:$G,2,0),200),IFERROR(VLOOKUP(U109,Catalogos!$F:$G,2,0),200),IFERROR(VLOOKUP(V109,Catalogos!$F:$G,2,0),200),IFERROR(VLOOKUP(W109,Catalogos!$F:$G,2,0),200)),Catalogos!$G$30:$H$57,2,0)</f>
        <v>#N/A</v>
      </c>
      <c r="O109" s="53" t="e">
        <f>VLOOKUP($F109,Catalogos!$A:$C,3,0)</f>
        <v>#N/A</v>
      </c>
      <c r="P109" s="14" t="e">
        <f t="shared" si="14"/>
        <v>#N/A</v>
      </c>
      <c r="Q109" s="20">
        <f t="shared" si="15"/>
        <v>0</v>
      </c>
      <c r="R109" s="20" t="e">
        <f t="shared" si="16"/>
        <v>#N/A</v>
      </c>
      <c r="S109" s="20"/>
      <c r="T109" s="65" t="e">
        <f>VLOOKUP($X109,Vector!$A:$I,6,0)</f>
        <v>#N/A</v>
      </c>
      <c r="U109" s="65" t="e">
        <f>VLOOKUP($X109,Vector!$A:$I,7,0)</f>
        <v>#N/A</v>
      </c>
      <c r="V109" s="65" t="e">
        <f>VLOOKUP($X109,Vector!$A:$I,8,0)</f>
        <v>#N/A</v>
      </c>
      <c r="W109" s="65" t="e">
        <f>VLOOKUP($X109,Vector!$A:$I,9,0)</f>
        <v>#N/A</v>
      </c>
      <c r="X109" s="13" t="str">
        <f t="shared" si="17"/>
        <v/>
      </c>
      <c r="Y109" s="75">
        <f t="shared" si="13"/>
        <v>0</v>
      </c>
    </row>
    <row r="110" spans="1:25" x14ac:dyDescent="0.25">
      <c r="A110" s="43"/>
      <c r="B110" s="44"/>
      <c r="J110" s="57" t="e">
        <f>+VLOOKUP($X110,Vector!$A:$P,4,0)-$A110</f>
        <v>#N/A</v>
      </c>
      <c r="K110" s="57" t="e">
        <f>+VLOOKUP($X110,Vector!$A:$P,2,0)</f>
        <v>#N/A</v>
      </c>
      <c r="L110" s="57" t="e">
        <f>VLOOKUP(VLOOKUP($X110,Vector!$A:$P,5,0),Catalogos!K:L,2,0)</f>
        <v>#N/A</v>
      </c>
      <c r="M110" s="53" t="str">
        <f>IFERROR(VLOOKUP($F110,Catalogos!$A:$B,2,0),"VII")</f>
        <v>VII</v>
      </c>
      <c r="N110" s="56" t="e">
        <f>VLOOKUP(MIN(IFERROR(VLOOKUP(T110,Catalogos!$F:$G,2,0),200),IFERROR(VLOOKUP(U110,Catalogos!$F:$G,2,0),200),IFERROR(VLOOKUP(V110,Catalogos!$F:$G,2,0),200),IFERROR(VLOOKUP(W110,Catalogos!$F:$G,2,0),200)),Catalogos!$G$30:$H$57,2,0)</f>
        <v>#N/A</v>
      </c>
      <c r="O110" s="53" t="e">
        <f>VLOOKUP($F110,Catalogos!$A:$C,3,0)</f>
        <v>#N/A</v>
      </c>
      <c r="P110" s="14" t="e">
        <f t="shared" si="14"/>
        <v>#N/A</v>
      </c>
      <c r="Q110" s="20">
        <f t="shared" si="15"/>
        <v>0</v>
      </c>
      <c r="R110" s="20" t="e">
        <f t="shared" si="16"/>
        <v>#N/A</v>
      </c>
      <c r="S110" s="20" t="s">
        <v>118</v>
      </c>
      <c r="T110" s="65" t="e">
        <f>VLOOKUP($X110,Vector!$A:$I,6,0)</f>
        <v>#N/A</v>
      </c>
      <c r="U110" s="65" t="e">
        <f>VLOOKUP($X110,Vector!$A:$I,7,0)</f>
        <v>#N/A</v>
      </c>
      <c r="V110" s="65" t="e">
        <f>VLOOKUP($X110,Vector!$A:$I,8,0)</f>
        <v>#N/A</v>
      </c>
      <c r="W110" s="65" t="e">
        <f>VLOOKUP($X110,Vector!$A:$I,9,0)</f>
        <v>#N/A</v>
      </c>
      <c r="X110" s="13" t="str">
        <f t="shared" si="17"/>
        <v/>
      </c>
      <c r="Y110" s="75">
        <f t="shared" si="13"/>
        <v>0</v>
      </c>
    </row>
    <row r="111" spans="1:25" x14ac:dyDescent="0.25">
      <c r="J111" s="57" t="e">
        <f>+VLOOKUP($X111,Vector!$A:$P,4,0)-$A111</f>
        <v>#N/A</v>
      </c>
      <c r="K111" s="57" t="e">
        <f>+VLOOKUP($X111,Vector!$A:$P,2,0)</f>
        <v>#N/A</v>
      </c>
      <c r="L111" s="57" t="e">
        <f>VLOOKUP(VLOOKUP($X111,Vector!$A:$P,5,0),Catalogos!K:L,2,0)</f>
        <v>#N/A</v>
      </c>
      <c r="M111" s="53" t="str">
        <f>IFERROR(VLOOKUP($F111,Catalogos!$A:$B,2,0),"VII")</f>
        <v>VII</v>
      </c>
      <c r="N111" s="56" t="e">
        <f>VLOOKUP(MIN(IFERROR(VLOOKUP(T111,Catalogos!$F:$G,2,0),200),IFERROR(VLOOKUP(U111,Catalogos!$F:$G,2,0),200),IFERROR(VLOOKUP(V111,Catalogos!$F:$G,2,0),200),IFERROR(VLOOKUP(W111,Catalogos!$F:$G,2,0),200)),Catalogos!$G$30:$H$57,2,0)</f>
        <v>#N/A</v>
      </c>
      <c r="O111" s="53" t="e">
        <f>VLOOKUP($F111,Catalogos!$A:$C,3,0)</f>
        <v>#N/A</v>
      </c>
      <c r="P111" s="14" t="e">
        <f t="shared" ref="P111:P174" si="18">+K111*D111</f>
        <v>#N/A</v>
      </c>
      <c r="Q111" s="20">
        <f t="shared" ref="Q111:Q174" si="19">+H111-A111</f>
        <v>0</v>
      </c>
      <c r="R111" s="20" t="e">
        <f t="shared" ref="R111:R174" si="20">+J111-A111</f>
        <v>#N/A</v>
      </c>
      <c r="S111" s="20" t="s">
        <v>118</v>
      </c>
      <c r="T111" s="65" t="e">
        <f>VLOOKUP($X111,Vector!$A:$I,6,0)</f>
        <v>#N/A</v>
      </c>
      <c r="U111" s="65" t="e">
        <f>VLOOKUP($X111,Vector!$A:$I,7,0)</f>
        <v>#N/A</v>
      </c>
      <c r="V111" s="65" t="e">
        <f>VLOOKUP($X111,Vector!$A:$I,8,0)</f>
        <v>#N/A</v>
      </c>
      <c r="W111" s="65" t="e">
        <f>VLOOKUP($X111,Vector!$A:$I,9,0)</f>
        <v>#N/A</v>
      </c>
      <c r="X111" s="13" t="str">
        <f t="shared" ref="X111:X174" si="21">E111&amp;F111&amp;G111</f>
        <v/>
      </c>
      <c r="Y111" s="75">
        <f t="shared" si="13"/>
        <v>0</v>
      </c>
    </row>
    <row r="112" spans="1:25" x14ac:dyDescent="0.25">
      <c r="J112" s="57" t="e">
        <f>+VLOOKUP($X112,Vector!$A:$P,4,0)-$A112</f>
        <v>#N/A</v>
      </c>
      <c r="K112" s="57" t="e">
        <f>+VLOOKUP($X112,Vector!$A:$P,2,0)</f>
        <v>#N/A</v>
      </c>
      <c r="L112" s="57" t="e">
        <f>VLOOKUP(VLOOKUP($X112,Vector!$A:$P,5,0),Catalogos!K:L,2,0)</f>
        <v>#N/A</v>
      </c>
      <c r="M112" s="53" t="str">
        <f>IFERROR(VLOOKUP($F112,Catalogos!$A:$B,2,0),"VII")</f>
        <v>VII</v>
      </c>
      <c r="N112" s="56" t="e">
        <f>VLOOKUP(MIN(IFERROR(VLOOKUP(T112,Catalogos!$F:$G,2,0),200),IFERROR(VLOOKUP(U112,Catalogos!$F:$G,2,0),200),IFERROR(VLOOKUP(V112,Catalogos!$F:$G,2,0),200),IFERROR(VLOOKUP(W112,Catalogos!$F:$G,2,0),200)),Catalogos!$G$30:$H$57,2,0)</f>
        <v>#N/A</v>
      </c>
      <c r="O112" s="53" t="e">
        <f>VLOOKUP($F112,Catalogos!$A:$C,3,0)</f>
        <v>#N/A</v>
      </c>
      <c r="P112" s="14" t="e">
        <f t="shared" si="18"/>
        <v>#N/A</v>
      </c>
      <c r="Q112" s="20">
        <f t="shared" si="19"/>
        <v>0</v>
      </c>
      <c r="R112" s="20" t="e">
        <f t="shared" si="20"/>
        <v>#N/A</v>
      </c>
      <c r="S112" s="20" t="s">
        <v>118</v>
      </c>
      <c r="T112" s="65" t="e">
        <f>VLOOKUP($X112,Vector!$A:$I,6,0)</f>
        <v>#N/A</v>
      </c>
      <c r="U112" s="65" t="e">
        <f>VLOOKUP($X112,Vector!$A:$I,7,0)</f>
        <v>#N/A</v>
      </c>
      <c r="V112" s="65" t="e">
        <f>VLOOKUP($X112,Vector!$A:$I,8,0)</f>
        <v>#N/A</v>
      </c>
      <c r="W112" s="65" t="e">
        <f>VLOOKUP($X112,Vector!$A:$I,9,0)</f>
        <v>#N/A</v>
      </c>
      <c r="X112" s="13" t="str">
        <f t="shared" si="21"/>
        <v/>
      </c>
      <c r="Y112" s="75">
        <f t="shared" si="13"/>
        <v>0</v>
      </c>
    </row>
    <row r="113" spans="10:25" x14ac:dyDescent="0.25">
      <c r="J113" s="57" t="e">
        <f>+VLOOKUP($X113,Vector!$A:$P,4,0)-$A113</f>
        <v>#N/A</v>
      </c>
      <c r="K113" s="57" t="e">
        <f>+VLOOKUP($X113,Vector!$A:$P,2,0)</f>
        <v>#N/A</v>
      </c>
      <c r="L113" s="57" t="e">
        <f>VLOOKUP(VLOOKUP($X113,Vector!$A:$P,5,0),Catalogos!K:L,2,0)</f>
        <v>#N/A</v>
      </c>
      <c r="M113" s="53" t="str">
        <f>IFERROR(VLOOKUP($F113,Catalogos!$A:$B,2,0),"VII")</f>
        <v>VII</v>
      </c>
      <c r="N113" s="56" t="e">
        <f>VLOOKUP(MIN(IFERROR(VLOOKUP(T113,Catalogos!$F:$G,2,0),200),IFERROR(VLOOKUP(U113,Catalogos!$F:$G,2,0),200),IFERROR(VLOOKUP(V113,Catalogos!$F:$G,2,0),200),IFERROR(VLOOKUP(W113,Catalogos!$F:$G,2,0),200)),Catalogos!$G$30:$H$57,2,0)</f>
        <v>#N/A</v>
      </c>
      <c r="O113" s="53" t="e">
        <f>VLOOKUP($F113,Catalogos!$A:$C,3,0)</f>
        <v>#N/A</v>
      </c>
      <c r="P113" s="14" t="e">
        <f t="shared" si="18"/>
        <v>#N/A</v>
      </c>
      <c r="Q113" s="20">
        <f t="shared" si="19"/>
        <v>0</v>
      </c>
      <c r="R113" s="20" t="e">
        <f t="shared" si="20"/>
        <v>#N/A</v>
      </c>
      <c r="S113" s="20" t="s">
        <v>118</v>
      </c>
      <c r="T113" s="65" t="e">
        <f>VLOOKUP($X113,Vector!$A:$I,6,0)</f>
        <v>#N/A</v>
      </c>
      <c r="U113" s="65" t="e">
        <f>VLOOKUP($X113,Vector!$A:$I,7,0)</f>
        <v>#N/A</v>
      </c>
      <c r="V113" s="65" t="e">
        <f>VLOOKUP($X113,Vector!$A:$I,8,0)</f>
        <v>#N/A</v>
      </c>
      <c r="W113" s="65" t="e">
        <f>VLOOKUP($X113,Vector!$A:$I,9,0)</f>
        <v>#N/A</v>
      </c>
      <c r="X113" s="13" t="str">
        <f t="shared" si="21"/>
        <v/>
      </c>
      <c r="Y113" s="75">
        <f t="shared" si="13"/>
        <v>0</v>
      </c>
    </row>
    <row r="114" spans="10:25" x14ac:dyDescent="0.25">
      <c r="J114" s="57" t="e">
        <f>+VLOOKUP($X114,Vector!$A:$P,4,0)-$A114</f>
        <v>#N/A</v>
      </c>
      <c r="K114" s="57" t="e">
        <f>+VLOOKUP($X114,Vector!$A:$P,2,0)</f>
        <v>#N/A</v>
      </c>
      <c r="L114" s="57" t="e">
        <f>VLOOKUP(VLOOKUP($X114,Vector!$A:$P,5,0),Catalogos!K:L,2,0)</f>
        <v>#N/A</v>
      </c>
      <c r="M114" s="53" t="str">
        <f>IFERROR(VLOOKUP($F114,Catalogos!$A:$B,2,0),"VII")</f>
        <v>VII</v>
      </c>
      <c r="N114" s="56" t="e">
        <f>VLOOKUP(MIN(IFERROR(VLOOKUP(T114,Catalogos!$F:$G,2,0),200),IFERROR(VLOOKUP(U114,Catalogos!$F:$G,2,0),200),IFERROR(VLOOKUP(V114,Catalogos!$F:$G,2,0),200),IFERROR(VLOOKUP(W114,Catalogos!$F:$G,2,0),200)),Catalogos!$G$30:$H$57,2,0)</f>
        <v>#N/A</v>
      </c>
      <c r="O114" s="53" t="e">
        <f>VLOOKUP($F114,Catalogos!$A:$C,3,0)</f>
        <v>#N/A</v>
      </c>
      <c r="P114" s="14" t="e">
        <f t="shared" si="18"/>
        <v>#N/A</v>
      </c>
      <c r="Q114" s="20">
        <f t="shared" si="19"/>
        <v>0</v>
      </c>
      <c r="R114" s="20" t="e">
        <f t="shared" si="20"/>
        <v>#N/A</v>
      </c>
      <c r="S114" s="20" t="s">
        <v>118</v>
      </c>
      <c r="T114" s="65" t="e">
        <f>VLOOKUP($X114,Vector!$A:$I,6,0)</f>
        <v>#N/A</v>
      </c>
      <c r="U114" s="65" t="e">
        <f>VLOOKUP($X114,Vector!$A:$I,7,0)</f>
        <v>#N/A</v>
      </c>
      <c r="V114" s="65" t="e">
        <f>VLOOKUP($X114,Vector!$A:$I,8,0)</f>
        <v>#N/A</v>
      </c>
      <c r="W114" s="65" t="e">
        <f>VLOOKUP($X114,Vector!$A:$I,9,0)</f>
        <v>#N/A</v>
      </c>
      <c r="X114" s="13" t="str">
        <f t="shared" si="21"/>
        <v/>
      </c>
      <c r="Y114" s="75">
        <f t="shared" si="13"/>
        <v>0</v>
      </c>
    </row>
    <row r="115" spans="10:25" x14ac:dyDescent="0.25">
      <c r="J115" s="57" t="e">
        <f>+VLOOKUP($X115,Vector!$A:$P,4,0)-$A115</f>
        <v>#N/A</v>
      </c>
      <c r="K115" s="57" t="e">
        <f>+VLOOKUP($X115,Vector!$A:$P,2,0)</f>
        <v>#N/A</v>
      </c>
      <c r="L115" s="57" t="e">
        <f>VLOOKUP(VLOOKUP($X115,Vector!$A:$P,5,0),Catalogos!K:L,2,0)</f>
        <v>#N/A</v>
      </c>
      <c r="M115" s="53" t="str">
        <f>IFERROR(VLOOKUP($F115,Catalogos!$A:$B,2,0),"VII")</f>
        <v>VII</v>
      </c>
      <c r="N115" s="56" t="e">
        <f>VLOOKUP(MIN(IFERROR(VLOOKUP(T115,Catalogos!$F:$G,2,0),200),IFERROR(VLOOKUP(U115,Catalogos!$F:$G,2,0),200),IFERROR(VLOOKUP(V115,Catalogos!$F:$G,2,0),200),IFERROR(VLOOKUP(W115,Catalogos!$F:$G,2,0),200)),Catalogos!$G$30:$H$57,2,0)</f>
        <v>#N/A</v>
      </c>
      <c r="O115" s="53" t="e">
        <f>VLOOKUP($F115,Catalogos!$A:$C,3,0)</f>
        <v>#N/A</v>
      </c>
      <c r="P115" s="14" t="e">
        <f t="shared" si="18"/>
        <v>#N/A</v>
      </c>
      <c r="Q115" s="20">
        <f t="shared" si="19"/>
        <v>0</v>
      </c>
      <c r="R115" s="20" t="e">
        <f t="shared" si="20"/>
        <v>#N/A</v>
      </c>
      <c r="S115" s="20" t="s">
        <v>118</v>
      </c>
      <c r="T115" s="65" t="e">
        <f>VLOOKUP($X115,Vector!$A:$I,6,0)</f>
        <v>#N/A</v>
      </c>
      <c r="U115" s="65" t="e">
        <f>VLOOKUP($X115,Vector!$A:$I,7,0)</f>
        <v>#N/A</v>
      </c>
      <c r="V115" s="65" t="e">
        <f>VLOOKUP($X115,Vector!$A:$I,8,0)</f>
        <v>#N/A</v>
      </c>
      <c r="W115" s="65" t="e">
        <f>VLOOKUP($X115,Vector!$A:$I,9,0)</f>
        <v>#N/A</v>
      </c>
      <c r="X115" s="13" t="str">
        <f t="shared" si="21"/>
        <v/>
      </c>
      <c r="Y115" s="75">
        <f t="shared" si="13"/>
        <v>0</v>
      </c>
    </row>
    <row r="116" spans="10:25" x14ac:dyDescent="0.25">
      <c r="J116" s="57" t="e">
        <f>+VLOOKUP($X116,Vector!$A:$P,4,0)-$A116</f>
        <v>#N/A</v>
      </c>
      <c r="K116" s="57" t="e">
        <f>+VLOOKUP($X116,Vector!$A:$P,2,0)</f>
        <v>#N/A</v>
      </c>
      <c r="L116" s="57" t="e">
        <f>VLOOKUP(VLOOKUP($X116,Vector!$A:$P,5,0),Catalogos!K:L,2,0)</f>
        <v>#N/A</v>
      </c>
      <c r="M116" s="53" t="str">
        <f>IFERROR(VLOOKUP($F116,Catalogos!$A:$B,2,0),"VII")</f>
        <v>VII</v>
      </c>
      <c r="N116" s="56" t="e">
        <f>VLOOKUP(MIN(IFERROR(VLOOKUP(T116,Catalogos!$F:$G,2,0),200),IFERROR(VLOOKUP(U116,Catalogos!$F:$G,2,0),200),IFERROR(VLOOKUP(V116,Catalogos!$F:$G,2,0),200),IFERROR(VLOOKUP(W116,Catalogos!$F:$G,2,0),200)),Catalogos!$G$30:$H$57,2,0)</f>
        <v>#N/A</v>
      </c>
      <c r="O116" s="53" t="e">
        <f>VLOOKUP($F116,Catalogos!$A:$C,3,0)</f>
        <v>#N/A</v>
      </c>
      <c r="P116" s="14" t="e">
        <f t="shared" si="18"/>
        <v>#N/A</v>
      </c>
      <c r="Q116" s="20">
        <f t="shared" si="19"/>
        <v>0</v>
      </c>
      <c r="R116" s="20" t="e">
        <f t="shared" si="20"/>
        <v>#N/A</v>
      </c>
      <c r="S116" s="20" t="s">
        <v>118</v>
      </c>
      <c r="T116" s="65" t="e">
        <f>VLOOKUP($X116,Vector!$A:$I,6,0)</f>
        <v>#N/A</v>
      </c>
      <c r="U116" s="65" t="e">
        <f>VLOOKUP($X116,Vector!$A:$I,7,0)</f>
        <v>#N/A</v>
      </c>
      <c r="V116" s="65" t="e">
        <f>VLOOKUP($X116,Vector!$A:$I,8,0)</f>
        <v>#N/A</v>
      </c>
      <c r="W116" s="65" t="e">
        <f>VLOOKUP($X116,Vector!$A:$I,9,0)</f>
        <v>#N/A</v>
      </c>
      <c r="X116" s="13" t="str">
        <f t="shared" si="21"/>
        <v/>
      </c>
      <c r="Y116" s="75">
        <f t="shared" si="13"/>
        <v>0</v>
      </c>
    </row>
    <row r="117" spans="10:25" x14ac:dyDescent="0.25">
      <c r="J117" s="57" t="e">
        <f>+VLOOKUP($X117,Vector!$A:$P,4,0)-$A117</f>
        <v>#N/A</v>
      </c>
      <c r="K117" s="57" t="e">
        <f>+VLOOKUP($X117,Vector!$A:$P,2,0)</f>
        <v>#N/A</v>
      </c>
      <c r="L117" s="57" t="e">
        <f>VLOOKUP(VLOOKUP($X117,Vector!$A:$P,5,0),Catalogos!K:L,2,0)</f>
        <v>#N/A</v>
      </c>
      <c r="M117" s="53" t="str">
        <f>IFERROR(VLOOKUP($F117,Catalogos!$A:$B,2,0),"VII")</f>
        <v>VII</v>
      </c>
      <c r="N117" s="56" t="e">
        <f>VLOOKUP(MIN(IFERROR(VLOOKUP(T117,Catalogos!$F:$G,2,0),200),IFERROR(VLOOKUP(U117,Catalogos!$F:$G,2,0),200),IFERROR(VLOOKUP(V117,Catalogos!$F:$G,2,0),200),IFERROR(VLOOKUP(W117,Catalogos!$F:$G,2,0),200)),Catalogos!$G$30:$H$57,2,0)</f>
        <v>#N/A</v>
      </c>
      <c r="O117" s="53" t="e">
        <f>VLOOKUP($F117,Catalogos!$A:$C,3,0)</f>
        <v>#N/A</v>
      </c>
      <c r="P117" s="14" t="e">
        <f t="shared" si="18"/>
        <v>#N/A</v>
      </c>
      <c r="Q117" s="20">
        <f t="shared" si="19"/>
        <v>0</v>
      </c>
      <c r="R117" s="20" t="e">
        <f t="shared" si="20"/>
        <v>#N/A</v>
      </c>
      <c r="S117" s="20" t="s">
        <v>118</v>
      </c>
      <c r="T117" s="65" t="e">
        <f>VLOOKUP($X117,Vector!$A:$I,6,0)</f>
        <v>#N/A</v>
      </c>
      <c r="U117" s="65" t="e">
        <f>VLOOKUP($X117,Vector!$A:$I,7,0)</f>
        <v>#N/A</v>
      </c>
      <c r="V117" s="65" t="e">
        <f>VLOOKUP($X117,Vector!$A:$I,8,0)</f>
        <v>#N/A</v>
      </c>
      <c r="W117" s="65" t="e">
        <f>VLOOKUP($X117,Vector!$A:$I,9,0)</f>
        <v>#N/A</v>
      </c>
      <c r="X117" s="13" t="str">
        <f t="shared" si="21"/>
        <v/>
      </c>
      <c r="Y117" s="75">
        <f t="shared" si="13"/>
        <v>0</v>
      </c>
    </row>
    <row r="118" spans="10:25" x14ac:dyDescent="0.25">
      <c r="J118" s="57" t="e">
        <f>+VLOOKUP($X118,Vector!$A:$P,4,0)-$A118</f>
        <v>#N/A</v>
      </c>
      <c r="K118" s="57" t="e">
        <f>+VLOOKUP($X118,Vector!$A:$P,2,0)</f>
        <v>#N/A</v>
      </c>
      <c r="L118" s="57" t="e">
        <f>VLOOKUP(VLOOKUP($X118,Vector!$A:$P,5,0),Catalogos!K:L,2,0)</f>
        <v>#N/A</v>
      </c>
      <c r="M118" s="53" t="str">
        <f>IFERROR(VLOOKUP($F118,Catalogos!$A:$B,2,0),"VII")</f>
        <v>VII</v>
      </c>
      <c r="N118" s="56" t="e">
        <f>VLOOKUP(MIN(IFERROR(VLOOKUP(T118,Catalogos!$F:$G,2,0),200),IFERROR(VLOOKUP(U118,Catalogos!$F:$G,2,0),200),IFERROR(VLOOKUP(V118,Catalogos!$F:$G,2,0),200),IFERROR(VLOOKUP(W118,Catalogos!$F:$G,2,0),200)),Catalogos!$G$30:$H$57,2,0)</f>
        <v>#N/A</v>
      </c>
      <c r="O118" s="53" t="e">
        <f>VLOOKUP($F118,Catalogos!$A:$C,3,0)</f>
        <v>#N/A</v>
      </c>
      <c r="P118" s="14" t="e">
        <f t="shared" si="18"/>
        <v>#N/A</v>
      </c>
      <c r="Q118" s="20">
        <f t="shared" si="19"/>
        <v>0</v>
      </c>
      <c r="R118" s="20" t="e">
        <f t="shared" si="20"/>
        <v>#N/A</v>
      </c>
      <c r="S118" s="20" t="s">
        <v>118</v>
      </c>
      <c r="T118" s="65" t="e">
        <f>VLOOKUP($X118,Vector!$A:$I,6,0)</f>
        <v>#N/A</v>
      </c>
      <c r="U118" s="65" t="e">
        <f>VLOOKUP($X118,Vector!$A:$I,7,0)</f>
        <v>#N/A</v>
      </c>
      <c r="V118" s="65" t="e">
        <f>VLOOKUP($X118,Vector!$A:$I,8,0)</f>
        <v>#N/A</v>
      </c>
      <c r="W118" s="65" t="e">
        <f>VLOOKUP($X118,Vector!$A:$I,9,0)</f>
        <v>#N/A</v>
      </c>
      <c r="X118" s="13" t="str">
        <f t="shared" si="21"/>
        <v/>
      </c>
      <c r="Y118" s="75">
        <f t="shared" si="13"/>
        <v>0</v>
      </c>
    </row>
    <row r="119" spans="10:25" x14ac:dyDescent="0.25">
      <c r="J119" s="57" t="e">
        <f>+VLOOKUP($X119,Vector!$A:$P,4,0)-$A119</f>
        <v>#N/A</v>
      </c>
      <c r="K119" s="57" t="e">
        <f>+VLOOKUP($X119,Vector!$A:$P,2,0)</f>
        <v>#N/A</v>
      </c>
      <c r="L119" s="57" t="e">
        <f>VLOOKUP(VLOOKUP($X119,Vector!$A:$P,5,0),Catalogos!K:L,2,0)</f>
        <v>#N/A</v>
      </c>
      <c r="M119" s="53" t="str">
        <f>IFERROR(VLOOKUP($F119,Catalogos!$A:$B,2,0),"VII")</f>
        <v>VII</v>
      </c>
      <c r="N119" s="56" t="e">
        <f>VLOOKUP(MIN(IFERROR(VLOOKUP(T119,Catalogos!$F:$G,2,0),200),IFERROR(VLOOKUP(U119,Catalogos!$F:$G,2,0),200),IFERROR(VLOOKUP(V119,Catalogos!$F:$G,2,0),200),IFERROR(VLOOKUP(W119,Catalogos!$F:$G,2,0),200)),Catalogos!$G$30:$H$57,2,0)</f>
        <v>#N/A</v>
      </c>
      <c r="O119" s="53" t="e">
        <f>VLOOKUP($F119,Catalogos!$A:$C,3,0)</f>
        <v>#N/A</v>
      </c>
      <c r="P119" s="14" t="e">
        <f t="shared" si="18"/>
        <v>#N/A</v>
      </c>
      <c r="Q119" s="20">
        <f t="shared" si="19"/>
        <v>0</v>
      </c>
      <c r="R119" s="20" t="e">
        <f t="shared" si="20"/>
        <v>#N/A</v>
      </c>
      <c r="S119" s="20" t="s">
        <v>118</v>
      </c>
      <c r="T119" s="65" t="e">
        <f>VLOOKUP($X119,Vector!$A:$I,6,0)</f>
        <v>#N/A</v>
      </c>
      <c r="U119" s="65" t="e">
        <f>VLOOKUP($X119,Vector!$A:$I,7,0)</f>
        <v>#N/A</v>
      </c>
      <c r="V119" s="65" t="e">
        <f>VLOOKUP($X119,Vector!$A:$I,8,0)</f>
        <v>#N/A</v>
      </c>
      <c r="W119" s="65" t="e">
        <f>VLOOKUP($X119,Vector!$A:$I,9,0)</f>
        <v>#N/A</v>
      </c>
      <c r="X119" s="13" t="str">
        <f t="shared" si="21"/>
        <v/>
      </c>
      <c r="Y119" s="75">
        <f t="shared" si="13"/>
        <v>0</v>
      </c>
    </row>
    <row r="120" spans="10:25" x14ac:dyDescent="0.25">
      <c r="J120" s="57" t="e">
        <f>+VLOOKUP($X120,Vector!$A:$P,4,0)-$A120</f>
        <v>#N/A</v>
      </c>
      <c r="K120" s="57" t="e">
        <f>+VLOOKUP($X120,Vector!$A:$P,2,0)</f>
        <v>#N/A</v>
      </c>
      <c r="L120" s="57" t="e">
        <f>VLOOKUP(VLOOKUP($X120,Vector!$A:$P,5,0),Catalogos!K:L,2,0)</f>
        <v>#N/A</v>
      </c>
      <c r="M120" s="53" t="str">
        <f>IFERROR(VLOOKUP($F120,Catalogos!$A:$B,2,0),"VII")</f>
        <v>VII</v>
      </c>
      <c r="N120" s="56" t="e">
        <f>VLOOKUP(MIN(IFERROR(VLOOKUP(T120,Catalogos!$F:$G,2,0),200),IFERROR(VLOOKUP(U120,Catalogos!$F:$G,2,0),200),IFERROR(VLOOKUP(V120,Catalogos!$F:$G,2,0),200),IFERROR(VLOOKUP(W120,Catalogos!$F:$G,2,0),200)),Catalogos!$G$30:$H$57,2,0)</f>
        <v>#N/A</v>
      </c>
      <c r="O120" s="53" t="e">
        <f>VLOOKUP($F120,Catalogos!$A:$C,3,0)</f>
        <v>#N/A</v>
      </c>
      <c r="P120" s="14" t="e">
        <f t="shared" si="18"/>
        <v>#N/A</v>
      </c>
      <c r="Q120" s="20">
        <f t="shared" si="19"/>
        <v>0</v>
      </c>
      <c r="R120" s="20" t="e">
        <f t="shared" si="20"/>
        <v>#N/A</v>
      </c>
      <c r="S120" s="20" t="s">
        <v>118</v>
      </c>
      <c r="T120" s="65" t="e">
        <f>VLOOKUP($X120,Vector!$A:$I,6,0)</f>
        <v>#N/A</v>
      </c>
      <c r="U120" s="65" t="e">
        <f>VLOOKUP($X120,Vector!$A:$I,7,0)</f>
        <v>#N/A</v>
      </c>
      <c r="V120" s="65" t="e">
        <f>VLOOKUP($X120,Vector!$A:$I,8,0)</f>
        <v>#N/A</v>
      </c>
      <c r="W120" s="65" t="e">
        <f>VLOOKUP($X120,Vector!$A:$I,9,0)</f>
        <v>#N/A</v>
      </c>
      <c r="X120" s="13" t="str">
        <f t="shared" si="21"/>
        <v/>
      </c>
      <c r="Y120" s="75">
        <f t="shared" si="13"/>
        <v>0</v>
      </c>
    </row>
    <row r="121" spans="10:25" x14ac:dyDescent="0.25">
      <c r="J121" s="57" t="e">
        <f>+VLOOKUP($X121,Vector!$A:$P,4,0)-$A121</f>
        <v>#N/A</v>
      </c>
      <c r="K121" s="57" t="e">
        <f>+VLOOKUP($X121,Vector!$A:$P,2,0)</f>
        <v>#N/A</v>
      </c>
      <c r="L121" s="57" t="e">
        <f>VLOOKUP(VLOOKUP($X121,Vector!$A:$P,5,0),Catalogos!K:L,2,0)</f>
        <v>#N/A</v>
      </c>
      <c r="M121" s="53" t="str">
        <f>IFERROR(VLOOKUP($F121,Catalogos!$A:$B,2,0),"VII")</f>
        <v>VII</v>
      </c>
      <c r="N121" s="56" t="e">
        <f>VLOOKUP(MIN(IFERROR(VLOOKUP(T121,Catalogos!$F:$G,2,0),200),IFERROR(VLOOKUP(U121,Catalogos!$F:$G,2,0),200),IFERROR(VLOOKUP(V121,Catalogos!$F:$G,2,0),200),IFERROR(VLOOKUP(W121,Catalogos!$F:$G,2,0),200)),Catalogos!$G$30:$H$57,2,0)</f>
        <v>#N/A</v>
      </c>
      <c r="O121" s="53" t="e">
        <f>VLOOKUP($F121,Catalogos!$A:$C,3,0)</f>
        <v>#N/A</v>
      </c>
      <c r="P121" s="14" t="e">
        <f t="shared" si="18"/>
        <v>#N/A</v>
      </c>
      <c r="Q121" s="20">
        <f t="shared" si="19"/>
        <v>0</v>
      </c>
      <c r="R121" s="20" t="e">
        <f t="shared" si="20"/>
        <v>#N/A</v>
      </c>
      <c r="S121" s="20" t="s">
        <v>118</v>
      </c>
      <c r="T121" s="65" t="e">
        <f>VLOOKUP($X121,Vector!$A:$I,6,0)</f>
        <v>#N/A</v>
      </c>
      <c r="U121" s="65" t="e">
        <f>VLOOKUP($X121,Vector!$A:$I,7,0)</f>
        <v>#N/A</v>
      </c>
      <c r="V121" s="65" t="e">
        <f>VLOOKUP($X121,Vector!$A:$I,8,0)</f>
        <v>#N/A</v>
      </c>
      <c r="W121" s="65" t="e">
        <f>VLOOKUP($X121,Vector!$A:$I,9,0)</f>
        <v>#N/A</v>
      </c>
      <c r="X121" s="13" t="str">
        <f t="shared" si="21"/>
        <v/>
      </c>
      <c r="Y121" s="75">
        <f t="shared" si="13"/>
        <v>0</v>
      </c>
    </row>
    <row r="122" spans="10:25" x14ac:dyDescent="0.25">
      <c r="J122" s="57" t="e">
        <f>+VLOOKUP($X122,Vector!$A:$P,4,0)-$A122</f>
        <v>#N/A</v>
      </c>
      <c r="K122" s="57" t="e">
        <f>+VLOOKUP($X122,Vector!$A:$P,2,0)</f>
        <v>#N/A</v>
      </c>
      <c r="L122" s="57" t="e">
        <f>VLOOKUP(VLOOKUP($X122,Vector!$A:$P,5,0),Catalogos!K:L,2,0)</f>
        <v>#N/A</v>
      </c>
      <c r="M122" s="53" t="str">
        <f>IFERROR(VLOOKUP($F122,Catalogos!$A:$B,2,0),"VII")</f>
        <v>VII</v>
      </c>
      <c r="N122" s="56" t="e">
        <f>VLOOKUP(MIN(IFERROR(VLOOKUP(T122,Catalogos!$F:$G,2,0),200),IFERROR(VLOOKUP(U122,Catalogos!$F:$G,2,0),200),IFERROR(VLOOKUP(V122,Catalogos!$F:$G,2,0),200),IFERROR(VLOOKUP(W122,Catalogos!$F:$G,2,0),200)),Catalogos!$G$30:$H$57,2,0)</f>
        <v>#N/A</v>
      </c>
      <c r="O122" s="53" t="e">
        <f>VLOOKUP($F122,Catalogos!$A:$C,3,0)</f>
        <v>#N/A</v>
      </c>
      <c r="P122" s="14" t="e">
        <f t="shared" si="18"/>
        <v>#N/A</v>
      </c>
      <c r="Q122" s="20">
        <f t="shared" si="19"/>
        <v>0</v>
      </c>
      <c r="R122" s="20" t="e">
        <f t="shared" si="20"/>
        <v>#N/A</v>
      </c>
      <c r="S122" s="20" t="s">
        <v>118</v>
      </c>
      <c r="T122" s="65" t="e">
        <f>VLOOKUP($X122,Vector!$A:$I,6,0)</f>
        <v>#N/A</v>
      </c>
      <c r="U122" s="65" t="e">
        <f>VLOOKUP($X122,Vector!$A:$I,7,0)</f>
        <v>#N/A</v>
      </c>
      <c r="V122" s="65" t="e">
        <f>VLOOKUP($X122,Vector!$A:$I,8,0)</f>
        <v>#N/A</v>
      </c>
      <c r="W122" s="65" t="e">
        <f>VLOOKUP($X122,Vector!$A:$I,9,0)</f>
        <v>#N/A</v>
      </c>
      <c r="X122" s="13" t="str">
        <f t="shared" si="21"/>
        <v/>
      </c>
      <c r="Y122" s="75">
        <f t="shared" si="13"/>
        <v>0</v>
      </c>
    </row>
    <row r="123" spans="10:25" x14ac:dyDescent="0.25">
      <c r="J123" s="57" t="e">
        <f>+VLOOKUP($X123,Vector!$A:$P,4,0)-$A123</f>
        <v>#N/A</v>
      </c>
      <c r="K123" s="57" t="e">
        <f>+VLOOKUP($X123,Vector!$A:$P,2,0)</f>
        <v>#N/A</v>
      </c>
      <c r="L123" s="57" t="e">
        <f>VLOOKUP(VLOOKUP($X123,Vector!$A:$P,5,0),Catalogos!K:L,2,0)</f>
        <v>#N/A</v>
      </c>
      <c r="M123" s="53" t="str">
        <f>IFERROR(VLOOKUP($F123,Catalogos!$A:$B,2,0),"VII")</f>
        <v>VII</v>
      </c>
      <c r="N123" s="56" t="e">
        <f>VLOOKUP(MIN(IFERROR(VLOOKUP(T123,Catalogos!$F:$G,2,0),200),IFERROR(VLOOKUP(U123,Catalogos!$F:$G,2,0),200),IFERROR(VLOOKUP(V123,Catalogos!$F:$G,2,0),200),IFERROR(VLOOKUP(W123,Catalogos!$F:$G,2,0),200)),Catalogos!$G$30:$H$57,2,0)</f>
        <v>#N/A</v>
      </c>
      <c r="O123" s="53" t="e">
        <f>VLOOKUP($F123,Catalogos!$A:$C,3,0)</f>
        <v>#N/A</v>
      </c>
      <c r="P123" s="14" t="e">
        <f t="shared" si="18"/>
        <v>#N/A</v>
      </c>
      <c r="Q123" s="20">
        <f t="shared" si="19"/>
        <v>0</v>
      </c>
      <c r="R123" s="20" t="e">
        <f t="shared" si="20"/>
        <v>#N/A</v>
      </c>
      <c r="S123" s="20" t="s">
        <v>118</v>
      </c>
      <c r="T123" s="65" t="e">
        <f>VLOOKUP($X123,Vector!$A:$I,6,0)</f>
        <v>#N/A</v>
      </c>
      <c r="U123" s="65" t="e">
        <f>VLOOKUP($X123,Vector!$A:$I,7,0)</f>
        <v>#N/A</v>
      </c>
      <c r="V123" s="65" t="e">
        <f>VLOOKUP($X123,Vector!$A:$I,8,0)</f>
        <v>#N/A</v>
      </c>
      <c r="W123" s="65" t="e">
        <f>VLOOKUP($X123,Vector!$A:$I,9,0)</f>
        <v>#N/A</v>
      </c>
      <c r="X123" s="13" t="str">
        <f t="shared" si="21"/>
        <v/>
      </c>
      <c r="Y123" s="75">
        <f t="shared" si="13"/>
        <v>0</v>
      </c>
    </row>
    <row r="124" spans="10:25" x14ac:dyDescent="0.25">
      <c r="J124" s="57" t="e">
        <f>+VLOOKUP($X124,Vector!$A:$P,4,0)-$A124</f>
        <v>#N/A</v>
      </c>
      <c r="K124" s="57" t="e">
        <f>+VLOOKUP($X124,Vector!$A:$P,2,0)</f>
        <v>#N/A</v>
      </c>
      <c r="L124" s="57" t="e">
        <f>VLOOKUP(VLOOKUP($X124,Vector!$A:$P,5,0),Catalogos!K:L,2,0)</f>
        <v>#N/A</v>
      </c>
      <c r="M124" s="53" t="str">
        <f>IFERROR(VLOOKUP($F124,Catalogos!$A:$B,2,0),"VII")</f>
        <v>VII</v>
      </c>
      <c r="N124" s="56" t="e">
        <f>VLOOKUP(MIN(IFERROR(VLOOKUP(T124,Catalogos!$F:$G,2,0),200),IFERROR(VLOOKUP(U124,Catalogos!$F:$G,2,0),200),IFERROR(VLOOKUP(V124,Catalogos!$F:$G,2,0),200),IFERROR(VLOOKUP(W124,Catalogos!$F:$G,2,0),200)),Catalogos!$G$30:$H$57,2,0)</f>
        <v>#N/A</v>
      </c>
      <c r="O124" s="53" t="e">
        <f>VLOOKUP($F124,Catalogos!$A:$C,3,0)</f>
        <v>#N/A</v>
      </c>
      <c r="P124" s="14" t="e">
        <f t="shared" si="18"/>
        <v>#N/A</v>
      </c>
      <c r="Q124" s="20">
        <f t="shared" si="19"/>
        <v>0</v>
      </c>
      <c r="R124" s="20" t="e">
        <f t="shared" si="20"/>
        <v>#N/A</v>
      </c>
      <c r="S124" s="20" t="s">
        <v>118</v>
      </c>
      <c r="T124" s="65" t="e">
        <f>VLOOKUP($X124,Vector!$A:$I,6,0)</f>
        <v>#N/A</v>
      </c>
      <c r="U124" s="65" t="e">
        <f>VLOOKUP($X124,Vector!$A:$I,7,0)</f>
        <v>#N/A</v>
      </c>
      <c r="V124" s="65" t="e">
        <f>VLOOKUP($X124,Vector!$A:$I,8,0)</f>
        <v>#N/A</v>
      </c>
      <c r="W124" s="65" t="e">
        <f>VLOOKUP($X124,Vector!$A:$I,9,0)</f>
        <v>#N/A</v>
      </c>
      <c r="X124" s="13" t="str">
        <f t="shared" si="21"/>
        <v/>
      </c>
      <c r="Y124" s="75">
        <f t="shared" si="13"/>
        <v>0</v>
      </c>
    </row>
    <row r="125" spans="10:25" x14ac:dyDescent="0.25">
      <c r="J125" s="57" t="e">
        <f>+VLOOKUP($X125,Vector!$A:$P,4,0)-$A125</f>
        <v>#N/A</v>
      </c>
      <c r="K125" s="57" t="e">
        <f>+VLOOKUP($X125,Vector!$A:$P,2,0)</f>
        <v>#N/A</v>
      </c>
      <c r="L125" s="57" t="e">
        <f>VLOOKUP(VLOOKUP($X125,Vector!$A:$P,5,0),Catalogos!K:L,2,0)</f>
        <v>#N/A</v>
      </c>
      <c r="M125" s="53" t="str">
        <f>IFERROR(VLOOKUP($F125,Catalogos!$A:$B,2,0),"VII")</f>
        <v>VII</v>
      </c>
      <c r="N125" s="56" t="e">
        <f>VLOOKUP(MIN(IFERROR(VLOOKUP(T125,Catalogos!$F:$G,2,0),200),IFERROR(VLOOKUP(U125,Catalogos!$F:$G,2,0),200),IFERROR(VLOOKUP(V125,Catalogos!$F:$G,2,0),200),IFERROR(VLOOKUP(W125,Catalogos!$F:$G,2,0),200)),Catalogos!$G$30:$H$57,2,0)</f>
        <v>#N/A</v>
      </c>
      <c r="O125" s="53" t="e">
        <f>VLOOKUP($F125,Catalogos!$A:$C,3,0)</f>
        <v>#N/A</v>
      </c>
      <c r="P125" s="14" t="e">
        <f t="shared" si="18"/>
        <v>#N/A</v>
      </c>
      <c r="Q125" s="20">
        <f t="shared" si="19"/>
        <v>0</v>
      </c>
      <c r="R125" s="20" t="e">
        <f t="shared" si="20"/>
        <v>#N/A</v>
      </c>
      <c r="S125" s="20" t="s">
        <v>118</v>
      </c>
      <c r="T125" s="65" t="e">
        <f>VLOOKUP($X125,Vector!$A:$I,6,0)</f>
        <v>#N/A</v>
      </c>
      <c r="U125" s="65" t="e">
        <f>VLOOKUP($X125,Vector!$A:$I,7,0)</f>
        <v>#N/A</v>
      </c>
      <c r="V125" s="65" t="e">
        <f>VLOOKUP($X125,Vector!$A:$I,8,0)</f>
        <v>#N/A</v>
      </c>
      <c r="W125" s="65" t="e">
        <f>VLOOKUP($X125,Vector!$A:$I,9,0)</f>
        <v>#N/A</v>
      </c>
      <c r="X125" s="13" t="str">
        <f t="shared" si="21"/>
        <v/>
      </c>
      <c r="Y125" s="75">
        <f t="shared" si="13"/>
        <v>0</v>
      </c>
    </row>
    <row r="126" spans="10:25" x14ac:dyDescent="0.25">
      <c r="J126" s="57" t="e">
        <f>+VLOOKUP($X126,Vector!$A:$P,4,0)-$A126</f>
        <v>#N/A</v>
      </c>
      <c r="K126" s="57" t="e">
        <f>+VLOOKUP($X126,Vector!$A:$P,2,0)</f>
        <v>#N/A</v>
      </c>
      <c r="L126" s="57" t="e">
        <f>VLOOKUP(VLOOKUP($X126,Vector!$A:$P,5,0),Catalogos!K:L,2,0)</f>
        <v>#N/A</v>
      </c>
      <c r="M126" s="53" t="str">
        <f>IFERROR(VLOOKUP($F126,Catalogos!$A:$B,2,0),"VII")</f>
        <v>VII</v>
      </c>
      <c r="N126" s="56" t="e">
        <f>VLOOKUP(MIN(IFERROR(VLOOKUP(T126,Catalogos!$F:$G,2,0),200),IFERROR(VLOOKUP(U126,Catalogos!$F:$G,2,0),200),IFERROR(VLOOKUP(V126,Catalogos!$F:$G,2,0),200),IFERROR(VLOOKUP(W126,Catalogos!$F:$G,2,0),200)),Catalogos!$G$30:$H$57,2,0)</f>
        <v>#N/A</v>
      </c>
      <c r="O126" s="53" t="e">
        <f>VLOOKUP($F126,Catalogos!$A:$C,3,0)</f>
        <v>#N/A</v>
      </c>
      <c r="P126" s="14" t="e">
        <f t="shared" si="18"/>
        <v>#N/A</v>
      </c>
      <c r="Q126" s="20">
        <f t="shared" si="19"/>
        <v>0</v>
      </c>
      <c r="R126" s="20" t="e">
        <f t="shared" si="20"/>
        <v>#N/A</v>
      </c>
      <c r="S126" s="20" t="s">
        <v>118</v>
      </c>
      <c r="T126" s="65" t="e">
        <f>VLOOKUP($X126,Vector!$A:$I,6,0)</f>
        <v>#N/A</v>
      </c>
      <c r="U126" s="65" t="e">
        <f>VLOOKUP($X126,Vector!$A:$I,7,0)</f>
        <v>#N/A</v>
      </c>
      <c r="V126" s="65" t="e">
        <f>VLOOKUP($X126,Vector!$A:$I,8,0)</f>
        <v>#N/A</v>
      </c>
      <c r="W126" s="65" t="e">
        <f>VLOOKUP($X126,Vector!$A:$I,9,0)</f>
        <v>#N/A</v>
      </c>
      <c r="X126" s="13" t="str">
        <f t="shared" si="21"/>
        <v/>
      </c>
      <c r="Y126" s="75">
        <f t="shared" si="13"/>
        <v>0</v>
      </c>
    </row>
    <row r="127" spans="10:25" x14ac:dyDescent="0.25">
      <c r="J127" s="57" t="e">
        <f>+VLOOKUP($X127,Vector!$A:$P,4,0)-$A127</f>
        <v>#N/A</v>
      </c>
      <c r="K127" s="57" t="e">
        <f>+VLOOKUP($X127,Vector!$A:$P,2,0)</f>
        <v>#N/A</v>
      </c>
      <c r="L127" s="57" t="e">
        <f>VLOOKUP(VLOOKUP($X127,Vector!$A:$P,5,0),Catalogos!K:L,2,0)</f>
        <v>#N/A</v>
      </c>
      <c r="M127" s="53" t="str">
        <f>IFERROR(VLOOKUP($F127,Catalogos!$A:$B,2,0),"VII")</f>
        <v>VII</v>
      </c>
      <c r="N127" s="56" t="e">
        <f>VLOOKUP(MIN(IFERROR(VLOOKUP(T127,Catalogos!$F:$G,2,0),200),IFERROR(VLOOKUP(U127,Catalogos!$F:$G,2,0),200),IFERROR(VLOOKUP(V127,Catalogos!$F:$G,2,0),200),IFERROR(VLOOKUP(W127,Catalogos!$F:$G,2,0),200)),Catalogos!$G$30:$H$57,2,0)</f>
        <v>#N/A</v>
      </c>
      <c r="O127" s="53" t="e">
        <f>VLOOKUP($F127,Catalogos!$A:$C,3,0)</f>
        <v>#N/A</v>
      </c>
      <c r="P127" s="14" t="e">
        <f t="shared" si="18"/>
        <v>#N/A</v>
      </c>
      <c r="Q127" s="20">
        <f t="shared" si="19"/>
        <v>0</v>
      </c>
      <c r="R127" s="20" t="e">
        <f t="shared" si="20"/>
        <v>#N/A</v>
      </c>
      <c r="S127" s="20" t="s">
        <v>118</v>
      </c>
      <c r="T127" s="65" t="e">
        <f>VLOOKUP($X127,Vector!$A:$I,6,0)</f>
        <v>#N/A</v>
      </c>
      <c r="U127" s="65" t="e">
        <f>VLOOKUP($X127,Vector!$A:$I,7,0)</f>
        <v>#N/A</v>
      </c>
      <c r="V127" s="65" t="e">
        <f>VLOOKUP($X127,Vector!$A:$I,8,0)</f>
        <v>#N/A</v>
      </c>
      <c r="W127" s="65" t="e">
        <f>VLOOKUP($X127,Vector!$A:$I,9,0)</f>
        <v>#N/A</v>
      </c>
      <c r="X127" s="13" t="str">
        <f t="shared" si="21"/>
        <v/>
      </c>
      <c r="Y127" s="75">
        <f t="shared" si="13"/>
        <v>0</v>
      </c>
    </row>
    <row r="128" spans="10:25" x14ac:dyDescent="0.25">
      <c r="J128" s="57" t="e">
        <f>+VLOOKUP($X128,Vector!$A:$P,4,0)-$A128</f>
        <v>#N/A</v>
      </c>
      <c r="K128" s="57" t="e">
        <f>+VLOOKUP($X128,Vector!$A:$P,2,0)</f>
        <v>#N/A</v>
      </c>
      <c r="L128" s="57" t="e">
        <f>VLOOKUP(VLOOKUP($X128,Vector!$A:$P,5,0),Catalogos!K:L,2,0)</f>
        <v>#N/A</v>
      </c>
      <c r="M128" s="53" t="str">
        <f>IFERROR(VLOOKUP($F128,Catalogos!$A:$B,2,0),"VII")</f>
        <v>VII</v>
      </c>
      <c r="N128" s="56" t="e">
        <f>VLOOKUP(MIN(IFERROR(VLOOKUP(T128,Catalogos!$F:$G,2,0),200),IFERROR(VLOOKUP(U128,Catalogos!$F:$G,2,0),200),IFERROR(VLOOKUP(V128,Catalogos!$F:$G,2,0),200),IFERROR(VLOOKUP(W128,Catalogos!$F:$G,2,0),200)),Catalogos!$G$30:$H$57,2,0)</f>
        <v>#N/A</v>
      </c>
      <c r="O128" s="53" t="e">
        <f>VLOOKUP($F128,Catalogos!$A:$C,3,0)</f>
        <v>#N/A</v>
      </c>
      <c r="P128" s="14" t="e">
        <f t="shared" si="18"/>
        <v>#N/A</v>
      </c>
      <c r="Q128" s="20">
        <f t="shared" si="19"/>
        <v>0</v>
      </c>
      <c r="R128" s="20" t="e">
        <f t="shared" si="20"/>
        <v>#N/A</v>
      </c>
      <c r="S128" s="20" t="s">
        <v>118</v>
      </c>
      <c r="T128" s="65" t="e">
        <f>VLOOKUP($X128,Vector!$A:$I,6,0)</f>
        <v>#N/A</v>
      </c>
      <c r="U128" s="65" t="e">
        <f>VLOOKUP($X128,Vector!$A:$I,7,0)</f>
        <v>#N/A</v>
      </c>
      <c r="V128" s="65" t="e">
        <f>VLOOKUP($X128,Vector!$A:$I,8,0)</f>
        <v>#N/A</v>
      </c>
      <c r="W128" s="65" t="e">
        <f>VLOOKUP($X128,Vector!$A:$I,9,0)</f>
        <v>#N/A</v>
      </c>
      <c r="X128" s="13" t="str">
        <f t="shared" si="21"/>
        <v/>
      </c>
      <c r="Y128" s="75">
        <f t="shared" si="13"/>
        <v>0</v>
      </c>
    </row>
    <row r="129" spans="10:25" x14ac:dyDescent="0.25">
      <c r="J129" s="57" t="e">
        <f>+VLOOKUP($X129,Vector!$A:$P,4,0)-$A129</f>
        <v>#N/A</v>
      </c>
      <c r="K129" s="57" t="e">
        <f>+VLOOKUP($X129,Vector!$A:$P,2,0)</f>
        <v>#N/A</v>
      </c>
      <c r="L129" s="57" t="e">
        <f>VLOOKUP(VLOOKUP($X129,Vector!$A:$P,5,0),Catalogos!K:L,2,0)</f>
        <v>#N/A</v>
      </c>
      <c r="M129" s="53" t="str">
        <f>IFERROR(VLOOKUP($F129,Catalogos!$A:$B,2,0),"VII")</f>
        <v>VII</v>
      </c>
      <c r="N129" s="56" t="e">
        <f>VLOOKUP(MIN(IFERROR(VLOOKUP(T129,Catalogos!$F:$G,2,0),200),IFERROR(VLOOKUP(U129,Catalogos!$F:$G,2,0),200),IFERROR(VLOOKUP(V129,Catalogos!$F:$G,2,0),200),IFERROR(VLOOKUP(W129,Catalogos!$F:$G,2,0),200)),Catalogos!$G$30:$H$57,2,0)</f>
        <v>#N/A</v>
      </c>
      <c r="O129" s="53" t="e">
        <f>VLOOKUP($F129,Catalogos!$A:$C,3,0)</f>
        <v>#N/A</v>
      </c>
      <c r="P129" s="14" t="e">
        <f t="shared" si="18"/>
        <v>#N/A</v>
      </c>
      <c r="Q129" s="20">
        <f t="shared" si="19"/>
        <v>0</v>
      </c>
      <c r="R129" s="20" t="e">
        <f t="shared" si="20"/>
        <v>#N/A</v>
      </c>
      <c r="S129" s="20" t="s">
        <v>118</v>
      </c>
      <c r="T129" s="65" t="e">
        <f>VLOOKUP($X129,Vector!$A:$I,6,0)</f>
        <v>#N/A</v>
      </c>
      <c r="U129" s="65" t="e">
        <f>VLOOKUP($X129,Vector!$A:$I,7,0)</f>
        <v>#N/A</v>
      </c>
      <c r="V129" s="65" t="e">
        <f>VLOOKUP($X129,Vector!$A:$I,8,0)</f>
        <v>#N/A</v>
      </c>
      <c r="W129" s="65" t="e">
        <f>VLOOKUP($X129,Vector!$A:$I,9,0)</f>
        <v>#N/A</v>
      </c>
      <c r="X129" s="13" t="str">
        <f t="shared" si="21"/>
        <v/>
      </c>
      <c r="Y129" s="75">
        <f t="shared" si="13"/>
        <v>0</v>
      </c>
    </row>
    <row r="130" spans="10:25" x14ac:dyDescent="0.25">
      <c r="J130" s="57" t="e">
        <f>+VLOOKUP($X130,Vector!$A:$P,4,0)-$A130</f>
        <v>#N/A</v>
      </c>
      <c r="K130" s="57" t="e">
        <f>+VLOOKUP($X130,Vector!$A:$P,2,0)</f>
        <v>#N/A</v>
      </c>
      <c r="L130" s="57" t="e">
        <f>VLOOKUP(VLOOKUP($X130,Vector!$A:$P,5,0),Catalogos!K:L,2,0)</f>
        <v>#N/A</v>
      </c>
      <c r="M130" s="53" t="str">
        <f>IFERROR(VLOOKUP($F130,Catalogos!$A:$B,2,0),"VII")</f>
        <v>VII</v>
      </c>
      <c r="N130" s="56" t="e">
        <f>VLOOKUP(MIN(IFERROR(VLOOKUP(T130,Catalogos!$F:$G,2,0),200),IFERROR(VLOOKUP(U130,Catalogos!$F:$G,2,0),200),IFERROR(VLOOKUP(V130,Catalogos!$F:$G,2,0),200),IFERROR(VLOOKUP(W130,Catalogos!$F:$G,2,0),200)),Catalogos!$G$30:$H$57,2,0)</f>
        <v>#N/A</v>
      </c>
      <c r="O130" s="53" t="e">
        <f>VLOOKUP($F130,Catalogos!$A:$C,3,0)</f>
        <v>#N/A</v>
      </c>
      <c r="P130" s="14" t="e">
        <f t="shared" si="18"/>
        <v>#N/A</v>
      </c>
      <c r="Q130" s="20">
        <f t="shared" si="19"/>
        <v>0</v>
      </c>
      <c r="R130" s="20" t="e">
        <f t="shared" si="20"/>
        <v>#N/A</v>
      </c>
      <c r="S130" s="20" t="s">
        <v>118</v>
      </c>
      <c r="T130" s="65" t="e">
        <f>VLOOKUP($X130,Vector!$A:$I,6,0)</f>
        <v>#N/A</v>
      </c>
      <c r="U130" s="65" t="e">
        <f>VLOOKUP($X130,Vector!$A:$I,7,0)</f>
        <v>#N/A</v>
      </c>
      <c r="V130" s="65" t="e">
        <f>VLOOKUP($X130,Vector!$A:$I,8,0)</f>
        <v>#N/A</v>
      </c>
      <c r="W130" s="65" t="e">
        <f>VLOOKUP($X130,Vector!$A:$I,9,0)</f>
        <v>#N/A</v>
      </c>
      <c r="X130" s="13" t="str">
        <f t="shared" si="21"/>
        <v/>
      </c>
      <c r="Y130" s="75">
        <f t="shared" si="13"/>
        <v>0</v>
      </c>
    </row>
    <row r="131" spans="10:25" x14ac:dyDescent="0.25">
      <c r="J131" s="57" t="e">
        <f>+VLOOKUP($X131,Vector!$A:$P,4,0)-$A131</f>
        <v>#N/A</v>
      </c>
      <c r="K131" s="57" t="e">
        <f>+VLOOKUP($X131,Vector!$A:$P,2,0)</f>
        <v>#N/A</v>
      </c>
      <c r="L131" s="57" t="e">
        <f>VLOOKUP(VLOOKUP($X131,Vector!$A:$P,5,0),Catalogos!K:L,2,0)</f>
        <v>#N/A</v>
      </c>
      <c r="M131" s="53" t="str">
        <f>IFERROR(VLOOKUP($F131,Catalogos!$A:$B,2,0),"VII")</f>
        <v>VII</v>
      </c>
      <c r="N131" s="56" t="e">
        <f>VLOOKUP(MIN(IFERROR(VLOOKUP(T131,Catalogos!$F:$G,2,0),200),IFERROR(VLOOKUP(U131,Catalogos!$F:$G,2,0),200),IFERROR(VLOOKUP(V131,Catalogos!$F:$G,2,0),200),IFERROR(VLOOKUP(W131,Catalogos!$F:$G,2,0),200)),Catalogos!$G$30:$H$57,2,0)</f>
        <v>#N/A</v>
      </c>
      <c r="O131" s="53" t="e">
        <f>VLOOKUP($F131,Catalogos!$A:$C,3,0)</f>
        <v>#N/A</v>
      </c>
      <c r="P131" s="14" t="e">
        <f t="shared" si="18"/>
        <v>#N/A</v>
      </c>
      <c r="Q131" s="20">
        <f t="shared" si="19"/>
        <v>0</v>
      </c>
      <c r="R131" s="20" t="e">
        <f t="shared" si="20"/>
        <v>#N/A</v>
      </c>
      <c r="S131" s="20" t="s">
        <v>118</v>
      </c>
      <c r="T131" s="65" t="e">
        <f>VLOOKUP($X131,Vector!$A:$I,6,0)</f>
        <v>#N/A</v>
      </c>
      <c r="U131" s="65" t="e">
        <f>VLOOKUP($X131,Vector!$A:$I,7,0)</f>
        <v>#N/A</v>
      </c>
      <c r="V131" s="65" t="e">
        <f>VLOOKUP($X131,Vector!$A:$I,8,0)</f>
        <v>#N/A</v>
      </c>
      <c r="W131" s="65" t="e">
        <f>VLOOKUP($X131,Vector!$A:$I,9,0)</f>
        <v>#N/A</v>
      </c>
      <c r="X131" s="13" t="str">
        <f t="shared" si="21"/>
        <v/>
      </c>
      <c r="Y131" s="75">
        <f t="shared" ref="Y131:Y194" si="22">IF(X131="",0,1)</f>
        <v>0</v>
      </c>
    </row>
    <row r="132" spans="10:25" x14ac:dyDescent="0.25">
      <c r="J132" s="57" t="e">
        <f>+VLOOKUP($X132,Vector!$A:$P,4,0)-$A132</f>
        <v>#N/A</v>
      </c>
      <c r="K132" s="57" t="e">
        <f>+VLOOKUP($X132,Vector!$A:$P,2,0)</f>
        <v>#N/A</v>
      </c>
      <c r="L132" s="57" t="e">
        <f>VLOOKUP(VLOOKUP($X132,Vector!$A:$P,5,0),Catalogos!K:L,2,0)</f>
        <v>#N/A</v>
      </c>
      <c r="M132" s="53" t="str">
        <f>IFERROR(VLOOKUP($F132,Catalogos!$A:$B,2,0),"VII")</f>
        <v>VII</v>
      </c>
      <c r="N132" s="56" t="e">
        <f>VLOOKUP(MIN(IFERROR(VLOOKUP(T132,Catalogos!$F:$G,2,0),200),IFERROR(VLOOKUP(U132,Catalogos!$F:$G,2,0),200),IFERROR(VLOOKUP(V132,Catalogos!$F:$G,2,0),200),IFERROR(VLOOKUP(W132,Catalogos!$F:$G,2,0),200)),Catalogos!$G$30:$H$57,2,0)</f>
        <v>#N/A</v>
      </c>
      <c r="O132" s="53" t="e">
        <f>VLOOKUP($F132,Catalogos!$A:$C,3,0)</f>
        <v>#N/A</v>
      </c>
      <c r="P132" s="14" t="e">
        <f t="shared" si="18"/>
        <v>#N/A</v>
      </c>
      <c r="Q132" s="20">
        <f t="shared" si="19"/>
        <v>0</v>
      </c>
      <c r="R132" s="20" t="e">
        <f t="shared" si="20"/>
        <v>#N/A</v>
      </c>
      <c r="S132" s="20" t="s">
        <v>118</v>
      </c>
      <c r="T132" s="65" t="e">
        <f>VLOOKUP($X132,Vector!$A:$I,6,0)</f>
        <v>#N/A</v>
      </c>
      <c r="U132" s="65" t="e">
        <f>VLOOKUP($X132,Vector!$A:$I,7,0)</f>
        <v>#N/A</v>
      </c>
      <c r="V132" s="65" t="e">
        <f>VLOOKUP($X132,Vector!$A:$I,8,0)</f>
        <v>#N/A</v>
      </c>
      <c r="W132" s="65" t="e">
        <f>VLOOKUP($X132,Vector!$A:$I,9,0)</f>
        <v>#N/A</v>
      </c>
      <c r="X132" s="13" t="str">
        <f t="shared" si="21"/>
        <v/>
      </c>
      <c r="Y132" s="75">
        <f t="shared" si="22"/>
        <v>0</v>
      </c>
    </row>
    <row r="133" spans="10:25" x14ac:dyDescent="0.25">
      <c r="J133" s="57" t="e">
        <f>+VLOOKUP($X133,Vector!$A:$P,4,0)-$A133</f>
        <v>#N/A</v>
      </c>
      <c r="K133" s="57" t="e">
        <f>+VLOOKUP($X133,Vector!$A:$P,2,0)</f>
        <v>#N/A</v>
      </c>
      <c r="L133" s="57" t="e">
        <f>VLOOKUP(VLOOKUP($X133,Vector!$A:$P,5,0),Catalogos!K:L,2,0)</f>
        <v>#N/A</v>
      </c>
      <c r="M133" s="53" t="str">
        <f>IFERROR(VLOOKUP($F133,Catalogos!$A:$B,2,0),"VII")</f>
        <v>VII</v>
      </c>
      <c r="N133" s="56" t="e">
        <f>VLOOKUP(MIN(IFERROR(VLOOKUP(T133,Catalogos!$F:$G,2,0),200),IFERROR(VLOOKUP(U133,Catalogos!$F:$G,2,0),200),IFERROR(VLOOKUP(V133,Catalogos!$F:$G,2,0),200),IFERROR(VLOOKUP(W133,Catalogos!$F:$G,2,0),200)),Catalogos!$G$30:$H$57,2,0)</f>
        <v>#N/A</v>
      </c>
      <c r="O133" s="53" t="e">
        <f>VLOOKUP($F133,Catalogos!$A:$C,3,0)</f>
        <v>#N/A</v>
      </c>
      <c r="P133" s="14" t="e">
        <f t="shared" si="18"/>
        <v>#N/A</v>
      </c>
      <c r="Q133" s="20">
        <f t="shared" si="19"/>
        <v>0</v>
      </c>
      <c r="R133" s="20" t="e">
        <f t="shared" si="20"/>
        <v>#N/A</v>
      </c>
      <c r="S133" s="20" t="s">
        <v>118</v>
      </c>
      <c r="T133" s="65" t="e">
        <f>VLOOKUP($X133,Vector!$A:$I,6,0)</f>
        <v>#N/A</v>
      </c>
      <c r="U133" s="65" t="e">
        <f>VLOOKUP($X133,Vector!$A:$I,7,0)</f>
        <v>#N/A</v>
      </c>
      <c r="V133" s="65" t="e">
        <f>VLOOKUP($X133,Vector!$A:$I,8,0)</f>
        <v>#N/A</v>
      </c>
      <c r="W133" s="65" t="e">
        <f>VLOOKUP($X133,Vector!$A:$I,9,0)</f>
        <v>#N/A</v>
      </c>
      <c r="X133" s="13" t="str">
        <f t="shared" si="21"/>
        <v/>
      </c>
      <c r="Y133" s="75">
        <f t="shared" si="22"/>
        <v>0</v>
      </c>
    </row>
    <row r="134" spans="10:25" x14ac:dyDescent="0.25">
      <c r="J134" s="57" t="e">
        <f>+VLOOKUP($X134,Vector!$A:$P,4,0)-$A134</f>
        <v>#N/A</v>
      </c>
      <c r="K134" s="57" t="e">
        <f>+VLOOKUP($X134,Vector!$A:$P,2,0)</f>
        <v>#N/A</v>
      </c>
      <c r="L134" s="57" t="e">
        <f>VLOOKUP(VLOOKUP($X134,Vector!$A:$P,5,0),Catalogos!K:L,2,0)</f>
        <v>#N/A</v>
      </c>
      <c r="M134" s="53" t="str">
        <f>IFERROR(VLOOKUP($F134,Catalogos!$A:$B,2,0),"VII")</f>
        <v>VII</v>
      </c>
      <c r="N134" s="56" t="e">
        <f>VLOOKUP(MIN(IFERROR(VLOOKUP(T134,Catalogos!$F:$G,2,0),200),IFERROR(VLOOKUP(U134,Catalogos!$F:$G,2,0),200),IFERROR(VLOOKUP(V134,Catalogos!$F:$G,2,0),200),IFERROR(VLOOKUP(W134,Catalogos!$F:$G,2,0),200)),Catalogos!$G$30:$H$57,2,0)</f>
        <v>#N/A</v>
      </c>
      <c r="O134" s="53" t="e">
        <f>VLOOKUP($F134,Catalogos!$A:$C,3,0)</f>
        <v>#N/A</v>
      </c>
      <c r="P134" s="14" t="e">
        <f t="shared" si="18"/>
        <v>#N/A</v>
      </c>
      <c r="Q134" s="20">
        <f t="shared" si="19"/>
        <v>0</v>
      </c>
      <c r="R134" s="20" t="e">
        <f t="shared" si="20"/>
        <v>#N/A</v>
      </c>
      <c r="S134" s="20" t="s">
        <v>118</v>
      </c>
      <c r="T134" s="65" t="e">
        <f>VLOOKUP($X134,Vector!$A:$I,6,0)</f>
        <v>#N/A</v>
      </c>
      <c r="U134" s="65" t="e">
        <f>VLOOKUP($X134,Vector!$A:$I,7,0)</f>
        <v>#N/A</v>
      </c>
      <c r="V134" s="65" t="e">
        <f>VLOOKUP($X134,Vector!$A:$I,8,0)</f>
        <v>#N/A</v>
      </c>
      <c r="W134" s="65" t="e">
        <f>VLOOKUP($X134,Vector!$A:$I,9,0)</f>
        <v>#N/A</v>
      </c>
      <c r="X134" s="13" t="str">
        <f t="shared" si="21"/>
        <v/>
      </c>
      <c r="Y134" s="75">
        <f t="shared" si="22"/>
        <v>0</v>
      </c>
    </row>
    <row r="135" spans="10:25" x14ac:dyDescent="0.25">
      <c r="J135" s="57" t="e">
        <f>+VLOOKUP($X135,Vector!$A:$P,4,0)-$A135</f>
        <v>#N/A</v>
      </c>
      <c r="K135" s="57" t="e">
        <f>+VLOOKUP($X135,Vector!$A:$P,2,0)</f>
        <v>#N/A</v>
      </c>
      <c r="L135" s="57" t="e">
        <f>VLOOKUP(VLOOKUP($X135,Vector!$A:$P,5,0),Catalogos!K:L,2,0)</f>
        <v>#N/A</v>
      </c>
      <c r="M135" s="53" t="str">
        <f>IFERROR(VLOOKUP($F135,Catalogos!$A:$B,2,0),"VII")</f>
        <v>VII</v>
      </c>
      <c r="N135" s="56" t="e">
        <f>VLOOKUP(MIN(IFERROR(VLOOKUP(T135,Catalogos!$F:$G,2,0),200),IFERROR(VLOOKUP(U135,Catalogos!$F:$G,2,0),200),IFERROR(VLOOKUP(V135,Catalogos!$F:$G,2,0),200),IFERROR(VLOOKUP(W135,Catalogos!$F:$G,2,0),200)),Catalogos!$G$30:$H$57,2,0)</f>
        <v>#N/A</v>
      </c>
      <c r="O135" s="53" t="e">
        <f>VLOOKUP($F135,Catalogos!$A:$C,3,0)</f>
        <v>#N/A</v>
      </c>
      <c r="P135" s="14" t="e">
        <f t="shared" si="18"/>
        <v>#N/A</v>
      </c>
      <c r="Q135" s="20">
        <f t="shared" si="19"/>
        <v>0</v>
      </c>
      <c r="R135" s="20" t="e">
        <f t="shared" si="20"/>
        <v>#N/A</v>
      </c>
      <c r="S135" s="20" t="s">
        <v>118</v>
      </c>
      <c r="T135" s="65" t="e">
        <f>VLOOKUP($X135,Vector!$A:$I,6,0)</f>
        <v>#N/A</v>
      </c>
      <c r="U135" s="65" t="e">
        <f>VLOOKUP($X135,Vector!$A:$I,7,0)</f>
        <v>#N/A</v>
      </c>
      <c r="V135" s="65" t="e">
        <f>VLOOKUP($X135,Vector!$A:$I,8,0)</f>
        <v>#N/A</v>
      </c>
      <c r="W135" s="65" t="e">
        <f>VLOOKUP($X135,Vector!$A:$I,9,0)</f>
        <v>#N/A</v>
      </c>
      <c r="X135" s="13" t="str">
        <f t="shared" si="21"/>
        <v/>
      </c>
      <c r="Y135" s="75">
        <f t="shared" si="22"/>
        <v>0</v>
      </c>
    </row>
    <row r="136" spans="10:25" x14ac:dyDescent="0.25">
      <c r="J136" s="57" t="e">
        <f>+VLOOKUP($X136,Vector!$A:$P,4,0)-$A136</f>
        <v>#N/A</v>
      </c>
      <c r="K136" s="57" t="e">
        <f>+VLOOKUP($X136,Vector!$A:$P,2,0)</f>
        <v>#N/A</v>
      </c>
      <c r="L136" s="57" t="e">
        <f>VLOOKUP(VLOOKUP($X136,Vector!$A:$P,5,0),Catalogos!K:L,2,0)</f>
        <v>#N/A</v>
      </c>
      <c r="M136" s="53" t="str">
        <f>IFERROR(VLOOKUP($F136,Catalogos!$A:$B,2,0),"VII")</f>
        <v>VII</v>
      </c>
      <c r="N136" s="56" t="e">
        <f>VLOOKUP(MIN(IFERROR(VLOOKUP(T136,Catalogos!$F:$G,2,0),200),IFERROR(VLOOKUP(U136,Catalogos!$F:$G,2,0),200),IFERROR(VLOOKUP(V136,Catalogos!$F:$G,2,0),200),IFERROR(VLOOKUP(W136,Catalogos!$F:$G,2,0),200)),Catalogos!$G$30:$H$57,2,0)</f>
        <v>#N/A</v>
      </c>
      <c r="O136" s="53" t="e">
        <f>VLOOKUP($F136,Catalogos!$A:$C,3,0)</f>
        <v>#N/A</v>
      </c>
      <c r="P136" s="14" t="e">
        <f t="shared" si="18"/>
        <v>#N/A</v>
      </c>
      <c r="Q136" s="20">
        <f t="shared" si="19"/>
        <v>0</v>
      </c>
      <c r="R136" s="20" t="e">
        <f t="shared" si="20"/>
        <v>#N/A</v>
      </c>
      <c r="S136" s="20" t="s">
        <v>118</v>
      </c>
      <c r="T136" s="65" t="e">
        <f>VLOOKUP($X136,Vector!$A:$I,6,0)</f>
        <v>#N/A</v>
      </c>
      <c r="U136" s="65" t="e">
        <f>VLOOKUP($X136,Vector!$A:$I,7,0)</f>
        <v>#N/A</v>
      </c>
      <c r="V136" s="65" t="e">
        <f>VLOOKUP($X136,Vector!$A:$I,8,0)</f>
        <v>#N/A</v>
      </c>
      <c r="W136" s="65" t="e">
        <f>VLOOKUP($X136,Vector!$A:$I,9,0)</f>
        <v>#N/A</v>
      </c>
      <c r="X136" s="13" t="str">
        <f t="shared" si="21"/>
        <v/>
      </c>
      <c r="Y136" s="75">
        <f t="shared" si="22"/>
        <v>0</v>
      </c>
    </row>
    <row r="137" spans="10:25" x14ac:dyDescent="0.25">
      <c r="J137" s="57" t="e">
        <f>+VLOOKUP($X137,Vector!$A:$P,4,0)-$A137</f>
        <v>#N/A</v>
      </c>
      <c r="K137" s="57" t="e">
        <f>+VLOOKUP($X137,Vector!$A:$P,2,0)</f>
        <v>#N/A</v>
      </c>
      <c r="L137" s="57" t="e">
        <f>VLOOKUP(VLOOKUP($X137,Vector!$A:$P,5,0),Catalogos!K:L,2,0)</f>
        <v>#N/A</v>
      </c>
      <c r="M137" s="53" t="str">
        <f>IFERROR(VLOOKUP($F137,Catalogos!$A:$B,2,0),"VII")</f>
        <v>VII</v>
      </c>
      <c r="N137" s="56" t="e">
        <f>VLOOKUP(MIN(IFERROR(VLOOKUP(T137,Catalogos!$F:$G,2,0),200),IFERROR(VLOOKUP(U137,Catalogos!$F:$G,2,0),200),IFERROR(VLOOKUP(V137,Catalogos!$F:$G,2,0),200),IFERROR(VLOOKUP(W137,Catalogos!$F:$G,2,0),200)),Catalogos!$G$30:$H$57,2,0)</f>
        <v>#N/A</v>
      </c>
      <c r="O137" s="53" t="e">
        <f>VLOOKUP($F137,Catalogos!$A:$C,3,0)</f>
        <v>#N/A</v>
      </c>
      <c r="P137" s="14" t="e">
        <f t="shared" si="18"/>
        <v>#N/A</v>
      </c>
      <c r="Q137" s="20">
        <f t="shared" si="19"/>
        <v>0</v>
      </c>
      <c r="R137" s="20" t="e">
        <f t="shared" si="20"/>
        <v>#N/A</v>
      </c>
      <c r="S137" s="20" t="s">
        <v>118</v>
      </c>
      <c r="T137" s="65" t="e">
        <f>VLOOKUP($X137,Vector!$A:$I,6,0)</f>
        <v>#N/A</v>
      </c>
      <c r="U137" s="65" t="e">
        <f>VLOOKUP($X137,Vector!$A:$I,7,0)</f>
        <v>#N/A</v>
      </c>
      <c r="V137" s="65" t="e">
        <f>VLOOKUP($X137,Vector!$A:$I,8,0)</f>
        <v>#N/A</v>
      </c>
      <c r="W137" s="65" t="e">
        <f>VLOOKUP($X137,Vector!$A:$I,9,0)</f>
        <v>#N/A</v>
      </c>
      <c r="X137" s="13" t="str">
        <f t="shared" si="21"/>
        <v/>
      </c>
      <c r="Y137" s="75">
        <f t="shared" si="22"/>
        <v>0</v>
      </c>
    </row>
    <row r="138" spans="10:25" x14ac:dyDescent="0.25">
      <c r="J138" s="57" t="e">
        <f>+VLOOKUP($X138,Vector!$A:$P,4,0)-$A138</f>
        <v>#N/A</v>
      </c>
      <c r="K138" s="57" t="e">
        <f>+VLOOKUP($X138,Vector!$A:$P,2,0)</f>
        <v>#N/A</v>
      </c>
      <c r="L138" s="57" t="e">
        <f>VLOOKUP(VLOOKUP($X138,Vector!$A:$P,5,0),Catalogos!K:L,2,0)</f>
        <v>#N/A</v>
      </c>
      <c r="M138" s="53" t="str">
        <f>IFERROR(VLOOKUP($F138,Catalogos!$A:$B,2,0),"VII")</f>
        <v>VII</v>
      </c>
      <c r="N138" s="56" t="e">
        <f>VLOOKUP(MIN(IFERROR(VLOOKUP(T138,Catalogos!$F:$G,2,0),200),IFERROR(VLOOKUP(U138,Catalogos!$F:$G,2,0),200),IFERROR(VLOOKUP(V138,Catalogos!$F:$G,2,0),200),IFERROR(VLOOKUP(W138,Catalogos!$F:$G,2,0),200)),Catalogos!$G$30:$H$57,2,0)</f>
        <v>#N/A</v>
      </c>
      <c r="O138" s="53" t="e">
        <f>VLOOKUP($F138,Catalogos!$A:$C,3,0)</f>
        <v>#N/A</v>
      </c>
      <c r="P138" s="14" t="e">
        <f t="shared" si="18"/>
        <v>#N/A</v>
      </c>
      <c r="Q138" s="20">
        <f t="shared" si="19"/>
        <v>0</v>
      </c>
      <c r="R138" s="20" t="e">
        <f t="shared" si="20"/>
        <v>#N/A</v>
      </c>
      <c r="S138" s="20" t="s">
        <v>118</v>
      </c>
      <c r="T138" s="65" t="e">
        <f>VLOOKUP($X138,Vector!$A:$I,6,0)</f>
        <v>#N/A</v>
      </c>
      <c r="U138" s="65" t="e">
        <f>VLOOKUP($X138,Vector!$A:$I,7,0)</f>
        <v>#N/A</v>
      </c>
      <c r="V138" s="65" t="e">
        <f>VLOOKUP($X138,Vector!$A:$I,8,0)</f>
        <v>#N/A</v>
      </c>
      <c r="W138" s="65" t="e">
        <f>VLOOKUP($X138,Vector!$A:$I,9,0)</f>
        <v>#N/A</v>
      </c>
      <c r="X138" s="13" t="str">
        <f t="shared" si="21"/>
        <v/>
      </c>
      <c r="Y138" s="75">
        <f t="shared" si="22"/>
        <v>0</v>
      </c>
    </row>
    <row r="139" spans="10:25" x14ac:dyDescent="0.25">
      <c r="J139" s="57" t="e">
        <f>+VLOOKUP($X139,Vector!$A:$P,4,0)-$A139</f>
        <v>#N/A</v>
      </c>
      <c r="K139" s="57" t="e">
        <f>+VLOOKUP($X139,Vector!$A:$P,2,0)</f>
        <v>#N/A</v>
      </c>
      <c r="L139" s="57" t="e">
        <f>VLOOKUP(VLOOKUP($X139,Vector!$A:$P,5,0),Catalogos!K:L,2,0)</f>
        <v>#N/A</v>
      </c>
      <c r="M139" s="53" t="str">
        <f>IFERROR(VLOOKUP($F139,Catalogos!$A:$B,2,0),"VII")</f>
        <v>VII</v>
      </c>
      <c r="N139" s="56" t="e">
        <f>VLOOKUP(MIN(IFERROR(VLOOKUP(T139,Catalogos!$F:$G,2,0),200),IFERROR(VLOOKUP(U139,Catalogos!$F:$G,2,0),200),IFERROR(VLOOKUP(V139,Catalogos!$F:$G,2,0),200),IFERROR(VLOOKUP(W139,Catalogos!$F:$G,2,0),200)),Catalogos!$G$30:$H$57,2,0)</f>
        <v>#N/A</v>
      </c>
      <c r="O139" s="53" t="e">
        <f>VLOOKUP($F139,Catalogos!$A:$C,3,0)</f>
        <v>#N/A</v>
      </c>
      <c r="P139" s="14" t="e">
        <f t="shared" si="18"/>
        <v>#N/A</v>
      </c>
      <c r="Q139" s="20">
        <f t="shared" si="19"/>
        <v>0</v>
      </c>
      <c r="R139" s="20" t="e">
        <f t="shared" si="20"/>
        <v>#N/A</v>
      </c>
      <c r="S139" s="20" t="s">
        <v>118</v>
      </c>
      <c r="T139" s="65" t="e">
        <f>VLOOKUP($X139,Vector!$A:$I,6,0)</f>
        <v>#N/A</v>
      </c>
      <c r="U139" s="65" t="e">
        <f>VLOOKUP($X139,Vector!$A:$I,7,0)</f>
        <v>#N/A</v>
      </c>
      <c r="V139" s="65" t="e">
        <f>VLOOKUP($X139,Vector!$A:$I,8,0)</f>
        <v>#N/A</v>
      </c>
      <c r="W139" s="65" t="e">
        <f>VLOOKUP($X139,Vector!$A:$I,9,0)</f>
        <v>#N/A</v>
      </c>
      <c r="X139" s="13" t="str">
        <f t="shared" si="21"/>
        <v/>
      </c>
      <c r="Y139" s="75">
        <f t="shared" si="22"/>
        <v>0</v>
      </c>
    </row>
    <row r="140" spans="10:25" x14ac:dyDescent="0.25">
      <c r="J140" s="57" t="e">
        <f>+VLOOKUP($X140,Vector!$A:$P,4,0)-$A140</f>
        <v>#N/A</v>
      </c>
      <c r="K140" s="57" t="e">
        <f>+VLOOKUP($X140,Vector!$A:$P,2,0)</f>
        <v>#N/A</v>
      </c>
      <c r="L140" s="57" t="e">
        <f>VLOOKUP(VLOOKUP($X140,Vector!$A:$P,5,0),Catalogos!K:L,2,0)</f>
        <v>#N/A</v>
      </c>
      <c r="M140" s="53" t="str">
        <f>IFERROR(VLOOKUP($F140,Catalogos!$A:$B,2,0),"VII")</f>
        <v>VII</v>
      </c>
      <c r="N140" s="56" t="e">
        <f>VLOOKUP(MIN(IFERROR(VLOOKUP(T140,Catalogos!$F:$G,2,0),200),IFERROR(VLOOKUP(U140,Catalogos!$F:$G,2,0),200),IFERROR(VLOOKUP(V140,Catalogos!$F:$G,2,0),200),IFERROR(VLOOKUP(W140,Catalogos!$F:$G,2,0),200)),Catalogos!$G$30:$H$57,2,0)</f>
        <v>#N/A</v>
      </c>
      <c r="O140" s="53" t="e">
        <f>VLOOKUP($F140,Catalogos!$A:$C,3,0)</f>
        <v>#N/A</v>
      </c>
      <c r="P140" s="14" t="e">
        <f t="shared" si="18"/>
        <v>#N/A</v>
      </c>
      <c r="Q140" s="20">
        <f t="shared" si="19"/>
        <v>0</v>
      </c>
      <c r="R140" s="20" t="e">
        <f t="shared" si="20"/>
        <v>#N/A</v>
      </c>
      <c r="S140" s="20" t="s">
        <v>118</v>
      </c>
      <c r="T140" s="65" t="e">
        <f>VLOOKUP($X140,Vector!$A:$I,6,0)</f>
        <v>#N/A</v>
      </c>
      <c r="U140" s="65" t="e">
        <f>VLOOKUP($X140,Vector!$A:$I,7,0)</f>
        <v>#N/A</v>
      </c>
      <c r="V140" s="65" t="e">
        <f>VLOOKUP($X140,Vector!$A:$I,8,0)</f>
        <v>#N/A</v>
      </c>
      <c r="W140" s="65" t="e">
        <f>VLOOKUP($X140,Vector!$A:$I,9,0)</f>
        <v>#N/A</v>
      </c>
      <c r="X140" s="13" t="str">
        <f t="shared" si="21"/>
        <v/>
      </c>
      <c r="Y140" s="75">
        <f t="shared" si="22"/>
        <v>0</v>
      </c>
    </row>
    <row r="141" spans="10:25" x14ac:dyDescent="0.25">
      <c r="J141" s="57" t="e">
        <f>+VLOOKUP($X141,Vector!$A:$P,4,0)-$A141</f>
        <v>#N/A</v>
      </c>
      <c r="K141" s="57" t="e">
        <f>+VLOOKUP($X141,Vector!$A:$P,2,0)</f>
        <v>#N/A</v>
      </c>
      <c r="L141" s="57" t="e">
        <f>VLOOKUP(VLOOKUP($X141,Vector!$A:$P,5,0),Catalogos!K:L,2,0)</f>
        <v>#N/A</v>
      </c>
      <c r="M141" s="53" t="str">
        <f>IFERROR(VLOOKUP($F141,Catalogos!$A:$B,2,0),"VII")</f>
        <v>VII</v>
      </c>
      <c r="N141" s="56" t="e">
        <f>VLOOKUP(MIN(IFERROR(VLOOKUP(T141,Catalogos!$F:$G,2,0),200),IFERROR(VLOOKUP(U141,Catalogos!$F:$G,2,0),200),IFERROR(VLOOKUP(V141,Catalogos!$F:$G,2,0),200),IFERROR(VLOOKUP(W141,Catalogos!$F:$G,2,0),200)),Catalogos!$G$30:$H$57,2,0)</f>
        <v>#N/A</v>
      </c>
      <c r="O141" s="53" t="e">
        <f>VLOOKUP($F141,Catalogos!$A:$C,3,0)</f>
        <v>#N/A</v>
      </c>
      <c r="P141" s="14" t="e">
        <f t="shared" si="18"/>
        <v>#N/A</v>
      </c>
      <c r="Q141" s="20">
        <f t="shared" si="19"/>
        <v>0</v>
      </c>
      <c r="R141" s="20" t="e">
        <f t="shared" si="20"/>
        <v>#N/A</v>
      </c>
      <c r="S141" s="20" t="s">
        <v>118</v>
      </c>
      <c r="T141" s="65" t="e">
        <f>VLOOKUP($X141,Vector!$A:$I,6,0)</f>
        <v>#N/A</v>
      </c>
      <c r="U141" s="65" t="e">
        <f>VLOOKUP($X141,Vector!$A:$I,7,0)</f>
        <v>#N/A</v>
      </c>
      <c r="V141" s="65" t="e">
        <f>VLOOKUP($X141,Vector!$A:$I,8,0)</f>
        <v>#N/A</v>
      </c>
      <c r="W141" s="65" t="e">
        <f>VLOOKUP($X141,Vector!$A:$I,9,0)</f>
        <v>#N/A</v>
      </c>
      <c r="X141" s="13" t="str">
        <f t="shared" si="21"/>
        <v/>
      </c>
      <c r="Y141" s="75">
        <f t="shared" si="22"/>
        <v>0</v>
      </c>
    </row>
    <row r="142" spans="10:25" x14ac:dyDescent="0.25">
      <c r="J142" s="57" t="e">
        <f>+VLOOKUP($X142,Vector!$A:$P,4,0)-$A142</f>
        <v>#N/A</v>
      </c>
      <c r="K142" s="57" t="e">
        <f>+VLOOKUP($X142,Vector!$A:$P,2,0)</f>
        <v>#N/A</v>
      </c>
      <c r="L142" s="57" t="e">
        <f>VLOOKUP(VLOOKUP($X142,Vector!$A:$P,5,0),Catalogos!K:L,2,0)</f>
        <v>#N/A</v>
      </c>
      <c r="M142" s="53" t="str">
        <f>IFERROR(VLOOKUP($F142,Catalogos!$A:$B,2,0),"VII")</f>
        <v>VII</v>
      </c>
      <c r="N142" s="56" t="e">
        <f>VLOOKUP(MIN(IFERROR(VLOOKUP(T142,Catalogos!$F:$G,2,0),200),IFERROR(VLOOKUP(U142,Catalogos!$F:$G,2,0),200),IFERROR(VLOOKUP(V142,Catalogos!$F:$G,2,0),200),IFERROR(VLOOKUP(W142,Catalogos!$F:$G,2,0),200)),Catalogos!$G$30:$H$57,2,0)</f>
        <v>#N/A</v>
      </c>
      <c r="O142" s="53" t="e">
        <f>VLOOKUP($F142,Catalogos!$A:$C,3,0)</f>
        <v>#N/A</v>
      </c>
      <c r="P142" s="14" t="e">
        <f t="shared" si="18"/>
        <v>#N/A</v>
      </c>
      <c r="Q142" s="20">
        <f t="shared" si="19"/>
        <v>0</v>
      </c>
      <c r="R142" s="20" t="e">
        <f t="shared" si="20"/>
        <v>#N/A</v>
      </c>
      <c r="S142" s="20" t="s">
        <v>118</v>
      </c>
      <c r="T142" s="65" t="e">
        <f>VLOOKUP($X142,Vector!$A:$I,6,0)</f>
        <v>#N/A</v>
      </c>
      <c r="U142" s="65" t="e">
        <f>VLOOKUP($X142,Vector!$A:$I,7,0)</f>
        <v>#N/A</v>
      </c>
      <c r="V142" s="65" t="e">
        <f>VLOOKUP($X142,Vector!$A:$I,8,0)</f>
        <v>#N/A</v>
      </c>
      <c r="W142" s="65" t="e">
        <f>VLOOKUP($X142,Vector!$A:$I,9,0)</f>
        <v>#N/A</v>
      </c>
      <c r="X142" s="13" t="str">
        <f t="shared" si="21"/>
        <v/>
      </c>
      <c r="Y142" s="75">
        <f t="shared" si="22"/>
        <v>0</v>
      </c>
    </row>
    <row r="143" spans="10:25" x14ac:dyDescent="0.25">
      <c r="J143" s="57" t="e">
        <f>+VLOOKUP($X143,Vector!$A:$P,4,0)-$A143</f>
        <v>#N/A</v>
      </c>
      <c r="K143" s="57" t="e">
        <f>+VLOOKUP($X143,Vector!$A:$P,2,0)</f>
        <v>#N/A</v>
      </c>
      <c r="L143" s="57" t="e">
        <f>VLOOKUP(VLOOKUP($X143,Vector!$A:$P,5,0),Catalogos!K:L,2,0)</f>
        <v>#N/A</v>
      </c>
      <c r="M143" s="53" t="str">
        <f>IFERROR(VLOOKUP($F143,Catalogos!$A:$B,2,0),"VII")</f>
        <v>VII</v>
      </c>
      <c r="N143" s="56" t="e">
        <f>VLOOKUP(MIN(IFERROR(VLOOKUP(T143,Catalogos!$F:$G,2,0),200),IFERROR(VLOOKUP(U143,Catalogos!$F:$G,2,0),200),IFERROR(VLOOKUP(V143,Catalogos!$F:$G,2,0),200),IFERROR(VLOOKUP(W143,Catalogos!$F:$G,2,0),200)),Catalogos!$G$30:$H$57,2,0)</f>
        <v>#N/A</v>
      </c>
      <c r="O143" s="53" t="e">
        <f>VLOOKUP($F143,Catalogos!$A:$C,3,0)</f>
        <v>#N/A</v>
      </c>
      <c r="P143" s="14" t="e">
        <f t="shared" si="18"/>
        <v>#N/A</v>
      </c>
      <c r="Q143" s="20">
        <f t="shared" si="19"/>
        <v>0</v>
      </c>
      <c r="R143" s="20" t="e">
        <f t="shared" si="20"/>
        <v>#N/A</v>
      </c>
      <c r="S143" s="20" t="s">
        <v>118</v>
      </c>
      <c r="T143" s="65" t="e">
        <f>VLOOKUP($X143,Vector!$A:$I,6,0)</f>
        <v>#N/A</v>
      </c>
      <c r="U143" s="65" t="e">
        <f>VLOOKUP($X143,Vector!$A:$I,7,0)</f>
        <v>#N/A</v>
      </c>
      <c r="V143" s="65" t="e">
        <f>VLOOKUP($X143,Vector!$A:$I,8,0)</f>
        <v>#N/A</v>
      </c>
      <c r="W143" s="65" t="e">
        <f>VLOOKUP($X143,Vector!$A:$I,9,0)</f>
        <v>#N/A</v>
      </c>
      <c r="X143" s="13" t="str">
        <f t="shared" si="21"/>
        <v/>
      </c>
      <c r="Y143" s="75">
        <f t="shared" si="22"/>
        <v>0</v>
      </c>
    </row>
    <row r="144" spans="10:25" x14ac:dyDescent="0.25">
      <c r="J144" s="57" t="e">
        <f>+VLOOKUP($X144,Vector!$A:$P,4,0)-$A144</f>
        <v>#N/A</v>
      </c>
      <c r="K144" s="57" t="e">
        <f>+VLOOKUP($X144,Vector!$A:$P,2,0)</f>
        <v>#N/A</v>
      </c>
      <c r="L144" s="57" t="e">
        <f>VLOOKUP(VLOOKUP($X144,Vector!$A:$P,5,0),Catalogos!K:L,2,0)</f>
        <v>#N/A</v>
      </c>
      <c r="M144" s="53" t="str">
        <f>IFERROR(VLOOKUP($F144,Catalogos!$A:$B,2,0),"VII")</f>
        <v>VII</v>
      </c>
      <c r="N144" s="56" t="e">
        <f>VLOOKUP(MIN(IFERROR(VLOOKUP(T144,Catalogos!$F:$G,2,0),200),IFERROR(VLOOKUP(U144,Catalogos!$F:$G,2,0),200),IFERROR(VLOOKUP(V144,Catalogos!$F:$G,2,0),200),IFERROR(VLOOKUP(W144,Catalogos!$F:$G,2,0),200)),Catalogos!$G$30:$H$57,2,0)</f>
        <v>#N/A</v>
      </c>
      <c r="O144" s="53" t="e">
        <f>VLOOKUP($F144,Catalogos!$A:$C,3,0)</f>
        <v>#N/A</v>
      </c>
      <c r="P144" s="14" t="e">
        <f t="shared" si="18"/>
        <v>#N/A</v>
      </c>
      <c r="Q144" s="20">
        <f t="shared" si="19"/>
        <v>0</v>
      </c>
      <c r="R144" s="20" t="e">
        <f t="shared" si="20"/>
        <v>#N/A</v>
      </c>
      <c r="S144" s="20" t="s">
        <v>118</v>
      </c>
      <c r="T144" s="65" t="e">
        <f>VLOOKUP($X144,Vector!$A:$I,6,0)</f>
        <v>#N/A</v>
      </c>
      <c r="U144" s="65" t="e">
        <f>VLOOKUP($X144,Vector!$A:$I,7,0)</f>
        <v>#N/A</v>
      </c>
      <c r="V144" s="65" t="e">
        <f>VLOOKUP($X144,Vector!$A:$I,8,0)</f>
        <v>#N/A</v>
      </c>
      <c r="W144" s="65" t="e">
        <f>VLOOKUP($X144,Vector!$A:$I,9,0)</f>
        <v>#N/A</v>
      </c>
      <c r="X144" s="13" t="str">
        <f t="shared" si="21"/>
        <v/>
      </c>
      <c r="Y144" s="75">
        <f t="shared" si="22"/>
        <v>0</v>
      </c>
    </row>
    <row r="145" spans="10:25" x14ac:dyDescent="0.25">
      <c r="J145" s="57" t="e">
        <f>+VLOOKUP($X145,Vector!$A:$P,4,0)-$A145</f>
        <v>#N/A</v>
      </c>
      <c r="K145" s="57" t="e">
        <f>+VLOOKUP($X145,Vector!$A:$P,2,0)</f>
        <v>#N/A</v>
      </c>
      <c r="L145" s="57" t="e">
        <f>VLOOKUP(VLOOKUP($X145,Vector!$A:$P,5,0),Catalogos!K:L,2,0)</f>
        <v>#N/A</v>
      </c>
      <c r="M145" s="53" t="str">
        <f>IFERROR(VLOOKUP($F145,Catalogos!$A:$B,2,0),"VII")</f>
        <v>VII</v>
      </c>
      <c r="N145" s="56" t="e">
        <f>VLOOKUP(MIN(IFERROR(VLOOKUP(T145,Catalogos!$F:$G,2,0),200),IFERROR(VLOOKUP(U145,Catalogos!$F:$G,2,0),200),IFERROR(VLOOKUP(V145,Catalogos!$F:$G,2,0),200),IFERROR(VLOOKUP(W145,Catalogos!$F:$G,2,0),200)),Catalogos!$G$30:$H$57,2,0)</f>
        <v>#N/A</v>
      </c>
      <c r="O145" s="53" t="e">
        <f>VLOOKUP($F145,Catalogos!$A:$C,3,0)</f>
        <v>#N/A</v>
      </c>
      <c r="P145" s="14" t="e">
        <f t="shared" si="18"/>
        <v>#N/A</v>
      </c>
      <c r="Q145" s="20">
        <f t="shared" si="19"/>
        <v>0</v>
      </c>
      <c r="R145" s="20" t="e">
        <f t="shared" si="20"/>
        <v>#N/A</v>
      </c>
      <c r="S145" s="20" t="s">
        <v>118</v>
      </c>
      <c r="T145" s="65" t="e">
        <f>VLOOKUP($X145,Vector!$A:$I,6,0)</f>
        <v>#N/A</v>
      </c>
      <c r="U145" s="65" t="e">
        <f>VLOOKUP($X145,Vector!$A:$I,7,0)</f>
        <v>#N/A</v>
      </c>
      <c r="V145" s="65" t="e">
        <f>VLOOKUP($X145,Vector!$A:$I,8,0)</f>
        <v>#N/A</v>
      </c>
      <c r="W145" s="65" t="e">
        <f>VLOOKUP($X145,Vector!$A:$I,9,0)</f>
        <v>#N/A</v>
      </c>
      <c r="X145" s="13" t="str">
        <f t="shared" si="21"/>
        <v/>
      </c>
      <c r="Y145" s="75">
        <f t="shared" si="22"/>
        <v>0</v>
      </c>
    </row>
    <row r="146" spans="10:25" x14ac:dyDescent="0.25">
      <c r="J146" s="57" t="e">
        <f>+VLOOKUP($X146,Vector!$A:$P,4,0)-$A146</f>
        <v>#N/A</v>
      </c>
      <c r="K146" s="57" t="e">
        <f>+VLOOKUP($X146,Vector!$A:$P,2,0)</f>
        <v>#N/A</v>
      </c>
      <c r="L146" s="57" t="e">
        <f>VLOOKUP(VLOOKUP($X146,Vector!$A:$P,5,0),Catalogos!K:L,2,0)</f>
        <v>#N/A</v>
      </c>
      <c r="M146" s="53" t="str">
        <f>IFERROR(VLOOKUP($F146,Catalogos!$A:$B,2,0),"VII")</f>
        <v>VII</v>
      </c>
      <c r="N146" s="56" t="e">
        <f>VLOOKUP(MIN(IFERROR(VLOOKUP(T146,Catalogos!$F:$G,2,0),200),IFERROR(VLOOKUP(U146,Catalogos!$F:$G,2,0),200),IFERROR(VLOOKUP(V146,Catalogos!$F:$G,2,0),200),IFERROR(VLOOKUP(W146,Catalogos!$F:$G,2,0),200)),Catalogos!$G$30:$H$57,2,0)</f>
        <v>#N/A</v>
      </c>
      <c r="O146" s="53" t="e">
        <f>VLOOKUP($F146,Catalogos!$A:$C,3,0)</f>
        <v>#N/A</v>
      </c>
      <c r="P146" s="14" t="e">
        <f t="shared" si="18"/>
        <v>#N/A</v>
      </c>
      <c r="Q146" s="20">
        <f t="shared" si="19"/>
        <v>0</v>
      </c>
      <c r="R146" s="20" t="e">
        <f t="shared" si="20"/>
        <v>#N/A</v>
      </c>
      <c r="S146" s="20" t="s">
        <v>118</v>
      </c>
      <c r="T146" s="65" t="e">
        <f>VLOOKUP($X146,Vector!$A:$I,6,0)</f>
        <v>#N/A</v>
      </c>
      <c r="U146" s="65" t="e">
        <f>VLOOKUP($X146,Vector!$A:$I,7,0)</f>
        <v>#N/A</v>
      </c>
      <c r="V146" s="65" t="e">
        <f>VLOOKUP($X146,Vector!$A:$I,8,0)</f>
        <v>#N/A</v>
      </c>
      <c r="W146" s="65" t="e">
        <f>VLOOKUP($X146,Vector!$A:$I,9,0)</f>
        <v>#N/A</v>
      </c>
      <c r="X146" s="13" t="str">
        <f t="shared" si="21"/>
        <v/>
      </c>
      <c r="Y146" s="75">
        <f t="shared" si="22"/>
        <v>0</v>
      </c>
    </row>
    <row r="147" spans="10:25" x14ac:dyDescent="0.25">
      <c r="J147" s="57" t="e">
        <f>+VLOOKUP($X147,Vector!$A:$P,4,0)-$A147</f>
        <v>#N/A</v>
      </c>
      <c r="K147" s="57" t="e">
        <f>+VLOOKUP($X147,Vector!$A:$P,2,0)</f>
        <v>#N/A</v>
      </c>
      <c r="L147" s="57" t="e">
        <f>VLOOKUP(VLOOKUP($X147,Vector!$A:$P,5,0),Catalogos!K:L,2,0)</f>
        <v>#N/A</v>
      </c>
      <c r="M147" s="53" t="str">
        <f>IFERROR(VLOOKUP($F147,Catalogos!$A:$B,2,0),"VII")</f>
        <v>VII</v>
      </c>
      <c r="N147" s="56" t="e">
        <f>VLOOKUP(MIN(IFERROR(VLOOKUP(T147,Catalogos!$F:$G,2,0),200),IFERROR(VLOOKUP(U147,Catalogos!$F:$G,2,0),200),IFERROR(VLOOKUP(V147,Catalogos!$F:$G,2,0),200),IFERROR(VLOOKUP(W147,Catalogos!$F:$G,2,0),200)),Catalogos!$G$30:$H$57,2,0)</f>
        <v>#N/A</v>
      </c>
      <c r="O147" s="53" t="e">
        <f>VLOOKUP($F147,Catalogos!$A:$C,3,0)</f>
        <v>#N/A</v>
      </c>
      <c r="P147" s="14" t="e">
        <f t="shared" si="18"/>
        <v>#N/A</v>
      </c>
      <c r="Q147" s="20">
        <f t="shared" si="19"/>
        <v>0</v>
      </c>
      <c r="R147" s="20" t="e">
        <f t="shared" si="20"/>
        <v>#N/A</v>
      </c>
      <c r="S147" s="20" t="s">
        <v>118</v>
      </c>
      <c r="T147" s="65" t="e">
        <f>VLOOKUP($X147,Vector!$A:$I,6,0)</f>
        <v>#N/A</v>
      </c>
      <c r="U147" s="65" t="e">
        <f>VLOOKUP($X147,Vector!$A:$I,7,0)</f>
        <v>#N/A</v>
      </c>
      <c r="V147" s="65" t="e">
        <f>VLOOKUP($X147,Vector!$A:$I,8,0)</f>
        <v>#N/A</v>
      </c>
      <c r="W147" s="65" t="e">
        <f>VLOOKUP($X147,Vector!$A:$I,9,0)</f>
        <v>#N/A</v>
      </c>
      <c r="X147" s="13" t="str">
        <f t="shared" si="21"/>
        <v/>
      </c>
      <c r="Y147" s="75">
        <f t="shared" si="22"/>
        <v>0</v>
      </c>
    </row>
    <row r="148" spans="10:25" x14ac:dyDescent="0.25">
      <c r="J148" s="57" t="e">
        <f>+VLOOKUP($X148,Vector!$A:$P,4,0)-$A148</f>
        <v>#N/A</v>
      </c>
      <c r="K148" s="57" t="e">
        <f>+VLOOKUP($X148,Vector!$A:$P,2,0)</f>
        <v>#N/A</v>
      </c>
      <c r="L148" s="57" t="e">
        <f>VLOOKUP(VLOOKUP($X148,Vector!$A:$P,5,0),Catalogos!K:L,2,0)</f>
        <v>#N/A</v>
      </c>
      <c r="M148" s="53" t="str">
        <f>IFERROR(VLOOKUP($F148,Catalogos!$A:$B,2,0),"VII")</f>
        <v>VII</v>
      </c>
      <c r="N148" s="56" t="e">
        <f>VLOOKUP(MIN(IFERROR(VLOOKUP(T148,Catalogos!$F:$G,2,0),200),IFERROR(VLOOKUP(U148,Catalogos!$F:$G,2,0),200),IFERROR(VLOOKUP(V148,Catalogos!$F:$G,2,0),200),IFERROR(VLOOKUP(W148,Catalogos!$F:$G,2,0),200)),Catalogos!$G$30:$H$57,2,0)</f>
        <v>#N/A</v>
      </c>
      <c r="O148" s="53" t="e">
        <f>VLOOKUP($F148,Catalogos!$A:$C,3,0)</f>
        <v>#N/A</v>
      </c>
      <c r="P148" s="14" t="e">
        <f t="shared" si="18"/>
        <v>#N/A</v>
      </c>
      <c r="Q148" s="20">
        <f t="shared" si="19"/>
        <v>0</v>
      </c>
      <c r="R148" s="20" t="e">
        <f t="shared" si="20"/>
        <v>#N/A</v>
      </c>
      <c r="S148" s="20" t="s">
        <v>118</v>
      </c>
      <c r="T148" s="65" t="e">
        <f>VLOOKUP($X148,Vector!$A:$I,6,0)</f>
        <v>#N/A</v>
      </c>
      <c r="U148" s="65" t="e">
        <f>VLOOKUP($X148,Vector!$A:$I,7,0)</f>
        <v>#N/A</v>
      </c>
      <c r="V148" s="65" t="e">
        <f>VLOOKUP($X148,Vector!$A:$I,8,0)</f>
        <v>#N/A</v>
      </c>
      <c r="W148" s="65" t="e">
        <f>VLOOKUP($X148,Vector!$A:$I,9,0)</f>
        <v>#N/A</v>
      </c>
      <c r="X148" s="13" t="str">
        <f t="shared" si="21"/>
        <v/>
      </c>
      <c r="Y148" s="75">
        <f t="shared" si="22"/>
        <v>0</v>
      </c>
    </row>
    <row r="149" spans="10:25" x14ac:dyDescent="0.25">
      <c r="J149" s="57" t="e">
        <f>+VLOOKUP($X149,Vector!$A:$P,4,0)-$A149</f>
        <v>#N/A</v>
      </c>
      <c r="K149" s="57" t="e">
        <f>+VLOOKUP($X149,Vector!$A:$P,2,0)</f>
        <v>#N/A</v>
      </c>
      <c r="L149" s="57" t="e">
        <f>VLOOKUP(VLOOKUP($X149,Vector!$A:$P,5,0),Catalogos!K:L,2,0)</f>
        <v>#N/A</v>
      </c>
      <c r="M149" s="53" t="str">
        <f>IFERROR(VLOOKUP($F149,Catalogos!$A:$B,2,0),"VII")</f>
        <v>VII</v>
      </c>
      <c r="N149" s="56" t="e">
        <f>VLOOKUP(MIN(IFERROR(VLOOKUP(T149,Catalogos!$F:$G,2,0),200),IFERROR(VLOOKUP(U149,Catalogos!$F:$G,2,0),200),IFERROR(VLOOKUP(V149,Catalogos!$F:$G,2,0),200),IFERROR(VLOOKUP(W149,Catalogos!$F:$G,2,0),200)),Catalogos!$G$30:$H$57,2,0)</f>
        <v>#N/A</v>
      </c>
      <c r="O149" s="53" t="e">
        <f>VLOOKUP($F149,Catalogos!$A:$C,3,0)</f>
        <v>#N/A</v>
      </c>
      <c r="P149" s="14" t="e">
        <f t="shared" si="18"/>
        <v>#N/A</v>
      </c>
      <c r="Q149" s="20">
        <f t="shared" si="19"/>
        <v>0</v>
      </c>
      <c r="R149" s="20" t="e">
        <f t="shared" si="20"/>
        <v>#N/A</v>
      </c>
      <c r="S149" s="20" t="s">
        <v>118</v>
      </c>
      <c r="T149" s="65" t="e">
        <f>VLOOKUP($X149,Vector!$A:$I,6,0)</f>
        <v>#N/A</v>
      </c>
      <c r="U149" s="65" t="e">
        <f>VLOOKUP($X149,Vector!$A:$I,7,0)</f>
        <v>#N/A</v>
      </c>
      <c r="V149" s="65" t="e">
        <f>VLOOKUP($X149,Vector!$A:$I,8,0)</f>
        <v>#N/A</v>
      </c>
      <c r="W149" s="65" t="e">
        <f>VLOOKUP($X149,Vector!$A:$I,9,0)</f>
        <v>#N/A</v>
      </c>
      <c r="X149" s="13" t="str">
        <f t="shared" si="21"/>
        <v/>
      </c>
      <c r="Y149" s="75">
        <f t="shared" si="22"/>
        <v>0</v>
      </c>
    </row>
    <row r="150" spans="10:25" x14ac:dyDescent="0.25">
      <c r="J150" s="57" t="e">
        <f>+VLOOKUP($X150,Vector!$A:$P,4,0)-$A150</f>
        <v>#N/A</v>
      </c>
      <c r="K150" s="57" t="e">
        <f>+VLOOKUP($X150,Vector!$A:$P,2,0)</f>
        <v>#N/A</v>
      </c>
      <c r="L150" s="57" t="e">
        <f>VLOOKUP(VLOOKUP($X150,Vector!$A:$P,5,0),Catalogos!K:L,2,0)</f>
        <v>#N/A</v>
      </c>
      <c r="M150" s="53" t="str">
        <f>IFERROR(VLOOKUP($F150,Catalogos!$A:$B,2,0),"VII")</f>
        <v>VII</v>
      </c>
      <c r="N150" s="56" t="e">
        <f>VLOOKUP(MIN(IFERROR(VLOOKUP(T150,Catalogos!$F:$G,2,0),200),IFERROR(VLOOKUP(U150,Catalogos!$F:$G,2,0),200),IFERROR(VLOOKUP(V150,Catalogos!$F:$G,2,0),200),IFERROR(VLOOKUP(W150,Catalogos!$F:$G,2,0),200)),Catalogos!$G$30:$H$57,2,0)</f>
        <v>#N/A</v>
      </c>
      <c r="O150" s="53" t="e">
        <f>VLOOKUP($F150,Catalogos!$A:$C,3,0)</f>
        <v>#N/A</v>
      </c>
      <c r="P150" s="14" t="e">
        <f t="shared" si="18"/>
        <v>#N/A</v>
      </c>
      <c r="Q150" s="20">
        <f t="shared" si="19"/>
        <v>0</v>
      </c>
      <c r="R150" s="20" t="e">
        <f t="shared" si="20"/>
        <v>#N/A</v>
      </c>
      <c r="S150" s="20" t="s">
        <v>118</v>
      </c>
      <c r="T150" s="65" t="e">
        <f>VLOOKUP($X150,Vector!$A:$I,6,0)</f>
        <v>#N/A</v>
      </c>
      <c r="U150" s="65" t="e">
        <f>VLOOKUP($X150,Vector!$A:$I,7,0)</f>
        <v>#N/A</v>
      </c>
      <c r="V150" s="65" t="e">
        <f>VLOOKUP($X150,Vector!$A:$I,8,0)</f>
        <v>#N/A</v>
      </c>
      <c r="W150" s="65" t="e">
        <f>VLOOKUP($X150,Vector!$A:$I,9,0)</f>
        <v>#N/A</v>
      </c>
      <c r="X150" s="13" t="str">
        <f t="shared" si="21"/>
        <v/>
      </c>
      <c r="Y150" s="75">
        <f t="shared" si="22"/>
        <v>0</v>
      </c>
    </row>
    <row r="151" spans="10:25" x14ac:dyDescent="0.25">
      <c r="J151" s="57" t="e">
        <f>+VLOOKUP($X151,Vector!$A:$P,4,0)-$A151</f>
        <v>#N/A</v>
      </c>
      <c r="K151" s="57" t="e">
        <f>+VLOOKUP($X151,Vector!$A:$P,2,0)</f>
        <v>#N/A</v>
      </c>
      <c r="L151" s="57" t="e">
        <f>VLOOKUP(VLOOKUP($X151,Vector!$A:$P,5,0),Catalogos!K:L,2,0)</f>
        <v>#N/A</v>
      </c>
      <c r="M151" s="53" t="str">
        <f>IFERROR(VLOOKUP($F151,Catalogos!$A:$B,2,0),"VII")</f>
        <v>VII</v>
      </c>
      <c r="N151" s="56" t="e">
        <f>VLOOKUP(MIN(IFERROR(VLOOKUP(T151,Catalogos!$F:$G,2,0),200),IFERROR(VLOOKUP(U151,Catalogos!$F:$G,2,0),200),IFERROR(VLOOKUP(V151,Catalogos!$F:$G,2,0),200),IFERROR(VLOOKUP(W151,Catalogos!$F:$G,2,0),200)),Catalogos!$G$30:$H$57,2,0)</f>
        <v>#N/A</v>
      </c>
      <c r="O151" s="53" t="e">
        <f>VLOOKUP($F151,Catalogos!$A:$C,3,0)</f>
        <v>#N/A</v>
      </c>
      <c r="P151" s="14" t="e">
        <f t="shared" si="18"/>
        <v>#N/A</v>
      </c>
      <c r="Q151" s="20">
        <f t="shared" si="19"/>
        <v>0</v>
      </c>
      <c r="R151" s="20" t="e">
        <f t="shared" si="20"/>
        <v>#N/A</v>
      </c>
      <c r="S151" s="20" t="s">
        <v>118</v>
      </c>
      <c r="T151" s="65" t="e">
        <f>VLOOKUP($X151,Vector!$A:$I,6,0)</f>
        <v>#N/A</v>
      </c>
      <c r="U151" s="65" t="e">
        <f>VLOOKUP($X151,Vector!$A:$I,7,0)</f>
        <v>#N/A</v>
      </c>
      <c r="V151" s="65" t="e">
        <f>VLOOKUP($X151,Vector!$A:$I,8,0)</f>
        <v>#N/A</v>
      </c>
      <c r="W151" s="65" t="e">
        <f>VLOOKUP($X151,Vector!$A:$I,9,0)</f>
        <v>#N/A</v>
      </c>
      <c r="X151" s="13" t="str">
        <f t="shared" si="21"/>
        <v/>
      </c>
      <c r="Y151" s="75">
        <f t="shared" si="22"/>
        <v>0</v>
      </c>
    </row>
    <row r="152" spans="10:25" x14ac:dyDescent="0.25">
      <c r="J152" s="57" t="e">
        <f>+VLOOKUP($X152,Vector!$A:$P,4,0)-$A152</f>
        <v>#N/A</v>
      </c>
      <c r="K152" s="57" t="e">
        <f>+VLOOKUP($X152,Vector!$A:$P,2,0)</f>
        <v>#N/A</v>
      </c>
      <c r="L152" s="57" t="e">
        <f>VLOOKUP(VLOOKUP($X152,Vector!$A:$P,5,0),Catalogos!K:L,2,0)</f>
        <v>#N/A</v>
      </c>
      <c r="M152" s="53" t="str">
        <f>IFERROR(VLOOKUP($F152,Catalogos!$A:$B,2,0),"VII")</f>
        <v>VII</v>
      </c>
      <c r="N152" s="56" t="e">
        <f>VLOOKUP(MIN(IFERROR(VLOOKUP(T152,Catalogos!$F:$G,2,0),200),IFERROR(VLOOKUP(U152,Catalogos!$F:$G,2,0),200),IFERROR(VLOOKUP(V152,Catalogos!$F:$G,2,0),200),IFERROR(VLOOKUP(W152,Catalogos!$F:$G,2,0),200)),Catalogos!$G$30:$H$57,2,0)</f>
        <v>#N/A</v>
      </c>
      <c r="O152" s="53" t="e">
        <f>VLOOKUP($F152,Catalogos!$A:$C,3,0)</f>
        <v>#N/A</v>
      </c>
      <c r="P152" s="14" t="e">
        <f t="shared" si="18"/>
        <v>#N/A</v>
      </c>
      <c r="Q152" s="20">
        <f t="shared" si="19"/>
        <v>0</v>
      </c>
      <c r="R152" s="20" t="e">
        <f t="shared" si="20"/>
        <v>#N/A</v>
      </c>
      <c r="S152" s="20" t="s">
        <v>118</v>
      </c>
      <c r="T152" s="65" t="e">
        <f>VLOOKUP($X152,Vector!$A:$I,6,0)</f>
        <v>#N/A</v>
      </c>
      <c r="U152" s="65" t="e">
        <f>VLOOKUP($X152,Vector!$A:$I,7,0)</f>
        <v>#N/A</v>
      </c>
      <c r="V152" s="65" t="e">
        <f>VLOOKUP($X152,Vector!$A:$I,8,0)</f>
        <v>#N/A</v>
      </c>
      <c r="W152" s="65" t="e">
        <f>VLOOKUP($X152,Vector!$A:$I,9,0)</f>
        <v>#N/A</v>
      </c>
      <c r="X152" s="13" t="str">
        <f t="shared" si="21"/>
        <v/>
      </c>
      <c r="Y152" s="75">
        <f t="shared" si="22"/>
        <v>0</v>
      </c>
    </row>
    <row r="153" spans="10:25" x14ac:dyDescent="0.25">
      <c r="J153" s="57" t="e">
        <f>+VLOOKUP($X153,Vector!$A:$P,4,0)-$A153</f>
        <v>#N/A</v>
      </c>
      <c r="K153" s="57" t="e">
        <f>+VLOOKUP($X153,Vector!$A:$P,2,0)</f>
        <v>#N/A</v>
      </c>
      <c r="L153" s="57" t="e">
        <f>VLOOKUP(VLOOKUP($X153,Vector!$A:$P,5,0),Catalogos!K:L,2,0)</f>
        <v>#N/A</v>
      </c>
      <c r="M153" s="53" t="str">
        <f>IFERROR(VLOOKUP($F153,Catalogos!$A:$B,2,0),"VII")</f>
        <v>VII</v>
      </c>
      <c r="N153" s="56" t="e">
        <f>VLOOKUP(MIN(IFERROR(VLOOKUP(T153,Catalogos!$F:$G,2,0),200),IFERROR(VLOOKUP(U153,Catalogos!$F:$G,2,0),200),IFERROR(VLOOKUP(V153,Catalogos!$F:$G,2,0),200),IFERROR(VLOOKUP(W153,Catalogos!$F:$G,2,0),200)),Catalogos!$G$30:$H$57,2,0)</f>
        <v>#N/A</v>
      </c>
      <c r="O153" s="53" t="e">
        <f>VLOOKUP($F153,Catalogos!$A:$C,3,0)</f>
        <v>#N/A</v>
      </c>
      <c r="P153" s="14" t="e">
        <f t="shared" si="18"/>
        <v>#N/A</v>
      </c>
      <c r="Q153" s="20">
        <f t="shared" si="19"/>
        <v>0</v>
      </c>
      <c r="R153" s="20" t="e">
        <f t="shared" si="20"/>
        <v>#N/A</v>
      </c>
      <c r="S153" s="20" t="s">
        <v>118</v>
      </c>
      <c r="T153" s="65" t="e">
        <f>VLOOKUP($X153,Vector!$A:$I,6,0)</f>
        <v>#N/A</v>
      </c>
      <c r="U153" s="65" t="e">
        <f>VLOOKUP($X153,Vector!$A:$I,7,0)</f>
        <v>#N/A</v>
      </c>
      <c r="V153" s="65" t="e">
        <f>VLOOKUP($X153,Vector!$A:$I,8,0)</f>
        <v>#N/A</v>
      </c>
      <c r="W153" s="65" t="e">
        <f>VLOOKUP($X153,Vector!$A:$I,9,0)</f>
        <v>#N/A</v>
      </c>
      <c r="X153" s="13" t="str">
        <f t="shared" si="21"/>
        <v/>
      </c>
      <c r="Y153" s="75">
        <f t="shared" si="22"/>
        <v>0</v>
      </c>
    </row>
    <row r="154" spans="10:25" x14ac:dyDescent="0.25">
      <c r="J154" s="57" t="e">
        <f>+VLOOKUP($X154,Vector!$A:$P,4,0)-$A154</f>
        <v>#N/A</v>
      </c>
      <c r="K154" s="57" t="e">
        <f>+VLOOKUP($X154,Vector!$A:$P,2,0)</f>
        <v>#N/A</v>
      </c>
      <c r="L154" s="57" t="e">
        <f>VLOOKUP(VLOOKUP($X154,Vector!$A:$P,5,0),Catalogos!K:L,2,0)</f>
        <v>#N/A</v>
      </c>
      <c r="M154" s="53" t="str">
        <f>IFERROR(VLOOKUP($F154,Catalogos!$A:$B,2,0),"VII")</f>
        <v>VII</v>
      </c>
      <c r="N154" s="56" t="e">
        <f>VLOOKUP(MIN(IFERROR(VLOOKUP(T154,Catalogos!$F:$G,2,0),200),IFERROR(VLOOKUP(U154,Catalogos!$F:$G,2,0),200),IFERROR(VLOOKUP(V154,Catalogos!$F:$G,2,0),200),IFERROR(VLOOKUP(W154,Catalogos!$F:$G,2,0),200)),Catalogos!$G$30:$H$57,2,0)</f>
        <v>#N/A</v>
      </c>
      <c r="O154" s="53" t="e">
        <f>VLOOKUP($F154,Catalogos!$A:$C,3,0)</f>
        <v>#N/A</v>
      </c>
      <c r="P154" s="14" t="e">
        <f t="shared" si="18"/>
        <v>#N/A</v>
      </c>
      <c r="Q154" s="20">
        <f t="shared" si="19"/>
        <v>0</v>
      </c>
      <c r="R154" s="20" t="e">
        <f t="shared" si="20"/>
        <v>#N/A</v>
      </c>
      <c r="S154" s="20" t="s">
        <v>118</v>
      </c>
      <c r="T154" s="65" t="e">
        <f>VLOOKUP($X154,Vector!$A:$I,6,0)</f>
        <v>#N/A</v>
      </c>
      <c r="U154" s="65" t="e">
        <f>VLOOKUP($X154,Vector!$A:$I,7,0)</f>
        <v>#N/A</v>
      </c>
      <c r="V154" s="65" t="e">
        <f>VLOOKUP($X154,Vector!$A:$I,8,0)</f>
        <v>#N/A</v>
      </c>
      <c r="W154" s="65" t="e">
        <f>VLOOKUP($X154,Vector!$A:$I,9,0)</f>
        <v>#N/A</v>
      </c>
      <c r="X154" s="13" t="str">
        <f t="shared" si="21"/>
        <v/>
      </c>
      <c r="Y154" s="75">
        <f t="shared" si="22"/>
        <v>0</v>
      </c>
    </row>
    <row r="155" spans="10:25" x14ac:dyDescent="0.25">
      <c r="J155" s="57" t="e">
        <f>+VLOOKUP($X155,Vector!$A:$P,4,0)-$A155</f>
        <v>#N/A</v>
      </c>
      <c r="K155" s="57" t="e">
        <f>+VLOOKUP($X155,Vector!$A:$P,2,0)</f>
        <v>#N/A</v>
      </c>
      <c r="L155" s="57" t="e">
        <f>VLOOKUP(VLOOKUP($X155,Vector!$A:$P,5,0),Catalogos!K:L,2,0)</f>
        <v>#N/A</v>
      </c>
      <c r="M155" s="53" t="str">
        <f>IFERROR(VLOOKUP($F155,Catalogos!$A:$B,2,0),"VII")</f>
        <v>VII</v>
      </c>
      <c r="N155" s="56" t="e">
        <f>VLOOKUP(MIN(IFERROR(VLOOKUP(T155,Catalogos!$F:$G,2,0),200),IFERROR(VLOOKUP(U155,Catalogos!$F:$G,2,0),200),IFERROR(VLOOKUP(V155,Catalogos!$F:$G,2,0),200),IFERROR(VLOOKUP(W155,Catalogos!$F:$G,2,0),200)),Catalogos!$G$30:$H$57,2,0)</f>
        <v>#N/A</v>
      </c>
      <c r="O155" s="53" t="e">
        <f>VLOOKUP($F155,Catalogos!$A:$C,3,0)</f>
        <v>#N/A</v>
      </c>
      <c r="P155" s="14" t="e">
        <f t="shared" si="18"/>
        <v>#N/A</v>
      </c>
      <c r="Q155" s="20">
        <f t="shared" si="19"/>
        <v>0</v>
      </c>
      <c r="R155" s="20" t="e">
        <f t="shared" si="20"/>
        <v>#N/A</v>
      </c>
      <c r="S155" s="20" t="s">
        <v>118</v>
      </c>
      <c r="T155" s="65" t="e">
        <f>VLOOKUP($X155,Vector!$A:$I,6,0)</f>
        <v>#N/A</v>
      </c>
      <c r="U155" s="65" t="e">
        <f>VLOOKUP($X155,Vector!$A:$I,7,0)</f>
        <v>#N/A</v>
      </c>
      <c r="V155" s="65" t="e">
        <f>VLOOKUP($X155,Vector!$A:$I,8,0)</f>
        <v>#N/A</v>
      </c>
      <c r="W155" s="65" t="e">
        <f>VLOOKUP($X155,Vector!$A:$I,9,0)</f>
        <v>#N/A</v>
      </c>
      <c r="X155" s="13" t="str">
        <f t="shared" si="21"/>
        <v/>
      </c>
      <c r="Y155" s="75">
        <f t="shared" si="22"/>
        <v>0</v>
      </c>
    </row>
    <row r="156" spans="10:25" x14ac:dyDescent="0.25">
      <c r="J156" s="57" t="e">
        <f>+VLOOKUP($X156,Vector!$A:$P,4,0)-$A156</f>
        <v>#N/A</v>
      </c>
      <c r="K156" s="57" t="e">
        <f>+VLOOKUP($X156,Vector!$A:$P,2,0)</f>
        <v>#N/A</v>
      </c>
      <c r="L156" s="57" t="e">
        <f>VLOOKUP(VLOOKUP($X156,Vector!$A:$P,5,0),Catalogos!K:L,2,0)</f>
        <v>#N/A</v>
      </c>
      <c r="M156" s="53" t="str">
        <f>IFERROR(VLOOKUP($F156,Catalogos!$A:$B,2,0),"VII")</f>
        <v>VII</v>
      </c>
      <c r="N156" s="56" t="e">
        <f>VLOOKUP(MIN(IFERROR(VLOOKUP(T156,Catalogos!$F:$G,2,0),200),IFERROR(VLOOKUP(U156,Catalogos!$F:$G,2,0),200),IFERROR(VLOOKUP(V156,Catalogos!$F:$G,2,0),200),IFERROR(VLOOKUP(W156,Catalogos!$F:$G,2,0),200)),Catalogos!$G$30:$H$57,2,0)</f>
        <v>#N/A</v>
      </c>
      <c r="O156" s="53" t="e">
        <f>VLOOKUP($F156,Catalogos!$A:$C,3,0)</f>
        <v>#N/A</v>
      </c>
      <c r="P156" s="14" t="e">
        <f t="shared" si="18"/>
        <v>#N/A</v>
      </c>
      <c r="Q156" s="20">
        <f t="shared" si="19"/>
        <v>0</v>
      </c>
      <c r="R156" s="20" t="e">
        <f t="shared" si="20"/>
        <v>#N/A</v>
      </c>
      <c r="S156" s="20" t="s">
        <v>118</v>
      </c>
      <c r="T156" s="65" t="e">
        <f>VLOOKUP($X156,Vector!$A:$I,6,0)</f>
        <v>#N/A</v>
      </c>
      <c r="U156" s="65" t="e">
        <f>VLOOKUP($X156,Vector!$A:$I,7,0)</f>
        <v>#N/A</v>
      </c>
      <c r="V156" s="65" t="e">
        <f>VLOOKUP($X156,Vector!$A:$I,8,0)</f>
        <v>#N/A</v>
      </c>
      <c r="W156" s="65" t="e">
        <f>VLOOKUP($X156,Vector!$A:$I,9,0)</f>
        <v>#N/A</v>
      </c>
      <c r="X156" s="13" t="str">
        <f t="shared" si="21"/>
        <v/>
      </c>
      <c r="Y156" s="75">
        <f t="shared" si="22"/>
        <v>0</v>
      </c>
    </row>
    <row r="157" spans="10:25" x14ac:dyDescent="0.25">
      <c r="J157" s="57" t="e">
        <f>+VLOOKUP($X157,Vector!$A:$P,4,0)-$A157</f>
        <v>#N/A</v>
      </c>
      <c r="K157" s="57" t="e">
        <f>+VLOOKUP($X157,Vector!$A:$P,2,0)</f>
        <v>#N/A</v>
      </c>
      <c r="L157" s="57" t="e">
        <f>VLOOKUP(VLOOKUP($X157,Vector!$A:$P,5,0),Catalogos!K:L,2,0)</f>
        <v>#N/A</v>
      </c>
      <c r="M157" s="53" t="str">
        <f>IFERROR(VLOOKUP($F157,Catalogos!$A:$B,2,0),"VII")</f>
        <v>VII</v>
      </c>
      <c r="N157" s="56" t="e">
        <f>VLOOKUP(MIN(IFERROR(VLOOKUP(T157,Catalogos!$F:$G,2,0),200),IFERROR(VLOOKUP(U157,Catalogos!$F:$G,2,0),200),IFERROR(VLOOKUP(V157,Catalogos!$F:$G,2,0),200),IFERROR(VLOOKUP(W157,Catalogos!$F:$G,2,0),200)),Catalogos!$G$30:$H$57,2,0)</f>
        <v>#N/A</v>
      </c>
      <c r="O157" s="53" t="e">
        <f>VLOOKUP($F157,Catalogos!$A:$C,3,0)</f>
        <v>#N/A</v>
      </c>
      <c r="P157" s="14" t="e">
        <f t="shared" si="18"/>
        <v>#N/A</v>
      </c>
      <c r="Q157" s="20">
        <f t="shared" si="19"/>
        <v>0</v>
      </c>
      <c r="R157" s="20" t="e">
        <f t="shared" si="20"/>
        <v>#N/A</v>
      </c>
      <c r="S157" s="20" t="s">
        <v>118</v>
      </c>
      <c r="T157" s="65" t="e">
        <f>VLOOKUP($X157,Vector!$A:$I,6,0)</f>
        <v>#N/A</v>
      </c>
      <c r="U157" s="65" t="e">
        <f>VLOOKUP($X157,Vector!$A:$I,7,0)</f>
        <v>#N/A</v>
      </c>
      <c r="V157" s="65" t="e">
        <f>VLOOKUP($X157,Vector!$A:$I,8,0)</f>
        <v>#N/A</v>
      </c>
      <c r="W157" s="65" t="e">
        <f>VLOOKUP($X157,Vector!$A:$I,9,0)</f>
        <v>#N/A</v>
      </c>
      <c r="X157" s="13" t="str">
        <f t="shared" si="21"/>
        <v/>
      </c>
      <c r="Y157" s="75">
        <f t="shared" si="22"/>
        <v>0</v>
      </c>
    </row>
    <row r="158" spans="10:25" x14ac:dyDescent="0.25">
      <c r="J158" s="57" t="e">
        <f>+VLOOKUP($X158,Vector!$A:$P,4,0)-$A158</f>
        <v>#N/A</v>
      </c>
      <c r="K158" s="57" t="e">
        <f>+VLOOKUP($X158,Vector!$A:$P,2,0)</f>
        <v>#N/A</v>
      </c>
      <c r="L158" s="57" t="e">
        <f>VLOOKUP(VLOOKUP($X158,Vector!$A:$P,5,0),Catalogos!K:L,2,0)</f>
        <v>#N/A</v>
      </c>
      <c r="M158" s="53" t="str">
        <f>IFERROR(VLOOKUP($F158,Catalogos!$A:$B,2,0),"VII")</f>
        <v>VII</v>
      </c>
      <c r="N158" s="56" t="e">
        <f>VLOOKUP(MIN(IFERROR(VLOOKUP(T158,Catalogos!$F:$G,2,0),200),IFERROR(VLOOKUP(U158,Catalogos!$F:$G,2,0),200),IFERROR(VLOOKUP(V158,Catalogos!$F:$G,2,0),200),IFERROR(VLOOKUP(W158,Catalogos!$F:$G,2,0),200)),Catalogos!$G$30:$H$57,2,0)</f>
        <v>#N/A</v>
      </c>
      <c r="O158" s="53" t="e">
        <f>VLOOKUP($F158,Catalogos!$A:$C,3,0)</f>
        <v>#N/A</v>
      </c>
      <c r="P158" s="14" t="e">
        <f t="shared" si="18"/>
        <v>#N/A</v>
      </c>
      <c r="Q158" s="20">
        <f t="shared" si="19"/>
        <v>0</v>
      </c>
      <c r="R158" s="20" t="e">
        <f t="shared" si="20"/>
        <v>#N/A</v>
      </c>
      <c r="S158" s="20" t="s">
        <v>118</v>
      </c>
      <c r="T158" s="65" t="e">
        <f>VLOOKUP($X158,Vector!$A:$I,6,0)</f>
        <v>#N/A</v>
      </c>
      <c r="U158" s="65" t="e">
        <f>VLOOKUP($X158,Vector!$A:$I,7,0)</f>
        <v>#N/A</v>
      </c>
      <c r="V158" s="65" t="e">
        <f>VLOOKUP($X158,Vector!$A:$I,8,0)</f>
        <v>#N/A</v>
      </c>
      <c r="W158" s="65" t="e">
        <f>VLOOKUP($X158,Vector!$A:$I,9,0)</f>
        <v>#N/A</v>
      </c>
      <c r="X158" s="13" t="str">
        <f t="shared" si="21"/>
        <v/>
      </c>
      <c r="Y158" s="75">
        <f t="shared" si="22"/>
        <v>0</v>
      </c>
    </row>
    <row r="159" spans="10:25" x14ac:dyDescent="0.25">
      <c r="J159" s="57" t="e">
        <f>+VLOOKUP($X159,Vector!$A:$P,4,0)-$A159</f>
        <v>#N/A</v>
      </c>
      <c r="K159" s="57" t="e">
        <f>+VLOOKUP($X159,Vector!$A:$P,2,0)</f>
        <v>#N/A</v>
      </c>
      <c r="L159" s="57" t="e">
        <f>VLOOKUP(VLOOKUP($X159,Vector!$A:$P,5,0),Catalogos!K:L,2,0)</f>
        <v>#N/A</v>
      </c>
      <c r="M159" s="53" t="str">
        <f>IFERROR(VLOOKUP($F159,Catalogos!$A:$B,2,0),"VII")</f>
        <v>VII</v>
      </c>
      <c r="N159" s="56" t="e">
        <f>VLOOKUP(MIN(IFERROR(VLOOKUP(T159,Catalogos!$F:$G,2,0),200),IFERROR(VLOOKUP(U159,Catalogos!$F:$G,2,0),200),IFERROR(VLOOKUP(V159,Catalogos!$F:$G,2,0),200),IFERROR(VLOOKUP(W159,Catalogos!$F:$G,2,0),200)),Catalogos!$G$30:$H$57,2,0)</f>
        <v>#N/A</v>
      </c>
      <c r="O159" s="53" t="e">
        <f>VLOOKUP($F159,Catalogos!$A:$C,3,0)</f>
        <v>#N/A</v>
      </c>
      <c r="P159" s="14" t="e">
        <f t="shared" si="18"/>
        <v>#N/A</v>
      </c>
      <c r="Q159" s="20">
        <f t="shared" si="19"/>
        <v>0</v>
      </c>
      <c r="R159" s="20" t="e">
        <f t="shared" si="20"/>
        <v>#N/A</v>
      </c>
      <c r="S159" s="20" t="s">
        <v>118</v>
      </c>
      <c r="T159" s="65" t="e">
        <f>VLOOKUP($X159,Vector!$A:$I,6,0)</f>
        <v>#N/A</v>
      </c>
      <c r="U159" s="65" t="e">
        <f>VLOOKUP($X159,Vector!$A:$I,7,0)</f>
        <v>#N/A</v>
      </c>
      <c r="V159" s="65" t="e">
        <f>VLOOKUP($X159,Vector!$A:$I,8,0)</f>
        <v>#N/A</v>
      </c>
      <c r="W159" s="65" t="e">
        <f>VLOOKUP($X159,Vector!$A:$I,9,0)</f>
        <v>#N/A</v>
      </c>
      <c r="X159" s="13" t="str">
        <f t="shared" si="21"/>
        <v/>
      </c>
      <c r="Y159" s="75">
        <f t="shared" si="22"/>
        <v>0</v>
      </c>
    </row>
    <row r="160" spans="10:25" x14ac:dyDescent="0.25">
      <c r="J160" s="57" t="e">
        <f>+VLOOKUP($X160,Vector!$A:$P,4,0)-$A160</f>
        <v>#N/A</v>
      </c>
      <c r="K160" s="57" t="e">
        <f>+VLOOKUP($X160,Vector!$A:$P,2,0)</f>
        <v>#N/A</v>
      </c>
      <c r="L160" s="57" t="e">
        <f>VLOOKUP(VLOOKUP($X160,Vector!$A:$P,5,0),Catalogos!K:L,2,0)</f>
        <v>#N/A</v>
      </c>
      <c r="M160" s="53" t="str">
        <f>IFERROR(VLOOKUP($F160,Catalogos!$A:$B,2,0),"VII")</f>
        <v>VII</v>
      </c>
      <c r="N160" s="56" t="e">
        <f>VLOOKUP(MIN(IFERROR(VLOOKUP(T160,Catalogos!$F:$G,2,0),200),IFERROR(VLOOKUP(U160,Catalogos!$F:$G,2,0),200),IFERROR(VLOOKUP(V160,Catalogos!$F:$G,2,0),200),IFERROR(VLOOKUP(W160,Catalogos!$F:$G,2,0),200)),Catalogos!$G$30:$H$57,2,0)</f>
        <v>#N/A</v>
      </c>
      <c r="O160" s="53" t="e">
        <f>VLOOKUP($F160,Catalogos!$A:$C,3,0)</f>
        <v>#N/A</v>
      </c>
      <c r="P160" s="14" t="e">
        <f t="shared" si="18"/>
        <v>#N/A</v>
      </c>
      <c r="Q160" s="20">
        <f t="shared" si="19"/>
        <v>0</v>
      </c>
      <c r="R160" s="20" t="e">
        <f t="shared" si="20"/>
        <v>#N/A</v>
      </c>
      <c r="S160" s="20" t="s">
        <v>118</v>
      </c>
      <c r="T160" s="65" t="e">
        <f>VLOOKUP($X160,Vector!$A:$I,6,0)</f>
        <v>#N/A</v>
      </c>
      <c r="U160" s="65" t="e">
        <f>VLOOKUP($X160,Vector!$A:$I,7,0)</f>
        <v>#N/A</v>
      </c>
      <c r="V160" s="65" t="e">
        <f>VLOOKUP($X160,Vector!$A:$I,8,0)</f>
        <v>#N/A</v>
      </c>
      <c r="W160" s="65" t="e">
        <f>VLOOKUP($X160,Vector!$A:$I,9,0)</f>
        <v>#N/A</v>
      </c>
      <c r="X160" s="13" t="str">
        <f t="shared" si="21"/>
        <v/>
      </c>
      <c r="Y160" s="75">
        <f t="shared" si="22"/>
        <v>0</v>
      </c>
    </row>
    <row r="161" spans="10:25" x14ac:dyDescent="0.25">
      <c r="J161" s="57" t="e">
        <f>+VLOOKUP($X161,Vector!$A:$P,4,0)-$A161</f>
        <v>#N/A</v>
      </c>
      <c r="K161" s="57" t="e">
        <f>+VLOOKUP($X161,Vector!$A:$P,2,0)</f>
        <v>#N/A</v>
      </c>
      <c r="L161" s="57" t="e">
        <f>VLOOKUP(VLOOKUP($X161,Vector!$A:$P,5,0),Catalogos!K:L,2,0)</f>
        <v>#N/A</v>
      </c>
      <c r="M161" s="53" t="str">
        <f>IFERROR(VLOOKUP($F161,Catalogos!$A:$B,2,0),"VII")</f>
        <v>VII</v>
      </c>
      <c r="N161" s="56" t="e">
        <f>VLOOKUP(MIN(IFERROR(VLOOKUP(T161,Catalogos!$F:$G,2,0),200),IFERROR(VLOOKUP(U161,Catalogos!$F:$G,2,0),200),IFERROR(VLOOKUP(V161,Catalogos!$F:$G,2,0),200),IFERROR(VLOOKUP(W161,Catalogos!$F:$G,2,0),200)),Catalogos!$G$30:$H$57,2,0)</f>
        <v>#N/A</v>
      </c>
      <c r="O161" s="53" t="e">
        <f>VLOOKUP($F161,Catalogos!$A:$C,3,0)</f>
        <v>#N/A</v>
      </c>
      <c r="P161" s="14" t="e">
        <f t="shared" si="18"/>
        <v>#N/A</v>
      </c>
      <c r="Q161" s="20">
        <f t="shared" si="19"/>
        <v>0</v>
      </c>
      <c r="R161" s="20" t="e">
        <f t="shared" si="20"/>
        <v>#N/A</v>
      </c>
      <c r="S161" s="20" t="s">
        <v>118</v>
      </c>
      <c r="T161" s="65" t="e">
        <f>VLOOKUP($X161,Vector!$A:$I,6,0)</f>
        <v>#N/A</v>
      </c>
      <c r="U161" s="65" t="e">
        <f>VLOOKUP($X161,Vector!$A:$I,7,0)</f>
        <v>#N/A</v>
      </c>
      <c r="V161" s="65" t="e">
        <f>VLOOKUP($X161,Vector!$A:$I,8,0)</f>
        <v>#N/A</v>
      </c>
      <c r="W161" s="65" t="e">
        <f>VLOOKUP($X161,Vector!$A:$I,9,0)</f>
        <v>#N/A</v>
      </c>
      <c r="X161" s="13" t="str">
        <f t="shared" si="21"/>
        <v/>
      </c>
      <c r="Y161" s="75">
        <f t="shared" si="22"/>
        <v>0</v>
      </c>
    </row>
    <row r="162" spans="10:25" x14ac:dyDescent="0.25">
      <c r="J162" s="57" t="e">
        <f>+VLOOKUP($X162,Vector!$A:$P,4,0)-$A162</f>
        <v>#N/A</v>
      </c>
      <c r="K162" s="57" t="e">
        <f>+VLOOKUP($X162,Vector!$A:$P,2,0)</f>
        <v>#N/A</v>
      </c>
      <c r="L162" s="57" t="e">
        <f>VLOOKUP(VLOOKUP($X162,Vector!$A:$P,5,0),Catalogos!K:L,2,0)</f>
        <v>#N/A</v>
      </c>
      <c r="M162" s="53" t="str">
        <f>IFERROR(VLOOKUP($F162,Catalogos!$A:$B,2,0),"VII")</f>
        <v>VII</v>
      </c>
      <c r="N162" s="56" t="e">
        <f>VLOOKUP(MIN(IFERROR(VLOOKUP(T162,Catalogos!$F:$G,2,0),200),IFERROR(VLOOKUP(U162,Catalogos!$F:$G,2,0),200),IFERROR(VLOOKUP(V162,Catalogos!$F:$G,2,0),200),IFERROR(VLOOKUP(W162,Catalogos!$F:$G,2,0),200)),Catalogos!$G$30:$H$57,2,0)</f>
        <v>#N/A</v>
      </c>
      <c r="O162" s="53" t="e">
        <f>VLOOKUP($F162,Catalogos!$A:$C,3,0)</f>
        <v>#N/A</v>
      </c>
      <c r="P162" s="14" t="e">
        <f t="shared" si="18"/>
        <v>#N/A</v>
      </c>
      <c r="Q162" s="20">
        <f t="shared" si="19"/>
        <v>0</v>
      </c>
      <c r="R162" s="20" t="e">
        <f t="shared" si="20"/>
        <v>#N/A</v>
      </c>
      <c r="S162" s="20" t="s">
        <v>118</v>
      </c>
      <c r="T162" s="65" t="e">
        <f>VLOOKUP($X162,Vector!$A:$I,6,0)</f>
        <v>#N/A</v>
      </c>
      <c r="U162" s="65" t="e">
        <f>VLOOKUP($X162,Vector!$A:$I,7,0)</f>
        <v>#N/A</v>
      </c>
      <c r="V162" s="65" t="e">
        <f>VLOOKUP($X162,Vector!$A:$I,8,0)</f>
        <v>#N/A</v>
      </c>
      <c r="W162" s="65" t="e">
        <f>VLOOKUP($X162,Vector!$A:$I,9,0)</f>
        <v>#N/A</v>
      </c>
      <c r="X162" s="13" t="str">
        <f t="shared" si="21"/>
        <v/>
      </c>
      <c r="Y162" s="75">
        <f t="shared" si="22"/>
        <v>0</v>
      </c>
    </row>
    <row r="163" spans="10:25" x14ac:dyDescent="0.25">
      <c r="J163" s="57" t="e">
        <f>+VLOOKUP($X163,Vector!$A:$P,4,0)-$A163</f>
        <v>#N/A</v>
      </c>
      <c r="K163" s="57" t="e">
        <f>+VLOOKUP($X163,Vector!$A:$P,2,0)</f>
        <v>#N/A</v>
      </c>
      <c r="L163" s="57" t="e">
        <f>VLOOKUP(VLOOKUP($X163,Vector!$A:$P,5,0),Catalogos!K:L,2,0)</f>
        <v>#N/A</v>
      </c>
      <c r="M163" s="53" t="str">
        <f>IFERROR(VLOOKUP($F163,Catalogos!$A:$B,2,0),"VII")</f>
        <v>VII</v>
      </c>
      <c r="N163" s="56" t="e">
        <f>VLOOKUP(MIN(IFERROR(VLOOKUP(T163,Catalogos!$F:$G,2,0),200),IFERROR(VLOOKUP(U163,Catalogos!$F:$G,2,0),200),IFERROR(VLOOKUP(V163,Catalogos!$F:$G,2,0),200),IFERROR(VLOOKUP(W163,Catalogos!$F:$G,2,0),200)),Catalogos!$G$30:$H$57,2,0)</f>
        <v>#N/A</v>
      </c>
      <c r="O163" s="53" t="e">
        <f>VLOOKUP($F163,Catalogos!$A:$C,3,0)</f>
        <v>#N/A</v>
      </c>
      <c r="P163" s="14" t="e">
        <f t="shared" si="18"/>
        <v>#N/A</v>
      </c>
      <c r="Q163" s="20">
        <f t="shared" si="19"/>
        <v>0</v>
      </c>
      <c r="R163" s="20" t="e">
        <f t="shared" si="20"/>
        <v>#N/A</v>
      </c>
      <c r="S163" s="20" t="s">
        <v>118</v>
      </c>
      <c r="T163" s="65" t="e">
        <f>VLOOKUP($X163,Vector!$A:$I,6,0)</f>
        <v>#N/A</v>
      </c>
      <c r="U163" s="65" t="e">
        <f>VLOOKUP($X163,Vector!$A:$I,7,0)</f>
        <v>#N/A</v>
      </c>
      <c r="V163" s="65" t="e">
        <f>VLOOKUP($X163,Vector!$A:$I,8,0)</f>
        <v>#N/A</v>
      </c>
      <c r="W163" s="65" t="e">
        <f>VLOOKUP($X163,Vector!$A:$I,9,0)</f>
        <v>#N/A</v>
      </c>
      <c r="X163" s="13" t="str">
        <f t="shared" si="21"/>
        <v/>
      </c>
      <c r="Y163" s="75">
        <f t="shared" si="22"/>
        <v>0</v>
      </c>
    </row>
    <row r="164" spans="10:25" x14ac:dyDescent="0.25">
      <c r="J164" s="57" t="e">
        <f>+VLOOKUP($X164,Vector!$A:$P,4,0)-$A164</f>
        <v>#N/A</v>
      </c>
      <c r="K164" s="57" t="e">
        <f>+VLOOKUP($X164,Vector!$A:$P,2,0)</f>
        <v>#N/A</v>
      </c>
      <c r="L164" s="57" t="e">
        <f>VLOOKUP(VLOOKUP($X164,Vector!$A:$P,5,0),Catalogos!K:L,2,0)</f>
        <v>#N/A</v>
      </c>
      <c r="M164" s="53" t="str">
        <f>IFERROR(VLOOKUP($F164,Catalogos!$A:$B,2,0),"VII")</f>
        <v>VII</v>
      </c>
      <c r="N164" s="56" t="e">
        <f>VLOOKUP(MIN(IFERROR(VLOOKUP(T164,Catalogos!$F:$G,2,0),200),IFERROR(VLOOKUP(U164,Catalogos!$F:$G,2,0),200),IFERROR(VLOOKUP(V164,Catalogos!$F:$G,2,0),200),IFERROR(VLOOKUP(W164,Catalogos!$F:$G,2,0),200)),Catalogos!$G$30:$H$57,2,0)</f>
        <v>#N/A</v>
      </c>
      <c r="O164" s="53" t="e">
        <f>VLOOKUP($F164,Catalogos!$A:$C,3,0)</f>
        <v>#N/A</v>
      </c>
      <c r="P164" s="14" t="e">
        <f t="shared" si="18"/>
        <v>#N/A</v>
      </c>
      <c r="Q164" s="20">
        <f t="shared" si="19"/>
        <v>0</v>
      </c>
      <c r="R164" s="20" t="e">
        <f t="shared" si="20"/>
        <v>#N/A</v>
      </c>
      <c r="S164" s="20" t="s">
        <v>118</v>
      </c>
      <c r="T164" s="65" t="e">
        <f>VLOOKUP($X164,Vector!$A:$I,6,0)</f>
        <v>#N/A</v>
      </c>
      <c r="U164" s="65" t="e">
        <f>VLOOKUP($X164,Vector!$A:$I,7,0)</f>
        <v>#N/A</v>
      </c>
      <c r="V164" s="65" t="e">
        <f>VLOOKUP($X164,Vector!$A:$I,8,0)</f>
        <v>#N/A</v>
      </c>
      <c r="W164" s="65" t="e">
        <f>VLOOKUP($X164,Vector!$A:$I,9,0)</f>
        <v>#N/A</v>
      </c>
      <c r="X164" s="13" t="str">
        <f t="shared" si="21"/>
        <v/>
      </c>
      <c r="Y164" s="75">
        <f t="shared" si="22"/>
        <v>0</v>
      </c>
    </row>
    <row r="165" spans="10:25" x14ac:dyDescent="0.25">
      <c r="J165" s="57" t="e">
        <f>+VLOOKUP($X165,Vector!$A:$P,4,0)-$A165</f>
        <v>#N/A</v>
      </c>
      <c r="K165" s="57" t="e">
        <f>+VLOOKUP($X165,Vector!$A:$P,2,0)</f>
        <v>#N/A</v>
      </c>
      <c r="L165" s="57" t="e">
        <f>VLOOKUP(VLOOKUP($X165,Vector!$A:$P,5,0),Catalogos!K:L,2,0)</f>
        <v>#N/A</v>
      </c>
      <c r="M165" s="53" t="str">
        <f>IFERROR(VLOOKUP($F165,Catalogos!$A:$B,2,0),"VII")</f>
        <v>VII</v>
      </c>
      <c r="N165" s="56" t="e">
        <f>VLOOKUP(MIN(IFERROR(VLOOKUP(T165,Catalogos!$F:$G,2,0),200),IFERROR(VLOOKUP(U165,Catalogos!$F:$G,2,0),200),IFERROR(VLOOKUP(V165,Catalogos!$F:$G,2,0),200),IFERROR(VLOOKUP(W165,Catalogos!$F:$G,2,0),200)),Catalogos!$G$30:$H$57,2,0)</f>
        <v>#N/A</v>
      </c>
      <c r="O165" s="53" t="e">
        <f>VLOOKUP($F165,Catalogos!$A:$C,3,0)</f>
        <v>#N/A</v>
      </c>
      <c r="P165" s="14" t="e">
        <f t="shared" si="18"/>
        <v>#N/A</v>
      </c>
      <c r="Q165" s="20">
        <f t="shared" si="19"/>
        <v>0</v>
      </c>
      <c r="R165" s="20" t="e">
        <f t="shared" si="20"/>
        <v>#N/A</v>
      </c>
      <c r="S165" s="20" t="s">
        <v>118</v>
      </c>
      <c r="T165" s="65" t="e">
        <f>VLOOKUP($X165,Vector!$A:$I,6,0)</f>
        <v>#N/A</v>
      </c>
      <c r="U165" s="65" t="e">
        <f>VLOOKUP($X165,Vector!$A:$I,7,0)</f>
        <v>#N/A</v>
      </c>
      <c r="V165" s="65" t="e">
        <f>VLOOKUP($X165,Vector!$A:$I,8,0)</f>
        <v>#N/A</v>
      </c>
      <c r="W165" s="65" t="e">
        <f>VLOOKUP($X165,Vector!$A:$I,9,0)</f>
        <v>#N/A</v>
      </c>
      <c r="X165" s="13" t="str">
        <f t="shared" si="21"/>
        <v/>
      </c>
      <c r="Y165" s="75">
        <f t="shared" si="22"/>
        <v>0</v>
      </c>
    </row>
    <row r="166" spans="10:25" x14ac:dyDescent="0.25">
      <c r="J166" s="57" t="e">
        <f>+VLOOKUP($X166,Vector!$A:$P,4,0)-$A166</f>
        <v>#N/A</v>
      </c>
      <c r="K166" s="57" t="e">
        <f>+VLOOKUP($X166,Vector!$A:$P,2,0)</f>
        <v>#N/A</v>
      </c>
      <c r="L166" s="57" t="e">
        <f>VLOOKUP(VLOOKUP($X166,Vector!$A:$P,5,0),Catalogos!K:L,2,0)</f>
        <v>#N/A</v>
      </c>
      <c r="M166" s="53" t="str">
        <f>IFERROR(VLOOKUP($F166,Catalogos!$A:$B,2,0),"VII")</f>
        <v>VII</v>
      </c>
      <c r="N166" s="56" t="e">
        <f>VLOOKUP(MIN(IFERROR(VLOOKUP(T166,Catalogos!$F:$G,2,0),200),IFERROR(VLOOKUP(U166,Catalogos!$F:$G,2,0),200),IFERROR(VLOOKUP(V166,Catalogos!$F:$G,2,0),200),IFERROR(VLOOKUP(W166,Catalogos!$F:$G,2,0),200)),Catalogos!$G$30:$H$57,2,0)</f>
        <v>#N/A</v>
      </c>
      <c r="O166" s="53" t="e">
        <f>VLOOKUP($F166,Catalogos!$A:$C,3,0)</f>
        <v>#N/A</v>
      </c>
      <c r="P166" s="14" t="e">
        <f t="shared" si="18"/>
        <v>#N/A</v>
      </c>
      <c r="Q166" s="20">
        <f t="shared" si="19"/>
        <v>0</v>
      </c>
      <c r="R166" s="20" t="e">
        <f t="shared" si="20"/>
        <v>#N/A</v>
      </c>
      <c r="S166" s="20" t="s">
        <v>118</v>
      </c>
      <c r="T166" s="65" t="e">
        <f>VLOOKUP($X166,Vector!$A:$I,6,0)</f>
        <v>#N/A</v>
      </c>
      <c r="U166" s="65" t="e">
        <f>VLOOKUP($X166,Vector!$A:$I,7,0)</f>
        <v>#N/A</v>
      </c>
      <c r="V166" s="65" t="e">
        <f>VLOOKUP($X166,Vector!$A:$I,8,0)</f>
        <v>#N/A</v>
      </c>
      <c r="W166" s="65" t="e">
        <f>VLOOKUP($X166,Vector!$A:$I,9,0)</f>
        <v>#N/A</v>
      </c>
      <c r="X166" s="13" t="str">
        <f t="shared" si="21"/>
        <v/>
      </c>
      <c r="Y166" s="75">
        <f t="shared" si="22"/>
        <v>0</v>
      </c>
    </row>
    <row r="167" spans="10:25" x14ac:dyDescent="0.25">
      <c r="J167" s="57" t="e">
        <f>+VLOOKUP($X167,Vector!$A:$P,4,0)-$A167</f>
        <v>#N/A</v>
      </c>
      <c r="K167" s="57" t="e">
        <f>+VLOOKUP($X167,Vector!$A:$P,2,0)</f>
        <v>#N/A</v>
      </c>
      <c r="L167" s="57" t="e">
        <f>VLOOKUP(VLOOKUP($X167,Vector!$A:$P,5,0),Catalogos!K:L,2,0)</f>
        <v>#N/A</v>
      </c>
      <c r="M167" s="53" t="str">
        <f>IFERROR(VLOOKUP($F167,Catalogos!$A:$B,2,0),"VII")</f>
        <v>VII</v>
      </c>
      <c r="N167" s="56" t="e">
        <f>VLOOKUP(MIN(IFERROR(VLOOKUP(T167,Catalogos!$F:$G,2,0),200),IFERROR(VLOOKUP(U167,Catalogos!$F:$G,2,0),200),IFERROR(VLOOKUP(V167,Catalogos!$F:$G,2,0),200),IFERROR(VLOOKUP(W167,Catalogos!$F:$G,2,0),200)),Catalogos!$G$30:$H$57,2,0)</f>
        <v>#N/A</v>
      </c>
      <c r="O167" s="53" t="e">
        <f>VLOOKUP($F167,Catalogos!$A:$C,3,0)</f>
        <v>#N/A</v>
      </c>
      <c r="P167" s="14" t="e">
        <f t="shared" si="18"/>
        <v>#N/A</v>
      </c>
      <c r="Q167" s="20">
        <f t="shared" si="19"/>
        <v>0</v>
      </c>
      <c r="R167" s="20" t="e">
        <f t="shared" si="20"/>
        <v>#N/A</v>
      </c>
      <c r="S167" s="20" t="s">
        <v>118</v>
      </c>
      <c r="T167" s="65" t="e">
        <f>VLOOKUP($X167,Vector!$A:$I,6,0)</f>
        <v>#N/A</v>
      </c>
      <c r="U167" s="65" t="e">
        <f>VLOOKUP($X167,Vector!$A:$I,7,0)</f>
        <v>#N/A</v>
      </c>
      <c r="V167" s="65" t="e">
        <f>VLOOKUP($X167,Vector!$A:$I,8,0)</f>
        <v>#N/A</v>
      </c>
      <c r="W167" s="65" t="e">
        <f>VLOOKUP($X167,Vector!$A:$I,9,0)</f>
        <v>#N/A</v>
      </c>
      <c r="X167" s="13" t="str">
        <f t="shared" si="21"/>
        <v/>
      </c>
      <c r="Y167" s="75">
        <f t="shared" si="22"/>
        <v>0</v>
      </c>
    </row>
    <row r="168" spans="10:25" x14ac:dyDescent="0.25">
      <c r="J168" s="57" t="e">
        <f>+VLOOKUP($X168,Vector!$A:$P,4,0)-$A168</f>
        <v>#N/A</v>
      </c>
      <c r="K168" s="57" t="e">
        <f>+VLOOKUP($X168,Vector!$A:$P,2,0)</f>
        <v>#N/A</v>
      </c>
      <c r="L168" s="57" t="e">
        <f>VLOOKUP(VLOOKUP($X168,Vector!$A:$P,5,0),Catalogos!K:L,2,0)</f>
        <v>#N/A</v>
      </c>
      <c r="M168" s="53" t="str">
        <f>IFERROR(VLOOKUP($F168,Catalogos!$A:$B,2,0),"VII")</f>
        <v>VII</v>
      </c>
      <c r="N168" s="56" t="e">
        <f>VLOOKUP(MIN(IFERROR(VLOOKUP(T168,Catalogos!$F:$G,2,0),200),IFERROR(VLOOKUP(U168,Catalogos!$F:$G,2,0),200),IFERROR(VLOOKUP(V168,Catalogos!$F:$G,2,0),200),IFERROR(VLOOKUP(W168,Catalogos!$F:$G,2,0),200)),Catalogos!$G$30:$H$57,2,0)</f>
        <v>#N/A</v>
      </c>
      <c r="O168" s="53" t="e">
        <f>VLOOKUP($F168,Catalogos!$A:$C,3,0)</f>
        <v>#N/A</v>
      </c>
      <c r="P168" s="14" t="e">
        <f t="shared" si="18"/>
        <v>#N/A</v>
      </c>
      <c r="Q168" s="20">
        <f t="shared" si="19"/>
        <v>0</v>
      </c>
      <c r="R168" s="20" t="e">
        <f t="shared" si="20"/>
        <v>#N/A</v>
      </c>
      <c r="S168" s="20" t="s">
        <v>118</v>
      </c>
      <c r="T168" s="65" t="e">
        <f>VLOOKUP($X168,Vector!$A:$I,6,0)</f>
        <v>#N/A</v>
      </c>
      <c r="U168" s="65" t="e">
        <f>VLOOKUP($X168,Vector!$A:$I,7,0)</f>
        <v>#N/A</v>
      </c>
      <c r="V168" s="65" t="e">
        <f>VLOOKUP($X168,Vector!$A:$I,8,0)</f>
        <v>#N/A</v>
      </c>
      <c r="W168" s="65" t="e">
        <f>VLOOKUP($X168,Vector!$A:$I,9,0)</f>
        <v>#N/A</v>
      </c>
      <c r="X168" s="13" t="str">
        <f t="shared" si="21"/>
        <v/>
      </c>
      <c r="Y168" s="75">
        <f t="shared" si="22"/>
        <v>0</v>
      </c>
    </row>
    <row r="169" spans="10:25" x14ac:dyDescent="0.25">
      <c r="J169" s="57" t="e">
        <f>+VLOOKUP($X169,Vector!$A:$P,4,0)-$A169</f>
        <v>#N/A</v>
      </c>
      <c r="K169" s="57" t="e">
        <f>+VLOOKUP($X169,Vector!$A:$P,2,0)</f>
        <v>#N/A</v>
      </c>
      <c r="L169" s="57" t="e">
        <f>VLOOKUP(VLOOKUP($X169,Vector!$A:$P,5,0),Catalogos!K:L,2,0)</f>
        <v>#N/A</v>
      </c>
      <c r="M169" s="53" t="str">
        <f>IFERROR(VLOOKUP($F169,Catalogos!$A:$B,2,0),"VII")</f>
        <v>VII</v>
      </c>
      <c r="N169" s="56" t="e">
        <f>VLOOKUP(MIN(IFERROR(VLOOKUP(T169,Catalogos!$F:$G,2,0),200),IFERROR(VLOOKUP(U169,Catalogos!$F:$G,2,0),200),IFERROR(VLOOKUP(V169,Catalogos!$F:$G,2,0),200),IFERROR(VLOOKUP(W169,Catalogos!$F:$G,2,0),200)),Catalogos!$G$30:$H$57,2,0)</f>
        <v>#N/A</v>
      </c>
      <c r="O169" s="53" t="e">
        <f>VLOOKUP($F169,Catalogos!$A:$C,3,0)</f>
        <v>#N/A</v>
      </c>
      <c r="P169" s="14" t="e">
        <f t="shared" si="18"/>
        <v>#N/A</v>
      </c>
      <c r="Q169" s="20">
        <f t="shared" si="19"/>
        <v>0</v>
      </c>
      <c r="R169" s="20" t="e">
        <f t="shared" si="20"/>
        <v>#N/A</v>
      </c>
      <c r="S169" s="20" t="s">
        <v>118</v>
      </c>
      <c r="T169" s="65" t="e">
        <f>VLOOKUP($X169,Vector!$A:$I,6,0)</f>
        <v>#N/A</v>
      </c>
      <c r="U169" s="65" t="e">
        <f>VLOOKUP($X169,Vector!$A:$I,7,0)</f>
        <v>#N/A</v>
      </c>
      <c r="V169" s="65" t="e">
        <f>VLOOKUP($X169,Vector!$A:$I,8,0)</f>
        <v>#N/A</v>
      </c>
      <c r="W169" s="65" t="e">
        <f>VLOOKUP($X169,Vector!$A:$I,9,0)</f>
        <v>#N/A</v>
      </c>
      <c r="X169" s="13" t="str">
        <f t="shared" si="21"/>
        <v/>
      </c>
      <c r="Y169" s="75">
        <f t="shared" si="22"/>
        <v>0</v>
      </c>
    </row>
    <row r="170" spans="10:25" x14ac:dyDescent="0.25">
      <c r="J170" s="57" t="e">
        <f>+VLOOKUP($X170,Vector!$A:$P,4,0)-$A170</f>
        <v>#N/A</v>
      </c>
      <c r="K170" s="57" t="e">
        <f>+VLOOKUP($X170,Vector!$A:$P,2,0)</f>
        <v>#N/A</v>
      </c>
      <c r="L170" s="57" t="e">
        <f>VLOOKUP(VLOOKUP($X170,Vector!$A:$P,5,0),Catalogos!K:L,2,0)</f>
        <v>#N/A</v>
      </c>
      <c r="M170" s="53" t="str">
        <f>IFERROR(VLOOKUP($F170,Catalogos!$A:$B,2,0),"VII")</f>
        <v>VII</v>
      </c>
      <c r="N170" s="56" t="e">
        <f>VLOOKUP(MIN(IFERROR(VLOOKUP(T170,Catalogos!$F:$G,2,0),200),IFERROR(VLOOKUP(U170,Catalogos!$F:$G,2,0),200),IFERROR(VLOOKUP(V170,Catalogos!$F:$G,2,0),200),IFERROR(VLOOKUP(W170,Catalogos!$F:$G,2,0),200)),Catalogos!$G$30:$H$57,2,0)</f>
        <v>#N/A</v>
      </c>
      <c r="O170" s="53" t="e">
        <f>VLOOKUP($F170,Catalogos!$A:$C,3,0)</f>
        <v>#N/A</v>
      </c>
      <c r="P170" s="14" t="e">
        <f t="shared" si="18"/>
        <v>#N/A</v>
      </c>
      <c r="Q170" s="20">
        <f t="shared" si="19"/>
        <v>0</v>
      </c>
      <c r="R170" s="20" t="e">
        <f t="shared" si="20"/>
        <v>#N/A</v>
      </c>
      <c r="S170" s="20" t="s">
        <v>118</v>
      </c>
      <c r="T170" s="65" t="e">
        <f>VLOOKUP($X170,Vector!$A:$I,6,0)</f>
        <v>#N/A</v>
      </c>
      <c r="U170" s="65" t="e">
        <f>VLOOKUP($X170,Vector!$A:$I,7,0)</f>
        <v>#N/A</v>
      </c>
      <c r="V170" s="65" t="e">
        <f>VLOOKUP($X170,Vector!$A:$I,8,0)</f>
        <v>#N/A</v>
      </c>
      <c r="W170" s="65" t="e">
        <f>VLOOKUP($X170,Vector!$A:$I,9,0)</f>
        <v>#N/A</v>
      </c>
      <c r="X170" s="13" t="str">
        <f t="shared" si="21"/>
        <v/>
      </c>
      <c r="Y170" s="75">
        <f t="shared" si="22"/>
        <v>0</v>
      </c>
    </row>
    <row r="171" spans="10:25" x14ac:dyDescent="0.25">
      <c r="J171" s="57" t="e">
        <f>+VLOOKUP($X171,Vector!$A:$P,4,0)-$A171</f>
        <v>#N/A</v>
      </c>
      <c r="K171" s="57" t="e">
        <f>+VLOOKUP($X171,Vector!$A:$P,2,0)</f>
        <v>#N/A</v>
      </c>
      <c r="L171" s="57" t="e">
        <f>VLOOKUP(VLOOKUP($X171,Vector!$A:$P,5,0),Catalogos!K:L,2,0)</f>
        <v>#N/A</v>
      </c>
      <c r="M171" s="53" t="str">
        <f>IFERROR(VLOOKUP($F171,Catalogos!$A:$B,2,0),"VII")</f>
        <v>VII</v>
      </c>
      <c r="N171" s="56" t="e">
        <f>VLOOKUP(MIN(IFERROR(VLOOKUP(T171,Catalogos!$F:$G,2,0),200),IFERROR(VLOOKUP(U171,Catalogos!$F:$G,2,0),200),IFERROR(VLOOKUP(V171,Catalogos!$F:$G,2,0),200),IFERROR(VLOOKUP(W171,Catalogos!$F:$G,2,0),200)),Catalogos!$G$30:$H$57,2,0)</f>
        <v>#N/A</v>
      </c>
      <c r="O171" s="53" t="e">
        <f>VLOOKUP($F171,Catalogos!$A:$C,3,0)</f>
        <v>#N/A</v>
      </c>
      <c r="P171" s="14" t="e">
        <f t="shared" si="18"/>
        <v>#N/A</v>
      </c>
      <c r="Q171" s="20">
        <f t="shared" si="19"/>
        <v>0</v>
      </c>
      <c r="R171" s="20" t="e">
        <f t="shared" si="20"/>
        <v>#N/A</v>
      </c>
      <c r="S171" s="20" t="s">
        <v>118</v>
      </c>
      <c r="T171" s="65" t="e">
        <f>VLOOKUP($X171,Vector!$A:$I,6,0)</f>
        <v>#N/A</v>
      </c>
      <c r="U171" s="65" t="e">
        <f>VLOOKUP($X171,Vector!$A:$I,7,0)</f>
        <v>#N/A</v>
      </c>
      <c r="V171" s="65" t="e">
        <f>VLOOKUP($X171,Vector!$A:$I,8,0)</f>
        <v>#N/A</v>
      </c>
      <c r="W171" s="65" t="e">
        <f>VLOOKUP($X171,Vector!$A:$I,9,0)</f>
        <v>#N/A</v>
      </c>
      <c r="X171" s="13" t="str">
        <f t="shared" si="21"/>
        <v/>
      </c>
      <c r="Y171" s="75">
        <f t="shared" si="22"/>
        <v>0</v>
      </c>
    </row>
    <row r="172" spans="10:25" x14ac:dyDescent="0.25">
      <c r="J172" s="57" t="e">
        <f>+VLOOKUP($X172,Vector!$A:$P,4,0)-$A172</f>
        <v>#N/A</v>
      </c>
      <c r="K172" s="57" t="e">
        <f>+VLOOKUP($X172,Vector!$A:$P,2,0)</f>
        <v>#N/A</v>
      </c>
      <c r="L172" s="57" t="e">
        <f>VLOOKUP(VLOOKUP($X172,Vector!$A:$P,5,0),Catalogos!K:L,2,0)</f>
        <v>#N/A</v>
      </c>
      <c r="M172" s="53" t="str">
        <f>IFERROR(VLOOKUP($F172,Catalogos!$A:$B,2,0),"VII")</f>
        <v>VII</v>
      </c>
      <c r="N172" s="56" t="e">
        <f>VLOOKUP(MIN(IFERROR(VLOOKUP(T172,Catalogos!$F:$G,2,0),200),IFERROR(VLOOKUP(U172,Catalogos!$F:$G,2,0),200),IFERROR(VLOOKUP(V172,Catalogos!$F:$G,2,0),200),IFERROR(VLOOKUP(W172,Catalogos!$F:$G,2,0),200)),Catalogos!$G$30:$H$57,2,0)</f>
        <v>#N/A</v>
      </c>
      <c r="O172" s="53" t="e">
        <f>VLOOKUP($F172,Catalogos!$A:$C,3,0)</f>
        <v>#N/A</v>
      </c>
      <c r="P172" s="14" t="e">
        <f t="shared" si="18"/>
        <v>#N/A</v>
      </c>
      <c r="Q172" s="20">
        <f t="shared" si="19"/>
        <v>0</v>
      </c>
      <c r="R172" s="20" t="e">
        <f t="shared" si="20"/>
        <v>#N/A</v>
      </c>
      <c r="S172" s="20" t="s">
        <v>118</v>
      </c>
      <c r="T172" s="65" t="e">
        <f>VLOOKUP($X172,Vector!$A:$I,6,0)</f>
        <v>#N/A</v>
      </c>
      <c r="U172" s="65" t="e">
        <f>VLOOKUP($X172,Vector!$A:$I,7,0)</f>
        <v>#N/A</v>
      </c>
      <c r="V172" s="65" t="e">
        <f>VLOOKUP($X172,Vector!$A:$I,8,0)</f>
        <v>#N/A</v>
      </c>
      <c r="W172" s="65" t="e">
        <f>VLOOKUP($X172,Vector!$A:$I,9,0)</f>
        <v>#N/A</v>
      </c>
      <c r="X172" s="13" t="str">
        <f t="shared" si="21"/>
        <v/>
      </c>
      <c r="Y172" s="75">
        <f t="shared" si="22"/>
        <v>0</v>
      </c>
    </row>
    <row r="173" spans="10:25" x14ac:dyDescent="0.25">
      <c r="J173" s="57" t="e">
        <f>+VLOOKUP($X173,Vector!$A:$P,4,0)-$A173</f>
        <v>#N/A</v>
      </c>
      <c r="K173" s="57" t="e">
        <f>+VLOOKUP($X173,Vector!$A:$P,2,0)</f>
        <v>#N/A</v>
      </c>
      <c r="L173" s="57" t="e">
        <f>VLOOKUP(VLOOKUP($X173,Vector!$A:$P,5,0),Catalogos!K:L,2,0)</f>
        <v>#N/A</v>
      </c>
      <c r="M173" s="53" t="str">
        <f>IFERROR(VLOOKUP($F173,Catalogos!$A:$B,2,0),"VII")</f>
        <v>VII</v>
      </c>
      <c r="N173" s="56" t="e">
        <f>VLOOKUP(MIN(IFERROR(VLOOKUP(T173,Catalogos!$F:$G,2,0),200),IFERROR(VLOOKUP(U173,Catalogos!$F:$G,2,0),200),IFERROR(VLOOKUP(V173,Catalogos!$F:$G,2,0),200),IFERROR(VLOOKUP(W173,Catalogos!$F:$G,2,0),200)),Catalogos!$G$30:$H$57,2,0)</f>
        <v>#N/A</v>
      </c>
      <c r="O173" s="53" t="e">
        <f>VLOOKUP($F173,Catalogos!$A:$C,3,0)</f>
        <v>#N/A</v>
      </c>
      <c r="P173" s="14" t="e">
        <f t="shared" si="18"/>
        <v>#N/A</v>
      </c>
      <c r="Q173" s="20">
        <f t="shared" si="19"/>
        <v>0</v>
      </c>
      <c r="R173" s="20" t="e">
        <f t="shared" si="20"/>
        <v>#N/A</v>
      </c>
      <c r="S173" s="20" t="s">
        <v>118</v>
      </c>
      <c r="T173" s="65" t="e">
        <f>VLOOKUP($X173,Vector!$A:$I,6,0)</f>
        <v>#N/A</v>
      </c>
      <c r="U173" s="65" t="e">
        <f>VLOOKUP($X173,Vector!$A:$I,7,0)</f>
        <v>#N/A</v>
      </c>
      <c r="V173" s="65" t="e">
        <f>VLOOKUP($X173,Vector!$A:$I,8,0)</f>
        <v>#N/A</v>
      </c>
      <c r="W173" s="65" t="e">
        <f>VLOOKUP($X173,Vector!$A:$I,9,0)</f>
        <v>#N/A</v>
      </c>
      <c r="X173" s="13" t="str">
        <f t="shared" si="21"/>
        <v/>
      </c>
      <c r="Y173" s="75">
        <f t="shared" si="22"/>
        <v>0</v>
      </c>
    </row>
    <row r="174" spans="10:25" x14ac:dyDescent="0.25">
      <c r="J174" s="57" t="e">
        <f>+VLOOKUP($X174,Vector!$A:$P,4,0)-$A174</f>
        <v>#N/A</v>
      </c>
      <c r="K174" s="57" t="e">
        <f>+VLOOKUP($X174,Vector!$A:$P,2,0)</f>
        <v>#N/A</v>
      </c>
      <c r="L174" s="57" t="e">
        <f>VLOOKUP(VLOOKUP($X174,Vector!$A:$P,5,0),Catalogos!K:L,2,0)</f>
        <v>#N/A</v>
      </c>
      <c r="M174" s="53" t="str">
        <f>IFERROR(VLOOKUP($F174,Catalogos!$A:$B,2,0),"VII")</f>
        <v>VII</v>
      </c>
      <c r="N174" s="56" t="e">
        <f>VLOOKUP(MIN(IFERROR(VLOOKUP(T174,Catalogos!$F:$G,2,0),200),IFERROR(VLOOKUP(U174,Catalogos!$F:$G,2,0),200),IFERROR(VLOOKUP(V174,Catalogos!$F:$G,2,0),200),IFERROR(VLOOKUP(W174,Catalogos!$F:$G,2,0),200)),Catalogos!$G$30:$H$57,2,0)</f>
        <v>#N/A</v>
      </c>
      <c r="O174" s="53" t="e">
        <f>VLOOKUP($F174,Catalogos!$A:$C,3,0)</f>
        <v>#N/A</v>
      </c>
      <c r="P174" s="14" t="e">
        <f t="shared" si="18"/>
        <v>#N/A</v>
      </c>
      <c r="Q174" s="20">
        <f t="shared" si="19"/>
        <v>0</v>
      </c>
      <c r="R174" s="20" t="e">
        <f t="shared" si="20"/>
        <v>#N/A</v>
      </c>
      <c r="S174" s="20" t="s">
        <v>118</v>
      </c>
      <c r="T174" s="65" t="e">
        <f>VLOOKUP($X174,Vector!$A:$I,6,0)</f>
        <v>#N/A</v>
      </c>
      <c r="U174" s="65" t="e">
        <f>VLOOKUP($X174,Vector!$A:$I,7,0)</f>
        <v>#N/A</v>
      </c>
      <c r="V174" s="65" t="e">
        <f>VLOOKUP($X174,Vector!$A:$I,8,0)</f>
        <v>#N/A</v>
      </c>
      <c r="W174" s="65" t="e">
        <f>VLOOKUP($X174,Vector!$A:$I,9,0)</f>
        <v>#N/A</v>
      </c>
      <c r="X174" s="13" t="str">
        <f t="shared" si="21"/>
        <v/>
      </c>
      <c r="Y174" s="75">
        <f t="shared" si="22"/>
        <v>0</v>
      </c>
    </row>
    <row r="175" spans="10:25" x14ac:dyDescent="0.25">
      <c r="J175" s="57" t="e">
        <f>+VLOOKUP($X175,Vector!$A:$P,4,0)-$A175</f>
        <v>#N/A</v>
      </c>
      <c r="K175" s="57" t="e">
        <f>+VLOOKUP($X175,Vector!$A:$P,2,0)</f>
        <v>#N/A</v>
      </c>
      <c r="L175" s="57" t="e">
        <f>VLOOKUP(VLOOKUP($X175,Vector!$A:$P,5,0),Catalogos!K:L,2,0)</f>
        <v>#N/A</v>
      </c>
      <c r="M175" s="53" t="str">
        <f>IFERROR(VLOOKUP($F175,Catalogos!$A:$B,2,0),"VII")</f>
        <v>VII</v>
      </c>
      <c r="N175" s="56" t="e">
        <f>VLOOKUP(MIN(IFERROR(VLOOKUP(T175,Catalogos!$F:$G,2,0),200),IFERROR(VLOOKUP(U175,Catalogos!$F:$G,2,0),200),IFERROR(VLOOKUP(V175,Catalogos!$F:$G,2,0),200),IFERROR(VLOOKUP(W175,Catalogos!$F:$G,2,0),200)),Catalogos!$G$30:$H$57,2,0)</f>
        <v>#N/A</v>
      </c>
      <c r="O175" s="53" t="e">
        <f>VLOOKUP($F175,Catalogos!$A:$C,3,0)</f>
        <v>#N/A</v>
      </c>
      <c r="P175" s="14" t="e">
        <f t="shared" ref="P175:P238" si="23">+K175*D175</f>
        <v>#N/A</v>
      </c>
      <c r="Q175" s="20">
        <f t="shared" ref="Q175:Q238" si="24">+H175-A175</f>
        <v>0</v>
      </c>
      <c r="R175" s="20" t="e">
        <f t="shared" ref="R175:R238" si="25">+J175-A175</f>
        <v>#N/A</v>
      </c>
      <c r="S175" s="20" t="s">
        <v>118</v>
      </c>
      <c r="T175" s="65" t="e">
        <f>VLOOKUP($X175,Vector!$A:$I,6,0)</f>
        <v>#N/A</v>
      </c>
      <c r="U175" s="65" t="e">
        <f>VLOOKUP($X175,Vector!$A:$I,7,0)</f>
        <v>#N/A</v>
      </c>
      <c r="V175" s="65" t="e">
        <f>VLOOKUP($X175,Vector!$A:$I,8,0)</f>
        <v>#N/A</v>
      </c>
      <c r="W175" s="65" t="e">
        <f>VLOOKUP($X175,Vector!$A:$I,9,0)</f>
        <v>#N/A</v>
      </c>
      <c r="X175" s="13" t="str">
        <f t="shared" ref="X175:X238" si="26">E175&amp;F175&amp;G175</f>
        <v/>
      </c>
      <c r="Y175" s="75">
        <f t="shared" si="22"/>
        <v>0</v>
      </c>
    </row>
    <row r="176" spans="10:25" x14ac:dyDescent="0.25">
      <c r="J176" s="57" t="e">
        <f>+VLOOKUP($X176,Vector!$A:$P,4,0)-$A176</f>
        <v>#N/A</v>
      </c>
      <c r="K176" s="57" t="e">
        <f>+VLOOKUP($X176,Vector!$A:$P,2,0)</f>
        <v>#N/A</v>
      </c>
      <c r="L176" s="57" t="e">
        <f>VLOOKUP(VLOOKUP($X176,Vector!$A:$P,5,0),Catalogos!K:L,2,0)</f>
        <v>#N/A</v>
      </c>
      <c r="M176" s="53" t="str">
        <f>IFERROR(VLOOKUP($F176,Catalogos!$A:$B,2,0),"VII")</f>
        <v>VII</v>
      </c>
      <c r="N176" s="56" t="e">
        <f>VLOOKUP(MIN(IFERROR(VLOOKUP(T176,Catalogos!$F:$G,2,0),200),IFERROR(VLOOKUP(U176,Catalogos!$F:$G,2,0),200),IFERROR(VLOOKUP(V176,Catalogos!$F:$G,2,0),200),IFERROR(VLOOKUP(W176,Catalogos!$F:$G,2,0),200)),Catalogos!$G$30:$H$57,2,0)</f>
        <v>#N/A</v>
      </c>
      <c r="O176" s="53" t="e">
        <f>VLOOKUP($F176,Catalogos!$A:$C,3,0)</f>
        <v>#N/A</v>
      </c>
      <c r="P176" s="14" t="e">
        <f t="shared" si="23"/>
        <v>#N/A</v>
      </c>
      <c r="Q176" s="20">
        <f t="shared" si="24"/>
        <v>0</v>
      </c>
      <c r="R176" s="20" t="e">
        <f t="shared" si="25"/>
        <v>#N/A</v>
      </c>
      <c r="S176" s="20" t="s">
        <v>118</v>
      </c>
      <c r="T176" s="65" t="e">
        <f>VLOOKUP($X176,Vector!$A:$I,6,0)</f>
        <v>#N/A</v>
      </c>
      <c r="U176" s="65" t="e">
        <f>VLOOKUP($X176,Vector!$A:$I,7,0)</f>
        <v>#N/A</v>
      </c>
      <c r="V176" s="65" t="e">
        <f>VLOOKUP($X176,Vector!$A:$I,8,0)</f>
        <v>#N/A</v>
      </c>
      <c r="W176" s="65" t="e">
        <f>VLOOKUP($X176,Vector!$A:$I,9,0)</f>
        <v>#N/A</v>
      </c>
      <c r="X176" s="13" t="str">
        <f t="shared" si="26"/>
        <v/>
      </c>
      <c r="Y176" s="75">
        <f t="shared" si="22"/>
        <v>0</v>
      </c>
    </row>
    <row r="177" spans="10:25" x14ac:dyDescent="0.25">
      <c r="J177" s="57" t="e">
        <f>+VLOOKUP($X177,Vector!$A:$P,4,0)-$A177</f>
        <v>#N/A</v>
      </c>
      <c r="K177" s="57" t="e">
        <f>+VLOOKUP($X177,Vector!$A:$P,2,0)</f>
        <v>#N/A</v>
      </c>
      <c r="L177" s="57" t="e">
        <f>VLOOKUP(VLOOKUP($X177,Vector!$A:$P,5,0),Catalogos!K:L,2,0)</f>
        <v>#N/A</v>
      </c>
      <c r="M177" s="53" t="str">
        <f>IFERROR(VLOOKUP($F177,Catalogos!$A:$B,2,0),"VII")</f>
        <v>VII</v>
      </c>
      <c r="N177" s="56" t="e">
        <f>VLOOKUP(MIN(IFERROR(VLOOKUP(T177,Catalogos!$F:$G,2,0),200),IFERROR(VLOOKUP(U177,Catalogos!$F:$G,2,0),200),IFERROR(VLOOKUP(V177,Catalogos!$F:$G,2,0),200),IFERROR(VLOOKUP(W177,Catalogos!$F:$G,2,0),200)),Catalogos!$G$30:$H$57,2,0)</f>
        <v>#N/A</v>
      </c>
      <c r="O177" s="53" t="e">
        <f>VLOOKUP($F177,Catalogos!$A:$C,3,0)</f>
        <v>#N/A</v>
      </c>
      <c r="P177" s="14" t="e">
        <f t="shared" si="23"/>
        <v>#N/A</v>
      </c>
      <c r="Q177" s="20">
        <f t="shared" si="24"/>
        <v>0</v>
      </c>
      <c r="R177" s="20" t="e">
        <f t="shared" si="25"/>
        <v>#N/A</v>
      </c>
      <c r="S177" s="20" t="s">
        <v>118</v>
      </c>
      <c r="T177" s="65" t="e">
        <f>VLOOKUP($X177,Vector!$A:$I,6,0)</f>
        <v>#N/A</v>
      </c>
      <c r="U177" s="65" t="e">
        <f>VLOOKUP($X177,Vector!$A:$I,7,0)</f>
        <v>#N/A</v>
      </c>
      <c r="V177" s="65" t="e">
        <f>VLOOKUP($X177,Vector!$A:$I,8,0)</f>
        <v>#N/A</v>
      </c>
      <c r="W177" s="65" t="e">
        <f>VLOOKUP($X177,Vector!$A:$I,9,0)</f>
        <v>#N/A</v>
      </c>
      <c r="X177" s="13" t="str">
        <f t="shared" si="26"/>
        <v/>
      </c>
      <c r="Y177" s="75">
        <f t="shared" si="22"/>
        <v>0</v>
      </c>
    </row>
    <row r="178" spans="10:25" x14ac:dyDescent="0.25">
      <c r="J178" s="57" t="e">
        <f>+VLOOKUP($X178,Vector!$A:$P,4,0)-$A178</f>
        <v>#N/A</v>
      </c>
      <c r="K178" s="57" t="e">
        <f>+VLOOKUP($X178,Vector!$A:$P,2,0)</f>
        <v>#N/A</v>
      </c>
      <c r="L178" s="57" t="e">
        <f>VLOOKUP(VLOOKUP($X178,Vector!$A:$P,5,0),Catalogos!K:L,2,0)</f>
        <v>#N/A</v>
      </c>
      <c r="M178" s="53" t="str">
        <f>IFERROR(VLOOKUP($F178,Catalogos!$A:$B,2,0),"VII")</f>
        <v>VII</v>
      </c>
      <c r="N178" s="56" t="e">
        <f>VLOOKUP(MIN(IFERROR(VLOOKUP(T178,Catalogos!$F:$G,2,0),200),IFERROR(VLOOKUP(U178,Catalogos!$F:$G,2,0),200),IFERROR(VLOOKUP(V178,Catalogos!$F:$G,2,0),200),IFERROR(VLOOKUP(W178,Catalogos!$F:$G,2,0),200)),Catalogos!$G$30:$H$57,2,0)</f>
        <v>#N/A</v>
      </c>
      <c r="O178" s="53" t="e">
        <f>VLOOKUP($F178,Catalogos!$A:$C,3,0)</f>
        <v>#N/A</v>
      </c>
      <c r="P178" s="14" t="e">
        <f t="shared" si="23"/>
        <v>#N/A</v>
      </c>
      <c r="Q178" s="20">
        <f t="shared" si="24"/>
        <v>0</v>
      </c>
      <c r="R178" s="20" t="e">
        <f t="shared" si="25"/>
        <v>#N/A</v>
      </c>
      <c r="S178" s="20" t="s">
        <v>118</v>
      </c>
      <c r="T178" s="65" t="e">
        <f>VLOOKUP($X178,Vector!$A:$I,6,0)</f>
        <v>#N/A</v>
      </c>
      <c r="U178" s="65" t="e">
        <f>VLOOKUP($X178,Vector!$A:$I,7,0)</f>
        <v>#N/A</v>
      </c>
      <c r="V178" s="65" t="e">
        <f>VLOOKUP($X178,Vector!$A:$I,8,0)</f>
        <v>#N/A</v>
      </c>
      <c r="W178" s="65" t="e">
        <f>VLOOKUP($X178,Vector!$A:$I,9,0)</f>
        <v>#N/A</v>
      </c>
      <c r="X178" s="13" t="str">
        <f t="shared" si="26"/>
        <v/>
      </c>
      <c r="Y178" s="75">
        <f t="shared" si="22"/>
        <v>0</v>
      </c>
    </row>
    <row r="179" spans="10:25" x14ac:dyDescent="0.25">
      <c r="J179" s="57" t="e">
        <f>+VLOOKUP($X179,Vector!$A:$P,4,0)-$A179</f>
        <v>#N/A</v>
      </c>
      <c r="K179" s="57" t="e">
        <f>+VLOOKUP($X179,Vector!$A:$P,2,0)</f>
        <v>#N/A</v>
      </c>
      <c r="L179" s="57" t="e">
        <f>VLOOKUP(VLOOKUP($X179,Vector!$A:$P,5,0),Catalogos!K:L,2,0)</f>
        <v>#N/A</v>
      </c>
      <c r="M179" s="53" t="str">
        <f>IFERROR(VLOOKUP($F179,Catalogos!$A:$B,2,0),"VII")</f>
        <v>VII</v>
      </c>
      <c r="N179" s="56" t="e">
        <f>VLOOKUP(MIN(IFERROR(VLOOKUP(T179,Catalogos!$F:$G,2,0),200),IFERROR(VLOOKUP(U179,Catalogos!$F:$G,2,0),200),IFERROR(VLOOKUP(V179,Catalogos!$F:$G,2,0),200),IFERROR(VLOOKUP(W179,Catalogos!$F:$G,2,0),200)),Catalogos!$G$30:$H$57,2,0)</f>
        <v>#N/A</v>
      </c>
      <c r="O179" s="53" t="e">
        <f>VLOOKUP($F179,Catalogos!$A:$C,3,0)</f>
        <v>#N/A</v>
      </c>
      <c r="P179" s="14" t="e">
        <f t="shared" si="23"/>
        <v>#N/A</v>
      </c>
      <c r="Q179" s="20">
        <f t="shared" si="24"/>
        <v>0</v>
      </c>
      <c r="R179" s="20" t="e">
        <f t="shared" si="25"/>
        <v>#N/A</v>
      </c>
      <c r="S179" s="20" t="s">
        <v>118</v>
      </c>
      <c r="T179" s="65" t="e">
        <f>VLOOKUP($X179,Vector!$A:$I,6,0)</f>
        <v>#N/A</v>
      </c>
      <c r="U179" s="65" t="e">
        <f>VLOOKUP($X179,Vector!$A:$I,7,0)</f>
        <v>#N/A</v>
      </c>
      <c r="V179" s="65" t="e">
        <f>VLOOKUP($X179,Vector!$A:$I,8,0)</f>
        <v>#N/A</v>
      </c>
      <c r="W179" s="65" t="e">
        <f>VLOOKUP($X179,Vector!$A:$I,9,0)</f>
        <v>#N/A</v>
      </c>
      <c r="X179" s="13" t="str">
        <f t="shared" si="26"/>
        <v/>
      </c>
      <c r="Y179" s="75">
        <f t="shared" si="22"/>
        <v>0</v>
      </c>
    </row>
    <row r="180" spans="10:25" x14ac:dyDescent="0.25">
      <c r="J180" s="57" t="e">
        <f>+VLOOKUP($X180,Vector!$A:$P,4,0)-$A180</f>
        <v>#N/A</v>
      </c>
      <c r="K180" s="57" t="e">
        <f>+VLOOKUP($X180,Vector!$A:$P,2,0)</f>
        <v>#N/A</v>
      </c>
      <c r="L180" s="57" t="e">
        <f>VLOOKUP(VLOOKUP($X180,Vector!$A:$P,5,0),Catalogos!K:L,2,0)</f>
        <v>#N/A</v>
      </c>
      <c r="M180" s="53" t="str">
        <f>IFERROR(VLOOKUP($F180,Catalogos!$A:$B,2,0),"VII")</f>
        <v>VII</v>
      </c>
      <c r="N180" s="56" t="e">
        <f>VLOOKUP(MIN(IFERROR(VLOOKUP(T180,Catalogos!$F:$G,2,0),200),IFERROR(VLOOKUP(U180,Catalogos!$F:$G,2,0),200),IFERROR(VLOOKUP(V180,Catalogos!$F:$G,2,0),200),IFERROR(VLOOKUP(W180,Catalogos!$F:$G,2,0),200)),Catalogos!$G$30:$H$57,2,0)</f>
        <v>#N/A</v>
      </c>
      <c r="O180" s="53" t="e">
        <f>VLOOKUP($F180,Catalogos!$A:$C,3,0)</f>
        <v>#N/A</v>
      </c>
      <c r="P180" s="14" t="e">
        <f t="shared" si="23"/>
        <v>#N/A</v>
      </c>
      <c r="Q180" s="20">
        <f t="shared" si="24"/>
        <v>0</v>
      </c>
      <c r="R180" s="20" t="e">
        <f t="shared" si="25"/>
        <v>#N/A</v>
      </c>
      <c r="S180" s="20" t="s">
        <v>118</v>
      </c>
      <c r="T180" s="65" t="e">
        <f>VLOOKUP($X180,Vector!$A:$I,6,0)</f>
        <v>#N/A</v>
      </c>
      <c r="U180" s="65" t="e">
        <f>VLOOKUP($X180,Vector!$A:$I,7,0)</f>
        <v>#N/A</v>
      </c>
      <c r="V180" s="65" t="e">
        <f>VLOOKUP($X180,Vector!$A:$I,8,0)</f>
        <v>#N/A</v>
      </c>
      <c r="W180" s="65" t="e">
        <f>VLOOKUP($X180,Vector!$A:$I,9,0)</f>
        <v>#N/A</v>
      </c>
      <c r="X180" s="13" t="str">
        <f t="shared" si="26"/>
        <v/>
      </c>
      <c r="Y180" s="75">
        <f t="shared" si="22"/>
        <v>0</v>
      </c>
    </row>
    <row r="181" spans="10:25" x14ac:dyDescent="0.25">
      <c r="J181" s="57" t="e">
        <f>+VLOOKUP($X181,Vector!$A:$P,4,0)-$A181</f>
        <v>#N/A</v>
      </c>
      <c r="K181" s="57" t="e">
        <f>+VLOOKUP($X181,Vector!$A:$P,2,0)</f>
        <v>#N/A</v>
      </c>
      <c r="L181" s="57" t="e">
        <f>VLOOKUP(VLOOKUP($X181,Vector!$A:$P,5,0),Catalogos!K:L,2,0)</f>
        <v>#N/A</v>
      </c>
      <c r="M181" s="53" t="str">
        <f>IFERROR(VLOOKUP($F181,Catalogos!$A:$B,2,0),"VII")</f>
        <v>VII</v>
      </c>
      <c r="N181" s="56" t="e">
        <f>VLOOKUP(MIN(IFERROR(VLOOKUP(T181,Catalogos!$F:$G,2,0),200),IFERROR(VLOOKUP(U181,Catalogos!$F:$G,2,0),200),IFERROR(VLOOKUP(V181,Catalogos!$F:$G,2,0),200),IFERROR(VLOOKUP(W181,Catalogos!$F:$G,2,0),200)),Catalogos!$G$30:$H$57,2,0)</f>
        <v>#N/A</v>
      </c>
      <c r="O181" s="53" t="e">
        <f>VLOOKUP($F181,Catalogos!$A:$C,3,0)</f>
        <v>#N/A</v>
      </c>
      <c r="P181" s="14" t="e">
        <f t="shared" si="23"/>
        <v>#N/A</v>
      </c>
      <c r="Q181" s="20">
        <f t="shared" si="24"/>
        <v>0</v>
      </c>
      <c r="R181" s="20" t="e">
        <f t="shared" si="25"/>
        <v>#N/A</v>
      </c>
      <c r="S181" s="20" t="s">
        <v>118</v>
      </c>
      <c r="T181" s="65" t="e">
        <f>VLOOKUP($X181,Vector!$A:$I,6,0)</f>
        <v>#N/A</v>
      </c>
      <c r="U181" s="65" t="e">
        <f>VLOOKUP($X181,Vector!$A:$I,7,0)</f>
        <v>#N/A</v>
      </c>
      <c r="V181" s="65" t="e">
        <f>VLOOKUP($X181,Vector!$A:$I,8,0)</f>
        <v>#N/A</v>
      </c>
      <c r="W181" s="65" t="e">
        <f>VLOOKUP($X181,Vector!$A:$I,9,0)</f>
        <v>#N/A</v>
      </c>
      <c r="X181" s="13" t="str">
        <f t="shared" si="26"/>
        <v/>
      </c>
      <c r="Y181" s="75">
        <f t="shared" si="22"/>
        <v>0</v>
      </c>
    </row>
    <row r="182" spans="10:25" x14ac:dyDescent="0.25">
      <c r="J182" s="57" t="e">
        <f>+VLOOKUP($X182,Vector!$A:$P,4,0)-$A182</f>
        <v>#N/A</v>
      </c>
      <c r="K182" s="57" t="e">
        <f>+VLOOKUP($X182,Vector!$A:$P,2,0)</f>
        <v>#N/A</v>
      </c>
      <c r="L182" s="57" t="e">
        <f>VLOOKUP(VLOOKUP($X182,Vector!$A:$P,5,0),Catalogos!K:L,2,0)</f>
        <v>#N/A</v>
      </c>
      <c r="M182" s="53" t="str">
        <f>IFERROR(VLOOKUP($F182,Catalogos!$A:$B,2,0),"VII")</f>
        <v>VII</v>
      </c>
      <c r="N182" s="56" t="e">
        <f>VLOOKUP(MIN(IFERROR(VLOOKUP(T182,Catalogos!$F:$G,2,0),200),IFERROR(VLOOKUP(U182,Catalogos!$F:$G,2,0),200),IFERROR(VLOOKUP(V182,Catalogos!$F:$G,2,0),200),IFERROR(VLOOKUP(W182,Catalogos!$F:$G,2,0),200)),Catalogos!$G$30:$H$57,2,0)</f>
        <v>#N/A</v>
      </c>
      <c r="O182" s="53" t="e">
        <f>VLOOKUP($F182,Catalogos!$A:$C,3,0)</f>
        <v>#N/A</v>
      </c>
      <c r="P182" s="14" t="e">
        <f t="shared" si="23"/>
        <v>#N/A</v>
      </c>
      <c r="Q182" s="20">
        <f t="shared" si="24"/>
        <v>0</v>
      </c>
      <c r="R182" s="20" t="e">
        <f t="shared" si="25"/>
        <v>#N/A</v>
      </c>
      <c r="S182" s="20" t="s">
        <v>118</v>
      </c>
      <c r="T182" s="65" t="e">
        <f>VLOOKUP($X182,Vector!$A:$I,6,0)</f>
        <v>#N/A</v>
      </c>
      <c r="U182" s="65" t="e">
        <f>VLOOKUP($X182,Vector!$A:$I,7,0)</f>
        <v>#N/A</v>
      </c>
      <c r="V182" s="65" t="e">
        <f>VLOOKUP($X182,Vector!$A:$I,8,0)</f>
        <v>#N/A</v>
      </c>
      <c r="W182" s="65" t="e">
        <f>VLOOKUP($X182,Vector!$A:$I,9,0)</f>
        <v>#N/A</v>
      </c>
      <c r="X182" s="13" t="str">
        <f t="shared" si="26"/>
        <v/>
      </c>
      <c r="Y182" s="75">
        <f t="shared" si="22"/>
        <v>0</v>
      </c>
    </row>
    <row r="183" spans="10:25" x14ac:dyDescent="0.25">
      <c r="J183" s="57" t="e">
        <f>+VLOOKUP($X183,Vector!$A:$P,4,0)-$A183</f>
        <v>#N/A</v>
      </c>
      <c r="K183" s="57" t="e">
        <f>+VLOOKUP($X183,Vector!$A:$P,2,0)</f>
        <v>#N/A</v>
      </c>
      <c r="L183" s="57" t="e">
        <f>VLOOKUP(VLOOKUP($X183,Vector!$A:$P,5,0),Catalogos!K:L,2,0)</f>
        <v>#N/A</v>
      </c>
      <c r="M183" s="53" t="str">
        <f>IFERROR(VLOOKUP($F183,Catalogos!$A:$B,2,0),"VII")</f>
        <v>VII</v>
      </c>
      <c r="N183" s="56" t="e">
        <f>VLOOKUP(MIN(IFERROR(VLOOKUP(T183,Catalogos!$F:$G,2,0),200),IFERROR(VLOOKUP(U183,Catalogos!$F:$G,2,0),200),IFERROR(VLOOKUP(V183,Catalogos!$F:$G,2,0),200),IFERROR(VLOOKUP(W183,Catalogos!$F:$G,2,0),200)),Catalogos!$G$30:$H$57,2,0)</f>
        <v>#N/A</v>
      </c>
      <c r="O183" s="53" t="e">
        <f>VLOOKUP($F183,Catalogos!$A:$C,3,0)</f>
        <v>#N/A</v>
      </c>
      <c r="P183" s="14" t="e">
        <f t="shared" si="23"/>
        <v>#N/A</v>
      </c>
      <c r="Q183" s="20">
        <f t="shared" si="24"/>
        <v>0</v>
      </c>
      <c r="R183" s="20" t="e">
        <f t="shared" si="25"/>
        <v>#N/A</v>
      </c>
      <c r="S183" s="20" t="s">
        <v>118</v>
      </c>
      <c r="T183" s="65" t="e">
        <f>VLOOKUP($X183,Vector!$A:$I,6,0)</f>
        <v>#N/A</v>
      </c>
      <c r="U183" s="65" t="e">
        <f>VLOOKUP($X183,Vector!$A:$I,7,0)</f>
        <v>#N/A</v>
      </c>
      <c r="V183" s="65" t="e">
        <f>VLOOKUP($X183,Vector!$A:$I,8,0)</f>
        <v>#N/A</v>
      </c>
      <c r="W183" s="65" t="e">
        <f>VLOOKUP($X183,Vector!$A:$I,9,0)</f>
        <v>#N/A</v>
      </c>
      <c r="X183" s="13" t="str">
        <f t="shared" si="26"/>
        <v/>
      </c>
      <c r="Y183" s="75">
        <f t="shared" si="22"/>
        <v>0</v>
      </c>
    </row>
    <row r="184" spans="10:25" x14ac:dyDescent="0.25">
      <c r="J184" s="57" t="e">
        <f>+VLOOKUP($X184,Vector!$A:$P,4,0)-$A184</f>
        <v>#N/A</v>
      </c>
      <c r="K184" s="57" t="e">
        <f>+VLOOKUP($X184,Vector!$A:$P,2,0)</f>
        <v>#N/A</v>
      </c>
      <c r="L184" s="57" t="e">
        <f>VLOOKUP(VLOOKUP($X184,Vector!$A:$P,5,0),Catalogos!K:L,2,0)</f>
        <v>#N/A</v>
      </c>
      <c r="M184" s="53" t="str">
        <f>IFERROR(VLOOKUP($F184,Catalogos!$A:$B,2,0),"VII")</f>
        <v>VII</v>
      </c>
      <c r="N184" s="56" t="e">
        <f>VLOOKUP(MIN(IFERROR(VLOOKUP(T184,Catalogos!$F:$G,2,0),200),IFERROR(VLOOKUP(U184,Catalogos!$F:$G,2,0),200),IFERROR(VLOOKUP(V184,Catalogos!$F:$G,2,0),200),IFERROR(VLOOKUP(W184,Catalogos!$F:$G,2,0),200)),Catalogos!$G$30:$H$57,2,0)</f>
        <v>#N/A</v>
      </c>
      <c r="O184" s="53" t="e">
        <f>VLOOKUP($F184,Catalogos!$A:$C,3,0)</f>
        <v>#N/A</v>
      </c>
      <c r="P184" s="14" t="e">
        <f t="shared" si="23"/>
        <v>#N/A</v>
      </c>
      <c r="Q184" s="20">
        <f t="shared" si="24"/>
        <v>0</v>
      </c>
      <c r="R184" s="20" t="e">
        <f t="shared" si="25"/>
        <v>#N/A</v>
      </c>
      <c r="S184" s="20" t="s">
        <v>118</v>
      </c>
      <c r="T184" s="65" t="e">
        <f>VLOOKUP($X184,Vector!$A:$I,6,0)</f>
        <v>#N/A</v>
      </c>
      <c r="U184" s="65" t="e">
        <f>VLOOKUP($X184,Vector!$A:$I,7,0)</f>
        <v>#N/A</v>
      </c>
      <c r="V184" s="65" t="e">
        <f>VLOOKUP($X184,Vector!$A:$I,8,0)</f>
        <v>#N/A</v>
      </c>
      <c r="W184" s="65" t="e">
        <f>VLOOKUP($X184,Vector!$A:$I,9,0)</f>
        <v>#N/A</v>
      </c>
      <c r="X184" s="13" t="str">
        <f t="shared" si="26"/>
        <v/>
      </c>
      <c r="Y184" s="75">
        <f t="shared" si="22"/>
        <v>0</v>
      </c>
    </row>
    <row r="185" spans="10:25" x14ac:dyDescent="0.25">
      <c r="J185" s="57" t="e">
        <f>+VLOOKUP($X185,Vector!$A:$P,4,0)-$A185</f>
        <v>#N/A</v>
      </c>
      <c r="K185" s="57" t="e">
        <f>+VLOOKUP($X185,Vector!$A:$P,2,0)</f>
        <v>#N/A</v>
      </c>
      <c r="L185" s="57" t="e">
        <f>VLOOKUP(VLOOKUP($X185,Vector!$A:$P,5,0),Catalogos!K:L,2,0)</f>
        <v>#N/A</v>
      </c>
      <c r="M185" s="53" t="str">
        <f>IFERROR(VLOOKUP($F185,Catalogos!$A:$B,2,0),"VII")</f>
        <v>VII</v>
      </c>
      <c r="N185" s="56" t="e">
        <f>VLOOKUP(MIN(IFERROR(VLOOKUP(T185,Catalogos!$F:$G,2,0),200),IFERROR(VLOOKUP(U185,Catalogos!$F:$G,2,0),200),IFERROR(VLOOKUP(V185,Catalogos!$F:$G,2,0),200),IFERROR(VLOOKUP(W185,Catalogos!$F:$G,2,0),200)),Catalogos!$G$30:$H$57,2,0)</f>
        <v>#N/A</v>
      </c>
      <c r="O185" s="53" t="e">
        <f>VLOOKUP($F185,Catalogos!$A:$C,3,0)</f>
        <v>#N/A</v>
      </c>
      <c r="P185" s="14" t="e">
        <f t="shared" si="23"/>
        <v>#N/A</v>
      </c>
      <c r="Q185" s="20">
        <f t="shared" si="24"/>
        <v>0</v>
      </c>
      <c r="R185" s="20" t="e">
        <f t="shared" si="25"/>
        <v>#N/A</v>
      </c>
      <c r="S185" s="20" t="s">
        <v>118</v>
      </c>
      <c r="T185" s="65" t="e">
        <f>VLOOKUP($X185,Vector!$A:$I,6,0)</f>
        <v>#N/A</v>
      </c>
      <c r="U185" s="65" t="e">
        <f>VLOOKUP($X185,Vector!$A:$I,7,0)</f>
        <v>#N/A</v>
      </c>
      <c r="V185" s="65" t="e">
        <f>VLOOKUP($X185,Vector!$A:$I,8,0)</f>
        <v>#N/A</v>
      </c>
      <c r="W185" s="65" t="e">
        <f>VLOOKUP($X185,Vector!$A:$I,9,0)</f>
        <v>#N/A</v>
      </c>
      <c r="X185" s="13" t="str">
        <f t="shared" si="26"/>
        <v/>
      </c>
      <c r="Y185" s="75">
        <f t="shared" si="22"/>
        <v>0</v>
      </c>
    </row>
    <row r="186" spans="10:25" x14ac:dyDescent="0.25">
      <c r="J186" s="57" t="e">
        <f>+VLOOKUP($X186,Vector!$A:$P,4,0)-$A186</f>
        <v>#N/A</v>
      </c>
      <c r="K186" s="57" t="e">
        <f>+VLOOKUP($X186,Vector!$A:$P,2,0)</f>
        <v>#N/A</v>
      </c>
      <c r="L186" s="57" t="e">
        <f>VLOOKUP(VLOOKUP($X186,Vector!$A:$P,5,0),Catalogos!K:L,2,0)</f>
        <v>#N/A</v>
      </c>
      <c r="M186" s="53" t="str">
        <f>IFERROR(VLOOKUP($F186,Catalogos!$A:$B,2,0),"VII")</f>
        <v>VII</v>
      </c>
      <c r="N186" s="56" t="e">
        <f>VLOOKUP(MIN(IFERROR(VLOOKUP(T186,Catalogos!$F:$G,2,0),200),IFERROR(VLOOKUP(U186,Catalogos!$F:$G,2,0),200),IFERROR(VLOOKUP(V186,Catalogos!$F:$G,2,0),200),IFERROR(VLOOKUP(W186,Catalogos!$F:$G,2,0),200)),Catalogos!$G$30:$H$57,2,0)</f>
        <v>#N/A</v>
      </c>
      <c r="O186" s="53" t="e">
        <f>VLOOKUP($F186,Catalogos!$A:$C,3,0)</f>
        <v>#N/A</v>
      </c>
      <c r="P186" s="14" t="e">
        <f t="shared" si="23"/>
        <v>#N/A</v>
      </c>
      <c r="Q186" s="20">
        <f t="shared" si="24"/>
        <v>0</v>
      </c>
      <c r="R186" s="20" t="e">
        <f t="shared" si="25"/>
        <v>#N/A</v>
      </c>
      <c r="S186" s="20" t="s">
        <v>118</v>
      </c>
      <c r="T186" s="65" t="e">
        <f>VLOOKUP($X186,Vector!$A:$I,6,0)</f>
        <v>#N/A</v>
      </c>
      <c r="U186" s="65" t="e">
        <f>VLOOKUP($X186,Vector!$A:$I,7,0)</f>
        <v>#N/A</v>
      </c>
      <c r="V186" s="65" t="e">
        <f>VLOOKUP($X186,Vector!$A:$I,8,0)</f>
        <v>#N/A</v>
      </c>
      <c r="W186" s="65" t="e">
        <f>VLOOKUP($X186,Vector!$A:$I,9,0)</f>
        <v>#N/A</v>
      </c>
      <c r="X186" s="13" t="str">
        <f t="shared" si="26"/>
        <v/>
      </c>
      <c r="Y186" s="75">
        <f t="shared" si="22"/>
        <v>0</v>
      </c>
    </row>
    <row r="187" spans="10:25" x14ac:dyDescent="0.25">
      <c r="J187" s="57" t="e">
        <f>+VLOOKUP($X187,Vector!$A:$P,4,0)-$A187</f>
        <v>#N/A</v>
      </c>
      <c r="K187" s="57" t="e">
        <f>+VLOOKUP($X187,Vector!$A:$P,2,0)</f>
        <v>#N/A</v>
      </c>
      <c r="L187" s="57" t="e">
        <f>VLOOKUP(VLOOKUP($X187,Vector!$A:$P,5,0),Catalogos!K:L,2,0)</f>
        <v>#N/A</v>
      </c>
      <c r="M187" s="53" t="str">
        <f>IFERROR(VLOOKUP($F187,Catalogos!$A:$B,2,0),"VII")</f>
        <v>VII</v>
      </c>
      <c r="N187" s="56" t="e">
        <f>VLOOKUP(MIN(IFERROR(VLOOKUP(T187,Catalogos!$F:$G,2,0),200),IFERROR(VLOOKUP(U187,Catalogos!$F:$G,2,0),200),IFERROR(VLOOKUP(V187,Catalogos!$F:$G,2,0),200),IFERROR(VLOOKUP(W187,Catalogos!$F:$G,2,0),200)),Catalogos!$G$30:$H$57,2,0)</f>
        <v>#N/A</v>
      </c>
      <c r="O187" s="53" t="e">
        <f>VLOOKUP($F187,Catalogos!$A:$C,3,0)</f>
        <v>#N/A</v>
      </c>
      <c r="P187" s="14" t="e">
        <f t="shared" si="23"/>
        <v>#N/A</v>
      </c>
      <c r="Q187" s="20">
        <f t="shared" si="24"/>
        <v>0</v>
      </c>
      <c r="R187" s="20" t="e">
        <f t="shared" si="25"/>
        <v>#N/A</v>
      </c>
      <c r="S187" s="20" t="s">
        <v>118</v>
      </c>
      <c r="T187" s="65" t="e">
        <f>VLOOKUP($X187,Vector!$A:$I,6,0)</f>
        <v>#N/A</v>
      </c>
      <c r="U187" s="65" t="e">
        <f>VLOOKUP($X187,Vector!$A:$I,7,0)</f>
        <v>#N/A</v>
      </c>
      <c r="V187" s="65" t="e">
        <f>VLOOKUP($X187,Vector!$A:$I,8,0)</f>
        <v>#N/A</v>
      </c>
      <c r="W187" s="65" t="e">
        <f>VLOOKUP($X187,Vector!$A:$I,9,0)</f>
        <v>#N/A</v>
      </c>
      <c r="X187" s="13" t="str">
        <f t="shared" si="26"/>
        <v/>
      </c>
      <c r="Y187" s="75">
        <f t="shared" si="22"/>
        <v>0</v>
      </c>
    </row>
    <row r="188" spans="10:25" x14ac:dyDescent="0.25">
      <c r="J188" s="57" t="e">
        <f>+VLOOKUP($X188,Vector!$A:$P,4,0)-$A188</f>
        <v>#N/A</v>
      </c>
      <c r="K188" s="57" t="e">
        <f>+VLOOKUP($X188,Vector!$A:$P,2,0)</f>
        <v>#N/A</v>
      </c>
      <c r="L188" s="57" t="e">
        <f>VLOOKUP(VLOOKUP($X188,Vector!$A:$P,5,0),Catalogos!K:L,2,0)</f>
        <v>#N/A</v>
      </c>
      <c r="M188" s="53" t="str">
        <f>IFERROR(VLOOKUP($F188,Catalogos!$A:$B,2,0),"VII")</f>
        <v>VII</v>
      </c>
      <c r="N188" s="56" t="e">
        <f>VLOOKUP(MIN(IFERROR(VLOOKUP(T188,Catalogos!$F:$G,2,0),200),IFERROR(VLOOKUP(U188,Catalogos!$F:$G,2,0),200),IFERROR(VLOOKUP(V188,Catalogos!$F:$G,2,0),200),IFERROR(VLOOKUP(W188,Catalogos!$F:$G,2,0),200)),Catalogos!$G$30:$H$57,2,0)</f>
        <v>#N/A</v>
      </c>
      <c r="O188" s="53" t="e">
        <f>VLOOKUP($F188,Catalogos!$A:$C,3,0)</f>
        <v>#N/A</v>
      </c>
      <c r="P188" s="14" t="e">
        <f t="shared" si="23"/>
        <v>#N/A</v>
      </c>
      <c r="Q188" s="20">
        <f t="shared" si="24"/>
        <v>0</v>
      </c>
      <c r="R188" s="20" t="e">
        <f t="shared" si="25"/>
        <v>#N/A</v>
      </c>
      <c r="S188" s="20" t="s">
        <v>118</v>
      </c>
      <c r="T188" s="65" t="e">
        <f>VLOOKUP($X188,Vector!$A:$I,6,0)</f>
        <v>#N/A</v>
      </c>
      <c r="U188" s="65" t="e">
        <f>VLOOKUP($X188,Vector!$A:$I,7,0)</f>
        <v>#N/A</v>
      </c>
      <c r="V188" s="65" t="e">
        <f>VLOOKUP($X188,Vector!$A:$I,8,0)</f>
        <v>#N/A</v>
      </c>
      <c r="W188" s="65" t="e">
        <f>VLOOKUP($X188,Vector!$A:$I,9,0)</f>
        <v>#N/A</v>
      </c>
      <c r="X188" s="13" t="str">
        <f t="shared" si="26"/>
        <v/>
      </c>
      <c r="Y188" s="75">
        <f t="shared" si="22"/>
        <v>0</v>
      </c>
    </row>
    <row r="189" spans="10:25" x14ac:dyDescent="0.25">
      <c r="J189" s="57" t="e">
        <f>+VLOOKUP($X189,Vector!$A:$P,4,0)-$A189</f>
        <v>#N/A</v>
      </c>
      <c r="K189" s="57" t="e">
        <f>+VLOOKUP($X189,Vector!$A:$P,2,0)</f>
        <v>#N/A</v>
      </c>
      <c r="L189" s="57" t="e">
        <f>VLOOKUP(VLOOKUP($X189,Vector!$A:$P,5,0),Catalogos!K:L,2,0)</f>
        <v>#N/A</v>
      </c>
      <c r="M189" s="53" t="str">
        <f>IFERROR(VLOOKUP($F189,Catalogos!$A:$B,2,0),"VII")</f>
        <v>VII</v>
      </c>
      <c r="N189" s="56" t="e">
        <f>VLOOKUP(MIN(IFERROR(VLOOKUP(T189,Catalogos!$F:$G,2,0),200),IFERROR(VLOOKUP(U189,Catalogos!$F:$G,2,0),200),IFERROR(VLOOKUP(V189,Catalogos!$F:$G,2,0),200),IFERROR(VLOOKUP(W189,Catalogos!$F:$G,2,0),200)),Catalogos!$G$30:$H$57,2,0)</f>
        <v>#N/A</v>
      </c>
      <c r="O189" s="53" t="e">
        <f>VLOOKUP($F189,Catalogos!$A:$C,3,0)</f>
        <v>#N/A</v>
      </c>
      <c r="P189" s="14" t="e">
        <f t="shared" si="23"/>
        <v>#N/A</v>
      </c>
      <c r="Q189" s="20">
        <f t="shared" si="24"/>
        <v>0</v>
      </c>
      <c r="R189" s="20" t="e">
        <f t="shared" si="25"/>
        <v>#N/A</v>
      </c>
      <c r="S189" s="20" t="s">
        <v>118</v>
      </c>
      <c r="T189" s="65" t="e">
        <f>VLOOKUP($X189,Vector!$A:$I,6,0)</f>
        <v>#N/A</v>
      </c>
      <c r="U189" s="65" t="e">
        <f>VLOOKUP($X189,Vector!$A:$I,7,0)</f>
        <v>#N/A</v>
      </c>
      <c r="V189" s="65" t="e">
        <f>VLOOKUP($X189,Vector!$A:$I,8,0)</f>
        <v>#N/A</v>
      </c>
      <c r="W189" s="65" t="e">
        <f>VLOOKUP($X189,Vector!$A:$I,9,0)</f>
        <v>#N/A</v>
      </c>
      <c r="X189" s="13" t="str">
        <f t="shared" si="26"/>
        <v/>
      </c>
      <c r="Y189" s="75">
        <f t="shared" si="22"/>
        <v>0</v>
      </c>
    </row>
    <row r="190" spans="10:25" x14ac:dyDescent="0.25">
      <c r="J190" s="57" t="e">
        <f>+VLOOKUP($X190,Vector!$A:$P,4,0)-$A190</f>
        <v>#N/A</v>
      </c>
      <c r="K190" s="57" t="e">
        <f>+VLOOKUP($X190,Vector!$A:$P,2,0)</f>
        <v>#N/A</v>
      </c>
      <c r="L190" s="57" t="e">
        <f>VLOOKUP(VLOOKUP($X190,Vector!$A:$P,5,0),Catalogos!K:L,2,0)</f>
        <v>#N/A</v>
      </c>
      <c r="M190" s="53" t="str">
        <f>IFERROR(VLOOKUP($F190,Catalogos!$A:$B,2,0),"VII")</f>
        <v>VII</v>
      </c>
      <c r="N190" s="56" t="e">
        <f>VLOOKUP(MIN(IFERROR(VLOOKUP(T190,Catalogos!$F:$G,2,0),200),IFERROR(VLOOKUP(U190,Catalogos!$F:$G,2,0),200),IFERROR(VLOOKUP(V190,Catalogos!$F:$G,2,0),200),IFERROR(VLOOKUP(W190,Catalogos!$F:$G,2,0),200)),Catalogos!$G$30:$H$57,2,0)</f>
        <v>#N/A</v>
      </c>
      <c r="O190" s="53" t="e">
        <f>VLOOKUP($F190,Catalogos!$A:$C,3,0)</f>
        <v>#N/A</v>
      </c>
      <c r="P190" s="14" t="e">
        <f t="shared" si="23"/>
        <v>#N/A</v>
      </c>
      <c r="Q190" s="20">
        <f t="shared" si="24"/>
        <v>0</v>
      </c>
      <c r="R190" s="20" t="e">
        <f t="shared" si="25"/>
        <v>#N/A</v>
      </c>
      <c r="S190" s="20" t="s">
        <v>118</v>
      </c>
      <c r="T190" s="65" t="e">
        <f>VLOOKUP($X190,Vector!$A:$I,6,0)</f>
        <v>#N/A</v>
      </c>
      <c r="U190" s="65" t="e">
        <f>VLOOKUP($X190,Vector!$A:$I,7,0)</f>
        <v>#N/A</v>
      </c>
      <c r="V190" s="65" t="e">
        <f>VLOOKUP($X190,Vector!$A:$I,8,0)</f>
        <v>#N/A</v>
      </c>
      <c r="W190" s="65" t="e">
        <f>VLOOKUP($X190,Vector!$A:$I,9,0)</f>
        <v>#N/A</v>
      </c>
      <c r="X190" s="13" t="str">
        <f t="shared" si="26"/>
        <v/>
      </c>
      <c r="Y190" s="75">
        <f t="shared" si="22"/>
        <v>0</v>
      </c>
    </row>
    <row r="191" spans="10:25" x14ac:dyDescent="0.25">
      <c r="J191" s="57" t="e">
        <f>+VLOOKUP($X191,Vector!$A:$P,4,0)-$A191</f>
        <v>#N/A</v>
      </c>
      <c r="K191" s="57" t="e">
        <f>+VLOOKUP($X191,Vector!$A:$P,2,0)</f>
        <v>#N/A</v>
      </c>
      <c r="L191" s="57" t="e">
        <f>VLOOKUP(VLOOKUP($X191,Vector!$A:$P,5,0),Catalogos!K:L,2,0)</f>
        <v>#N/A</v>
      </c>
      <c r="M191" s="53" t="str">
        <f>IFERROR(VLOOKUP($F191,Catalogos!$A:$B,2,0),"VII")</f>
        <v>VII</v>
      </c>
      <c r="N191" s="56" t="e">
        <f>VLOOKUP(MIN(IFERROR(VLOOKUP(T191,Catalogos!$F:$G,2,0),200),IFERROR(VLOOKUP(U191,Catalogos!$F:$G,2,0),200),IFERROR(VLOOKUP(V191,Catalogos!$F:$G,2,0),200),IFERROR(VLOOKUP(W191,Catalogos!$F:$G,2,0),200)),Catalogos!$G$30:$H$57,2,0)</f>
        <v>#N/A</v>
      </c>
      <c r="O191" s="53" t="e">
        <f>VLOOKUP($F191,Catalogos!$A:$C,3,0)</f>
        <v>#N/A</v>
      </c>
      <c r="P191" s="14" t="e">
        <f t="shared" si="23"/>
        <v>#N/A</v>
      </c>
      <c r="Q191" s="20">
        <f t="shared" si="24"/>
        <v>0</v>
      </c>
      <c r="R191" s="20" t="e">
        <f t="shared" si="25"/>
        <v>#N/A</v>
      </c>
      <c r="S191" s="20" t="s">
        <v>118</v>
      </c>
      <c r="T191" s="65" t="e">
        <f>VLOOKUP($X191,Vector!$A:$I,6,0)</f>
        <v>#N/A</v>
      </c>
      <c r="U191" s="65" t="e">
        <f>VLOOKUP($X191,Vector!$A:$I,7,0)</f>
        <v>#N/A</v>
      </c>
      <c r="V191" s="65" t="e">
        <f>VLOOKUP($X191,Vector!$A:$I,8,0)</f>
        <v>#N/A</v>
      </c>
      <c r="W191" s="65" t="e">
        <f>VLOOKUP($X191,Vector!$A:$I,9,0)</f>
        <v>#N/A</v>
      </c>
      <c r="X191" s="13" t="str">
        <f t="shared" si="26"/>
        <v/>
      </c>
      <c r="Y191" s="75">
        <f t="shared" si="22"/>
        <v>0</v>
      </c>
    </row>
    <row r="192" spans="10:25" x14ac:dyDescent="0.25">
      <c r="J192" s="57" t="e">
        <f>+VLOOKUP($X192,Vector!$A:$P,4,0)-$A192</f>
        <v>#N/A</v>
      </c>
      <c r="K192" s="57" t="e">
        <f>+VLOOKUP($X192,Vector!$A:$P,2,0)</f>
        <v>#N/A</v>
      </c>
      <c r="L192" s="57" t="e">
        <f>VLOOKUP(VLOOKUP($X192,Vector!$A:$P,5,0),Catalogos!K:L,2,0)</f>
        <v>#N/A</v>
      </c>
      <c r="M192" s="53" t="str">
        <f>IFERROR(VLOOKUP($F192,Catalogos!$A:$B,2,0),"VII")</f>
        <v>VII</v>
      </c>
      <c r="N192" s="56" t="e">
        <f>VLOOKUP(MIN(IFERROR(VLOOKUP(T192,Catalogos!$F:$G,2,0),200),IFERROR(VLOOKUP(U192,Catalogos!$F:$G,2,0),200),IFERROR(VLOOKUP(V192,Catalogos!$F:$G,2,0),200),IFERROR(VLOOKUP(W192,Catalogos!$F:$G,2,0),200)),Catalogos!$G$30:$H$57,2,0)</f>
        <v>#N/A</v>
      </c>
      <c r="O192" s="53" t="e">
        <f>VLOOKUP($F192,Catalogos!$A:$C,3,0)</f>
        <v>#N/A</v>
      </c>
      <c r="P192" s="14" t="e">
        <f t="shared" si="23"/>
        <v>#N/A</v>
      </c>
      <c r="Q192" s="20">
        <f t="shared" si="24"/>
        <v>0</v>
      </c>
      <c r="R192" s="20" t="e">
        <f t="shared" si="25"/>
        <v>#N/A</v>
      </c>
      <c r="S192" s="20" t="s">
        <v>118</v>
      </c>
      <c r="T192" s="65" t="e">
        <f>VLOOKUP($X192,Vector!$A:$I,6,0)</f>
        <v>#N/A</v>
      </c>
      <c r="U192" s="65" t="e">
        <f>VLOOKUP($X192,Vector!$A:$I,7,0)</f>
        <v>#N/A</v>
      </c>
      <c r="V192" s="65" t="e">
        <f>VLOOKUP($X192,Vector!$A:$I,8,0)</f>
        <v>#N/A</v>
      </c>
      <c r="W192" s="65" t="e">
        <f>VLOOKUP($X192,Vector!$A:$I,9,0)</f>
        <v>#N/A</v>
      </c>
      <c r="X192" s="13" t="str">
        <f t="shared" si="26"/>
        <v/>
      </c>
      <c r="Y192" s="75">
        <f t="shared" si="22"/>
        <v>0</v>
      </c>
    </row>
    <row r="193" spans="10:25" x14ac:dyDescent="0.25">
      <c r="J193" s="57" t="e">
        <f>+VLOOKUP($X193,Vector!$A:$P,4,0)-$A193</f>
        <v>#N/A</v>
      </c>
      <c r="K193" s="57" t="e">
        <f>+VLOOKUP($X193,Vector!$A:$P,2,0)</f>
        <v>#N/A</v>
      </c>
      <c r="L193" s="57" t="e">
        <f>VLOOKUP(VLOOKUP($X193,Vector!$A:$P,5,0),Catalogos!K:L,2,0)</f>
        <v>#N/A</v>
      </c>
      <c r="M193" s="53" t="str">
        <f>IFERROR(VLOOKUP($F193,Catalogos!$A:$B,2,0),"VII")</f>
        <v>VII</v>
      </c>
      <c r="N193" s="56" t="e">
        <f>VLOOKUP(MIN(IFERROR(VLOOKUP(T193,Catalogos!$F:$G,2,0),200),IFERROR(VLOOKUP(U193,Catalogos!$F:$G,2,0),200),IFERROR(VLOOKUP(V193,Catalogos!$F:$G,2,0),200),IFERROR(VLOOKUP(W193,Catalogos!$F:$G,2,0),200)),Catalogos!$G$30:$H$57,2,0)</f>
        <v>#N/A</v>
      </c>
      <c r="O193" s="53" t="e">
        <f>VLOOKUP($F193,Catalogos!$A:$C,3,0)</f>
        <v>#N/A</v>
      </c>
      <c r="P193" s="14" t="e">
        <f t="shared" si="23"/>
        <v>#N/A</v>
      </c>
      <c r="Q193" s="20">
        <f t="shared" si="24"/>
        <v>0</v>
      </c>
      <c r="R193" s="20" t="e">
        <f t="shared" si="25"/>
        <v>#N/A</v>
      </c>
      <c r="S193" s="20" t="s">
        <v>118</v>
      </c>
      <c r="T193" s="65" t="e">
        <f>VLOOKUP($X193,Vector!$A:$I,6,0)</f>
        <v>#N/A</v>
      </c>
      <c r="U193" s="65" t="e">
        <f>VLOOKUP($X193,Vector!$A:$I,7,0)</f>
        <v>#N/A</v>
      </c>
      <c r="V193" s="65" t="e">
        <f>VLOOKUP($X193,Vector!$A:$I,8,0)</f>
        <v>#N/A</v>
      </c>
      <c r="W193" s="65" t="e">
        <f>VLOOKUP($X193,Vector!$A:$I,9,0)</f>
        <v>#N/A</v>
      </c>
      <c r="X193" s="13" t="str">
        <f t="shared" si="26"/>
        <v/>
      </c>
      <c r="Y193" s="75">
        <f t="shared" si="22"/>
        <v>0</v>
      </c>
    </row>
    <row r="194" spans="10:25" x14ac:dyDescent="0.25">
      <c r="J194" s="57" t="e">
        <f>+VLOOKUP($X194,Vector!$A:$P,4,0)-$A194</f>
        <v>#N/A</v>
      </c>
      <c r="K194" s="57" t="e">
        <f>+VLOOKUP($X194,Vector!$A:$P,2,0)</f>
        <v>#N/A</v>
      </c>
      <c r="L194" s="57" t="e">
        <f>VLOOKUP(VLOOKUP($X194,Vector!$A:$P,5,0),Catalogos!K:L,2,0)</f>
        <v>#N/A</v>
      </c>
      <c r="M194" s="53" t="str">
        <f>IFERROR(VLOOKUP($F194,Catalogos!$A:$B,2,0),"VII")</f>
        <v>VII</v>
      </c>
      <c r="N194" s="56" t="e">
        <f>VLOOKUP(MIN(IFERROR(VLOOKUP(T194,Catalogos!$F:$G,2,0),200),IFERROR(VLOOKUP(U194,Catalogos!$F:$G,2,0),200),IFERROR(VLOOKUP(V194,Catalogos!$F:$G,2,0),200),IFERROR(VLOOKUP(W194,Catalogos!$F:$G,2,0),200)),Catalogos!$G$30:$H$57,2,0)</f>
        <v>#N/A</v>
      </c>
      <c r="O194" s="53" t="e">
        <f>VLOOKUP($F194,Catalogos!$A:$C,3,0)</f>
        <v>#N/A</v>
      </c>
      <c r="P194" s="14" t="e">
        <f t="shared" si="23"/>
        <v>#N/A</v>
      </c>
      <c r="Q194" s="20">
        <f t="shared" si="24"/>
        <v>0</v>
      </c>
      <c r="R194" s="20" t="e">
        <f t="shared" si="25"/>
        <v>#N/A</v>
      </c>
      <c r="S194" s="20" t="s">
        <v>118</v>
      </c>
      <c r="T194" s="65" t="e">
        <f>VLOOKUP($X194,Vector!$A:$I,6,0)</f>
        <v>#N/A</v>
      </c>
      <c r="U194" s="65" t="e">
        <f>VLOOKUP($X194,Vector!$A:$I,7,0)</f>
        <v>#N/A</v>
      </c>
      <c r="V194" s="65" t="e">
        <f>VLOOKUP($X194,Vector!$A:$I,8,0)</f>
        <v>#N/A</v>
      </c>
      <c r="W194" s="65" t="e">
        <f>VLOOKUP($X194,Vector!$A:$I,9,0)</f>
        <v>#N/A</v>
      </c>
      <c r="X194" s="13" t="str">
        <f t="shared" si="26"/>
        <v/>
      </c>
      <c r="Y194" s="75">
        <f t="shared" si="22"/>
        <v>0</v>
      </c>
    </row>
    <row r="195" spans="10:25" x14ac:dyDescent="0.25">
      <c r="J195" s="57" t="e">
        <f>+VLOOKUP($X195,Vector!$A:$P,4,0)-$A195</f>
        <v>#N/A</v>
      </c>
      <c r="K195" s="57" t="e">
        <f>+VLOOKUP($X195,Vector!$A:$P,2,0)</f>
        <v>#N/A</v>
      </c>
      <c r="L195" s="57" t="e">
        <f>VLOOKUP(VLOOKUP($X195,Vector!$A:$P,5,0),Catalogos!K:L,2,0)</f>
        <v>#N/A</v>
      </c>
      <c r="M195" s="53" t="str">
        <f>IFERROR(VLOOKUP($F195,Catalogos!$A:$B,2,0),"VII")</f>
        <v>VII</v>
      </c>
      <c r="N195" s="56" t="e">
        <f>VLOOKUP(MIN(IFERROR(VLOOKUP(T195,Catalogos!$F:$G,2,0),200),IFERROR(VLOOKUP(U195,Catalogos!$F:$G,2,0),200),IFERROR(VLOOKUP(V195,Catalogos!$F:$G,2,0),200),IFERROR(VLOOKUP(W195,Catalogos!$F:$G,2,0),200)),Catalogos!$G$30:$H$57,2,0)</f>
        <v>#N/A</v>
      </c>
      <c r="O195" s="53" t="e">
        <f>VLOOKUP($F195,Catalogos!$A:$C,3,0)</f>
        <v>#N/A</v>
      </c>
      <c r="P195" s="14" t="e">
        <f t="shared" si="23"/>
        <v>#N/A</v>
      </c>
      <c r="Q195" s="20">
        <f t="shared" si="24"/>
        <v>0</v>
      </c>
      <c r="R195" s="20" t="e">
        <f t="shared" si="25"/>
        <v>#N/A</v>
      </c>
      <c r="S195" s="20" t="s">
        <v>118</v>
      </c>
      <c r="T195" s="65" t="e">
        <f>VLOOKUP($X195,Vector!$A:$I,6,0)</f>
        <v>#N/A</v>
      </c>
      <c r="U195" s="65" t="e">
        <f>VLOOKUP($X195,Vector!$A:$I,7,0)</f>
        <v>#N/A</v>
      </c>
      <c r="V195" s="65" t="e">
        <f>VLOOKUP($X195,Vector!$A:$I,8,0)</f>
        <v>#N/A</v>
      </c>
      <c r="W195" s="65" t="e">
        <f>VLOOKUP($X195,Vector!$A:$I,9,0)</f>
        <v>#N/A</v>
      </c>
      <c r="X195" s="13" t="str">
        <f t="shared" si="26"/>
        <v/>
      </c>
      <c r="Y195" s="75">
        <f t="shared" ref="Y195:Y258" si="27">IF(X195="",0,1)</f>
        <v>0</v>
      </c>
    </row>
    <row r="196" spans="10:25" x14ac:dyDescent="0.25">
      <c r="J196" s="57" t="e">
        <f>+VLOOKUP($X196,Vector!$A:$P,4,0)-$A196</f>
        <v>#N/A</v>
      </c>
      <c r="K196" s="57" t="e">
        <f>+VLOOKUP($X196,Vector!$A:$P,2,0)</f>
        <v>#N/A</v>
      </c>
      <c r="L196" s="57" t="e">
        <f>VLOOKUP(VLOOKUP($X196,Vector!$A:$P,5,0),Catalogos!K:L,2,0)</f>
        <v>#N/A</v>
      </c>
      <c r="M196" s="53" t="str">
        <f>IFERROR(VLOOKUP($F196,Catalogos!$A:$B,2,0),"VII")</f>
        <v>VII</v>
      </c>
      <c r="N196" s="56" t="e">
        <f>VLOOKUP(MIN(IFERROR(VLOOKUP(T196,Catalogos!$F:$G,2,0),200),IFERROR(VLOOKUP(U196,Catalogos!$F:$G,2,0),200),IFERROR(VLOOKUP(V196,Catalogos!$F:$G,2,0),200),IFERROR(VLOOKUP(W196,Catalogos!$F:$G,2,0),200)),Catalogos!$G$30:$H$57,2,0)</f>
        <v>#N/A</v>
      </c>
      <c r="O196" s="53" t="e">
        <f>VLOOKUP($F196,Catalogos!$A:$C,3,0)</f>
        <v>#N/A</v>
      </c>
      <c r="P196" s="14" t="e">
        <f t="shared" si="23"/>
        <v>#N/A</v>
      </c>
      <c r="Q196" s="20">
        <f t="shared" si="24"/>
        <v>0</v>
      </c>
      <c r="R196" s="20" t="e">
        <f t="shared" si="25"/>
        <v>#N/A</v>
      </c>
      <c r="S196" s="20" t="s">
        <v>118</v>
      </c>
      <c r="T196" s="65" t="e">
        <f>VLOOKUP($X196,Vector!$A:$I,6,0)</f>
        <v>#N/A</v>
      </c>
      <c r="U196" s="65" t="e">
        <f>VLOOKUP($X196,Vector!$A:$I,7,0)</f>
        <v>#N/A</v>
      </c>
      <c r="V196" s="65" t="e">
        <f>VLOOKUP($X196,Vector!$A:$I,8,0)</f>
        <v>#N/A</v>
      </c>
      <c r="W196" s="65" t="e">
        <f>VLOOKUP($X196,Vector!$A:$I,9,0)</f>
        <v>#N/A</v>
      </c>
      <c r="X196" s="13" t="str">
        <f t="shared" si="26"/>
        <v/>
      </c>
      <c r="Y196" s="75">
        <f t="shared" si="27"/>
        <v>0</v>
      </c>
    </row>
    <row r="197" spans="10:25" x14ac:dyDescent="0.25">
      <c r="J197" s="57" t="e">
        <f>+VLOOKUP($X197,Vector!$A:$P,4,0)-$A197</f>
        <v>#N/A</v>
      </c>
      <c r="K197" s="57" t="e">
        <f>+VLOOKUP($X197,Vector!$A:$P,2,0)</f>
        <v>#N/A</v>
      </c>
      <c r="L197" s="57" t="e">
        <f>VLOOKUP(VLOOKUP($X197,Vector!$A:$P,5,0),Catalogos!K:L,2,0)</f>
        <v>#N/A</v>
      </c>
      <c r="M197" s="53" t="str">
        <f>IFERROR(VLOOKUP($F197,Catalogos!$A:$B,2,0),"VII")</f>
        <v>VII</v>
      </c>
      <c r="N197" s="56" t="e">
        <f>VLOOKUP(MIN(IFERROR(VLOOKUP(T197,Catalogos!$F:$G,2,0),200),IFERROR(VLOOKUP(U197,Catalogos!$F:$G,2,0),200),IFERROR(VLOOKUP(V197,Catalogos!$F:$G,2,0),200),IFERROR(VLOOKUP(W197,Catalogos!$F:$G,2,0),200)),Catalogos!$G$30:$H$57,2,0)</f>
        <v>#N/A</v>
      </c>
      <c r="O197" s="53" t="e">
        <f>VLOOKUP($F197,Catalogos!$A:$C,3,0)</f>
        <v>#N/A</v>
      </c>
      <c r="P197" s="14" t="e">
        <f t="shared" si="23"/>
        <v>#N/A</v>
      </c>
      <c r="Q197" s="20">
        <f t="shared" si="24"/>
        <v>0</v>
      </c>
      <c r="R197" s="20" t="e">
        <f t="shared" si="25"/>
        <v>#N/A</v>
      </c>
      <c r="S197" s="20" t="s">
        <v>118</v>
      </c>
      <c r="T197" s="65" t="e">
        <f>VLOOKUP($X197,Vector!$A:$I,6,0)</f>
        <v>#N/A</v>
      </c>
      <c r="U197" s="65" t="e">
        <f>VLOOKUP($X197,Vector!$A:$I,7,0)</f>
        <v>#N/A</v>
      </c>
      <c r="V197" s="65" t="e">
        <f>VLOOKUP($X197,Vector!$A:$I,8,0)</f>
        <v>#N/A</v>
      </c>
      <c r="W197" s="65" t="e">
        <f>VLOOKUP($X197,Vector!$A:$I,9,0)</f>
        <v>#N/A</v>
      </c>
      <c r="X197" s="13" t="str">
        <f t="shared" si="26"/>
        <v/>
      </c>
      <c r="Y197" s="75">
        <f t="shared" si="27"/>
        <v>0</v>
      </c>
    </row>
    <row r="198" spans="10:25" x14ac:dyDescent="0.25">
      <c r="J198" s="57" t="e">
        <f>+VLOOKUP($X198,Vector!$A:$P,4,0)-$A198</f>
        <v>#N/A</v>
      </c>
      <c r="K198" s="57" t="e">
        <f>+VLOOKUP($X198,Vector!$A:$P,2,0)</f>
        <v>#N/A</v>
      </c>
      <c r="L198" s="57" t="e">
        <f>VLOOKUP(VLOOKUP($X198,Vector!$A:$P,5,0),Catalogos!K:L,2,0)</f>
        <v>#N/A</v>
      </c>
      <c r="M198" s="53" t="str">
        <f>IFERROR(VLOOKUP($F198,Catalogos!$A:$B,2,0),"VII")</f>
        <v>VII</v>
      </c>
      <c r="N198" s="56" t="e">
        <f>VLOOKUP(MIN(IFERROR(VLOOKUP(T198,Catalogos!$F:$G,2,0),200),IFERROR(VLOOKUP(U198,Catalogos!$F:$G,2,0),200),IFERROR(VLOOKUP(V198,Catalogos!$F:$G,2,0),200),IFERROR(VLOOKUP(W198,Catalogos!$F:$G,2,0),200)),Catalogos!$G$30:$H$57,2,0)</f>
        <v>#N/A</v>
      </c>
      <c r="O198" s="53" t="e">
        <f>VLOOKUP($F198,Catalogos!$A:$C,3,0)</f>
        <v>#N/A</v>
      </c>
      <c r="P198" s="14" t="e">
        <f t="shared" si="23"/>
        <v>#N/A</v>
      </c>
      <c r="Q198" s="20">
        <f t="shared" si="24"/>
        <v>0</v>
      </c>
      <c r="R198" s="20" t="e">
        <f t="shared" si="25"/>
        <v>#N/A</v>
      </c>
      <c r="S198" s="20" t="s">
        <v>118</v>
      </c>
      <c r="T198" s="65" t="e">
        <f>VLOOKUP($X198,Vector!$A:$I,6,0)</f>
        <v>#N/A</v>
      </c>
      <c r="U198" s="65" t="e">
        <f>VLOOKUP($X198,Vector!$A:$I,7,0)</f>
        <v>#N/A</v>
      </c>
      <c r="V198" s="65" t="e">
        <f>VLOOKUP($X198,Vector!$A:$I,8,0)</f>
        <v>#N/A</v>
      </c>
      <c r="W198" s="65" t="e">
        <f>VLOOKUP($X198,Vector!$A:$I,9,0)</f>
        <v>#N/A</v>
      </c>
      <c r="X198" s="13" t="str">
        <f t="shared" si="26"/>
        <v/>
      </c>
      <c r="Y198" s="75">
        <f t="shared" si="27"/>
        <v>0</v>
      </c>
    </row>
    <row r="199" spans="10:25" x14ac:dyDescent="0.25">
      <c r="J199" s="57" t="e">
        <f>+VLOOKUP($X199,Vector!$A:$P,4,0)-$A199</f>
        <v>#N/A</v>
      </c>
      <c r="K199" s="57" t="e">
        <f>+VLOOKUP($X199,Vector!$A:$P,2,0)</f>
        <v>#N/A</v>
      </c>
      <c r="L199" s="57" t="e">
        <f>VLOOKUP(VLOOKUP($X199,Vector!$A:$P,5,0),Catalogos!K:L,2,0)</f>
        <v>#N/A</v>
      </c>
      <c r="M199" s="53" t="str">
        <f>IFERROR(VLOOKUP($F199,Catalogos!$A:$B,2,0),"VII")</f>
        <v>VII</v>
      </c>
      <c r="N199" s="56" t="e">
        <f>VLOOKUP(MIN(IFERROR(VLOOKUP(T199,Catalogos!$F:$G,2,0),200),IFERROR(VLOOKUP(U199,Catalogos!$F:$G,2,0),200),IFERROR(VLOOKUP(V199,Catalogos!$F:$G,2,0),200),IFERROR(VLOOKUP(W199,Catalogos!$F:$G,2,0),200)),Catalogos!$G$30:$H$57,2,0)</f>
        <v>#N/A</v>
      </c>
      <c r="O199" s="53" t="e">
        <f>VLOOKUP($F199,Catalogos!$A:$C,3,0)</f>
        <v>#N/A</v>
      </c>
      <c r="P199" s="14" t="e">
        <f t="shared" si="23"/>
        <v>#N/A</v>
      </c>
      <c r="Q199" s="20">
        <f t="shared" si="24"/>
        <v>0</v>
      </c>
      <c r="R199" s="20" t="e">
        <f t="shared" si="25"/>
        <v>#N/A</v>
      </c>
      <c r="S199" s="20" t="s">
        <v>118</v>
      </c>
      <c r="T199" s="65" t="e">
        <f>VLOOKUP($X199,Vector!$A:$I,6,0)</f>
        <v>#N/A</v>
      </c>
      <c r="U199" s="65" t="e">
        <f>VLOOKUP($X199,Vector!$A:$I,7,0)</f>
        <v>#N/A</v>
      </c>
      <c r="V199" s="65" t="e">
        <f>VLOOKUP($X199,Vector!$A:$I,8,0)</f>
        <v>#N/A</v>
      </c>
      <c r="W199" s="65" t="e">
        <f>VLOOKUP($X199,Vector!$A:$I,9,0)</f>
        <v>#N/A</v>
      </c>
      <c r="X199" s="13" t="str">
        <f t="shared" si="26"/>
        <v/>
      </c>
      <c r="Y199" s="75">
        <f t="shared" si="27"/>
        <v>0</v>
      </c>
    </row>
    <row r="200" spans="10:25" x14ac:dyDescent="0.25">
      <c r="J200" s="57" t="e">
        <f>+VLOOKUP($X200,Vector!$A:$P,4,0)-$A200</f>
        <v>#N/A</v>
      </c>
      <c r="K200" s="57" t="e">
        <f>+VLOOKUP($X200,Vector!$A:$P,2,0)</f>
        <v>#N/A</v>
      </c>
      <c r="L200" s="57" t="e">
        <f>VLOOKUP(VLOOKUP($X200,Vector!$A:$P,5,0),Catalogos!K:L,2,0)</f>
        <v>#N/A</v>
      </c>
      <c r="M200" s="53" t="str">
        <f>IFERROR(VLOOKUP($F200,Catalogos!$A:$B,2,0),"VII")</f>
        <v>VII</v>
      </c>
      <c r="N200" s="56" t="e">
        <f>VLOOKUP(MIN(IFERROR(VLOOKUP(T200,Catalogos!$F:$G,2,0),200),IFERROR(VLOOKUP(U200,Catalogos!$F:$G,2,0),200),IFERROR(VLOOKUP(V200,Catalogos!$F:$G,2,0),200),IFERROR(VLOOKUP(W200,Catalogos!$F:$G,2,0),200)),Catalogos!$G$30:$H$57,2,0)</f>
        <v>#N/A</v>
      </c>
      <c r="O200" s="53" t="e">
        <f>VLOOKUP($F200,Catalogos!$A:$C,3,0)</f>
        <v>#N/A</v>
      </c>
      <c r="P200" s="14" t="e">
        <f t="shared" si="23"/>
        <v>#N/A</v>
      </c>
      <c r="Q200" s="20">
        <f t="shared" si="24"/>
        <v>0</v>
      </c>
      <c r="R200" s="20" t="e">
        <f t="shared" si="25"/>
        <v>#N/A</v>
      </c>
      <c r="S200" s="20" t="s">
        <v>118</v>
      </c>
      <c r="T200" s="65" t="e">
        <f>VLOOKUP($X200,Vector!$A:$I,6,0)</f>
        <v>#N/A</v>
      </c>
      <c r="U200" s="65" t="e">
        <f>VLOOKUP($X200,Vector!$A:$I,7,0)</f>
        <v>#N/A</v>
      </c>
      <c r="V200" s="65" t="e">
        <f>VLOOKUP($X200,Vector!$A:$I,8,0)</f>
        <v>#N/A</v>
      </c>
      <c r="W200" s="65" t="e">
        <f>VLOOKUP($X200,Vector!$A:$I,9,0)</f>
        <v>#N/A</v>
      </c>
      <c r="X200" s="13" t="str">
        <f t="shared" si="26"/>
        <v/>
      </c>
      <c r="Y200" s="75">
        <f t="shared" si="27"/>
        <v>0</v>
      </c>
    </row>
    <row r="201" spans="10:25" x14ac:dyDescent="0.25">
      <c r="J201" s="57" t="e">
        <f>+VLOOKUP($X201,Vector!$A:$P,4,0)-$A201</f>
        <v>#N/A</v>
      </c>
      <c r="K201" s="57" t="e">
        <f>+VLOOKUP($X201,Vector!$A:$P,2,0)</f>
        <v>#N/A</v>
      </c>
      <c r="L201" s="57" t="e">
        <f>VLOOKUP(VLOOKUP($X201,Vector!$A:$P,5,0),Catalogos!K:L,2,0)</f>
        <v>#N/A</v>
      </c>
      <c r="M201" s="53" t="str">
        <f>IFERROR(VLOOKUP($F201,Catalogos!$A:$B,2,0),"VII")</f>
        <v>VII</v>
      </c>
      <c r="N201" s="56" t="e">
        <f>VLOOKUP(MIN(IFERROR(VLOOKUP(T201,Catalogos!$F:$G,2,0),200),IFERROR(VLOOKUP(U201,Catalogos!$F:$G,2,0),200),IFERROR(VLOOKUP(V201,Catalogos!$F:$G,2,0),200),IFERROR(VLOOKUP(W201,Catalogos!$F:$G,2,0),200)),Catalogos!$G$30:$H$57,2,0)</f>
        <v>#N/A</v>
      </c>
      <c r="O201" s="53" t="e">
        <f>VLOOKUP($F201,Catalogos!$A:$C,3,0)</f>
        <v>#N/A</v>
      </c>
      <c r="P201" s="14" t="e">
        <f t="shared" si="23"/>
        <v>#N/A</v>
      </c>
      <c r="Q201" s="20">
        <f t="shared" si="24"/>
        <v>0</v>
      </c>
      <c r="R201" s="20" t="e">
        <f t="shared" si="25"/>
        <v>#N/A</v>
      </c>
      <c r="S201" s="20" t="s">
        <v>118</v>
      </c>
      <c r="T201" s="65" t="e">
        <f>VLOOKUP($X201,Vector!$A:$I,6,0)</f>
        <v>#N/A</v>
      </c>
      <c r="U201" s="65" t="e">
        <f>VLOOKUP($X201,Vector!$A:$I,7,0)</f>
        <v>#N/A</v>
      </c>
      <c r="V201" s="65" t="e">
        <f>VLOOKUP($X201,Vector!$A:$I,8,0)</f>
        <v>#N/A</v>
      </c>
      <c r="W201" s="65" t="e">
        <f>VLOOKUP($X201,Vector!$A:$I,9,0)</f>
        <v>#N/A</v>
      </c>
      <c r="X201" s="13" t="str">
        <f t="shared" si="26"/>
        <v/>
      </c>
      <c r="Y201" s="75">
        <f t="shared" si="27"/>
        <v>0</v>
      </c>
    </row>
    <row r="202" spans="10:25" x14ac:dyDescent="0.25">
      <c r="J202" s="57" t="e">
        <f>+VLOOKUP($X202,Vector!$A:$P,4,0)-$A202</f>
        <v>#N/A</v>
      </c>
      <c r="K202" s="57" t="e">
        <f>+VLOOKUP($X202,Vector!$A:$P,2,0)</f>
        <v>#N/A</v>
      </c>
      <c r="L202" s="57" t="e">
        <f>VLOOKUP(VLOOKUP($X202,Vector!$A:$P,5,0),Catalogos!K:L,2,0)</f>
        <v>#N/A</v>
      </c>
      <c r="M202" s="53" t="str">
        <f>IFERROR(VLOOKUP($F202,Catalogos!$A:$B,2,0),"VII")</f>
        <v>VII</v>
      </c>
      <c r="N202" s="56" t="e">
        <f>VLOOKUP(MIN(IFERROR(VLOOKUP(T202,Catalogos!$F:$G,2,0),200),IFERROR(VLOOKUP(U202,Catalogos!$F:$G,2,0),200),IFERROR(VLOOKUP(V202,Catalogos!$F:$G,2,0),200),IFERROR(VLOOKUP(W202,Catalogos!$F:$G,2,0),200)),Catalogos!$G$30:$H$57,2,0)</f>
        <v>#N/A</v>
      </c>
      <c r="O202" s="53" t="e">
        <f>VLOOKUP($F202,Catalogos!$A:$C,3,0)</f>
        <v>#N/A</v>
      </c>
      <c r="P202" s="14" t="e">
        <f t="shared" si="23"/>
        <v>#N/A</v>
      </c>
      <c r="Q202" s="20">
        <f t="shared" si="24"/>
        <v>0</v>
      </c>
      <c r="R202" s="20" t="e">
        <f t="shared" si="25"/>
        <v>#N/A</v>
      </c>
      <c r="S202" s="20" t="s">
        <v>118</v>
      </c>
      <c r="T202" s="65" t="e">
        <f>VLOOKUP($X202,Vector!$A:$I,6,0)</f>
        <v>#N/A</v>
      </c>
      <c r="U202" s="65" t="e">
        <f>VLOOKUP($X202,Vector!$A:$I,7,0)</f>
        <v>#N/A</v>
      </c>
      <c r="V202" s="65" t="e">
        <f>VLOOKUP($X202,Vector!$A:$I,8,0)</f>
        <v>#N/A</v>
      </c>
      <c r="W202" s="65" t="e">
        <f>VLOOKUP($X202,Vector!$A:$I,9,0)</f>
        <v>#N/A</v>
      </c>
      <c r="X202" s="13" t="str">
        <f t="shared" si="26"/>
        <v/>
      </c>
      <c r="Y202" s="75">
        <f t="shared" si="27"/>
        <v>0</v>
      </c>
    </row>
    <row r="203" spans="10:25" x14ac:dyDescent="0.25">
      <c r="J203" s="57" t="e">
        <f>+VLOOKUP($X203,Vector!$A:$P,4,0)-$A203</f>
        <v>#N/A</v>
      </c>
      <c r="K203" s="57" t="e">
        <f>+VLOOKUP($X203,Vector!$A:$P,2,0)</f>
        <v>#N/A</v>
      </c>
      <c r="L203" s="57" t="e">
        <f>VLOOKUP(VLOOKUP($X203,Vector!$A:$P,5,0),Catalogos!K:L,2,0)</f>
        <v>#N/A</v>
      </c>
      <c r="M203" s="53" t="str">
        <f>IFERROR(VLOOKUP($F203,Catalogos!$A:$B,2,0),"VII")</f>
        <v>VII</v>
      </c>
      <c r="N203" s="56" t="e">
        <f>VLOOKUP(MIN(IFERROR(VLOOKUP(T203,Catalogos!$F:$G,2,0),200),IFERROR(VLOOKUP(U203,Catalogos!$F:$G,2,0),200),IFERROR(VLOOKUP(V203,Catalogos!$F:$G,2,0),200),IFERROR(VLOOKUP(W203,Catalogos!$F:$G,2,0),200)),Catalogos!$G$30:$H$57,2,0)</f>
        <v>#N/A</v>
      </c>
      <c r="O203" s="53" t="e">
        <f>VLOOKUP($F203,Catalogos!$A:$C,3,0)</f>
        <v>#N/A</v>
      </c>
      <c r="P203" s="14" t="e">
        <f t="shared" si="23"/>
        <v>#N/A</v>
      </c>
      <c r="Q203" s="20">
        <f t="shared" si="24"/>
        <v>0</v>
      </c>
      <c r="R203" s="20" t="e">
        <f t="shared" si="25"/>
        <v>#N/A</v>
      </c>
      <c r="S203" s="20" t="s">
        <v>118</v>
      </c>
      <c r="T203" s="65" t="e">
        <f>VLOOKUP($X203,Vector!$A:$I,6,0)</f>
        <v>#N/A</v>
      </c>
      <c r="U203" s="65" t="e">
        <f>VLOOKUP($X203,Vector!$A:$I,7,0)</f>
        <v>#N/A</v>
      </c>
      <c r="V203" s="65" t="e">
        <f>VLOOKUP($X203,Vector!$A:$I,8,0)</f>
        <v>#N/A</v>
      </c>
      <c r="W203" s="65" t="e">
        <f>VLOOKUP($X203,Vector!$A:$I,9,0)</f>
        <v>#N/A</v>
      </c>
      <c r="X203" s="13" t="str">
        <f t="shared" si="26"/>
        <v/>
      </c>
      <c r="Y203" s="75">
        <f t="shared" si="27"/>
        <v>0</v>
      </c>
    </row>
    <row r="204" spans="10:25" x14ac:dyDescent="0.25">
      <c r="J204" s="57" t="e">
        <f>+VLOOKUP($X204,Vector!$A:$P,4,0)-$A204</f>
        <v>#N/A</v>
      </c>
      <c r="K204" s="57" t="e">
        <f>+VLOOKUP($X204,Vector!$A:$P,2,0)</f>
        <v>#N/A</v>
      </c>
      <c r="L204" s="57" t="e">
        <f>VLOOKUP(VLOOKUP($X204,Vector!$A:$P,5,0),Catalogos!K:L,2,0)</f>
        <v>#N/A</v>
      </c>
      <c r="M204" s="53" t="str">
        <f>IFERROR(VLOOKUP($F204,Catalogos!$A:$B,2,0),"VII")</f>
        <v>VII</v>
      </c>
      <c r="N204" s="56" t="e">
        <f>VLOOKUP(MIN(IFERROR(VLOOKUP(T204,Catalogos!$F:$G,2,0),200),IFERROR(VLOOKUP(U204,Catalogos!$F:$G,2,0),200),IFERROR(VLOOKUP(V204,Catalogos!$F:$G,2,0),200),IFERROR(VLOOKUP(W204,Catalogos!$F:$G,2,0),200)),Catalogos!$G$30:$H$57,2,0)</f>
        <v>#N/A</v>
      </c>
      <c r="O204" s="53" t="e">
        <f>VLOOKUP($F204,Catalogos!$A:$C,3,0)</f>
        <v>#N/A</v>
      </c>
      <c r="P204" s="14" t="e">
        <f t="shared" si="23"/>
        <v>#N/A</v>
      </c>
      <c r="Q204" s="20">
        <f t="shared" si="24"/>
        <v>0</v>
      </c>
      <c r="R204" s="20" t="e">
        <f t="shared" si="25"/>
        <v>#N/A</v>
      </c>
      <c r="S204" s="20" t="s">
        <v>118</v>
      </c>
      <c r="T204" s="65" t="e">
        <f>VLOOKUP($X204,Vector!$A:$I,6,0)</f>
        <v>#N/A</v>
      </c>
      <c r="U204" s="65" t="e">
        <f>VLOOKUP($X204,Vector!$A:$I,7,0)</f>
        <v>#N/A</v>
      </c>
      <c r="V204" s="65" t="e">
        <f>VLOOKUP($X204,Vector!$A:$I,8,0)</f>
        <v>#N/A</v>
      </c>
      <c r="W204" s="65" t="e">
        <f>VLOOKUP($X204,Vector!$A:$I,9,0)</f>
        <v>#N/A</v>
      </c>
      <c r="X204" s="13" t="str">
        <f t="shared" si="26"/>
        <v/>
      </c>
      <c r="Y204" s="75">
        <f t="shared" si="27"/>
        <v>0</v>
      </c>
    </row>
    <row r="205" spans="10:25" x14ac:dyDescent="0.25">
      <c r="J205" s="57" t="e">
        <f>+VLOOKUP($X205,Vector!$A:$P,4,0)-$A205</f>
        <v>#N/A</v>
      </c>
      <c r="K205" s="57" t="e">
        <f>+VLOOKUP($X205,Vector!$A:$P,2,0)</f>
        <v>#N/A</v>
      </c>
      <c r="L205" s="57" t="e">
        <f>VLOOKUP(VLOOKUP($X205,Vector!$A:$P,5,0),Catalogos!K:L,2,0)</f>
        <v>#N/A</v>
      </c>
      <c r="M205" s="53" t="str">
        <f>IFERROR(VLOOKUP($F205,Catalogos!$A:$B,2,0),"VII")</f>
        <v>VII</v>
      </c>
      <c r="N205" s="56" t="e">
        <f>VLOOKUP(MIN(IFERROR(VLOOKUP(T205,Catalogos!$F:$G,2,0),200),IFERROR(VLOOKUP(U205,Catalogos!$F:$G,2,0),200),IFERROR(VLOOKUP(V205,Catalogos!$F:$G,2,0),200),IFERROR(VLOOKUP(W205,Catalogos!$F:$G,2,0),200)),Catalogos!$G$30:$H$57,2,0)</f>
        <v>#N/A</v>
      </c>
      <c r="O205" s="53" t="e">
        <f>VLOOKUP($F205,Catalogos!$A:$C,3,0)</f>
        <v>#N/A</v>
      </c>
      <c r="P205" s="14" t="e">
        <f t="shared" si="23"/>
        <v>#N/A</v>
      </c>
      <c r="Q205" s="20">
        <f t="shared" si="24"/>
        <v>0</v>
      </c>
      <c r="R205" s="20" t="e">
        <f t="shared" si="25"/>
        <v>#N/A</v>
      </c>
      <c r="S205" s="20" t="s">
        <v>118</v>
      </c>
      <c r="T205" s="65" t="e">
        <f>VLOOKUP($X205,Vector!$A:$I,6,0)</f>
        <v>#N/A</v>
      </c>
      <c r="U205" s="65" t="e">
        <f>VLOOKUP($X205,Vector!$A:$I,7,0)</f>
        <v>#N/A</v>
      </c>
      <c r="V205" s="65" t="e">
        <f>VLOOKUP($X205,Vector!$A:$I,8,0)</f>
        <v>#N/A</v>
      </c>
      <c r="W205" s="65" t="e">
        <f>VLOOKUP($X205,Vector!$A:$I,9,0)</f>
        <v>#N/A</v>
      </c>
      <c r="X205" s="13" t="str">
        <f t="shared" si="26"/>
        <v/>
      </c>
      <c r="Y205" s="75">
        <f t="shared" si="27"/>
        <v>0</v>
      </c>
    </row>
    <row r="206" spans="10:25" x14ac:dyDescent="0.25">
      <c r="J206" s="57" t="e">
        <f>+VLOOKUP($X206,Vector!$A:$P,4,0)-$A206</f>
        <v>#N/A</v>
      </c>
      <c r="K206" s="57" t="e">
        <f>+VLOOKUP($X206,Vector!$A:$P,2,0)</f>
        <v>#N/A</v>
      </c>
      <c r="L206" s="57" t="e">
        <f>VLOOKUP(VLOOKUP($X206,Vector!$A:$P,5,0),Catalogos!K:L,2,0)</f>
        <v>#N/A</v>
      </c>
      <c r="M206" s="53" t="str">
        <f>IFERROR(VLOOKUP($F206,Catalogos!$A:$B,2,0),"VII")</f>
        <v>VII</v>
      </c>
      <c r="N206" s="56" t="e">
        <f>VLOOKUP(MIN(IFERROR(VLOOKUP(T206,Catalogos!$F:$G,2,0),200),IFERROR(VLOOKUP(U206,Catalogos!$F:$G,2,0),200),IFERROR(VLOOKUP(V206,Catalogos!$F:$G,2,0),200),IFERROR(VLOOKUP(W206,Catalogos!$F:$G,2,0),200)),Catalogos!$G$30:$H$57,2,0)</f>
        <v>#N/A</v>
      </c>
      <c r="O206" s="53" t="e">
        <f>VLOOKUP($F206,Catalogos!$A:$C,3,0)</f>
        <v>#N/A</v>
      </c>
      <c r="P206" s="14" t="e">
        <f t="shared" si="23"/>
        <v>#N/A</v>
      </c>
      <c r="Q206" s="20">
        <f t="shared" si="24"/>
        <v>0</v>
      </c>
      <c r="R206" s="20" t="e">
        <f t="shared" si="25"/>
        <v>#N/A</v>
      </c>
      <c r="S206" s="20" t="s">
        <v>118</v>
      </c>
      <c r="T206" s="65" t="e">
        <f>VLOOKUP($X206,Vector!$A:$I,6,0)</f>
        <v>#N/A</v>
      </c>
      <c r="U206" s="65" t="e">
        <f>VLOOKUP($X206,Vector!$A:$I,7,0)</f>
        <v>#N/A</v>
      </c>
      <c r="V206" s="65" t="e">
        <f>VLOOKUP($X206,Vector!$A:$I,8,0)</f>
        <v>#N/A</v>
      </c>
      <c r="W206" s="65" t="e">
        <f>VLOOKUP($X206,Vector!$A:$I,9,0)</f>
        <v>#N/A</v>
      </c>
      <c r="X206" s="13" t="str">
        <f t="shared" si="26"/>
        <v/>
      </c>
      <c r="Y206" s="75">
        <f t="shared" si="27"/>
        <v>0</v>
      </c>
    </row>
    <row r="207" spans="10:25" x14ac:dyDescent="0.25">
      <c r="J207" s="57" t="e">
        <f>+VLOOKUP($X207,Vector!$A:$P,4,0)-$A207</f>
        <v>#N/A</v>
      </c>
      <c r="K207" s="57" t="e">
        <f>+VLOOKUP($X207,Vector!$A:$P,2,0)</f>
        <v>#N/A</v>
      </c>
      <c r="L207" s="57" t="e">
        <f>VLOOKUP(VLOOKUP($X207,Vector!$A:$P,5,0),Catalogos!K:L,2,0)</f>
        <v>#N/A</v>
      </c>
      <c r="M207" s="53" t="str">
        <f>IFERROR(VLOOKUP($F207,Catalogos!$A:$B,2,0),"VII")</f>
        <v>VII</v>
      </c>
      <c r="N207" s="56" t="e">
        <f>VLOOKUP(MIN(IFERROR(VLOOKUP(T207,Catalogos!$F:$G,2,0),200),IFERROR(VLOOKUP(U207,Catalogos!$F:$G,2,0),200),IFERROR(VLOOKUP(V207,Catalogos!$F:$G,2,0),200),IFERROR(VLOOKUP(W207,Catalogos!$F:$G,2,0),200)),Catalogos!$G$30:$H$57,2,0)</f>
        <v>#N/A</v>
      </c>
      <c r="O207" s="53" t="e">
        <f>VLOOKUP($F207,Catalogos!$A:$C,3,0)</f>
        <v>#N/A</v>
      </c>
      <c r="P207" s="14" t="e">
        <f t="shared" si="23"/>
        <v>#N/A</v>
      </c>
      <c r="Q207" s="20">
        <f t="shared" si="24"/>
        <v>0</v>
      </c>
      <c r="R207" s="20" t="e">
        <f t="shared" si="25"/>
        <v>#N/A</v>
      </c>
      <c r="S207" s="20" t="s">
        <v>118</v>
      </c>
      <c r="T207" s="65" t="e">
        <f>VLOOKUP($X207,Vector!$A:$I,6,0)</f>
        <v>#N/A</v>
      </c>
      <c r="U207" s="65" t="e">
        <f>VLOOKUP($X207,Vector!$A:$I,7,0)</f>
        <v>#N/A</v>
      </c>
      <c r="V207" s="65" t="e">
        <f>VLOOKUP($X207,Vector!$A:$I,8,0)</f>
        <v>#N/A</v>
      </c>
      <c r="W207" s="65" t="e">
        <f>VLOOKUP($X207,Vector!$A:$I,9,0)</f>
        <v>#N/A</v>
      </c>
      <c r="X207" s="13" t="str">
        <f t="shared" si="26"/>
        <v/>
      </c>
      <c r="Y207" s="75">
        <f t="shared" si="27"/>
        <v>0</v>
      </c>
    </row>
    <row r="208" spans="10:25" x14ac:dyDescent="0.25">
      <c r="J208" s="57" t="e">
        <f>+VLOOKUP($X208,Vector!$A:$P,4,0)-$A208</f>
        <v>#N/A</v>
      </c>
      <c r="K208" s="57" t="e">
        <f>+VLOOKUP($X208,Vector!$A:$P,2,0)</f>
        <v>#N/A</v>
      </c>
      <c r="L208" s="57" t="e">
        <f>VLOOKUP(VLOOKUP($X208,Vector!$A:$P,5,0),Catalogos!K:L,2,0)</f>
        <v>#N/A</v>
      </c>
      <c r="M208" s="53" t="str">
        <f>IFERROR(VLOOKUP($F208,Catalogos!$A:$B,2,0),"VII")</f>
        <v>VII</v>
      </c>
      <c r="N208" s="56" t="e">
        <f>VLOOKUP(MIN(IFERROR(VLOOKUP(T208,Catalogos!$F:$G,2,0),200),IFERROR(VLOOKUP(U208,Catalogos!$F:$G,2,0),200),IFERROR(VLOOKUP(V208,Catalogos!$F:$G,2,0),200),IFERROR(VLOOKUP(W208,Catalogos!$F:$G,2,0),200)),Catalogos!$G$30:$H$57,2,0)</f>
        <v>#N/A</v>
      </c>
      <c r="O208" s="53" t="e">
        <f>VLOOKUP($F208,Catalogos!$A:$C,3,0)</f>
        <v>#N/A</v>
      </c>
      <c r="P208" s="14" t="e">
        <f t="shared" si="23"/>
        <v>#N/A</v>
      </c>
      <c r="Q208" s="20">
        <f t="shared" si="24"/>
        <v>0</v>
      </c>
      <c r="R208" s="20" t="e">
        <f t="shared" si="25"/>
        <v>#N/A</v>
      </c>
      <c r="S208" s="20" t="s">
        <v>118</v>
      </c>
      <c r="T208" s="65" t="e">
        <f>VLOOKUP($X208,Vector!$A:$I,6,0)</f>
        <v>#N/A</v>
      </c>
      <c r="U208" s="65" t="e">
        <f>VLOOKUP($X208,Vector!$A:$I,7,0)</f>
        <v>#N/A</v>
      </c>
      <c r="V208" s="65" t="e">
        <f>VLOOKUP($X208,Vector!$A:$I,8,0)</f>
        <v>#N/A</v>
      </c>
      <c r="W208" s="65" t="e">
        <f>VLOOKUP($X208,Vector!$A:$I,9,0)</f>
        <v>#N/A</v>
      </c>
      <c r="X208" s="13" t="str">
        <f t="shared" si="26"/>
        <v/>
      </c>
      <c r="Y208" s="75">
        <f t="shared" si="27"/>
        <v>0</v>
      </c>
    </row>
    <row r="209" spans="10:25" x14ac:dyDescent="0.25">
      <c r="J209" s="57" t="e">
        <f>+VLOOKUP($X209,Vector!$A:$P,4,0)-$A209</f>
        <v>#N/A</v>
      </c>
      <c r="K209" s="57" t="e">
        <f>+VLOOKUP($X209,Vector!$A:$P,2,0)</f>
        <v>#N/A</v>
      </c>
      <c r="L209" s="57" t="e">
        <f>VLOOKUP(VLOOKUP($X209,Vector!$A:$P,5,0),Catalogos!K:L,2,0)</f>
        <v>#N/A</v>
      </c>
      <c r="M209" s="53" t="str">
        <f>IFERROR(VLOOKUP($F209,Catalogos!$A:$B,2,0),"VII")</f>
        <v>VII</v>
      </c>
      <c r="N209" s="56" t="e">
        <f>VLOOKUP(MIN(IFERROR(VLOOKUP(T209,Catalogos!$F:$G,2,0),200),IFERROR(VLOOKUP(U209,Catalogos!$F:$G,2,0),200),IFERROR(VLOOKUP(V209,Catalogos!$F:$G,2,0),200),IFERROR(VLOOKUP(W209,Catalogos!$F:$G,2,0),200)),Catalogos!$G$30:$H$57,2,0)</f>
        <v>#N/A</v>
      </c>
      <c r="O209" s="53" t="e">
        <f>VLOOKUP($F209,Catalogos!$A:$C,3,0)</f>
        <v>#N/A</v>
      </c>
      <c r="P209" s="14" t="e">
        <f t="shared" si="23"/>
        <v>#N/A</v>
      </c>
      <c r="Q209" s="20">
        <f t="shared" si="24"/>
        <v>0</v>
      </c>
      <c r="R209" s="20" t="e">
        <f t="shared" si="25"/>
        <v>#N/A</v>
      </c>
      <c r="S209" s="20" t="s">
        <v>118</v>
      </c>
      <c r="T209" s="65" t="e">
        <f>VLOOKUP($X209,Vector!$A:$I,6,0)</f>
        <v>#N/A</v>
      </c>
      <c r="U209" s="65" t="e">
        <f>VLOOKUP($X209,Vector!$A:$I,7,0)</f>
        <v>#N/A</v>
      </c>
      <c r="V209" s="65" t="e">
        <f>VLOOKUP($X209,Vector!$A:$I,8,0)</f>
        <v>#N/A</v>
      </c>
      <c r="W209" s="65" t="e">
        <f>VLOOKUP($X209,Vector!$A:$I,9,0)</f>
        <v>#N/A</v>
      </c>
      <c r="X209" s="13" t="str">
        <f t="shared" si="26"/>
        <v/>
      </c>
      <c r="Y209" s="75">
        <f t="shared" si="27"/>
        <v>0</v>
      </c>
    </row>
    <row r="210" spans="10:25" x14ac:dyDescent="0.25">
      <c r="J210" s="57" t="e">
        <f>+VLOOKUP($X210,Vector!$A:$P,4,0)-$A210</f>
        <v>#N/A</v>
      </c>
      <c r="K210" s="57" t="e">
        <f>+VLOOKUP($X210,Vector!$A:$P,2,0)</f>
        <v>#N/A</v>
      </c>
      <c r="L210" s="57" t="e">
        <f>VLOOKUP(VLOOKUP($X210,Vector!$A:$P,5,0),Catalogos!K:L,2,0)</f>
        <v>#N/A</v>
      </c>
      <c r="M210" s="53" t="str">
        <f>IFERROR(VLOOKUP($F210,Catalogos!$A:$B,2,0),"VII")</f>
        <v>VII</v>
      </c>
      <c r="N210" s="56" t="e">
        <f>VLOOKUP(MIN(IFERROR(VLOOKUP(T210,Catalogos!$F:$G,2,0),200),IFERROR(VLOOKUP(U210,Catalogos!$F:$G,2,0),200),IFERROR(VLOOKUP(V210,Catalogos!$F:$G,2,0),200),IFERROR(VLOOKUP(W210,Catalogos!$F:$G,2,0),200)),Catalogos!$G$30:$H$57,2,0)</f>
        <v>#N/A</v>
      </c>
      <c r="O210" s="53" t="e">
        <f>VLOOKUP($F210,Catalogos!$A:$C,3,0)</f>
        <v>#N/A</v>
      </c>
      <c r="P210" s="14" t="e">
        <f t="shared" si="23"/>
        <v>#N/A</v>
      </c>
      <c r="Q210" s="20">
        <f t="shared" si="24"/>
        <v>0</v>
      </c>
      <c r="R210" s="20" t="e">
        <f t="shared" si="25"/>
        <v>#N/A</v>
      </c>
      <c r="S210" s="20" t="s">
        <v>118</v>
      </c>
      <c r="T210" s="65" t="e">
        <f>VLOOKUP($X210,Vector!$A:$I,6,0)</f>
        <v>#N/A</v>
      </c>
      <c r="U210" s="65" t="e">
        <f>VLOOKUP($X210,Vector!$A:$I,7,0)</f>
        <v>#N/A</v>
      </c>
      <c r="V210" s="65" t="e">
        <f>VLOOKUP($X210,Vector!$A:$I,8,0)</f>
        <v>#N/A</v>
      </c>
      <c r="W210" s="65" t="e">
        <f>VLOOKUP($X210,Vector!$A:$I,9,0)</f>
        <v>#N/A</v>
      </c>
      <c r="X210" s="13" t="str">
        <f t="shared" si="26"/>
        <v/>
      </c>
      <c r="Y210" s="75">
        <f t="shared" si="27"/>
        <v>0</v>
      </c>
    </row>
    <row r="211" spans="10:25" x14ac:dyDescent="0.25">
      <c r="J211" s="57" t="e">
        <f>+VLOOKUP($X211,Vector!$A:$P,4,0)-$A211</f>
        <v>#N/A</v>
      </c>
      <c r="K211" s="57" t="e">
        <f>+VLOOKUP($X211,Vector!$A:$P,2,0)</f>
        <v>#N/A</v>
      </c>
      <c r="L211" s="57" t="e">
        <f>VLOOKUP(VLOOKUP($X211,Vector!$A:$P,5,0),Catalogos!K:L,2,0)</f>
        <v>#N/A</v>
      </c>
      <c r="M211" s="53" t="str">
        <f>IFERROR(VLOOKUP($F211,Catalogos!$A:$B,2,0),"VII")</f>
        <v>VII</v>
      </c>
      <c r="N211" s="56" t="e">
        <f>VLOOKUP(MIN(IFERROR(VLOOKUP(T211,Catalogos!$F:$G,2,0),200),IFERROR(VLOOKUP(U211,Catalogos!$F:$G,2,0),200),IFERROR(VLOOKUP(V211,Catalogos!$F:$G,2,0),200),IFERROR(VLOOKUP(W211,Catalogos!$F:$G,2,0),200)),Catalogos!$G$30:$H$57,2,0)</f>
        <v>#N/A</v>
      </c>
      <c r="O211" s="53" t="e">
        <f>VLOOKUP($F211,Catalogos!$A:$C,3,0)</f>
        <v>#N/A</v>
      </c>
      <c r="P211" s="14" t="e">
        <f t="shared" si="23"/>
        <v>#N/A</v>
      </c>
      <c r="Q211" s="20">
        <f t="shared" si="24"/>
        <v>0</v>
      </c>
      <c r="R211" s="20" t="e">
        <f t="shared" si="25"/>
        <v>#N/A</v>
      </c>
      <c r="S211" s="20" t="s">
        <v>118</v>
      </c>
      <c r="T211" s="65" t="e">
        <f>VLOOKUP($X211,Vector!$A:$I,6,0)</f>
        <v>#N/A</v>
      </c>
      <c r="U211" s="65" t="e">
        <f>VLOOKUP($X211,Vector!$A:$I,7,0)</f>
        <v>#N/A</v>
      </c>
      <c r="V211" s="65" t="e">
        <f>VLOOKUP($X211,Vector!$A:$I,8,0)</f>
        <v>#N/A</v>
      </c>
      <c r="W211" s="65" t="e">
        <f>VLOOKUP($X211,Vector!$A:$I,9,0)</f>
        <v>#N/A</v>
      </c>
      <c r="X211" s="13" t="str">
        <f t="shared" si="26"/>
        <v/>
      </c>
      <c r="Y211" s="75">
        <f t="shared" si="27"/>
        <v>0</v>
      </c>
    </row>
    <row r="212" spans="10:25" x14ac:dyDescent="0.25">
      <c r="J212" s="57" t="e">
        <f>+VLOOKUP($X212,Vector!$A:$P,4,0)-$A212</f>
        <v>#N/A</v>
      </c>
      <c r="K212" s="57" t="e">
        <f>+VLOOKUP($X212,Vector!$A:$P,2,0)</f>
        <v>#N/A</v>
      </c>
      <c r="L212" s="57" t="e">
        <f>VLOOKUP(VLOOKUP($X212,Vector!$A:$P,5,0),Catalogos!K:L,2,0)</f>
        <v>#N/A</v>
      </c>
      <c r="M212" s="53" t="str">
        <f>IFERROR(VLOOKUP($F212,Catalogos!$A:$B,2,0),"VII")</f>
        <v>VII</v>
      </c>
      <c r="N212" s="56" t="e">
        <f>VLOOKUP(MIN(IFERROR(VLOOKUP(T212,Catalogos!$F:$G,2,0),200),IFERROR(VLOOKUP(U212,Catalogos!$F:$G,2,0),200),IFERROR(VLOOKUP(V212,Catalogos!$F:$G,2,0),200),IFERROR(VLOOKUP(W212,Catalogos!$F:$G,2,0),200)),Catalogos!$G$30:$H$57,2,0)</f>
        <v>#N/A</v>
      </c>
      <c r="O212" s="53" t="e">
        <f>VLOOKUP($F212,Catalogos!$A:$C,3,0)</f>
        <v>#N/A</v>
      </c>
      <c r="P212" s="14" t="e">
        <f t="shared" si="23"/>
        <v>#N/A</v>
      </c>
      <c r="Q212" s="20">
        <f t="shared" si="24"/>
        <v>0</v>
      </c>
      <c r="R212" s="20" t="e">
        <f t="shared" si="25"/>
        <v>#N/A</v>
      </c>
      <c r="S212" s="20" t="s">
        <v>118</v>
      </c>
      <c r="T212" s="65" t="e">
        <f>VLOOKUP($X212,Vector!$A:$I,6,0)</f>
        <v>#N/A</v>
      </c>
      <c r="U212" s="65" t="e">
        <f>VLOOKUP($X212,Vector!$A:$I,7,0)</f>
        <v>#N/A</v>
      </c>
      <c r="V212" s="65" t="e">
        <f>VLOOKUP($X212,Vector!$A:$I,8,0)</f>
        <v>#N/A</v>
      </c>
      <c r="W212" s="65" t="e">
        <f>VLOOKUP($X212,Vector!$A:$I,9,0)</f>
        <v>#N/A</v>
      </c>
      <c r="X212" s="13" t="str">
        <f t="shared" si="26"/>
        <v/>
      </c>
      <c r="Y212" s="75">
        <f t="shared" si="27"/>
        <v>0</v>
      </c>
    </row>
    <row r="213" spans="10:25" x14ac:dyDescent="0.25">
      <c r="J213" s="57" t="e">
        <f>+VLOOKUP($X213,Vector!$A:$P,4,0)-$A213</f>
        <v>#N/A</v>
      </c>
      <c r="K213" s="57" t="e">
        <f>+VLOOKUP($X213,Vector!$A:$P,2,0)</f>
        <v>#N/A</v>
      </c>
      <c r="L213" s="57" t="e">
        <f>VLOOKUP(VLOOKUP($X213,Vector!$A:$P,5,0),Catalogos!K:L,2,0)</f>
        <v>#N/A</v>
      </c>
      <c r="M213" s="53" t="str">
        <f>IFERROR(VLOOKUP($F213,Catalogos!$A:$B,2,0),"VII")</f>
        <v>VII</v>
      </c>
      <c r="N213" s="56" t="e">
        <f>VLOOKUP(MIN(IFERROR(VLOOKUP(T213,Catalogos!$F:$G,2,0),200),IFERROR(VLOOKUP(U213,Catalogos!$F:$G,2,0),200),IFERROR(VLOOKUP(V213,Catalogos!$F:$G,2,0),200),IFERROR(VLOOKUP(W213,Catalogos!$F:$G,2,0),200)),Catalogos!$G$30:$H$57,2,0)</f>
        <v>#N/A</v>
      </c>
      <c r="O213" s="53" t="e">
        <f>VLOOKUP($F213,Catalogos!$A:$C,3,0)</f>
        <v>#N/A</v>
      </c>
      <c r="P213" s="14" t="e">
        <f t="shared" si="23"/>
        <v>#N/A</v>
      </c>
      <c r="Q213" s="20">
        <f t="shared" si="24"/>
        <v>0</v>
      </c>
      <c r="R213" s="20" t="e">
        <f t="shared" si="25"/>
        <v>#N/A</v>
      </c>
      <c r="S213" s="20" t="s">
        <v>118</v>
      </c>
      <c r="T213" s="65" t="e">
        <f>VLOOKUP($X213,Vector!$A:$I,6,0)</f>
        <v>#N/A</v>
      </c>
      <c r="U213" s="65" t="e">
        <f>VLOOKUP($X213,Vector!$A:$I,7,0)</f>
        <v>#N/A</v>
      </c>
      <c r="V213" s="65" t="e">
        <f>VLOOKUP($X213,Vector!$A:$I,8,0)</f>
        <v>#N/A</v>
      </c>
      <c r="W213" s="65" t="e">
        <f>VLOOKUP($X213,Vector!$A:$I,9,0)</f>
        <v>#N/A</v>
      </c>
      <c r="X213" s="13" t="str">
        <f t="shared" si="26"/>
        <v/>
      </c>
      <c r="Y213" s="75">
        <f t="shared" si="27"/>
        <v>0</v>
      </c>
    </row>
    <row r="214" spans="10:25" x14ac:dyDescent="0.25">
      <c r="J214" s="57" t="e">
        <f>+VLOOKUP($X214,Vector!$A:$P,4,0)-$A214</f>
        <v>#N/A</v>
      </c>
      <c r="K214" s="57" t="e">
        <f>+VLOOKUP($X214,Vector!$A:$P,2,0)</f>
        <v>#N/A</v>
      </c>
      <c r="L214" s="57" t="e">
        <f>VLOOKUP(VLOOKUP($X214,Vector!$A:$P,5,0),Catalogos!K:L,2,0)</f>
        <v>#N/A</v>
      </c>
      <c r="M214" s="53" t="str">
        <f>IFERROR(VLOOKUP($F214,Catalogos!$A:$B,2,0),"VII")</f>
        <v>VII</v>
      </c>
      <c r="N214" s="56" t="e">
        <f>VLOOKUP(MIN(IFERROR(VLOOKUP(T214,Catalogos!$F:$G,2,0),200),IFERROR(VLOOKUP(U214,Catalogos!$F:$G,2,0),200),IFERROR(VLOOKUP(V214,Catalogos!$F:$G,2,0),200),IFERROR(VLOOKUP(W214,Catalogos!$F:$G,2,0),200)),Catalogos!$G$30:$H$57,2,0)</f>
        <v>#N/A</v>
      </c>
      <c r="O214" s="53" t="e">
        <f>VLOOKUP($F214,Catalogos!$A:$C,3,0)</f>
        <v>#N/A</v>
      </c>
      <c r="P214" s="14" t="e">
        <f t="shared" si="23"/>
        <v>#N/A</v>
      </c>
      <c r="Q214" s="20">
        <f t="shared" si="24"/>
        <v>0</v>
      </c>
      <c r="R214" s="20" t="e">
        <f t="shared" si="25"/>
        <v>#N/A</v>
      </c>
      <c r="S214" s="20" t="s">
        <v>118</v>
      </c>
      <c r="T214" s="65" t="e">
        <f>VLOOKUP($X214,Vector!$A:$I,6,0)</f>
        <v>#N/A</v>
      </c>
      <c r="U214" s="65" t="e">
        <f>VLOOKUP($X214,Vector!$A:$I,7,0)</f>
        <v>#N/A</v>
      </c>
      <c r="V214" s="65" t="e">
        <f>VLOOKUP($X214,Vector!$A:$I,8,0)</f>
        <v>#N/A</v>
      </c>
      <c r="W214" s="65" t="e">
        <f>VLOOKUP($X214,Vector!$A:$I,9,0)</f>
        <v>#N/A</v>
      </c>
      <c r="X214" s="13" t="str">
        <f t="shared" si="26"/>
        <v/>
      </c>
      <c r="Y214" s="75">
        <f t="shared" si="27"/>
        <v>0</v>
      </c>
    </row>
    <row r="215" spans="10:25" x14ac:dyDescent="0.25">
      <c r="J215" s="57" t="e">
        <f>+VLOOKUP($X215,Vector!$A:$P,4,0)-$A215</f>
        <v>#N/A</v>
      </c>
      <c r="K215" s="57" t="e">
        <f>+VLOOKUP($X215,Vector!$A:$P,2,0)</f>
        <v>#N/A</v>
      </c>
      <c r="L215" s="57" t="e">
        <f>VLOOKUP(VLOOKUP($X215,Vector!$A:$P,5,0),Catalogos!K:L,2,0)</f>
        <v>#N/A</v>
      </c>
      <c r="M215" s="53" t="str">
        <f>IFERROR(VLOOKUP($F215,Catalogos!$A:$B,2,0),"VII")</f>
        <v>VII</v>
      </c>
      <c r="N215" s="56" t="e">
        <f>VLOOKUP(MIN(IFERROR(VLOOKUP(T215,Catalogos!$F:$G,2,0),200),IFERROR(VLOOKUP(U215,Catalogos!$F:$G,2,0),200),IFERROR(VLOOKUP(V215,Catalogos!$F:$G,2,0),200),IFERROR(VLOOKUP(W215,Catalogos!$F:$G,2,0),200)),Catalogos!$G$30:$H$57,2,0)</f>
        <v>#N/A</v>
      </c>
      <c r="O215" s="53" t="e">
        <f>VLOOKUP($F215,Catalogos!$A:$C,3,0)</f>
        <v>#N/A</v>
      </c>
      <c r="P215" s="14" t="e">
        <f t="shared" si="23"/>
        <v>#N/A</v>
      </c>
      <c r="Q215" s="20">
        <f t="shared" si="24"/>
        <v>0</v>
      </c>
      <c r="R215" s="20" t="e">
        <f t="shared" si="25"/>
        <v>#N/A</v>
      </c>
      <c r="S215" s="20" t="s">
        <v>118</v>
      </c>
      <c r="T215" s="65" t="e">
        <f>VLOOKUP($X215,Vector!$A:$I,6,0)</f>
        <v>#N/A</v>
      </c>
      <c r="U215" s="65" t="e">
        <f>VLOOKUP($X215,Vector!$A:$I,7,0)</f>
        <v>#N/A</v>
      </c>
      <c r="V215" s="65" t="e">
        <f>VLOOKUP($X215,Vector!$A:$I,8,0)</f>
        <v>#N/A</v>
      </c>
      <c r="W215" s="65" t="e">
        <f>VLOOKUP($X215,Vector!$A:$I,9,0)</f>
        <v>#N/A</v>
      </c>
      <c r="X215" s="13" t="str">
        <f t="shared" si="26"/>
        <v/>
      </c>
      <c r="Y215" s="75">
        <f t="shared" si="27"/>
        <v>0</v>
      </c>
    </row>
    <row r="216" spans="10:25" x14ac:dyDescent="0.25">
      <c r="J216" s="57" t="e">
        <f>+VLOOKUP($X216,Vector!$A:$P,4,0)-$A216</f>
        <v>#N/A</v>
      </c>
      <c r="K216" s="57" t="e">
        <f>+VLOOKUP($X216,Vector!$A:$P,2,0)</f>
        <v>#N/A</v>
      </c>
      <c r="L216" s="57" t="e">
        <f>VLOOKUP(VLOOKUP($X216,Vector!$A:$P,5,0),Catalogos!K:L,2,0)</f>
        <v>#N/A</v>
      </c>
      <c r="M216" s="53" t="str">
        <f>IFERROR(VLOOKUP($F216,Catalogos!$A:$B,2,0),"VII")</f>
        <v>VII</v>
      </c>
      <c r="N216" s="56" t="e">
        <f>VLOOKUP(MIN(IFERROR(VLOOKUP(T216,Catalogos!$F:$G,2,0),200),IFERROR(VLOOKUP(U216,Catalogos!$F:$G,2,0),200),IFERROR(VLOOKUP(V216,Catalogos!$F:$G,2,0),200),IFERROR(VLOOKUP(W216,Catalogos!$F:$G,2,0),200)),Catalogos!$G$30:$H$57,2,0)</f>
        <v>#N/A</v>
      </c>
      <c r="O216" s="53" t="e">
        <f>VLOOKUP($F216,Catalogos!$A:$C,3,0)</f>
        <v>#N/A</v>
      </c>
      <c r="P216" s="14" t="e">
        <f t="shared" si="23"/>
        <v>#N/A</v>
      </c>
      <c r="Q216" s="20">
        <f t="shared" si="24"/>
        <v>0</v>
      </c>
      <c r="R216" s="20" t="e">
        <f t="shared" si="25"/>
        <v>#N/A</v>
      </c>
      <c r="S216" s="20" t="s">
        <v>118</v>
      </c>
      <c r="T216" s="65" t="e">
        <f>VLOOKUP($X216,Vector!$A:$I,6,0)</f>
        <v>#N/A</v>
      </c>
      <c r="U216" s="65" t="e">
        <f>VLOOKUP($X216,Vector!$A:$I,7,0)</f>
        <v>#N/A</v>
      </c>
      <c r="V216" s="65" t="e">
        <f>VLOOKUP($X216,Vector!$A:$I,8,0)</f>
        <v>#N/A</v>
      </c>
      <c r="W216" s="65" t="e">
        <f>VLOOKUP($X216,Vector!$A:$I,9,0)</f>
        <v>#N/A</v>
      </c>
      <c r="X216" s="13" t="str">
        <f t="shared" si="26"/>
        <v/>
      </c>
      <c r="Y216" s="75">
        <f t="shared" si="27"/>
        <v>0</v>
      </c>
    </row>
    <row r="217" spans="10:25" x14ac:dyDescent="0.25">
      <c r="J217" s="57" t="e">
        <f>+VLOOKUP($X217,Vector!$A:$P,4,0)-$A217</f>
        <v>#N/A</v>
      </c>
      <c r="K217" s="57" t="e">
        <f>+VLOOKUP($X217,Vector!$A:$P,2,0)</f>
        <v>#N/A</v>
      </c>
      <c r="L217" s="57" t="e">
        <f>VLOOKUP(VLOOKUP($X217,Vector!$A:$P,5,0),Catalogos!K:L,2,0)</f>
        <v>#N/A</v>
      </c>
      <c r="M217" s="53" t="str">
        <f>IFERROR(VLOOKUP($F217,Catalogos!$A:$B,2,0),"VII")</f>
        <v>VII</v>
      </c>
      <c r="N217" s="56" t="e">
        <f>VLOOKUP(MIN(IFERROR(VLOOKUP(T217,Catalogos!$F:$G,2,0),200),IFERROR(VLOOKUP(U217,Catalogos!$F:$G,2,0),200),IFERROR(VLOOKUP(V217,Catalogos!$F:$G,2,0),200),IFERROR(VLOOKUP(W217,Catalogos!$F:$G,2,0),200)),Catalogos!$G$30:$H$57,2,0)</f>
        <v>#N/A</v>
      </c>
      <c r="O217" s="53" t="e">
        <f>VLOOKUP($F217,Catalogos!$A:$C,3,0)</f>
        <v>#N/A</v>
      </c>
      <c r="P217" s="14" t="e">
        <f t="shared" si="23"/>
        <v>#N/A</v>
      </c>
      <c r="Q217" s="20">
        <f t="shared" si="24"/>
        <v>0</v>
      </c>
      <c r="R217" s="20" t="e">
        <f t="shared" si="25"/>
        <v>#N/A</v>
      </c>
      <c r="S217" s="20" t="s">
        <v>118</v>
      </c>
      <c r="T217" s="65" t="e">
        <f>VLOOKUP($X217,Vector!$A:$I,6,0)</f>
        <v>#N/A</v>
      </c>
      <c r="U217" s="65" t="e">
        <f>VLOOKUP($X217,Vector!$A:$I,7,0)</f>
        <v>#N/A</v>
      </c>
      <c r="V217" s="65" t="e">
        <f>VLOOKUP($X217,Vector!$A:$I,8,0)</f>
        <v>#N/A</v>
      </c>
      <c r="W217" s="65" t="e">
        <f>VLOOKUP($X217,Vector!$A:$I,9,0)</f>
        <v>#N/A</v>
      </c>
      <c r="X217" s="13" t="str">
        <f t="shared" si="26"/>
        <v/>
      </c>
      <c r="Y217" s="75">
        <f t="shared" si="27"/>
        <v>0</v>
      </c>
    </row>
    <row r="218" spans="10:25" x14ac:dyDescent="0.25">
      <c r="J218" s="57" t="e">
        <f>+VLOOKUP($X218,Vector!$A:$P,4,0)-$A218</f>
        <v>#N/A</v>
      </c>
      <c r="K218" s="57" t="e">
        <f>+VLOOKUP($X218,Vector!$A:$P,2,0)</f>
        <v>#N/A</v>
      </c>
      <c r="L218" s="57" t="e">
        <f>VLOOKUP(VLOOKUP($X218,Vector!$A:$P,5,0),Catalogos!K:L,2,0)</f>
        <v>#N/A</v>
      </c>
      <c r="M218" s="53" t="str">
        <f>IFERROR(VLOOKUP($F218,Catalogos!$A:$B,2,0),"VII")</f>
        <v>VII</v>
      </c>
      <c r="N218" s="56" t="e">
        <f>VLOOKUP(MIN(IFERROR(VLOOKUP(T218,Catalogos!$F:$G,2,0),200),IFERROR(VLOOKUP(U218,Catalogos!$F:$G,2,0),200),IFERROR(VLOOKUP(V218,Catalogos!$F:$G,2,0),200),IFERROR(VLOOKUP(W218,Catalogos!$F:$G,2,0),200)),Catalogos!$G$30:$H$57,2,0)</f>
        <v>#N/A</v>
      </c>
      <c r="O218" s="53" t="e">
        <f>VLOOKUP($F218,Catalogos!$A:$C,3,0)</f>
        <v>#N/A</v>
      </c>
      <c r="P218" s="14" t="e">
        <f t="shared" si="23"/>
        <v>#N/A</v>
      </c>
      <c r="Q218" s="20">
        <f t="shared" si="24"/>
        <v>0</v>
      </c>
      <c r="R218" s="20" t="e">
        <f t="shared" si="25"/>
        <v>#N/A</v>
      </c>
      <c r="S218" s="20" t="s">
        <v>118</v>
      </c>
      <c r="T218" s="65" t="e">
        <f>VLOOKUP($X218,Vector!$A:$I,6,0)</f>
        <v>#N/A</v>
      </c>
      <c r="U218" s="65" t="e">
        <f>VLOOKUP($X218,Vector!$A:$I,7,0)</f>
        <v>#N/A</v>
      </c>
      <c r="V218" s="65" t="e">
        <f>VLOOKUP($X218,Vector!$A:$I,8,0)</f>
        <v>#N/A</v>
      </c>
      <c r="W218" s="65" t="e">
        <f>VLOOKUP($X218,Vector!$A:$I,9,0)</f>
        <v>#N/A</v>
      </c>
      <c r="X218" s="13" t="str">
        <f t="shared" si="26"/>
        <v/>
      </c>
      <c r="Y218" s="75">
        <f t="shared" si="27"/>
        <v>0</v>
      </c>
    </row>
    <row r="219" spans="10:25" x14ac:dyDescent="0.25">
      <c r="J219" s="57" t="e">
        <f>+VLOOKUP($X219,Vector!$A:$P,4,0)-$A219</f>
        <v>#N/A</v>
      </c>
      <c r="K219" s="57" t="e">
        <f>+VLOOKUP($X219,Vector!$A:$P,2,0)</f>
        <v>#N/A</v>
      </c>
      <c r="L219" s="57" t="e">
        <f>VLOOKUP(VLOOKUP($X219,Vector!$A:$P,5,0),Catalogos!K:L,2,0)</f>
        <v>#N/A</v>
      </c>
      <c r="M219" s="53" t="str">
        <f>IFERROR(VLOOKUP($F219,Catalogos!$A:$B,2,0),"VII")</f>
        <v>VII</v>
      </c>
      <c r="N219" s="56" t="e">
        <f>VLOOKUP(MIN(IFERROR(VLOOKUP(T219,Catalogos!$F:$G,2,0),200),IFERROR(VLOOKUP(U219,Catalogos!$F:$G,2,0),200),IFERROR(VLOOKUP(V219,Catalogos!$F:$G,2,0),200),IFERROR(VLOOKUP(W219,Catalogos!$F:$G,2,0),200)),Catalogos!$G$30:$H$57,2,0)</f>
        <v>#N/A</v>
      </c>
      <c r="O219" s="53" t="e">
        <f>VLOOKUP($F219,Catalogos!$A:$C,3,0)</f>
        <v>#N/A</v>
      </c>
      <c r="P219" s="14" t="e">
        <f t="shared" si="23"/>
        <v>#N/A</v>
      </c>
      <c r="Q219" s="20">
        <f t="shared" si="24"/>
        <v>0</v>
      </c>
      <c r="R219" s="20" t="e">
        <f t="shared" si="25"/>
        <v>#N/A</v>
      </c>
      <c r="S219" s="20" t="s">
        <v>118</v>
      </c>
      <c r="T219" s="65" t="e">
        <f>VLOOKUP($X219,Vector!$A:$I,6,0)</f>
        <v>#N/A</v>
      </c>
      <c r="U219" s="65" t="e">
        <f>VLOOKUP($X219,Vector!$A:$I,7,0)</f>
        <v>#N/A</v>
      </c>
      <c r="V219" s="65" t="e">
        <f>VLOOKUP($X219,Vector!$A:$I,8,0)</f>
        <v>#N/A</v>
      </c>
      <c r="W219" s="65" t="e">
        <f>VLOOKUP($X219,Vector!$A:$I,9,0)</f>
        <v>#N/A</v>
      </c>
      <c r="X219" s="13" t="str">
        <f t="shared" si="26"/>
        <v/>
      </c>
      <c r="Y219" s="75">
        <f t="shared" si="27"/>
        <v>0</v>
      </c>
    </row>
    <row r="220" spans="10:25" x14ac:dyDescent="0.25">
      <c r="J220" s="57" t="e">
        <f>+VLOOKUP($X220,Vector!$A:$P,4,0)-$A220</f>
        <v>#N/A</v>
      </c>
      <c r="K220" s="57" t="e">
        <f>+VLOOKUP($X220,Vector!$A:$P,2,0)</f>
        <v>#N/A</v>
      </c>
      <c r="L220" s="57" t="e">
        <f>VLOOKUP(VLOOKUP($X220,Vector!$A:$P,5,0),Catalogos!K:L,2,0)</f>
        <v>#N/A</v>
      </c>
      <c r="M220" s="53" t="str">
        <f>IFERROR(VLOOKUP($F220,Catalogos!$A:$B,2,0),"VII")</f>
        <v>VII</v>
      </c>
      <c r="N220" s="56" t="e">
        <f>VLOOKUP(MIN(IFERROR(VLOOKUP(T220,Catalogos!$F:$G,2,0),200),IFERROR(VLOOKUP(U220,Catalogos!$F:$G,2,0),200),IFERROR(VLOOKUP(V220,Catalogos!$F:$G,2,0),200),IFERROR(VLOOKUP(W220,Catalogos!$F:$G,2,0),200)),Catalogos!$G$30:$H$57,2,0)</f>
        <v>#N/A</v>
      </c>
      <c r="O220" s="53" t="e">
        <f>VLOOKUP($F220,Catalogos!$A:$C,3,0)</f>
        <v>#N/A</v>
      </c>
      <c r="P220" s="14" t="e">
        <f t="shared" si="23"/>
        <v>#N/A</v>
      </c>
      <c r="Q220" s="20">
        <f t="shared" si="24"/>
        <v>0</v>
      </c>
      <c r="R220" s="20" t="e">
        <f t="shared" si="25"/>
        <v>#N/A</v>
      </c>
      <c r="S220" s="20" t="s">
        <v>118</v>
      </c>
      <c r="T220" s="65" t="e">
        <f>VLOOKUP($X220,Vector!$A:$I,6,0)</f>
        <v>#N/A</v>
      </c>
      <c r="U220" s="65" t="e">
        <f>VLOOKUP($X220,Vector!$A:$I,7,0)</f>
        <v>#N/A</v>
      </c>
      <c r="V220" s="65" t="e">
        <f>VLOOKUP($X220,Vector!$A:$I,8,0)</f>
        <v>#N/A</v>
      </c>
      <c r="W220" s="65" t="e">
        <f>VLOOKUP($X220,Vector!$A:$I,9,0)</f>
        <v>#N/A</v>
      </c>
      <c r="X220" s="13" t="str">
        <f t="shared" si="26"/>
        <v/>
      </c>
      <c r="Y220" s="75">
        <f t="shared" si="27"/>
        <v>0</v>
      </c>
    </row>
    <row r="221" spans="10:25" x14ac:dyDescent="0.25">
      <c r="J221" s="57" t="e">
        <f>+VLOOKUP($X221,Vector!$A:$P,4,0)-$A221</f>
        <v>#N/A</v>
      </c>
      <c r="K221" s="57" t="e">
        <f>+VLOOKUP($X221,Vector!$A:$P,2,0)</f>
        <v>#N/A</v>
      </c>
      <c r="L221" s="57" t="e">
        <f>VLOOKUP(VLOOKUP($X221,Vector!$A:$P,5,0),Catalogos!K:L,2,0)</f>
        <v>#N/A</v>
      </c>
      <c r="M221" s="53" t="str">
        <f>IFERROR(VLOOKUP($F221,Catalogos!$A:$B,2,0),"VII")</f>
        <v>VII</v>
      </c>
      <c r="N221" s="56" t="e">
        <f>VLOOKUP(MIN(IFERROR(VLOOKUP(T221,Catalogos!$F:$G,2,0),200),IFERROR(VLOOKUP(U221,Catalogos!$F:$G,2,0),200),IFERROR(VLOOKUP(V221,Catalogos!$F:$G,2,0),200),IFERROR(VLOOKUP(W221,Catalogos!$F:$G,2,0),200)),Catalogos!$G$30:$H$57,2,0)</f>
        <v>#N/A</v>
      </c>
      <c r="O221" s="53" t="e">
        <f>VLOOKUP($F221,Catalogos!$A:$C,3,0)</f>
        <v>#N/A</v>
      </c>
      <c r="P221" s="14" t="e">
        <f t="shared" si="23"/>
        <v>#N/A</v>
      </c>
      <c r="Q221" s="20">
        <f t="shared" si="24"/>
        <v>0</v>
      </c>
      <c r="R221" s="20" t="e">
        <f t="shared" si="25"/>
        <v>#N/A</v>
      </c>
      <c r="S221" s="20" t="s">
        <v>118</v>
      </c>
      <c r="T221" s="65" t="e">
        <f>VLOOKUP($X221,Vector!$A:$I,6,0)</f>
        <v>#N/A</v>
      </c>
      <c r="U221" s="65" t="e">
        <f>VLOOKUP($X221,Vector!$A:$I,7,0)</f>
        <v>#N/A</v>
      </c>
      <c r="V221" s="65" t="e">
        <f>VLOOKUP($X221,Vector!$A:$I,8,0)</f>
        <v>#N/A</v>
      </c>
      <c r="W221" s="65" t="e">
        <f>VLOOKUP($X221,Vector!$A:$I,9,0)</f>
        <v>#N/A</v>
      </c>
      <c r="X221" s="13" t="str">
        <f t="shared" si="26"/>
        <v/>
      </c>
      <c r="Y221" s="75">
        <f t="shared" si="27"/>
        <v>0</v>
      </c>
    </row>
    <row r="222" spans="10:25" x14ac:dyDescent="0.25">
      <c r="J222" s="57" t="e">
        <f>+VLOOKUP($X222,Vector!$A:$P,4,0)-$A222</f>
        <v>#N/A</v>
      </c>
      <c r="K222" s="57" t="e">
        <f>+VLOOKUP($X222,Vector!$A:$P,2,0)</f>
        <v>#N/A</v>
      </c>
      <c r="L222" s="57" t="e">
        <f>VLOOKUP(VLOOKUP($X222,Vector!$A:$P,5,0),Catalogos!K:L,2,0)</f>
        <v>#N/A</v>
      </c>
      <c r="M222" s="53" t="str">
        <f>IFERROR(VLOOKUP($F222,Catalogos!$A:$B,2,0),"VII")</f>
        <v>VII</v>
      </c>
      <c r="N222" s="56" t="e">
        <f>VLOOKUP(MIN(IFERROR(VLOOKUP(T222,Catalogos!$F:$G,2,0),200),IFERROR(VLOOKUP(U222,Catalogos!$F:$G,2,0),200),IFERROR(VLOOKUP(V222,Catalogos!$F:$G,2,0),200),IFERROR(VLOOKUP(W222,Catalogos!$F:$G,2,0),200)),Catalogos!$G$30:$H$57,2,0)</f>
        <v>#N/A</v>
      </c>
      <c r="O222" s="53" t="e">
        <f>VLOOKUP($F222,Catalogos!$A:$C,3,0)</f>
        <v>#N/A</v>
      </c>
      <c r="P222" s="14" t="e">
        <f t="shared" si="23"/>
        <v>#N/A</v>
      </c>
      <c r="Q222" s="20">
        <f t="shared" si="24"/>
        <v>0</v>
      </c>
      <c r="R222" s="20" t="e">
        <f t="shared" si="25"/>
        <v>#N/A</v>
      </c>
      <c r="S222" s="20" t="s">
        <v>118</v>
      </c>
      <c r="T222" s="65" t="e">
        <f>VLOOKUP($X222,Vector!$A:$I,6,0)</f>
        <v>#N/A</v>
      </c>
      <c r="U222" s="65" t="e">
        <f>VLOOKUP($X222,Vector!$A:$I,7,0)</f>
        <v>#N/A</v>
      </c>
      <c r="V222" s="65" t="e">
        <f>VLOOKUP($X222,Vector!$A:$I,8,0)</f>
        <v>#N/A</v>
      </c>
      <c r="W222" s="65" t="e">
        <f>VLOOKUP($X222,Vector!$A:$I,9,0)</f>
        <v>#N/A</v>
      </c>
      <c r="X222" s="13" t="str">
        <f t="shared" si="26"/>
        <v/>
      </c>
      <c r="Y222" s="75">
        <f t="shared" si="27"/>
        <v>0</v>
      </c>
    </row>
    <row r="223" spans="10:25" x14ac:dyDescent="0.25">
      <c r="J223" s="57" t="e">
        <f>+VLOOKUP($X223,Vector!$A:$P,4,0)-$A223</f>
        <v>#N/A</v>
      </c>
      <c r="K223" s="57" t="e">
        <f>+VLOOKUP($X223,Vector!$A:$P,2,0)</f>
        <v>#N/A</v>
      </c>
      <c r="L223" s="57" t="e">
        <f>VLOOKUP(VLOOKUP($X223,Vector!$A:$P,5,0),Catalogos!K:L,2,0)</f>
        <v>#N/A</v>
      </c>
      <c r="M223" s="53" t="str">
        <f>IFERROR(VLOOKUP($F223,Catalogos!$A:$B,2,0),"VII")</f>
        <v>VII</v>
      </c>
      <c r="N223" s="56" t="e">
        <f>VLOOKUP(MIN(IFERROR(VLOOKUP(T223,Catalogos!$F:$G,2,0),200),IFERROR(VLOOKUP(U223,Catalogos!$F:$G,2,0),200),IFERROR(VLOOKUP(V223,Catalogos!$F:$G,2,0),200),IFERROR(VLOOKUP(W223,Catalogos!$F:$G,2,0),200)),Catalogos!$G$30:$H$57,2,0)</f>
        <v>#N/A</v>
      </c>
      <c r="O223" s="53" t="e">
        <f>VLOOKUP($F223,Catalogos!$A:$C,3,0)</f>
        <v>#N/A</v>
      </c>
      <c r="P223" s="14" t="e">
        <f t="shared" si="23"/>
        <v>#N/A</v>
      </c>
      <c r="Q223" s="20">
        <f t="shared" si="24"/>
        <v>0</v>
      </c>
      <c r="R223" s="20" t="e">
        <f t="shared" si="25"/>
        <v>#N/A</v>
      </c>
      <c r="S223" s="20" t="s">
        <v>118</v>
      </c>
      <c r="T223" s="65" t="e">
        <f>VLOOKUP($X223,Vector!$A:$I,6,0)</f>
        <v>#N/A</v>
      </c>
      <c r="U223" s="65" t="e">
        <f>VLOOKUP($X223,Vector!$A:$I,7,0)</f>
        <v>#N/A</v>
      </c>
      <c r="V223" s="65" t="e">
        <f>VLOOKUP($X223,Vector!$A:$I,8,0)</f>
        <v>#N/A</v>
      </c>
      <c r="W223" s="65" t="e">
        <f>VLOOKUP($X223,Vector!$A:$I,9,0)</f>
        <v>#N/A</v>
      </c>
      <c r="X223" s="13" t="str">
        <f t="shared" si="26"/>
        <v/>
      </c>
      <c r="Y223" s="75">
        <f t="shared" si="27"/>
        <v>0</v>
      </c>
    </row>
    <row r="224" spans="10:25" x14ac:dyDescent="0.25">
      <c r="J224" s="57" t="e">
        <f>+VLOOKUP($X224,Vector!$A:$P,4,0)-$A224</f>
        <v>#N/A</v>
      </c>
      <c r="K224" s="57" t="e">
        <f>+VLOOKUP($X224,Vector!$A:$P,2,0)</f>
        <v>#N/A</v>
      </c>
      <c r="L224" s="57" t="e">
        <f>VLOOKUP(VLOOKUP($X224,Vector!$A:$P,5,0),Catalogos!K:L,2,0)</f>
        <v>#N/A</v>
      </c>
      <c r="M224" s="53" t="str">
        <f>IFERROR(VLOOKUP($F224,Catalogos!$A:$B,2,0),"VII")</f>
        <v>VII</v>
      </c>
      <c r="N224" s="56" t="e">
        <f>VLOOKUP(MIN(IFERROR(VLOOKUP(T224,Catalogos!$F:$G,2,0),200),IFERROR(VLOOKUP(U224,Catalogos!$F:$G,2,0),200),IFERROR(VLOOKUP(V224,Catalogos!$F:$G,2,0),200),IFERROR(VLOOKUP(W224,Catalogos!$F:$G,2,0),200)),Catalogos!$G$30:$H$57,2,0)</f>
        <v>#N/A</v>
      </c>
      <c r="O224" s="53" t="e">
        <f>VLOOKUP($F224,Catalogos!$A:$C,3,0)</f>
        <v>#N/A</v>
      </c>
      <c r="P224" s="14" t="e">
        <f t="shared" si="23"/>
        <v>#N/A</v>
      </c>
      <c r="Q224" s="20">
        <f t="shared" si="24"/>
        <v>0</v>
      </c>
      <c r="R224" s="20" t="e">
        <f t="shared" si="25"/>
        <v>#N/A</v>
      </c>
      <c r="S224" s="20" t="s">
        <v>118</v>
      </c>
      <c r="T224" s="65" t="e">
        <f>VLOOKUP($X224,Vector!$A:$I,6,0)</f>
        <v>#N/A</v>
      </c>
      <c r="U224" s="65" t="e">
        <f>VLOOKUP($X224,Vector!$A:$I,7,0)</f>
        <v>#N/A</v>
      </c>
      <c r="V224" s="65" t="e">
        <f>VLOOKUP($X224,Vector!$A:$I,8,0)</f>
        <v>#N/A</v>
      </c>
      <c r="W224" s="65" t="e">
        <f>VLOOKUP($X224,Vector!$A:$I,9,0)</f>
        <v>#N/A</v>
      </c>
      <c r="X224" s="13" t="str">
        <f t="shared" si="26"/>
        <v/>
      </c>
      <c r="Y224" s="75">
        <f t="shared" si="27"/>
        <v>0</v>
      </c>
    </row>
    <row r="225" spans="10:25" x14ac:dyDescent="0.25">
      <c r="J225" s="57" t="e">
        <f>+VLOOKUP($X225,Vector!$A:$P,4,0)-$A225</f>
        <v>#N/A</v>
      </c>
      <c r="K225" s="57" t="e">
        <f>+VLOOKUP($X225,Vector!$A:$P,2,0)</f>
        <v>#N/A</v>
      </c>
      <c r="L225" s="57" t="e">
        <f>VLOOKUP(VLOOKUP($X225,Vector!$A:$P,5,0),Catalogos!K:L,2,0)</f>
        <v>#N/A</v>
      </c>
      <c r="M225" s="53" t="str">
        <f>IFERROR(VLOOKUP($F225,Catalogos!$A:$B,2,0),"VII")</f>
        <v>VII</v>
      </c>
      <c r="N225" s="56" t="e">
        <f>VLOOKUP(MIN(IFERROR(VLOOKUP(T225,Catalogos!$F:$G,2,0),200),IFERROR(VLOOKUP(U225,Catalogos!$F:$G,2,0),200),IFERROR(VLOOKUP(V225,Catalogos!$F:$G,2,0),200),IFERROR(VLOOKUP(W225,Catalogos!$F:$G,2,0),200)),Catalogos!$G$30:$H$57,2,0)</f>
        <v>#N/A</v>
      </c>
      <c r="O225" s="53" t="e">
        <f>VLOOKUP($F225,Catalogos!$A:$C,3,0)</f>
        <v>#N/A</v>
      </c>
      <c r="P225" s="14" t="e">
        <f t="shared" si="23"/>
        <v>#N/A</v>
      </c>
      <c r="Q225" s="20">
        <f t="shared" si="24"/>
        <v>0</v>
      </c>
      <c r="R225" s="20" t="e">
        <f t="shared" si="25"/>
        <v>#N/A</v>
      </c>
      <c r="S225" s="20" t="s">
        <v>118</v>
      </c>
      <c r="T225" s="65" t="e">
        <f>VLOOKUP($X225,Vector!$A:$I,6,0)</f>
        <v>#N/A</v>
      </c>
      <c r="U225" s="65" t="e">
        <f>VLOOKUP($X225,Vector!$A:$I,7,0)</f>
        <v>#N/A</v>
      </c>
      <c r="V225" s="65" t="e">
        <f>VLOOKUP($X225,Vector!$A:$I,8,0)</f>
        <v>#N/A</v>
      </c>
      <c r="W225" s="65" t="e">
        <f>VLOOKUP($X225,Vector!$A:$I,9,0)</f>
        <v>#N/A</v>
      </c>
      <c r="X225" s="13" t="str">
        <f t="shared" si="26"/>
        <v/>
      </c>
      <c r="Y225" s="75">
        <f t="shared" si="27"/>
        <v>0</v>
      </c>
    </row>
    <row r="226" spans="10:25" x14ac:dyDescent="0.25">
      <c r="J226" s="57" t="e">
        <f>+VLOOKUP($X226,Vector!$A:$P,4,0)-$A226</f>
        <v>#N/A</v>
      </c>
      <c r="K226" s="57" t="e">
        <f>+VLOOKUP($X226,Vector!$A:$P,2,0)</f>
        <v>#N/A</v>
      </c>
      <c r="L226" s="57" t="e">
        <f>VLOOKUP(VLOOKUP($X226,Vector!$A:$P,5,0),Catalogos!K:L,2,0)</f>
        <v>#N/A</v>
      </c>
      <c r="M226" s="53" t="str">
        <f>IFERROR(VLOOKUP($F226,Catalogos!$A:$B,2,0),"VII")</f>
        <v>VII</v>
      </c>
      <c r="N226" s="56" t="e">
        <f>VLOOKUP(MIN(IFERROR(VLOOKUP(T226,Catalogos!$F:$G,2,0),200),IFERROR(VLOOKUP(U226,Catalogos!$F:$G,2,0),200),IFERROR(VLOOKUP(V226,Catalogos!$F:$G,2,0),200),IFERROR(VLOOKUP(W226,Catalogos!$F:$G,2,0),200)),Catalogos!$G$30:$H$57,2,0)</f>
        <v>#N/A</v>
      </c>
      <c r="O226" s="53" t="e">
        <f>VLOOKUP($F226,Catalogos!$A:$C,3,0)</f>
        <v>#N/A</v>
      </c>
      <c r="P226" s="14" t="e">
        <f t="shared" si="23"/>
        <v>#N/A</v>
      </c>
      <c r="Q226" s="20">
        <f t="shared" si="24"/>
        <v>0</v>
      </c>
      <c r="R226" s="20" t="e">
        <f t="shared" si="25"/>
        <v>#N/A</v>
      </c>
      <c r="S226" s="20" t="s">
        <v>118</v>
      </c>
      <c r="T226" s="65" t="e">
        <f>VLOOKUP($X226,Vector!$A:$I,6,0)</f>
        <v>#N/A</v>
      </c>
      <c r="U226" s="65" t="e">
        <f>VLOOKUP($X226,Vector!$A:$I,7,0)</f>
        <v>#N/A</v>
      </c>
      <c r="V226" s="65" t="e">
        <f>VLOOKUP($X226,Vector!$A:$I,8,0)</f>
        <v>#N/A</v>
      </c>
      <c r="W226" s="65" t="e">
        <f>VLOOKUP($X226,Vector!$A:$I,9,0)</f>
        <v>#N/A</v>
      </c>
      <c r="X226" s="13" t="str">
        <f t="shared" si="26"/>
        <v/>
      </c>
      <c r="Y226" s="75">
        <f t="shared" si="27"/>
        <v>0</v>
      </c>
    </row>
    <row r="227" spans="10:25" x14ac:dyDescent="0.25">
      <c r="J227" s="57" t="e">
        <f>+VLOOKUP($X227,Vector!$A:$P,4,0)-$A227</f>
        <v>#N/A</v>
      </c>
      <c r="K227" s="57" t="e">
        <f>+VLOOKUP($X227,Vector!$A:$P,2,0)</f>
        <v>#N/A</v>
      </c>
      <c r="L227" s="57" t="e">
        <f>VLOOKUP(VLOOKUP($X227,Vector!$A:$P,5,0),Catalogos!K:L,2,0)</f>
        <v>#N/A</v>
      </c>
      <c r="M227" s="53" t="str">
        <f>IFERROR(VLOOKUP($F227,Catalogos!$A:$B,2,0),"VII")</f>
        <v>VII</v>
      </c>
      <c r="N227" s="56" t="e">
        <f>VLOOKUP(MIN(IFERROR(VLOOKUP(T227,Catalogos!$F:$G,2,0),200),IFERROR(VLOOKUP(U227,Catalogos!$F:$G,2,0),200),IFERROR(VLOOKUP(V227,Catalogos!$F:$G,2,0),200),IFERROR(VLOOKUP(W227,Catalogos!$F:$G,2,0),200)),Catalogos!$G$30:$H$57,2,0)</f>
        <v>#N/A</v>
      </c>
      <c r="O227" s="53" t="e">
        <f>VLOOKUP($F227,Catalogos!$A:$C,3,0)</f>
        <v>#N/A</v>
      </c>
      <c r="P227" s="14" t="e">
        <f t="shared" si="23"/>
        <v>#N/A</v>
      </c>
      <c r="Q227" s="20">
        <f t="shared" si="24"/>
        <v>0</v>
      </c>
      <c r="R227" s="20" t="e">
        <f t="shared" si="25"/>
        <v>#N/A</v>
      </c>
      <c r="S227" s="20" t="s">
        <v>118</v>
      </c>
      <c r="T227" s="65" t="e">
        <f>VLOOKUP($X227,Vector!$A:$I,6,0)</f>
        <v>#N/A</v>
      </c>
      <c r="U227" s="65" t="e">
        <f>VLOOKUP($X227,Vector!$A:$I,7,0)</f>
        <v>#N/A</v>
      </c>
      <c r="V227" s="65" t="e">
        <f>VLOOKUP($X227,Vector!$A:$I,8,0)</f>
        <v>#N/A</v>
      </c>
      <c r="W227" s="65" t="e">
        <f>VLOOKUP($X227,Vector!$A:$I,9,0)</f>
        <v>#N/A</v>
      </c>
      <c r="X227" s="13" t="str">
        <f t="shared" si="26"/>
        <v/>
      </c>
      <c r="Y227" s="75">
        <f t="shared" si="27"/>
        <v>0</v>
      </c>
    </row>
    <row r="228" spans="10:25" x14ac:dyDescent="0.25">
      <c r="J228" s="57" t="e">
        <f>+VLOOKUP($X228,Vector!$A:$P,4,0)-$A228</f>
        <v>#N/A</v>
      </c>
      <c r="K228" s="57" t="e">
        <f>+VLOOKUP($X228,Vector!$A:$P,2,0)</f>
        <v>#N/A</v>
      </c>
      <c r="L228" s="57" t="e">
        <f>VLOOKUP(VLOOKUP($X228,Vector!$A:$P,5,0),Catalogos!K:L,2,0)</f>
        <v>#N/A</v>
      </c>
      <c r="M228" s="53" t="str">
        <f>IFERROR(VLOOKUP($F228,Catalogos!$A:$B,2,0),"VII")</f>
        <v>VII</v>
      </c>
      <c r="N228" s="56" t="e">
        <f>VLOOKUP(MIN(IFERROR(VLOOKUP(T228,Catalogos!$F:$G,2,0),200),IFERROR(VLOOKUP(U228,Catalogos!$F:$G,2,0),200),IFERROR(VLOOKUP(V228,Catalogos!$F:$G,2,0),200),IFERROR(VLOOKUP(W228,Catalogos!$F:$G,2,0),200)),Catalogos!$G$30:$H$57,2,0)</f>
        <v>#N/A</v>
      </c>
      <c r="O228" s="53" t="e">
        <f>VLOOKUP($F228,Catalogos!$A:$C,3,0)</f>
        <v>#N/A</v>
      </c>
      <c r="P228" s="14" t="e">
        <f t="shared" si="23"/>
        <v>#N/A</v>
      </c>
      <c r="Q228" s="20">
        <f t="shared" si="24"/>
        <v>0</v>
      </c>
      <c r="R228" s="20" t="e">
        <f t="shared" si="25"/>
        <v>#N/A</v>
      </c>
      <c r="S228" s="20" t="s">
        <v>118</v>
      </c>
      <c r="T228" s="65" t="e">
        <f>VLOOKUP($X228,Vector!$A:$I,6,0)</f>
        <v>#N/A</v>
      </c>
      <c r="U228" s="65" t="e">
        <f>VLOOKUP($X228,Vector!$A:$I,7,0)</f>
        <v>#N/A</v>
      </c>
      <c r="V228" s="65" t="e">
        <f>VLOOKUP($X228,Vector!$A:$I,8,0)</f>
        <v>#N/A</v>
      </c>
      <c r="W228" s="65" t="e">
        <f>VLOOKUP($X228,Vector!$A:$I,9,0)</f>
        <v>#N/A</v>
      </c>
      <c r="X228" s="13" t="str">
        <f t="shared" si="26"/>
        <v/>
      </c>
      <c r="Y228" s="75">
        <f t="shared" si="27"/>
        <v>0</v>
      </c>
    </row>
    <row r="229" spans="10:25" x14ac:dyDescent="0.25">
      <c r="J229" s="57" t="e">
        <f>+VLOOKUP($X229,Vector!$A:$P,4,0)-$A229</f>
        <v>#N/A</v>
      </c>
      <c r="K229" s="57" t="e">
        <f>+VLOOKUP($X229,Vector!$A:$P,2,0)</f>
        <v>#N/A</v>
      </c>
      <c r="L229" s="57" t="e">
        <f>VLOOKUP(VLOOKUP($X229,Vector!$A:$P,5,0),Catalogos!K:L,2,0)</f>
        <v>#N/A</v>
      </c>
      <c r="M229" s="53" t="str">
        <f>IFERROR(VLOOKUP($F229,Catalogos!$A:$B,2,0),"VII")</f>
        <v>VII</v>
      </c>
      <c r="N229" s="56" t="e">
        <f>VLOOKUP(MIN(IFERROR(VLOOKUP(T229,Catalogos!$F:$G,2,0),200),IFERROR(VLOOKUP(U229,Catalogos!$F:$G,2,0),200),IFERROR(VLOOKUP(V229,Catalogos!$F:$G,2,0),200),IFERROR(VLOOKUP(W229,Catalogos!$F:$G,2,0),200)),Catalogos!$G$30:$H$57,2,0)</f>
        <v>#N/A</v>
      </c>
      <c r="O229" s="53" t="e">
        <f>VLOOKUP($F229,Catalogos!$A:$C,3,0)</f>
        <v>#N/A</v>
      </c>
      <c r="P229" s="14" t="e">
        <f t="shared" si="23"/>
        <v>#N/A</v>
      </c>
      <c r="Q229" s="20">
        <f t="shared" si="24"/>
        <v>0</v>
      </c>
      <c r="R229" s="20" t="e">
        <f t="shared" si="25"/>
        <v>#N/A</v>
      </c>
      <c r="S229" s="20" t="s">
        <v>118</v>
      </c>
      <c r="T229" s="65" t="e">
        <f>VLOOKUP($X229,Vector!$A:$I,6,0)</f>
        <v>#N/A</v>
      </c>
      <c r="U229" s="65" t="e">
        <f>VLOOKUP($X229,Vector!$A:$I,7,0)</f>
        <v>#N/A</v>
      </c>
      <c r="V229" s="65" t="e">
        <f>VLOOKUP($X229,Vector!$A:$I,8,0)</f>
        <v>#N/A</v>
      </c>
      <c r="W229" s="65" t="e">
        <f>VLOOKUP($X229,Vector!$A:$I,9,0)</f>
        <v>#N/A</v>
      </c>
      <c r="X229" s="13" t="str">
        <f t="shared" si="26"/>
        <v/>
      </c>
      <c r="Y229" s="75">
        <f t="shared" si="27"/>
        <v>0</v>
      </c>
    </row>
    <row r="230" spans="10:25" x14ac:dyDescent="0.25">
      <c r="J230" s="57" t="e">
        <f>+VLOOKUP($X230,Vector!$A:$P,4,0)-$A230</f>
        <v>#N/A</v>
      </c>
      <c r="K230" s="57" t="e">
        <f>+VLOOKUP($X230,Vector!$A:$P,2,0)</f>
        <v>#N/A</v>
      </c>
      <c r="L230" s="57" t="e">
        <f>VLOOKUP(VLOOKUP($X230,Vector!$A:$P,5,0),Catalogos!K:L,2,0)</f>
        <v>#N/A</v>
      </c>
      <c r="M230" s="53" t="str">
        <f>IFERROR(VLOOKUP($F230,Catalogos!$A:$B,2,0),"VII")</f>
        <v>VII</v>
      </c>
      <c r="N230" s="56" t="e">
        <f>VLOOKUP(MIN(IFERROR(VLOOKUP(T230,Catalogos!$F:$G,2,0),200),IFERROR(VLOOKUP(U230,Catalogos!$F:$G,2,0),200),IFERROR(VLOOKUP(V230,Catalogos!$F:$G,2,0),200),IFERROR(VLOOKUP(W230,Catalogos!$F:$G,2,0),200)),Catalogos!$G$30:$H$57,2,0)</f>
        <v>#N/A</v>
      </c>
      <c r="O230" s="53" t="e">
        <f>VLOOKUP($F230,Catalogos!$A:$C,3,0)</f>
        <v>#N/A</v>
      </c>
      <c r="P230" s="14" t="e">
        <f t="shared" si="23"/>
        <v>#N/A</v>
      </c>
      <c r="Q230" s="20">
        <f t="shared" si="24"/>
        <v>0</v>
      </c>
      <c r="R230" s="20" t="e">
        <f t="shared" si="25"/>
        <v>#N/A</v>
      </c>
      <c r="S230" s="20" t="s">
        <v>118</v>
      </c>
      <c r="T230" s="65" t="e">
        <f>VLOOKUP($X230,Vector!$A:$I,6,0)</f>
        <v>#N/A</v>
      </c>
      <c r="U230" s="65" t="e">
        <f>VLOOKUP($X230,Vector!$A:$I,7,0)</f>
        <v>#N/A</v>
      </c>
      <c r="V230" s="65" t="e">
        <f>VLOOKUP($X230,Vector!$A:$I,8,0)</f>
        <v>#N/A</v>
      </c>
      <c r="W230" s="65" t="e">
        <f>VLOOKUP($X230,Vector!$A:$I,9,0)</f>
        <v>#N/A</v>
      </c>
      <c r="X230" s="13" t="str">
        <f t="shared" si="26"/>
        <v/>
      </c>
      <c r="Y230" s="75">
        <f t="shared" si="27"/>
        <v>0</v>
      </c>
    </row>
    <row r="231" spans="10:25" x14ac:dyDescent="0.25">
      <c r="J231" s="57" t="e">
        <f>+VLOOKUP($X231,Vector!$A:$P,4,0)-$A231</f>
        <v>#N/A</v>
      </c>
      <c r="K231" s="57" t="e">
        <f>+VLOOKUP($X231,Vector!$A:$P,2,0)</f>
        <v>#N/A</v>
      </c>
      <c r="L231" s="57" t="e">
        <f>VLOOKUP(VLOOKUP($X231,Vector!$A:$P,5,0),Catalogos!K:L,2,0)</f>
        <v>#N/A</v>
      </c>
      <c r="M231" s="53" t="str">
        <f>IFERROR(VLOOKUP($F231,Catalogos!$A:$B,2,0),"VII")</f>
        <v>VII</v>
      </c>
      <c r="N231" s="56" t="e">
        <f>VLOOKUP(MIN(IFERROR(VLOOKUP(T231,Catalogos!$F:$G,2,0),200),IFERROR(VLOOKUP(U231,Catalogos!$F:$G,2,0),200),IFERROR(VLOOKUP(V231,Catalogos!$F:$G,2,0),200),IFERROR(VLOOKUP(W231,Catalogos!$F:$G,2,0),200)),Catalogos!$G$30:$H$57,2,0)</f>
        <v>#N/A</v>
      </c>
      <c r="O231" s="53" t="e">
        <f>VLOOKUP($F231,Catalogos!$A:$C,3,0)</f>
        <v>#N/A</v>
      </c>
      <c r="P231" s="14" t="e">
        <f t="shared" si="23"/>
        <v>#N/A</v>
      </c>
      <c r="Q231" s="20">
        <f t="shared" si="24"/>
        <v>0</v>
      </c>
      <c r="R231" s="20" t="e">
        <f t="shared" si="25"/>
        <v>#N/A</v>
      </c>
      <c r="S231" s="20" t="s">
        <v>118</v>
      </c>
      <c r="T231" s="65" t="e">
        <f>VLOOKUP($X231,Vector!$A:$I,6,0)</f>
        <v>#N/A</v>
      </c>
      <c r="U231" s="65" t="e">
        <f>VLOOKUP($X231,Vector!$A:$I,7,0)</f>
        <v>#N/A</v>
      </c>
      <c r="V231" s="65" t="e">
        <f>VLOOKUP($X231,Vector!$A:$I,8,0)</f>
        <v>#N/A</v>
      </c>
      <c r="W231" s="65" t="e">
        <f>VLOOKUP($X231,Vector!$A:$I,9,0)</f>
        <v>#N/A</v>
      </c>
      <c r="X231" s="13" t="str">
        <f t="shared" si="26"/>
        <v/>
      </c>
      <c r="Y231" s="75">
        <f t="shared" si="27"/>
        <v>0</v>
      </c>
    </row>
    <row r="232" spans="10:25" x14ac:dyDescent="0.25">
      <c r="J232" s="57" t="e">
        <f>+VLOOKUP($X232,Vector!$A:$P,4,0)-$A232</f>
        <v>#N/A</v>
      </c>
      <c r="K232" s="57" t="e">
        <f>+VLOOKUP($X232,Vector!$A:$P,2,0)</f>
        <v>#N/A</v>
      </c>
      <c r="L232" s="57" t="e">
        <f>VLOOKUP(VLOOKUP($X232,Vector!$A:$P,5,0),Catalogos!K:L,2,0)</f>
        <v>#N/A</v>
      </c>
      <c r="M232" s="53" t="str">
        <f>IFERROR(VLOOKUP($F232,Catalogos!$A:$B,2,0),"VII")</f>
        <v>VII</v>
      </c>
      <c r="N232" s="56" t="e">
        <f>VLOOKUP(MIN(IFERROR(VLOOKUP(T232,Catalogos!$F:$G,2,0),200),IFERROR(VLOOKUP(U232,Catalogos!$F:$G,2,0),200),IFERROR(VLOOKUP(V232,Catalogos!$F:$G,2,0),200),IFERROR(VLOOKUP(W232,Catalogos!$F:$G,2,0),200)),Catalogos!$G$30:$H$57,2,0)</f>
        <v>#N/A</v>
      </c>
      <c r="O232" s="53" t="e">
        <f>VLOOKUP($F232,Catalogos!$A:$C,3,0)</f>
        <v>#N/A</v>
      </c>
      <c r="P232" s="14" t="e">
        <f t="shared" si="23"/>
        <v>#N/A</v>
      </c>
      <c r="Q232" s="20">
        <f t="shared" si="24"/>
        <v>0</v>
      </c>
      <c r="R232" s="20" t="e">
        <f t="shared" si="25"/>
        <v>#N/A</v>
      </c>
      <c r="S232" s="20" t="s">
        <v>118</v>
      </c>
      <c r="T232" s="65" t="e">
        <f>VLOOKUP($X232,Vector!$A:$I,6,0)</f>
        <v>#N/A</v>
      </c>
      <c r="U232" s="65" t="e">
        <f>VLOOKUP($X232,Vector!$A:$I,7,0)</f>
        <v>#N/A</v>
      </c>
      <c r="V232" s="65" t="e">
        <f>VLOOKUP($X232,Vector!$A:$I,8,0)</f>
        <v>#N/A</v>
      </c>
      <c r="W232" s="65" t="e">
        <f>VLOOKUP($X232,Vector!$A:$I,9,0)</f>
        <v>#N/A</v>
      </c>
      <c r="X232" s="13" t="str">
        <f t="shared" si="26"/>
        <v/>
      </c>
      <c r="Y232" s="75">
        <f t="shared" si="27"/>
        <v>0</v>
      </c>
    </row>
    <row r="233" spans="10:25" x14ac:dyDescent="0.25">
      <c r="J233" s="57" t="e">
        <f>+VLOOKUP($X233,Vector!$A:$P,4,0)-$A233</f>
        <v>#N/A</v>
      </c>
      <c r="K233" s="57" t="e">
        <f>+VLOOKUP($X233,Vector!$A:$P,2,0)</f>
        <v>#N/A</v>
      </c>
      <c r="L233" s="57" t="e">
        <f>VLOOKUP(VLOOKUP($X233,Vector!$A:$P,5,0),Catalogos!K:L,2,0)</f>
        <v>#N/A</v>
      </c>
      <c r="M233" s="53" t="str">
        <f>IFERROR(VLOOKUP($F233,Catalogos!$A:$B,2,0),"VII")</f>
        <v>VII</v>
      </c>
      <c r="N233" s="56" t="e">
        <f>VLOOKUP(MIN(IFERROR(VLOOKUP(T233,Catalogos!$F:$G,2,0),200),IFERROR(VLOOKUP(U233,Catalogos!$F:$G,2,0),200),IFERROR(VLOOKUP(V233,Catalogos!$F:$G,2,0),200),IFERROR(VLOOKUP(W233,Catalogos!$F:$G,2,0),200)),Catalogos!$G$30:$H$57,2,0)</f>
        <v>#N/A</v>
      </c>
      <c r="O233" s="53" t="e">
        <f>VLOOKUP($F233,Catalogos!$A:$C,3,0)</f>
        <v>#N/A</v>
      </c>
      <c r="P233" s="14" t="e">
        <f t="shared" si="23"/>
        <v>#N/A</v>
      </c>
      <c r="Q233" s="20">
        <f t="shared" si="24"/>
        <v>0</v>
      </c>
      <c r="R233" s="20" t="e">
        <f t="shared" si="25"/>
        <v>#N/A</v>
      </c>
      <c r="S233" s="20" t="s">
        <v>118</v>
      </c>
      <c r="T233" s="65" t="e">
        <f>VLOOKUP($X233,Vector!$A:$I,6,0)</f>
        <v>#N/A</v>
      </c>
      <c r="U233" s="65" t="e">
        <f>VLOOKUP($X233,Vector!$A:$I,7,0)</f>
        <v>#N/A</v>
      </c>
      <c r="V233" s="65" t="e">
        <f>VLOOKUP($X233,Vector!$A:$I,8,0)</f>
        <v>#N/A</v>
      </c>
      <c r="W233" s="65" t="e">
        <f>VLOOKUP($X233,Vector!$A:$I,9,0)</f>
        <v>#N/A</v>
      </c>
      <c r="X233" s="13" t="str">
        <f t="shared" si="26"/>
        <v/>
      </c>
      <c r="Y233" s="75">
        <f t="shared" si="27"/>
        <v>0</v>
      </c>
    </row>
    <row r="234" spans="10:25" x14ac:dyDescent="0.25">
      <c r="J234" s="57" t="e">
        <f>+VLOOKUP($X234,Vector!$A:$P,4,0)-$A234</f>
        <v>#N/A</v>
      </c>
      <c r="K234" s="57" t="e">
        <f>+VLOOKUP($X234,Vector!$A:$P,2,0)</f>
        <v>#N/A</v>
      </c>
      <c r="L234" s="57" t="e">
        <f>VLOOKUP(VLOOKUP($X234,Vector!$A:$P,5,0),Catalogos!K:L,2,0)</f>
        <v>#N/A</v>
      </c>
      <c r="M234" s="53" t="str">
        <f>IFERROR(VLOOKUP($F234,Catalogos!$A:$B,2,0),"VII")</f>
        <v>VII</v>
      </c>
      <c r="N234" s="56" t="e">
        <f>VLOOKUP(MIN(IFERROR(VLOOKUP(T234,Catalogos!$F:$G,2,0),200),IFERROR(VLOOKUP(U234,Catalogos!$F:$G,2,0),200),IFERROR(VLOOKUP(V234,Catalogos!$F:$G,2,0),200),IFERROR(VLOOKUP(W234,Catalogos!$F:$G,2,0),200)),Catalogos!$G$30:$H$57,2,0)</f>
        <v>#N/A</v>
      </c>
      <c r="O234" s="53" t="e">
        <f>VLOOKUP($F234,Catalogos!$A:$C,3,0)</f>
        <v>#N/A</v>
      </c>
      <c r="P234" s="14" t="e">
        <f t="shared" si="23"/>
        <v>#N/A</v>
      </c>
      <c r="Q234" s="20">
        <f t="shared" si="24"/>
        <v>0</v>
      </c>
      <c r="R234" s="20" t="e">
        <f t="shared" si="25"/>
        <v>#N/A</v>
      </c>
      <c r="S234" s="20" t="s">
        <v>118</v>
      </c>
      <c r="T234" s="65" t="e">
        <f>VLOOKUP($X234,Vector!$A:$I,6,0)</f>
        <v>#N/A</v>
      </c>
      <c r="U234" s="65" t="e">
        <f>VLOOKUP($X234,Vector!$A:$I,7,0)</f>
        <v>#N/A</v>
      </c>
      <c r="V234" s="65" t="e">
        <f>VLOOKUP($X234,Vector!$A:$I,8,0)</f>
        <v>#N/A</v>
      </c>
      <c r="W234" s="65" t="e">
        <f>VLOOKUP($X234,Vector!$A:$I,9,0)</f>
        <v>#N/A</v>
      </c>
      <c r="X234" s="13" t="str">
        <f t="shared" si="26"/>
        <v/>
      </c>
      <c r="Y234" s="75">
        <f t="shared" si="27"/>
        <v>0</v>
      </c>
    </row>
    <row r="235" spans="10:25" x14ac:dyDescent="0.25">
      <c r="J235" s="57" t="e">
        <f>+VLOOKUP($X235,Vector!$A:$P,4,0)-$A235</f>
        <v>#N/A</v>
      </c>
      <c r="K235" s="57" t="e">
        <f>+VLOOKUP($X235,Vector!$A:$P,2,0)</f>
        <v>#N/A</v>
      </c>
      <c r="L235" s="57" t="e">
        <f>VLOOKUP(VLOOKUP($X235,Vector!$A:$P,5,0),Catalogos!K:L,2,0)</f>
        <v>#N/A</v>
      </c>
      <c r="M235" s="53" t="str">
        <f>IFERROR(VLOOKUP($F235,Catalogos!$A:$B,2,0),"VII")</f>
        <v>VII</v>
      </c>
      <c r="N235" s="56" t="e">
        <f>VLOOKUP(MIN(IFERROR(VLOOKUP(T235,Catalogos!$F:$G,2,0),200),IFERROR(VLOOKUP(U235,Catalogos!$F:$G,2,0),200),IFERROR(VLOOKUP(V235,Catalogos!$F:$G,2,0),200),IFERROR(VLOOKUP(W235,Catalogos!$F:$G,2,0),200)),Catalogos!$G$30:$H$57,2,0)</f>
        <v>#N/A</v>
      </c>
      <c r="O235" s="53" t="e">
        <f>VLOOKUP($F235,Catalogos!$A:$C,3,0)</f>
        <v>#N/A</v>
      </c>
      <c r="P235" s="14" t="e">
        <f t="shared" si="23"/>
        <v>#N/A</v>
      </c>
      <c r="Q235" s="20">
        <f t="shared" si="24"/>
        <v>0</v>
      </c>
      <c r="R235" s="20" t="e">
        <f t="shared" si="25"/>
        <v>#N/A</v>
      </c>
      <c r="S235" s="20" t="s">
        <v>118</v>
      </c>
      <c r="T235" s="65" t="e">
        <f>VLOOKUP($X235,Vector!$A:$I,6,0)</f>
        <v>#N/A</v>
      </c>
      <c r="U235" s="65" t="e">
        <f>VLOOKUP($X235,Vector!$A:$I,7,0)</f>
        <v>#N/A</v>
      </c>
      <c r="V235" s="65" t="e">
        <f>VLOOKUP($X235,Vector!$A:$I,8,0)</f>
        <v>#N/A</v>
      </c>
      <c r="W235" s="65" t="e">
        <f>VLOOKUP($X235,Vector!$A:$I,9,0)</f>
        <v>#N/A</v>
      </c>
      <c r="X235" s="13" t="str">
        <f t="shared" si="26"/>
        <v/>
      </c>
      <c r="Y235" s="75">
        <f t="shared" si="27"/>
        <v>0</v>
      </c>
    </row>
    <row r="236" spans="10:25" x14ac:dyDescent="0.25">
      <c r="J236" s="57" t="e">
        <f>+VLOOKUP($X236,Vector!$A:$P,4,0)-$A236</f>
        <v>#N/A</v>
      </c>
      <c r="K236" s="57" t="e">
        <f>+VLOOKUP($X236,Vector!$A:$P,2,0)</f>
        <v>#N/A</v>
      </c>
      <c r="L236" s="57" t="e">
        <f>VLOOKUP(VLOOKUP($X236,Vector!$A:$P,5,0),Catalogos!K:L,2,0)</f>
        <v>#N/A</v>
      </c>
      <c r="M236" s="53" t="str">
        <f>IFERROR(VLOOKUP($F236,Catalogos!$A:$B,2,0),"VII")</f>
        <v>VII</v>
      </c>
      <c r="N236" s="56" t="e">
        <f>VLOOKUP(MIN(IFERROR(VLOOKUP(T236,Catalogos!$F:$G,2,0),200),IFERROR(VLOOKUP(U236,Catalogos!$F:$G,2,0),200),IFERROR(VLOOKUP(V236,Catalogos!$F:$G,2,0),200),IFERROR(VLOOKUP(W236,Catalogos!$F:$G,2,0),200)),Catalogos!$G$30:$H$57,2,0)</f>
        <v>#N/A</v>
      </c>
      <c r="O236" s="53" t="e">
        <f>VLOOKUP($F236,Catalogos!$A:$C,3,0)</f>
        <v>#N/A</v>
      </c>
      <c r="P236" s="14" t="e">
        <f t="shared" si="23"/>
        <v>#N/A</v>
      </c>
      <c r="Q236" s="20">
        <f t="shared" si="24"/>
        <v>0</v>
      </c>
      <c r="R236" s="20" t="e">
        <f t="shared" si="25"/>
        <v>#N/A</v>
      </c>
      <c r="S236" s="20" t="s">
        <v>118</v>
      </c>
      <c r="T236" s="65" t="e">
        <f>VLOOKUP($X236,Vector!$A:$I,6,0)</f>
        <v>#N/A</v>
      </c>
      <c r="U236" s="65" t="e">
        <f>VLOOKUP($X236,Vector!$A:$I,7,0)</f>
        <v>#N/A</v>
      </c>
      <c r="V236" s="65" t="e">
        <f>VLOOKUP($X236,Vector!$A:$I,8,0)</f>
        <v>#N/A</v>
      </c>
      <c r="W236" s="65" t="e">
        <f>VLOOKUP($X236,Vector!$A:$I,9,0)</f>
        <v>#N/A</v>
      </c>
      <c r="X236" s="13" t="str">
        <f t="shared" si="26"/>
        <v/>
      </c>
      <c r="Y236" s="75">
        <f t="shared" si="27"/>
        <v>0</v>
      </c>
    </row>
    <row r="237" spans="10:25" x14ac:dyDescent="0.25">
      <c r="J237" s="57" t="e">
        <f>+VLOOKUP($X237,Vector!$A:$P,4,0)-$A237</f>
        <v>#N/A</v>
      </c>
      <c r="K237" s="57" t="e">
        <f>+VLOOKUP($X237,Vector!$A:$P,2,0)</f>
        <v>#N/A</v>
      </c>
      <c r="L237" s="57" t="e">
        <f>VLOOKUP(VLOOKUP($X237,Vector!$A:$P,5,0),Catalogos!K:L,2,0)</f>
        <v>#N/A</v>
      </c>
      <c r="M237" s="53" t="str">
        <f>IFERROR(VLOOKUP($F237,Catalogos!$A:$B,2,0),"VII")</f>
        <v>VII</v>
      </c>
      <c r="N237" s="56" t="e">
        <f>VLOOKUP(MIN(IFERROR(VLOOKUP(T237,Catalogos!$F:$G,2,0),200),IFERROR(VLOOKUP(U237,Catalogos!$F:$G,2,0),200),IFERROR(VLOOKUP(V237,Catalogos!$F:$G,2,0),200),IFERROR(VLOOKUP(W237,Catalogos!$F:$G,2,0),200)),Catalogos!$G$30:$H$57,2,0)</f>
        <v>#N/A</v>
      </c>
      <c r="O237" s="53" t="e">
        <f>VLOOKUP($F237,Catalogos!$A:$C,3,0)</f>
        <v>#N/A</v>
      </c>
      <c r="P237" s="14" t="e">
        <f t="shared" si="23"/>
        <v>#N/A</v>
      </c>
      <c r="Q237" s="20">
        <f t="shared" si="24"/>
        <v>0</v>
      </c>
      <c r="R237" s="20" t="e">
        <f t="shared" si="25"/>
        <v>#N/A</v>
      </c>
      <c r="S237" s="20" t="s">
        <v>118</v>
      </c>
      <c r="T237" s="65" t="e">
        <f>VLOOKUP($X237,Vector!$A:$I,6,0)</f>
        <v>#N/A</v>
      </c>
      <c r="U237" s="65" t="e">
        <f>VLOOKUP($X237,Vector!$A:$I,7,0)</f>
        <v>#N/A</v>
      </c>
      <c r="V237" s="65" t="e">
        <f>VLOOKUP($X237,Vector!$A:$I,8,0)</f>
        <v>#N/A</v>
      </c>
      <c r="W237" s="65" t="e">
        <f>VLOOKUP($X237,Vector!$A:$I,9,0)</f>
        <v>#N/A</v>
      </c>
      <c r="X237" s="13" t="str">
        <f t="shared" si="26"/>
        <v/>
      </c>
      <c r="Y237" s="75">
        <f t="shared" si="27"/>
        <v>0</v>
      </c>
    </row>
    <row r="238" spans="10:25" x14ac:dyDescent="0.25">
      <c r="J238" s="57" t="e">
        <f>+VLOOKUP($X238,Vector!$A:$P,4,0)-$A238</f>
        <v>#N/A</v>
      </c>
      <c r="K238" s="57" t="e">
        <f>+VLOOKUP($X238,Vector!$A:$P,2,0)</f>
        <v>#N/A</v>
      </c>
      <c r="L238" s="57" t="e">
        <f>VLOOKUP(VLOOKUP($X238,Vector!$A:$P,5,0),Catalogos!K:L,2,0)</f>
        <v>#N/A</v>
      </c>
      <c r="M238" s="53" t="str">
        <f>IFERROR(VLOOKUP($F238,Catalogos!$A:$B,2,0),"VII")</f>
        <v>VII</v>
      </c>
      <c r="N238" s="56" t="e">
        <f>VLOOKUP(MIN(IFERROR(VLOOKUP(T238,Catalogos!$F:$G,2,0),200),IFERROR(VLOOKUP(U238,Catalogos!$F:$G,2,0),200),IFERROR(VLOOKUP(V238,Catalogos!$F:$G,2,0),200),IFERROR(VLOOKUP(W238,Catalogos!$F:$G,2,0),200)),Catalogos!$G$30:$H$57,2,0)</f>
        <v>#N/A</v>
      </c>
      <c r="O238" s="53" t="e">
        <f>VLOOKUP($F238,Catalogos!$A:$C,3,0)</f>
        <v>#N/A</v>
      </c>
      <c r="P238" s="14" t="e">
        <f t="shared" si="23"/>
        <v>#N/A</v>
      </c>
      <c r="Q238" s="20">
        <f t="shared" si="24"/>
        <v>0</v>
      </c>
      <c r="R238" s="20" t="e">
        <f t="shared" si="25"/>
        <v>#N/A</v>
      </c>
      <c r="S238" s="20" t="s">
        <v>118</v>
      </c>
      <c r="T238" s="65" t="e">
        <f>VLOOKUP($X238,Vector!$A:$I,6,0)</f>
        <v>#N/A</v>
      </c>
      <c r="U238" s="65" t="e">
        <f>VLOOKUP($X238,Vector!$A:$I,7,0)</f>
        <v>#N/A</v>
      </c>
      <c r="V238" s="65" t="e">
        <f>VLOOKUP($X238,Vector!$A:$I,8,0)</f>
        <v>#N/A</v>
      </c>
      <c r="W238" s="65" t="e">
        <f>VLOOKUP($X238,Vector!$A:$I,9,0)</f>
        <v>#N/A</v>
      </c>
      <c r="X238" s="13" t="str">
        <f t="shared" si="26"/>
        <v/>
      </c>
      <c r="Y238" s="75">
        <f t="shared" si="27"/>
        <v>0</v>
      </c>
    </row>
    <row r="239" spans="10:25" x14ac:dyDescent="0.25">
      <c r="J239" s="57" t="e">
        <f>+VLOOKUP($X239,Vector!$A:$P,4,0)-$A239</f>
        <v>#N/A</v>
      </c>
      <c r="K239" s="57" t="e">
        <f>+VLOOKUP($X239,Vector!$A:$P,2,0)</f>
        <v>#N/A</v>
      </c>
      <c r="L239" s="57" t="e">
        <f>VLOOKUP(VLOOKUP($X239,Vector!$A:$P,5,0),Catalogos!K:L,2,0)</f>
        <v>#N/A</v>
      </c>
      <c r="M239" s="53" t="str">
        <f>IFERROR(VLOOKUP($F239,Catalogos!$A:$B,2,0),"VII")</f>
        <v>VII</v>
      </c>
      <c r="N239" s="56" t="e">
        <f>VLOOKUP(MIN(IFERROR(VLOOKUP(T239,Catalogos!$F:$G,2,0),200),IFERROR(VLOOKUP(U239,Catalogos!$F:$G,2,0),200),IFERROR(VLOOKUP(V239,Catalogos!$F:$G,2,0),200),IFERROR(VLOOKUP(W239,Catalogos!$F:$G,2,0),200)),Catalogos!$G$30:$H$57,2,0)</f>
        <v>#N/A</v>
      </c>
      <c r="O239" s="53" t="e">
        <f>VLOOKUP($F239,Catalogos!$A:$C,3,0)</f>
        <v>#N/A</v>
      </c>
      <c r="P239" s="14" t="e">
        <f t="shared" ref="P239:P302" si="28">+K239*D239</f>
        <v>#N/A</v>
      </c>
      <c r="Q239" s="20">
        <f t="shared" ref="Q239:Q302" si="29">+H239-A239</f>
        <v>0</v>
      </c>
      <c r="R239" s="20" t="e">
        <f t="shared" ref="R239:R302" si="30">+J239-A239</f>
        <v>#N/A</v>
      </c>
      <c r="S239" s="20" t="s">
        <v>118</v>
      </c>
      <c r="T239" s="65" t="e">
        <f>VLOOKUP($X239,Vector!$A:$I,6,0)</f>
        <v>#N/A</v>
      </c>
      <c r="U239" s="65" t="e">
        <f>VLOOKUP($X239,Vector!$A:$I,7,0)</f>
        <v>#N/A</v>
      </c>
      <c r="V239" s="65" t="e">
        <f>VLOOKUP($X239,Vector!$A:$I,8,0)</f>
        <v>#N/A</v>
      </c>
      <c r="W239" s="65" t="e">
        <f>VLOOKUP($X239,Vector!$A:$I,9,0)</f>
        <v>#N/A</v>
      </c>
      <c r="X239" s="13" t="str">
        <f t="shared" ref="X239:X302" si="31">E239&amp;F239&amp;G239</f>
        <v/>
      </c>
      <c r="Y239" s="75">
        <f t="shared" si="27"/>
        <v>0</v>
      </c>
    </row>
    <row r="240" spans="10:25" x14ac:dyDescent="0.25">
      <c r="J240" s="57" t="e">
        <f>+VLOOKUP($X240,Vector!$A:$P,4,0)-$A240</f>
        <v>#N/A</v>
      </c>
      <c r="K240" s="57" t="e">
        <f>+VLOOKUP($X240,Vector!$A:$P,2,0)</f>
        <v>#N/A</v>
      </c>
      <c r="L240" s="57" t="e">
        <f>VLOOKUP(VLOOKUP($X240,Vector!$A:$P,5,0),Catalogos!K:L,2,0)</f>
        <v>#N/A</v>
      </c>
      <c r="M240" s="53" t="str">
        <f>IFERROR(VLOOKUP($F240,Catalogos!$A:$B,2,0),"VII")</f>
        <v>VII</v>
      </c>
      <c r="N240" s="56" t="e">
        <f>VLOOKUP(MIN(IFERROR(VLOOKUP(T240,Catalogos!$F:$G,2,0),200),IFERROR(VLOOKUP(U240,Catalogos!$F:$G,2,0),200),IFERROR(VLOOKUP(V240,Catalogos!$F:$G,2,0),200),IFERROR(VLOOKUP(W240,Catalogos!$F:$G,2,0),200)),Catalogos!$G$30:$H$57,2,0)</f>
        <v>#N/A</v>
      </c>
      <c r="O240" s="53" t="e">
        <f>VLOOKUP($F240,Catalogos!$A:$C,3,0)</f>
        <v>#N/A</v>
      </c>
      <c r="P240" s="14" t="e">
        <f t="shared" si="28"/>
        <v>#N/A</v>
      </c>
      <c r="Q240" s="20">
        <f t="shared" si="29"/>
        <v>0</v>
      </c>
      <c r="R240" s="20" t="e">
        <f t="shared" si="30"/>
        <v>#N/A</v>
      </c>
      <c r="S240" s="20" t="s">
        <v>118</v>
      </c>
      <c r="T240" s="65" t="e">
        <f>VLOOKUP($X240,Vector!$A:$I,6,0)</f>
        <v>#N/A</v>
      </c>
      <c r="U240" s="65" t="e">
        <f>VLOOKUP($X240,Vector!$A:$I,7,0)</f>
        <v>#N/A</v>
      </c>
      <c r="V240" s="65" t="e">
        <f>VLOOKUP($X240,Vector!$A:$I,8,0)</f>
        <v>#N/A</v>
      </c>
      <c r="W240" s="65" t="e">
        <f>VLOOKUP($X240,Vector!$A:$I,9,0)</f>
        <v>#N/A</v>
      </c>
      <c r="X240" s="13" t="str">
        <f t="shared" si="31"/>
        <v/>
      </c>
      <c r="Y240" s="75">
        <f t="shared" si="27"/>
        <v>0</v>
      </c>
    </row>
    <row r="241" spans="10:25" x14ac:dyDescent="0.25">
      <c r="J241" s="57" t="e">
        <f>+VLOOKUP($X241,Vector!$A:$P,4,0)-$A241</f>
        <v>#N/A</v>
      </c>
      <c r="K241" s="57" t="e">
        <f>+VLOOKUP($X241,Vector!$A:$P,2,0)</f>
        <v>#N/A</v>
      </c>
      <c r="L241" s="57" t="e">
        <f>VLOOKUP(VLOOKUP($X241,Vector!$A:$P,5,0),Catalogos!K:L,2,0)</f>
        <v>#N/A</v>
      </c>
      <c r="M241" s="53" t="str">
        <f>IFERROR(VLOOKUP($F241,Catalogos!$A:$B,2,0),"VII")</f>
        <v>VII</v>
      </c>
      <c r="N241" s="56" t="e">
        <f>VLOOKUP(MIN(IFERROR(VLOOKUP(T241,Catalogos!$F:$G,2,0),200),IFERROR(VLOOKUP(U241,Catalogos!$F:$G,2,0),200),IFERROR(VLOOKUP(V241,Catalogos!$F:$G,2,0),200),IFERROR(VLOOKUP(W241,Catalogos!$F:$G,2,0),200)),Catalogos!$G$30:$H$57,2,0)</f>
        <v>#N/A</v>
      </c>
      <c r="O241" s="53" t="e">
        <f>VLOOKUP($F241,Catalogos!$A:$C,3,0)</f>
        <v>#N/A</v>
      </c>
      <c r="P241" s="14" t="e">
        <f t="shared" si="28"/>
        <v>#N/A</v>
      </c>
      <c r="Q241" s="20">
        <f t="shared" si="29"/>
        <v>0</v>
      </c>
      <c r="R241" s="20" t="e">
        <f t="shared" si="30"/>
        <v>#N/A</v>
      </c>
      <c r="S241" s="20" t="s">
        <v>118</v>
      </c>
      <c r="T241" s="65" t="e">
        <f>VLOOKUP($X241,Vector!$A:$I,6,0)</f>
        <v>#N/A</v>
      </c>
      <c r="U241" s="65" t="e">
        <f>VLOOKUP($X241,Vector!$A:$I,7,0)</f>
        <v>#N/A</v>
      </c>
      <c r="V241" s="65" t="e">
        <f>VLOOKUP($X241,Vector!$A:$I,8,0)</f>
        <v>#N/A</v>
      </c>
      <c r="W241" s="65" t="e">
        <f>VLOOKUP($X241,Vector!$A:$I,9,0)</f>
        <v>#N/A</v>
      </c>
      <c r="X241" s="13" t="str">
        <f t="shared" si="31"/>
        <v/>
      </c>
      <c r="Y241" s="75">
        <f t="shared" si="27"/>
        <v>0</v>
      </c>
    </row>
    <row r="242" spans="10:25" x14ac:dyDescent="0.25">
      <c r="J242" s="57" t="e">
        <f>+VLOOKUP($X242,Vector!$A:$P,4,0)-$A242</f>
        <v>#N/A</v>
      </c>
      <c r="K242" s="57" t="e">
        <f>+VLOOKUP($X242,Vector!$A:$P,2,0)</f>
        <v>#N/A</v>
      </c>
      <c r="L242" s="57" t="e">
        <f>VLOOKUP(VLOOKUP($X242,Vector!$A:$P,5,0),Catalogos!K:L,2,0)</f>
        <v>#N/A</v>
      </c>
      <c r="M242" s="53" t="str">
        <f>IFERROR(VLOOKUP($F242,Catalogos!$A:$B,2,0),"VII")</f>
        <v>VII</v>
      </c>
      <c r="N242" s="56" t="e">
        <f>VLOOKUP(MIN(IFERROR(VLOOKUP(T242,Catalogos!$F:$G,2,0),200),IFERROR(VLOOKUP(U242,Catalogos!$F:$G,2,0),200),IFERROR(VLOOKUP(V242,Catalogos!$F:$G,2,0),200),IFERROR(VLOOKUP(W242,Catalogos!$F:$G,2,0),200)),Catalogos!$G$30:$H$57,2,0)</f>
        <v>#N/A</v>
      </c>
      <c r="O242" s="53" t="e">
        <f>VLOOKUP($F242,Catalogos!$A:$C,3,0)</f>
        <v>#N/A</v>
      </c>
      <c r="P242" s="14" t="e">
        <f t="shared" si="28"/>
        <v>#N/A</v>
      </c>
      <c r="Q242" s="20">
        <f t="shared" si="29"/>
        <v>0</v>
      </c>
      <c r="R242" s="20" t="e">
        <f t="shared" si="30"/>
        <v>#N/A</v>
      </c>
      <c r="S242" s="20" t="s">
        <v>118</v>
      </c>
      <c r="T242" s="65" t="e">
        <f>VLOOKUP($X242,Vector!$A:$I,6,0)</f>
        <v>#N/A</v>
      </c>
      <c r="U242" s="65" t="e">
        <f>VLOOKUP($X242,Vector!$A:$I,7,0)</f>
        <v>#N/A</v>
      </c>
      <c r="V242" s="65" t="e">
        <f>VLOOKUP($X242,Vector!$A:$I,8,0)</f>
        <v>#N/A</v>
      </c>
      <c r="W242" s="65" t="e">
        <f>VLOOKUP($X242,Vector!$A:$I,9,0)</f>
        <v>#N/A</v>
      </c>
      <c r="X242" s="13" t="str">
        <f t="shared" si="31"/>
        <v/>
      </c>
      <c r="Y242" s="75">
        <f t="shared" si="27"/>
        <v>0</v>
      </c>
    </row>
    <row r="243" spans="10:25" x14ac:dyDescent="0.25">
      <c r="J243" s="57" t="e">
        <f>+VLOOKUP($X243,Vector!$A:$P,4,0)-$A243</f>
        <v>#N/A</v>
      </c>
      <c r="K243" s="57" t="e">
        <f>+VLOOKUP($X243,Vector!$A:$P,2,0)</f>
        <v>#N/A</v>
      </c>
      <c r="L243" s="57" t="e">
        <f>VLOOKUP(VLOOKUP($X243,Vector!$A:$P,5,0),Catalogos!K:L,2,0)</f>
        <v>#N/A</v>
      </c>
      <c r="M243" s="53" t="str">
        <f>IFERROR(VLOOKUP($F243,Catalogos!$A:$B,2,0),"VII")</f>
        <v>VII</v>
      </c>
      <c r="N243" s="56" t="e">
        <f>VLOOKUP(MIN(IFERROR(VLOOKUP(T243,Catalogos!$F:$G,2,0),200),IFERROR(VLOOKUP(U243,Catalogos!$F:$G,2,0),200),IFERROR(VLOOKUP(V243,Catalogos!$F:$G,2,0),200),IFERROR(VLOOKUP(W243,Catalogos!$F:$G,2,0),200)),Catalogos!$G$30:$H$57,2,0)</f>
        <v>#N/A</v>
      </c>
      <c r="O243" s="53" t="e">
        <f>VLOOKUP($F243,Catalogos!$A:$C,3,0)</f>
        <v>#N/A</v>
      </c>
      <c r="P243" s="14" t="e">
        <f t="shared" si="28"/>
        <v>#N/A</v>
      </c>
      <c r="Q243" s="20">
        <f t="shared" si="29"/>
        <v>0</v>
      </c>
      <c r="R243" s="20" t="e">
        <f t="shared" si="30"/>
        <v>#N/A</v>
      </c>
      <c r="S243" s="20" t="s">
        <v>118</v>
      </c>
      <c r="T243" s="65" t="e">
        <f>VLOOKUP($X243,Vector!$A:$I,6,0)</f>
        <v>#N/A</v>
      </c>
      <c r="U243" s="65" t="e">
        <f>VLOOKUP($X243,Vector!$A:$I,7,0)</f>
        <v>#N/A</v>
      </c>
      <c r="V243" s="65" t="e">
        <f>VLOOKUP($X243,Vector!$A:$I,8,0)</f>
        <v>#N/A</v>
      </c>
      <c r="W243" s="65" t="e">
        <f>VLOOKUP($X243,Vector!$A:$I,9,0)</f>
        <v>#N/A</v>
      </c>
      <c r="X243" s="13" t="str">
        <f t="shared" si="31"/>
        <v/>
      </c>
      <c r="Y243" s="75">
        <f t="shared" si="27"/>
        <v>0</v>
      </c>
    </row>
    <row r="244" spans="10:25" x14ac:dyDescent="0.25">
      <c r="J244" s="57" t="e">
        <f>+VLOOKUP($X244,Vector!$A:$P,4,0)-$A244</f>
        <v>#N/A</v>
      </c>
      <c r="K244" s="57" t="e">
        <f>+VLOOKUP($X244,Vector!$A:$P,2,0)</f>
        <v>#N/A</v>
      </c>
      <c r="L244" s="57" t="e">
        <f>VLOOKUP(VLOOKUP($X244,Vector!$A:$P,5,0),Catalogos!K:L,2,0)</f>
        <v>#N/A</v>
      </c>
      <c r="M244" s="53" t="str">
        <f>IFERROR(VLOOKUP($F244,Catalogos!$A:$B,2,0),"VII")</f>
        <v>VII</v>
      </c>
      <c r="N244" s="56" t="e">
        <f>VLOOKUP(MIN(IFERROR(VLOOKUP(T244,Catalogos!$F:$G,2,0),200),IFERROR(VLOOKUP(U244,Catalogos!$F:$G,2,0),200),IFERROR(VLOOKUP(V244,Catalogos!$F:$G,2,0),200),IFERROR(VLOOKUP(W244,Catalogos!$F:$G,2,0),200)),Catalogos!$G$30:$H$57,2,0)</f>
        <v>#N/A</v>
      </c>
      <c r="O244" s="53" t="e">
        <f>VLOOKUP($F244,Catalogos!$A:$C,3,0)</f>
        <v>#N/A</v>
      </c>
      <c r="P244" s="14" t="e">
        <f t="shared" si="28"/>
        <v>#N/A</v>
      </c>
      <c r="Q244" s="20">
        <f t="shared" si="29"/>
        <v>0</v>
      </c>
      <c r="R244" s="20" t="e">
        <f t="shared" si="30"/>
        <v>#N/A</v>
      </c>
      <c r="S244" s="20" t="s">
        <v>118</v>
      </c>
      <c r="T244" s="65" t="e">
        <f>VLOOKUP($X244,Vector!$A:$I,6,0)</f>
        <v>#N/A</v>
      </c>
      <c r="U244" s="65" t="e">
        <f>VLOOKUP($X244,Vector!$A:$I,7,0)</f>
        <v>#N/A</v>
      </c>
      <c r="V244" s="65" t="e">
        <f>VLOOKUP($X244,Vector!$A:$I,8,0)</f>
        <v>#N/A</v>
      </c>
      <c r="W244" s="65" t="e">
        <f>VLOOKUP($X244,Vector!$A:$I,9,0)</f>
        <v>#N/A</v>
      </c>
      <c r="X244" s="13" t="str">
        <f t="shared" si="31"/>
        <v/>
      </c>
      <c r="Y244" s="75">
        <f t="shared" si="27"/>
        <v>0</v>
      </c>
    </row>
    <row r="245" spans="10:25" x14ac:dyDescent="0.25">
      <c r="J245" s="57" t="e">
        <f>+VLOOKUP($X245,Vector!$A:$P,4,0)-$A245</f>
        <v>#N/A</v>
      </c>
      <c r="K245" s="57" t="e">
        <f>+VLOOKUP($X245,Vector!$A:$P,2,0)</f>
        <v>#N/A</v>
      </c>
      <c r="L245" s="57" t="e">
        <f>VLOOKUP(VLOOKUP($X245,Vector!$A:$P,5,0),Catalogos!K:L,2,0)</f>
        <v>#N/A</v>
      </c>
      <c r="M245" s="53" t="str">
        <f>IFERROR(VLOOKUP($F245,Catalogos!$A:$B,2,0),"VII")</f>
        <v>VII</v>
      </c>
      <c r="N245" s="56" t="e">
        <f>VLOOKUP(MIN(IFERROR(VLOOKUP(T245,Catalogos!$F:$G,2,0),200),IFERROR(VLOOKUP(U245,Catalogos!$F:$G,2,0),200),IFERROR(VLOOKUP(V245,Catalogos!$F:$G,2,0),200),IFERROR(VLOOKUP(W245,Catalogos!$F:$G,2,0),200)),Catalogos!$G$30:$H$57,2,0)</f>
        <v>#N/A</v>
      </c>
      <c r="O245" s="53" t="e">
        <f>VLOOKUP($F245,Catalogos!$A:$C,3,0)</f>
        <v>#N/A</v>
      </c>
      <c r="P245" s="14" t="e">
        <f t="shared" si="28"/>
        <v>#N/A</v>
      </c>
      <c r="Q245" s="20">
        <f t="shared" si="29"/>
        <v>0</v>
      </c>
      <c r="R245" s="20" t="e">
        <f t="shared" si="30"/>
        <v>#N/A</v>
      </c>
      <c r="S245" s="20" t="s">
        <v>118</v>
      </c>
      <c r="T245" s="65" t="e">
        <f>VLOOKUP($X245,Vector!$A:$I,6,0)</f>
        <v>#N/A</v>
      </c>
      <c r="U245" s="65" t="e">
        <f>VLOOKUP($X245,Vector!$A:$I,7,0)</f>
        <v>#N/A</v>
      </c>
      <c r="V245" s="65" t="e">
        <f>VLOOKUP($X245,Vector!$A:$I,8,0)</f>
        <v>#N/A</v>
      </c>
      <c r="W245" s="65" t="e">
        <f>VLOOKUP($X245,Vector!$A:$I,9,0)</f>
        <v>#N/A</v>
      </c>
      <c r="X245" s="13" t="str">
        <f t="shared" si="31"/>
        <v/>
      </c>
      <c r="Y245" s="75">
        <f t="shared" si="27"/>
        <v>0</v>
      </c>
    </row>
    <row r="246" spans="10:25" x14ac:dyDescent="0.25">
      <c r="J246" s="57" t="e">
        <f>+VLOOKUP($X246,Vector!$A:$P,4,0)-$A246</f>
        <v>#N/A</v>
      </c>
      <c r="K246" s="57" t="e">
        <f>+VLOOKUP($X246,Vector!$A:$P,2,0)</f>
        <v>#N/A</v>
      </c>
      <c r="L246" s="57" t="e">
        <f>VLOOKUP(VLOOKUP($X246,Vector!$A:$P,5,0),Catalogos!K:L,2,0)</f>
        <v>#N/A</v>
      </c>
      <c r="M246" s="53" t="str">
        <f>IFERROR(VLOOKUP($F246,Catalogos!$A:$B,2,0),"VII")</f>
        <v>VII</v>
      </c>
      <c r="N246" s="56" t="e">
        <f>VLOOKUP(MIN(IFERROR(VLOOKUP(T246,Catalogos!$F:$G,2,0),200),IFERROR(VLOOKUP(U246,Catalogos!$F:$G,2,0),200),IFERROR(VLOOKUP(V246,Catalogos!$F:$G,2,0),200),IFERROR(VLOOKUP(W246,Catalogos!$F:$G,2,0),200)),Catalogos!$G$30:$H$57,2,0)</f>
        <v>#N/A</v>
      </c>
      <c r="O246" s="53" t="e">
        <f>VLOOKUP($F246,Catalogos!$A:$C,3,0)</f>
        <v>#N/A</v>
      </c>
      <c r="P246" s="14" t="e">
        <f t="shared" si="28"/>
        <v>#N/A</v>
      </c>
      <c r="Q246" s="20">
        <f t="shared" si="29"/>
        <v>0</v>
      </c>
      <c r="R246" s="20" t="e">
        <f t="shared" si="30"/>
        <v>#N/A</v>
      </c>
      <c r="S246" s="20" t="s">
        <v>118</v>
      </c>
      <c r="T246" s="65" t="e">
        <f>VLOOKUP($X246,Vector!$A:$I,6,0)</f>
        <v>#N/A</v>
      </c>
      <c r="U246" s="65" t="e">
        <f>VLOOKUP($X246,Vector!$A:$I,7,0)</f>
        <v>#N/A</v>
      </c>
      <c r="V246" s="65" t="e">
        <f>VLOOKUP($X246,Vector!$A:$I,8,0)</f>
        <v>#N/A</v>
      </c>
      <c r="W246" s="65" t="e">
        <f>VLOOKUP($X246,Vector!$A:$I,9,0)</f>
        <v>#N/A</v>
      </c>
      <c r="X246" s="13" t="str">
        <f t="shared" si="31"/>
        <v/>
      </c>
      <c r="Y246" s="75">
        <f t="shared" si="27"/>
        <v>0</v>
      </c>
    </row>
    <row r="247" spans="10:25" x14ac:dyDescent="0.25">
      <c r="J247" s="57" t="e">
        <f>+VLOOKUP($X247,Vector!$A:$P,4,0)-$A247</f>
        <v>#N/A</v>
      </c>
      <c r="K247" s="57" t="e">
        <f>+VLOOKUP($X247,Vector!$A:$P,2,0)</f>
        <v>#N/A</v>
      </c>
      <c r="L247" s="57" t="e">
        <f>VLOOKUP(VLOOKUP($X247,Vector!$A:$P,5,0),Catalogos!K:L,2,0)</f>
        <v>#N/A</v>
      </c>
      <c r="M247" s="53" t="str">
        <f>IFERROR(VLOOKUP($F247,Catalogos!$A:$B,2,0),"VII")</f>
        <v>VII</v>
      </c>
      <c r="N247" s="56" t="e">
        <f>VLOOKUP(MIN(IFERROR(VLOOKUP(T247,Catalogos!$F:$G,2,0),200),IFERROR(VLOOKUP(U247,Catalogos!$F:$G,2,0),200),IFERROR(VLOOKUP(V247,Catalogos!$F:$G,2,0),200),IFERROR(VLOOKUP(W247,Catalogos!$F:$G,2,0),200)),Catalogos!$G$30:$H$57,2,0)</f>
        <v>#N/A</v>
      </c>
      <c r="O247" s="53" t="e">
        <f>VLOOKUP($F247,Catalogos!$A:$C,3,0)</f>
        <v>#N/A</v>
      </c>
      <c r="P247" s="14" t="e">
        <f t="shared" si="28"/>
        <v>#N/A</v>
      </c>
      <c r="Q247" s="20">
        <f t="shared" si="29"/>
        <v>0</v>
      </c>
      <c r="R247" s="20" t="e">
        <f t="shared" si="30"/>
        <v>#N/A</v>
      </c>
      <c r="S247" s="20" t="s">
        <v>118</v>
      </c>
      <c r="T247" s="65" t="e">
        <f>VLOOKUP($X247,Vector!$A:$I,6,0)</f>
        <v>#N/A</v>
      </c>
      <c r="U247" s="65" t="e">
        <f>VLOOKUP($X247,Vector!$A:$I,7,0)</f>
        <v>#N/A</v>
      </c>
      <c r="V247" s="65" t="e">
        <f>VLOOKUP($X247,Vector!$A:$I,8,0)</f>
        <v>#N/A</v>
      </c>
      <c r="W247" s="65" t="e">
        <f>VLOOKUP($X247,Vector!$A:$I,9,0)</f>
        <v>#N/A</v>
      </c>
      <c r="X247" s="13" t="str">
        <f t="shared" si="31"/>
        <v/>
      </c>
      <c r="Y247" s="75">
        <f t="shared" si="27"/>
        <v>0</v>
      </c>
    </row>
    <row r="248" spans="10:25" x14ac:dyDescent="0.25">
      <c r="J248" s="57" t="e">
        <f>+VLOOKUP($X248,Vector!$A:$P,4,0)-$A248</f>
        <v>#N/A</v>
      </c>
      <c r="K248" s="57" t="e">
        <f>+VLOOKUP($X248,Vector!$A:$P,2,0)</f>
        <v>#N/A</v>
      </c>
      <c r="L248" s="57" t="e">
        <f>VLOOKUP(VLOOKUP($X248,Vector!$A:$P,5,0),Catalogos!K:L,2,0)</f>
        <v>#N/A</v>
      </c>
      <c r="M248" s="53" t="str">
        <f>IFERROR(VLOOKUP($F248,Catalogos!$A:$B,2,0),"VII")</f>
        <v>VII</v>
      </c>
      <c r="N248" s="56" t="e">
        <f>VLOOKUP(MIN(IFERROR(VLOOKUP(T248,Catalogos!$F:$G,2,0),200),IFERROR(VLOOKUP(U248,Catalogos!$F:$G,2,0),200),IFERROR(VLOOKUP(V248,Catalogos!$F:$G,2,0),200),IFERROR(VLOOKUP(W248,Catalogos!$F:$G,2,0),200)),Catalogos!$G$30:$H$57,2,0)</f>
        <v>#N/A</v>
      </c>
      <c r="O248" s="53" t="e">
        <f>VLOOKUP($F248,Catalogos!$A:$C,3,0)</f>
        <v>#N/A</v>
      </c>
      <c r="P248" s="14" t="e">
        <f t="shared" si="28"/>
        <v>#N/A</v>
      </c>
      <c r="Q248" s="20">
        <f t="shared" si="29"/>
        <v>0</v>
      </c>
      <c r="R248" s="20" t="e">
        <f t="shared" si="30"/>
        <v>#N/A</v>
      </c>
      <c r="S248" s="20" t="s">
        <v>118</v>
      </c>
      <c r="T248" s="65" t="e">
        <f>VLOOKUP($X248,Vector!$A:$I,6,0)</f>
        <v>#N/A</v>
      </c>
      <c r="U248" s="65" t="e">
        <f>VLOOKUP($X248,Vector!$A:$I,7,0)</f>
        <v>#N/A</v>
      </c>
      <c r="V248" s="65" t="e">
        <f>VLOOKUP($X248,Vector!$A:$I,8,0)</f>
        <v>#N/A</v>
      </c>
      <c r="W248" s="65" t="e">
        <f>VLOOKUP($X248,Vector!$A:$I,9,0)</f>
        <v>#N/A</v>
      </c>
      <c r="X248" s="13" t="str">
        <f t="shared" si="31"/>
        <v/>
      </c>
      <c r="Y248" s="75">
        <f t="shared" si="27"/>
        <v>0</v>
      </c>
    </row>
    <row r="249" spans="10:25" x14ac:dyDescent="0.25">
      <c r="J249" s="57" t="e">
        <f>+VLOOKUP($X249,Vector!$A:$P,4,0)-$A249</f>
        <v>#N/A</v>
      </c>
      <c r="K249" s="57" t="e">
        <f>+VLOOKUP($X249,Vector!$A:$P,2,0)</f>
        <v>#N/A</v>
      </c>
      <c r="L249" s="57" t="e">
        <f>VLOOKUP(VLOOKUP($X249,Vector!$A:$P,5,0),Catalogos!K:L,2,0)</f>
        <v>#N/A</v>
      </c>
      <c r="M249" s="53" t="str">
        <f>IFERROR(VLOOKUP($F249,Catalogos!$A:$B,2,0),"VII")</f>
        <v>VII</v>
      </c>
      <c r="N249" s="56" t="e">
        <f>VLOOKUP(MIN(IFERROR(VLOOKUP(T249,Catalogos!$F:$G,2,0),200),IFERROR(VLOOKUP(U249,Catalogos!$F:$G,2,0),200),IFERROR(VLOOKUP(V249,Catalogos!$F:$G,2,0),200),IFERROR(VLOOKUP(W249,Catalogos!$F:$G,2,0),200)),Catalogos!$G$30:$H$57,2,0)</f>
        <v>#N/A</v>
      </c>
      <c r="O249" s="53" t="e">
        <f>VLOOKUP($F249,Catalogos!$A:$C,3,0)</f>
        <v>#N/A</v>
      </c>
      <c r="P249" s="14" t="e">
        <f t="shared" si="28"/>
        <v>#N/A</v>
      </c>
      <c r="Q249" s="20">
        <f t="shared" si="29"/>
        <v>0</v>
      </c>
      <c r="R249" s="20" t="e">
        <f t="shared" si="30"/>
        <v>#N/A</v>
      </c>
      <c r="S249" s="20" t="s">
        <v>118</v>
      </c>
      <c r="T249" s="65" t="e">
        <f>VLOOKUP($X249,Vector!$A:$I,6,0)</f>
        <v>#N/A</v>
      </c>
      <c r="U249" s="65" t="e">
        <f>VLOOKUP($X249,Vector!$A:$I,7,0)</f>
        <v>#N/A</v>
      </c>
      <c r="V249" s="65" t="e">
        <f>VLOOKUP($X249,Vector!$A:$I,8,0)</f>
        <v>#N/A</v>
      </c>
      <c r="W249" s="65" t="e">
        <f>VLOOKUP($X249,Vector!$A:$I,9,0)</f>
        <v>#N/A</v>
      </c>
      <c r="X249" s="13" t="str">
        <f t="shared" si="31"/>
        <v/>
      </c>
      <c r="Y249" s="75">
        <f t="shared" si="27"/>
        <v>0</v>
      </c>
    </row>
    <row r="250" spans="10:25" x14ac:dyDescent="0.25">
      <c r="J250" s="57" t="e">
        <f>+VLOOKUP($X250,Vector!$A:$P,4,0)-$A250</f>
        <v>#N/A</v>
      </c>
      <c r="K250" s="57" t="e">
        <f>+VLOOKUP($X250,Vector!$A:$P,2,0)</f>
        <v>#N/A</v>
      </c>
      <c r="L250" s="57" t="e">
        <f>VLOOKUP(VLOOKUP($X250,Vector!$A:$P,5,0),Catalogos!K:L,2,0)</f>
        <v>#N/A</v>
      </c>
      <c r="M250" s="53" t="str">
        <f>IFERROR(VLOOKUP($F250,Catalogos!$A:$B,2,0),"VII")</f>
        <v>VII</v>
      </c>
      <c r="N250" s="56" t="e">
        <f>VLOOKUP(MIN(IFERROR(VLOOKUP(T250,Catalogos!$F:$G,2,0),200),IFERROR(VLOOKUP(U250,Catalogos!$F:$G,2,0),200),IFERROR(VLOOKUP(V250,Catalogos!$F:$G,2,0),200),IFERROR(VLOOKUP(W250,Catalogos!$F:$G,2,0),200)),Catalogos!$G$30:$H$57,2,0)</f>
        <v>#N/A</v>
      </c>
      <c r="O250" s="53" t="e">
        <f>VLOOKUP($F250,Catalogos!$A:$C,3,0)</f>
        <v>#N/A</v>
      </c>
      <c r="P250" s="14" t="e">
        <f t="shared" si="28"/>
        <v>#N/A</v>
      </c>
      <c r="Q250" s="20">
        <f t="shared" si="29"/>
        <v>0</v>
      </c>
      <c r="R250" s="20" t="e">
        <f t="shared" si="30"/>
        <v>#N/A</v>
      </c>
      <c r="S250" s="20" t="s">
        <v>118</v>
      </c>
      <c r="T250" s="65" t="e">
        <f>VLOOKUP($X250,Vector!$A:$I,6,0)</f>
        <v>#N/A</v>
      </c>
      <c r="U250" s="65" t="e">
        <f>VLOOKUP($X250,Vector!$A:$I,7,0)</f>
        <v>#N/A</v>
      </c>
      <c r="V250" s="65" t="e">
        <f>VLOOKUP($X250,Vector!$A:$I,8,0)</f>
        <v>#N/A</v>
      </c>
      <c r="W250" s="65" t="e">
        <f>VLOOKUP($X250,Vector!$A:$I,9,0)</f>
        <v>#N/A</v>
      </c>
      <c r="X250" s="13" t="str">
        <f t="shared" si="31"/>
        <v/>
      </c>
      <c r="Y250" s="75">
        <f t="shared" si="27"/>
        <v>0</v>
      </c>
    </row>
    <row r="251" spans="10:25" x14ac:dyDescent="0.25">
      <c r="J251" s="57" t="e">
        <f>+VLOOKUP($X251,Vector!$A:$P,4,0)-$A251</f>
        <v>#N/A</v>
      </c>
      <c r="K251" s="57" t="e">
        <f>+VLOOKUP($X251,Vector!$A:$P,2,0)</f>
        <v>#N/A</v>
      </c>
      <c r="L251" s="57" t="e">
        <f>VLOOKUP(VLOOKUP($X251,Vector!$A:$P,5,0),Catalogos!K:L,2,0)</f>
        <v>#N/A</v>
      </c>
      <c r="M251" s="53" t="str">
        <f>IFERROR(VLOOKUP($F251,Catalogos!$A:$B,2,0),"VII")</f>
        <v>VII</v>
      </c>
      <c r="N251" s="56" t="e">
        <f>VLOOKUP(MIN(IFERROR(VLOOKUP(T251,Catalogos!$F:$G,2,0),200),IFERROR(VLOOKUP(U251,Catalogos!$F:$G,2,0),200),IFERROR(VLOOKUP(V251,Catalogos!$F:$G,2,0),200),IFERROR(VLOOKUP(W251,Catalogos!$F:$G,2,0),200)),Catalogos!$G$30:$H$57,2,0)</f>
        <v>#N/A</v>
      </c>
      <c r="O251" s="53" t="e">
        <f>VLOOKUP($F251,Catalogos!$A:$C,3,0)</f>
        <v>#N/A</v>
      </c>
      <c r="P251" s="14" t="e">
        <f t="shared" si="28"/>
        <v>#N/A</v>
      </c>
      <c r="Q251" s="20">
        <f t="shared" si="29"/>
        <v>0</v>
      </c>
      <c r="R251" s="20" t="e">
        <f t="shared" si="30"/>
        <v>#N/A</v>
      </c>
      <c r="S251" s="20" t="s">
        <v>118</v>
      </c>
      <c r="T251" s="65" t="e">
        <f>VLOOKUP($X251,Vector!$A:$I,6,0)</f>
        <v>#N/A</v>
      </c>
      <c r="U251" s="65" t="e">
        <f>VLOOKUP($X251,Vector!$A:$I,7,0)</f>
        <v>#N/A</v>
      </c>
      <c r="V251" s="65" t="e">
        <f>VLOOKUP($X251,Vector!$A:$I,8,0)</f>
        <v>#N/A</v>
      </c>
      <c r="W251" s="65" t="e">
        <f>VLOOKUP($X251,Vector!$A:$I,9,0)</f>
        <v>#N/A</v>
      </c>
      <c r="X251" s="13" t="str">
        <f t="shared" si="31"/>
        <v/>
      </c>
      <c r="Y251" s="75">
        <f t="shared" si="27"/>
        <v>0</v>
      </c>
    </row>
    <row r="252" spans="10:25" x14ac:dyDescent="0.25">
      <c r="J252" s="57" t="e">
        <f>+VLOOKUP($X252,Vector!$A:$P,4,0)-$A252</f>
        <v>#N/A</v>
      </c>
      <c r="K252" s="57" t="e">
        <f>+VLOOKUP($X252,Vector!$A:$P,2,0)</f>
        <v>#N/A</v>
      </c>
      <c r="L252" s="57" t="e">
        <f>VLOOKUP(VLOOKUP($X252,Vector!$A:$P,5,0),Catalogos!K:L,2,0)</f>
        <v>#N/A</v>
      </c>
      <c r="M252" s="53" t="str">
        <f>IFERROR(VLOOKUP($F252,Catalogos!$A:$B,2,0),"VII")</f>
        <v>VII</v>
      </c>
      <c r="N252" s="56" t="e">
        <f>VLOOKUP(MIN(IFERROR(VLOOKUP(T252,Catalogos!$F:$G,2,0),200),IFERROR(VLOOKUP(U252,Catalogos!$F:$G,2,0),200),IFERROR(VLOOKUP(V252,Catalogos!$F:$G,2,0),200),IFERROR(VLOOKUP(W252,Catalogos!$F:$G,2,0),200)),Catalogos!$G$30:$H$57,2,0)</f>
        <v>#N/A</v>
      </c>
      <c r="O252" s="53" t="e">
        <f>VLOOKUP($F252,Catalogos!$A:$C,3,0)</f>
        <v>#N/A</v>
      </c>
      <c r="P252" s="14" t="e">
        <f t="shared" si="28"/>
        <v>#N/A</v>
      </c>
      <c r="Q252" s="20">
        <f t="shared" si="29"/>
        <v>0</v>
      </c>
      <c r="R252" s="20" t="e">
        <f t="shared" si="30"/>
        <v>#N/A</v>
      </c>
      <c r="S252" s="20" t="s">
        <v>118</v>
      </c>
      <c r="T252" s="65" t="e">
        <f>VLOOKUP($X252,Vector!$A:$I,6,0)</f>
        <v>#N/A</v>
      </c>
      <c r="U252" s="65" t="e">
        <f>VLOOKUP($X252,Vector!$A:$I,7,0)</f>
        <v>#N/A</v>
      </c>
      <c r="V252" s="65" t="e">
        <f>VLOOKUP($X252,Vector!$A:$I,8,0)</f>
        <v>#N/A</v>
      </c>
      <c r="W252" s="65" t="e">
        <f>VLOOKUP($X252,Vector!$A:$I,9,0)</f>
        <v>#N/A</v>
      </c>
      <c r="X252" s="13" t="str">
        <f t="shared" si="31"/>
        <v/>
      </c>
      <c r="Y252" s="75">
        <f t="shared" si="27"/>
        <v>0</v>
      </c>
    </row>
    <row r="253" spans="10:25" x14ac:dyDescent="0.25">
      <c r="J253" s="57" t="e">
        <f>+VLOOKUP($X253,Vector!$A:$P,4,0)-$A253</f>
        <v>#N/A</v>
      </c>
      <c r="K253" s="57" t="e">
        <f>+VLOOKUP($X253,Vector!$A:$P,2,0)</f>
        <v>#N/A</v>
      </c>
      <c r="L253" s="57" t="e">
        <f>VLOOKUP(VLOOKUP($X253,Vector!$A:$P,5,0),Catalogos!K:L,2,0)</f>
        <v>#N/A</v>
      </c>
      <c r="M253" s="53" t="str">
        <f>IFERROR(VLOOKUP($F253,Catalogos!$A:$B,2,0),"VII")</f>
        <v>VII</v>
      </c>
      <c r="N253" s="56" t="e">
        <f>VLOOKUP(MIN(IFERROR(VLOOKUP(T253,Catalogos!$F:$G,2,0),200),IFERROR(VLOOKUP(U253,Catalogos!$F:$G,2,0),200),IFERROR(VLOOKUP(V253,Catalogos!$F:$G,2,0),200),IFERROR(VLOOKUP(W253,Catalogos!$F:$G,2,0),200)),Catalogos!$G$30:$H$57,2,0)</f>
        <v>#N/A</v>
      </c>
      <c r="O253" s="53" t="e">
        <f>VLOOKUP($F253,Catalogos!$A:$C,3,0)</f>
        <v>#N/A</v>
      </c>
      <c r="P253" s="14" t="e">
        <f t="shared" si="28"/>
        <v>#N/A</v>
      </c>
      <c r="Q253" s="20">
        <f t="shared" si="29"/>
        <v>0</v>
      </c>
      <c r="R253" s="20" t="e">
        <f t="shared" si="30"/>
        <v>#N/A</v>
      </c>
      <c r="S253" s="20" t="s">
        <v>118</v>
      </c>
      <c r="T253" s="65" t="e">
        <f>VLOOKUP($X253,Vector!$A:$I,6,0)</f>
        <v>#N/A</v>
      </c>
      <c r="U253" s="65" t="e">
        <f>VLOOKUP($X253,Vector!$A:$I,7,0)</f>
        <v>#N/A</v>
      </c>
      <c r="V253" s="65" t="e">
        <f>VLOOKUP($X253,Vector!$A:$I,8,0)</f>
        <v>#N/A</v>
      </c>
      <c r="W253" s="65" t="e">
        <f>VLOOKUP($X253,Vector!$A:$I,9,0)</f>
        <v>#N/A</v>
      </c>
      <c r="X253" s="13" t="str">
        <f t="shared" si="31"/>
        <v/>
      </c>
      <c r="Y253" s="75">
        <f t="shared" si="27"/>
        <v>0</v>
      </c>
    </row>
    <row r="254" spans="10:25" x14ac:dyDescent="0.25">
      <c r="J254" s="57" t="e">
        <f>+VLOOKUP($X254,Vector!$A:$P,4,0)-$A254</f>
        <v>#N/A</v>
      </c>
      <c r="K254" s="57" t="e">
        <f>+VLOOKUP($X254,Vector!$A:$P,2,0)</f>
        <v>#N/A</v>
      </c>
      <c r="L254" s="57" t="e">
        <f>VLOOKUP(VLOOKUP($X254,Vector!$A:$P,5,0),Catalogos!K:L,2,0)</f>
        <v>#N/A</v>
      </c>
      <c r="M254" s="53" t="str">
        <f>IFERROR(VLOOKUP($F254,Catalogos!$A:$B,2,0),"VII")</f>
        <v>VII</v>
      </c>
      <c r="N254" s="56" t="e">
        <f>VLOOKUP(MIN(IFERROR(VLOOKUP(T254,Catalogos!$F:$G,2,0),200),IFERROR(VLOOKUP(U254,Catalogos!$F:$G,2,0),200),IFERROR(VLOOKUP(V254,Catalogos!$F:$G,2,0),200),IFERROR(VLOOKUP(W254,Catalogos!$F:$G,2,0),200)),Catalogos!$G$30:$H$57,2,0)</f>
        <v>#N/A</v>
      </c>
      <c r="O254" s="53" t="e">
        <f>VLOOKUP($F254,Catalogos!$A:$C,3,0)</f>
        <v>#N/A</v>
      </c>
      <c r="P254" s="14" t="e">
        <f t="shared" si="28"/>
        <v>#N/A</v>
      </c>
      <c r="Q254" s="20">
        <f t="shared" si="29"/>
        <v>0</v>
      </c>
      <c r="R254" s="20" t="e">
        <f t="shared" si="30"/>
        <v>#N/A</v>
      </c>
      <c r="S254" s="20" t="s">
        <v>118</v>
      </c>
      <c r="T254" s="65" t="e">
        <f>VLOOKUP($X254,Vector!$A:$I,6,0)</f>
        <v>#N/A</v>
      </c>
      <c r="U254" s="65" t="e">
        <f>VLOOKUP($X254,Vector!$A:$I,7,0)</f>
        <v>#N/A</v>
      </c>
      <c r="V254" s="65" t="e">
        <f>VLOOKUP($X254,Vector!$A:$I,8,0)</f>
        <v>#N/A</v>
      </c>
      <c r="W254" s="65" t="e">
        <f>VLOOKUP($X254,Vector!$A:$I,9,0)</f>
        <v>#N/A</v>
      </c>
      <c r="X254" s="13" t="str">
        <f t="shared" si="31"/>
        <v/>
      </c>
      <c r="Y254" s="75">
        <f t="shared" si="27"/>
        <v>0</v>
      </c>
    </row>
    <row r="255" spans="10:25" x14ac:dyDescent="0.25">
      <c r="J255" s="57" t="e">
        <f>+VLOOKUP($X255,Vector!$A:$P,4,0)-$A255</f>
        <v>#N/A</v>
      </c>
      <c r="K255" s="57" t="e">
        <f>+VLOOKUP($X255,Vector!$A:$P,2,0)</f>
        <v>#N/A</v>
      </c>
      <c r="L255" s="57" t="e">
        <f>VLOOKUP(VLOOKUP($X255,Vector!$A:$P,5,0),Catalogos!K:L,2,0)</f>
        <v>#N/A</v>
      </c>
      <c r="M255" s="53" t="str">
        <f>IFERROR(VLOOKUP($F255,Catalogos!$A:$B,2,0),"VII")</f>
        <v>VII</v>
      </c>
      <c r="N255" s="56" t="e">
        <f>VLOOKUP(MIN(IFERROR(VLOOKUP(T255,Catalogos!$F:$G,2,0),200),IFERROR(VLOOKUP(U255,Catalogos!$F:$G,2,0),200),IFERROR(VLOOKUP(V255,Catalogos!$F:$G,2,0),200),IFERROR(VLOOKUP(W255,Catalogos!$F:$G,2,0),200)),Catalogos!$G$30:$H$57,2,0)</f>
        <v>#N/A</v>
      </c>
      <c r="O255" s="53" t="e">
        <f>VLOOKUP($F255,Catalogos!$A:$C,3,0)</f>
        <v>#N/A</v>
      </c>
      <c r="P255" s="14" t="e">
        <f t="shared" si="28"/>
        <v>#N/A</v>
      </c>
      <c r="Q255" s="20">
        <f t="shared" si="29"/>
        <v>0</v>
      </c>
      <c r="R255" s="20" t="e">
        <f t="shared" si="30"/>
        <v>#N/A</v>
      </c>
      <c r="S255" s="20" t="s">
        <v>118</v>
      </c>
      <c r="T255" s="65" t="e">
        <f>VLOOKUP($X255,Vector!$A:$I,6,0)</f>
        <v>#N/A</v>
      </c>
      <c r="U255" s="65" t="e">
        <f>VLOOKUP($X255,Vector!$A:$I,7,0)</f>
        <v>#N/A</v>
      </c>
      <c r="V255" s="65" t="e">
        <f>VLOOKUP($X255,Vector!$A:$I,8,0)</f>
        <v>#N/A</v>
      </c>
      <c r="W255" s="65" t="e">
        <f>VLOOKUP($X255,Vector!$A:$I,9,0)</f>
        <v>#N/A</v>
      </c>
      <c r="X255" s="13" t="str">
        <f t="shared" si="31"/>
        <v/>
      </c>
      <c r="Y255" s="75">
        <f t="shared" si="27"/>
        <v>0</v>
      </c>
    </row>
    <row r="256" spans="10:25" x14ac:dyDescent="0.25">
      <c r="J256" s="57" t="e">
        <f>+VLOOKUP($X256,Vector!$A:$P,4,0)-$A256</f>
        <v>#N/A</v>
      </c>
      <c r="K256" s="57" t="e">
        <f>+VLOOKUP($X256,Vector!$A:$P,2,0)</f>
        <v>#N/A</v>
      </c>
      <c r="L256" s="57" t="e">
        <f>VLOOKUP(VLOOKUP($X256,Vector!$A:$P,5,0),Catalogos!K:L,2,0)</f>
        <v>#N/A</v>
      </c>
      <c r="M256" s="53" t="str">
        <f>IFERROR(VLOOKUP($F256,Catalogos!$A:$B,2,0),"VII")</f>
        <v>VII</v>
      </c>
      <c r="N256" s="56" t="e">
        <f>VLOOKUP(MIN(IFERROR(VLOOKUP(T256,Catalogos!$F:$G,2,0),200),IFERROR(VLOOKUP(U256,Catalogos!$F:$G,2,0),200),IFERROR(VLOOKUP(V256,Catalogos!$F:$G,2,0),200),IFERROR(VLOOKUP(W256,Catalogos!$F:$G,2,0),200)),Catalogos!$G$30:$H$57,2,0)</f>
        <v>#N/A</v>
      </c>
      <c r="O256" s="53" t="e">
        <f>VLOOKUP($F256,Catalogos!$A:$C,3,0)</f>
        <v>#N/A</v>
      </c>
      <c r="P256" s="14" t="e">
        <f t="shared" si="28"/>
        <v>#N/A</v>
      </c>
      <c r="Q256" s="20">
        <f t="shared" si="29"/>
        <v>0</v>
      </c>
      <c r="R256" s="20" t="e">
        <f t="shared" si="30"/>
        <v>#N/A</v>
      </c>
      <c r="S256" s="20" t="s">
        <v>118</v>
      </c>
      <c r="T256" s="65" t="e">
        <f>VLOOKUP($X256,Vector!$A:$I,6,0)</f>
        <v>#N/A</v>
      </c>
      <c r="U256" s="65" t="e">
        <f>VLOOKUP($X256,Vector!$A:$I,7,0)</f>
        <v>#N/A</v>
      </c>
      <c r="V256" s="65" t="e">
        <f>VLOOKUP($X256,Vector!$A:$I,8,0)</f>
        <v>#N/A</v>
      </c>
      <c r="W256" s="65" t="e">
        <f>VLOOKUP($X256,Vector!$A:$I,9,0)</f>
        <v>#N/A</v>
      </c>
      <c r="X256" s="13" t="str">
        <f t="shared" si="31"/>
        <v/>
      </c>
      <c r="Y256" s="75">
        <f t="shared" si="27"/>
        <v>0</v>
      </c>
    </row>
    <row r="257" spans="10:25" x14ac:dyDescent="0.25">
      <c r="J257" s="57" t="e">
        <f>+VLOOKUP($X257,Vector!$A:$P,4,0)-$A257</f>
        <v>#N/A</v>
      </c>
      <c r="K257" s="57" t="e">
        <f>+VLOOKUP($X257,Vector!$A:$P,2,0)</f>
        <v>#N/A</v>
      </c>
      <c r="L257" s="57" t="e">
        <f>VLOOKUP(VLOOKUP($X257,Vector!$A:$P,5,0),Catalogos!K:L,2,0)</f>
        <v>#N/A</v>
      </c>
      <c r="M257" s="53" t="str">
        <f>IFERROR(VLOOKUP($F257,Catalogos!$A:$B,2,0),"VII")</f>
        <v>VII</v>
      </c>
      <c r="N257" s="56" t="e">
        <f>VLOOKUP(MIN(IFERROR(VLOOKUP(T257,Catalogos!$F:$G,2,0),200),IFERROR(VLOOKUP(U257,Catalogos!$F:$G,2,0),200),IFERROR(VLOOKUP(V257,Catalogos!$F:$G,2,0),200),IFERROR(VLOOKUP(W257,Catalogos!$F:$G,2,0),200)),Catalogos!$G$30:$H$57,2,0)</f>
        <v>#N/A</v>
      </c>
      <c r="O257" s="53" t="e">
        <f>VLOOKUP($F257,Catalogos!$A:$C,3,0)</f>
        <v>#N/A</v>
      </c>
      <c r="P257" s="14" t="e">
        <f t="shared" si="28"/>
        <v>#N/A</v>
      </c>
      <c r="Q257" s="20">
        <f t="shared" si="29"/>
        <v>0</v>
      </c>
      <c r="R257" s="20" t="e">
        <f t="shared" si="30"/>
        <v>#N/A</v>
      </c>
      <c r="S257" s="20" t="s">
        <v>118</v>
      </c>
      <c r="T257" s="65" t="e">
        <f>VLOOKUP($X257,Vector!$A:$I,6,0)</f>
        <v>#N/A</v>
      </c>
      <c r="U257" s="65" t="e">
        <f>VLOOKUP($X257,Vector!$A:$I,7,0)</f>
        <v>#N/A</v>
      </c>
      <c r="V257" s="65" t="e">
        <f>VLOOKUP($X257,Vector!$A:$I,8,0)</f>
        <v>#N/A</v>
      </c>
      <c r="W257" s="65" t="e">
        <f>VLOOKUP($X257,Vector!$A:$I,9,0)</f>
        <v>#N/A</v>
      </c>
      <c r="X257" s="13" t="str">
        <f t="shared" si="31"/>
        <v/>
      </c>
      <c r="Y257" s="75">
        <f t="shared" si="27"/>
        <v>0</v>
      </c>
    </row>
    <row r="258" spans="10:25" x14ac:dyDescent="0.25">
      <c r="J258" s="57" t="e">
        <f>+VLOOKUP($X258,Vector!$A:$P,4,0)-$A258</f>
        <v>#N/A</v>
      </c>
      <c r="K258" s="57" t="e">
        <f>+VLOOKUP($X258,Vector!$A:$P,2,0)</f>
        <v>#N/A</v>
      </c>
      <c r="L258" s="57" t="e">
        <f>VLOOKUP(VLOOKUP($X258,Vector!$A:$P,5,0),Catalogos!K:L,2,0)</f>
        <v>#N/A</v>
      </c>
      <c r="M258" s="53" t="str">
        <f>IFERROR(VLOOKUP($F258,Catalogos!$A:$B,2,0),"VII")</f>
        <v>VII</v>
      </c>
      <c r="N258" s="56" t="e">
        <f>VLOOKUP(MIN(IFERROR(VLOOKUP(T258,Catalogos!$F:$G,2,0),200),IFERROR(VLOOKUP(U258,Catalogos!$F:$G,2,0),200),IFERROR(VLOOKUP(V258,Catalogos!$F:$G,2,0),200),IFERROR(VLOOKUP(W258,Catalogos!$F:$G,2,0),200)),Catalogos!$G$30:$H$57,2,0)</f>
        <v>#N/A</v>
      </c>
      <c r="O258" s="53" t="e">
        <f>VLOOKUP($F258,Catalogos!$A:$C,3,0)</f>
        <v>#N/A</v>
      </c>
      <c r="P258" s="14" t="e">
        <f t="shared" si="28"/>
        <v>#N/A</v>
      </c>
      <c r="Q258" s="20">
        <f t="shared" si="29"/>
        <v>0</v>
      </c>
      <c r="R258" s="20" t="e">
        <f t="shared" si="30"/>
        <v>#N/A</v>
      </c>
      <c r="S258" s="20" t="s">
        <v>118</v>
      </c>
      <c r="T258" s="65" t="e">
        <f>VLOOKUP($X258,Vector!$A:$I,6,0)</f>
        <v>#N/A</v>
      </c>
      <c r="U258" s="65" t="e">
        <f>VLOOKUP($X258,Vector!$A:$I,7,0)</f>
        <v>#N/A</v>
      </c>
      <c r="V258" s="65" t="e">
        <f>VLOOKUP($X258,Vector!$A:$I,8,0)</f>
        <v>#N/A</v>
      </c>
      <c r="W258" s="65" t="e">
        <f>VLOOKUP($X258,Vector!$A:$I,9,0)</f>
        <v>#N/A</v>
      </c>
      <c r="X258" s="13" t="str">
        <f t="shared" si="31"/>
        <v/>
      </c>
      <c r="Y258" s="75">
        <f t="shared" si="27"/>
        <v>0</v>
      </c>
    </row>
    <row r="259" spans="10:25" x14ac:dyDescent="0.25">
      <c r="J259" s="57" t="e">
        <f>+VLOOKUP($X259,Vector!$A:$P,4,0)-$A259</f>
        <v>#N/A</v>
      </c>
      <c r="K259" s="57" t="e">
        <f>+VLOOKUP($X259,Vector!$A:$P,2,0)</f>
        <v>#N/A</v>
      </c>
      <c r="L259" s="57" t="e">
        <f>VLOOKUP(VLOOKUP($X259,Vector!$A:$P,5,0),Catalogos!K:L,2,0)</f>
        <v>#N/A</v>
      </c>
      <c r="M259" s="53" t="str">
        <f>IFERROR(VLOOKUP($F259,Catalogos!$A:$B,2,0),"VII")</f>
        <v>VII</v>
      </c>
      <c r="N259" s="56" t="e">
        <f>VLOOKUP(MIN(IFERROR(VLOOKUP(T259,Catalogos!$F:$G,2,0),200),IFERROR(VLOOKUP(U259,Catalogos!$F:$G,2,0),200),IFERROR(VLOOKUP(V259,Catalogos!$F:$G,2,0),200),IFERROR(VLOOKUP(W259,Catalogos!$F:$G,2,0),200)),Catalogos!$G$30:$H$57,2,0)</f>
        <v>#N/A</v>
      </c>
      <c r="O259" s="53" t="e">
        <f>VLOOKUP($F259,Catalogos!$A:$C,3,0)</f>
        <v>#N/A</v>
      </c>
      <c r="P259" s="14" t="e">
        <f t="shared" si="28"/>
        <v>#N/A</v>
      </c>
      <c r="Q259" s="20">
        <f t="shared" si="29"/>
        <v>0</v>
      </c>
      <c r="R259" s="20" t="e">
        <f t="shared" si="30"/>
        <v>#N/A</v>
      </c>
      <c r="S259" s="20" t="s">
        <v>118</v>
      </c>
      <c r="T259" s="65" t="e">
        <f>VLOOKUP($X259,Vector!$A:$I,6,0)</f>
        <v>#N/A</v>
      </c>
      <c r="U259" s="65" t="e">
        <f>VLOOKUP($X259,Vector!$A:$I,7,0)</f>
        <v>#N/A</v>
      </c>
      <c r="V259" s="65" t="e">
        <f>VLOOKUP($X259,Vector!$A:$I,8,0)</f>
        <v>#N/A</v>
      </c>
      <c r="W259" s="65" t="e">
        <f>VLOOKUP($X259,Vector!$A:$I,9,0)</f>
        <v>#N/A</v>
      </c>
      <c r="X259" s="13" t="str">
        <f t="shared" si="31"/>
        <v/>
      </c>
      <c r="Y259" s="75">
        <f t="shared" ref="Y259:Y322" si="32">IF(X259="",0,1)</f>
        <v>0</v>
      </c>
    </row>
    <row r="260" spans="10:25" x14ac:dyDescent="0.25">
      <c r="J260" s="57" t="e">
        <f>+VLOOKUP($X260,Vector!$A:$P,4,0)-$A260</f>
        <v>#N/A</v>
      </c>
      <c r="K260" s="57" t="e">
        <f>+VLOOKUP($X260,Vector!$A:$P,2,0)</f>
        <v>#N/A</v>
      </c>
      <c r="L260" s="57" t="e">
        <f>VLOOKUP(VLOOKUP($X260,Vector!$A:$P,5,0),Catalogos!K:L,2,0)</f>
        <v>#N/A</v>
      </c>
      <c r="M260" s="53" t="str">
        <f>IFERROR(VLOOKUP($F260,Catalogos!$A:$B,2,0),"VII")</f>
        <v>VII</v>
      </c>
      <c r="N260" s="56" t="e">
        <f>VLOOKUP(MIN(IFERROR(VLOOKUP(T260,Catalogos!$F:$G,2,0),200),IFERROR(VLOOKUP(U260,Catalogos!$F:$G,2,0),200),IFERROR(VLOOKUP(V260,Catalogos!$F:$G,2,0),200),IFERROR(VLOOKUP(W260,Catalogos!$F:$G,2,0),200)),Catalogos!$G$30:$H$57,2,0)</f>
        <v>#N/A</v>
      </c>
      <c r="O260" s="53" t="e">
        <f>VLOOKUP($F260,Catalogos!$A:$C,3,0)</f>
        <v>#N/A</v>
      </c>
      <c r="P260" s="14" t="e">
        <f t="shared" si="28"/>
        <v>#N/A</v>
      </c>
      <c r="Q260" s="20">
        <f t="shared" si="29"/>
        <v>0</v>
      </c>
      <c r="R260" s="20" t="e">
        <f t="shared" si="30"/>
        <v>#N/A</v>
      </c>
      <c r="S260" s="20" t="s">
        <v>118</v>
      </c>
      <c r="T260" s="65" t="e">
        <f>VLOOKUP($X260,Vector!$A:$I,6,0)</f>
        <v>#N/A</v>
      </c>
      <c r="U260" s="65" t="e">
        <f>VLOOKUP($X260,Vector!$A:$I,7,0)</f>
        <v>#N/A</v>
      </c>
      <c r="V260" s="65" t="e">
        <f>VLOOKUP($X260,Vector!$A:$I,8,0)</f>
        <v>#N/A</v>
      </c>
      <c r="W260" s="65" t="e">
        <f>VLOOKUP($X260,Vector!$A:$I,9,0)</f>
        <v>#N/A</v>
      </c>
      <c r="X260" s="13" t="str">
        <f t="shared" si="31"/>
        <v/>
      </c>
      <c r="Y260" s="75">
        <f t="shared" si="32"/>
        <v>0</v>
      </c>
    </row>
    <row r="261" spans="10:25" x14ac:dyDescent="0.25">
      <c r="J261" s="57" t="e">
        <f>+VLOOKUP($X261,Vector!$A:$P,4,0)-$A261</f>
        <v>#N/A</v>
      </c>
      <c r="K261" s="57" t="e">
        <f>+VLOOKUP($X261,Vector!$A:$P,2,0)</f>
        <v>#N/A</v>
      </c>
      <c r="L261" s="57" t="e">
        <f>VLOOKUP(VLOOKUP($X261,Vector!$A:$P,5,0),Catalogos!K:L,2,0)</f>
        <v>#N/A</v>
      </c>
      <c r="M261" s="53" t="str">
        <f>IFERROR(VLOOKUP($F261,Catalogos!$A:$B,2,0),"VII")</f>
        <v>VII</v>
      </c>
      <c r="N261" s="56" t="e">
        <f>VLOOKUP(MIN(IFERROR(VLOOKUP(T261,Catalogos!$F:$G,2,0),200),IFERROR(VLOOKUP(U261,Catalogos!$F:$G,2,0),200),IFERROR(VLOOKUP(V261,Catalogos!$F:$G,2,0),200),IFERROR(VLOOKUP(W261,Catalogos!$F:$G,2,0),200)),Catalogos!$G$30:$H$57,2,0)</f>
        <v>#N/A</v>
      </c>
      <c r="O261" s="53" t="e">
        <f>VLOOKUP($F261,Catalogos!$A:$C,3,0)</f>
        <v>#N/A</v>
      </c>
      <c r="P261" s="14" t="e">
        <f t="shared" si="28"/>
        <v>#N/A</v>
      </c>
      <c r="Q261" s="20">
        <f t="shared" si="29"/>
        <v>0</v>
      </c>
      <c r="R261" s="20" t="e">
        <f t="shared" si="30"/>
        <v>#N/A</v>
      </c>
      <c r="S261" s="20" t="s">
        <v>118</v>
      </c>
      <c r="T261" s="65" t="e">
        <f>VLOOKUP($X261,Vector!$A:$I,6,0)</f>
        <v>#N/A</v>
      </c>
      <c r="U261" s="65" t="e">
        <f>VLOOKUP($X261,Vector!$A:$I,7,0)</f>
        <v>#N/A</v>
      </c>
      <c r="V261" s="65" t="e">
        <f>VLOOKUP($X261,Vector!$A:$I,8,0)</f>
        <v>#N/A</v>
      </c>
      <c r="W261" s="65" t="e">
        <f>VLOOKUP($X261,Vector!$A:$I,9,0)</f>
        <v>#N/A</v>
      </c>
      <c r="X261" s="13" t="str">
        <f t="shared" si="31"/>
        <v/>
      </c>
      <c r="Y261" s="75">
        <f t="shared" si="32"/>
        <v>0</v>
      </c>
    </row>
    <row r="262" spans="10:25" x14ac:dyDescent="0.25">
      <c r="J262" s="57" t="e">
        <f>+VLOOKUP($X262,Vector!$A:$P,4,0)-$A262</f>
        <v>#N/A</v>
      </c>
      <c r="K262" s="57" t="e">
        <f>+VLOOKUP($X262,Vector!$A:$P,2,0)</f>
        <v>#N/A</v>
      </c>
      <c r="L262" s="57" t="e">
        <f>VLOOKUP(VLOOKUP($X262,Vector!$A:$P,5,0),Catalogos!K:L,2,0)</f>
        <v>#N/A</v>
      </c>
      <c r="M262" s="53" t="str">
        <f>IFERROR(VLOOKUP($F262,Catalogos!$A:$B,2,0),"VII")</f>
        <v>VII</v>
      </c>
      <c r="N262" s="56" t="e">
        <f>VLOOKUP(MIN(IFERROR(VLOOKUP(T262,Catalogos!$F:$G,2,0),200),IFERROR(VLOOKUP(U262,Catalogos!$F:$G,2,0),200),IFERROR(VLOOKUP(V262,Catalogos!$F:$G,2,0),200),IFERROR(VLOOKUP(W262,Catalogos!$F:$G,2,0),200)),Catalogos!$G$30:$H$57,2,0)</f>
        <v>#N/A</v>
      </c>
      <c r="O262" s="53" t="e">
        <f>VLOOKUP($F262,Catalogos!$A:$C,3,0)</f>
        <v>#N/A</v>
      </c>
      <c r="P262" s="14" t="e">
        <f t="shared" si="28"/>
        <v>#N/A</v>
      </c>
      <c r="Q262" s="20">
        <f t="shared" si="29"/>
        <v>0</v>
      </c>
      <c r="R262" s="20" t="e">
        <f t="shared" si="30"/>
        <v>#N/A</v>
      </c>
      <c r="S262" s="20" t="s">
        <v>118</v>
      </c>
      <c r="T262" s="65" t="e">
        <f>VLOOKUP($X262,Vector!$A:$I,6,0)</f>
        <v>#N/A</v>
      </c>
      <c r="U262" s="65" t="e">
        <f>VLOOKUP($X262,Vector!$A:$I,7,0)</f>
        <v>#N/A</v>
      </c>
      <c r="V262" s="65" t="e">
        <f>VLOOKUP($X262,Vector!$A:$I,8,0)</f>
        <v>#N/A</v>
      </c>
      <c r="W262" s="65" t="e">
        <f>VLOOKUP($X262,Vector!$A:$I,9,0)</f>
        <v>#N/A</v>
      </c>
      <c r="X262" s="13" t="str">
        <f t="shared" si="31"/>
        <v/>
      </c>
      <c r="Y262" s="75">
        <f t="shared" si="32"/>
        <v>0</v>
      </c>
    </row>
    <row r="263" spans="10:25" x14ac:dyDescent="0.25">
      <c r="J263" s="57" t="e">
        <f>+VLOOKUP($X263,Vector!$A:$P,4,0)-$A263</f>
        <v>#N/A</v>
      </c>
      <c r="K263" s="57" t="e">
        <f>+VLOOKUP($X263,Vector!$A:$P,2,0)</f>
        <v>#N/A</v>
      </c>
      <c r="L263" s="57" t="e">
        <f>VLOOKUP(VLOOKUP($X263,Vector!$A:$P,5,0),Catalogos!K:L,2,0)</f>
        <v>#N/A</v>
      </c>
      <c r="M263" s="53" t="str">
        <f>IFERROR(VLOOKUP($F263,Catalogos!$A:$B,2,0),"VII")</f>
        <v>VII</v>
      </c>
      <c r="N263" s="56" t="e">
        <f>VLOOKUP(MIN(IFERROR(VLOOKUP(T263,Catalogos!$F:$G,2,0),200),IFERROR(VLOOKUP(U263,Catalogos!$F:$G,2,0),200),IFERROR(VLOOKUP(V263,Catalogos!$F:$G,2,0),200),IFERROR(VLOOKUP(W263,Catalogos!$F:$G,2,0),200)),Catalogos!$G$30:$H$57,2,0)</f>
        <v>#N/A</v>
      </c>
      <c r="O263" s="53" t="e">
        <f>VLOOKUP($F263,Catalogos!$A:$C,3,0)</f>
        <v>#N/A</v>
      </c>
      <c r="P263" s="14" t="e">
        <f t="shared" si="28"/>
        <v>#N/A</v>
      </c>
      <c r="Q263" s="20">
        <f t="shared" si="29"/>
        <v>0</v>
      </c>
      <c r="R263" s="20" t="e">
        <f t="shared" si="30"/>
        <v>#N/A</v>
      </c>
      <c r="S263" s="20" t="s">
        <v>118</v>
      </c>
      <c r="T263" s="65" t="e">
        <f>VLOOKUP($X263,Vector!$A:$I,6,0)</f>
        <v>#N/A</v>
      </c>
      <c r="U263" s="65" t="e">
        <f>VLOOKUP($X263,Vector!$A:$I,7,0)</f>
        <v>#N/A</v>
      </c>
      <c r="V263" s="65" t="e">
        <f>VLOOKUP($X263,Vector!$A:$I,8,0)</f>
        <v>#N/A</v>
      </c>
      <c r="W263" s="65" t="e">
        <f>VLOOKUP($X263,Vector!$A:$I,9,0)</f>
        <v>#N/A</v>
      </c>
      <c r="X263" s="13" t="str">
        <f t="shared" si="31"/>
        <v/>
      </c>
      <c r="Y263" s="75">
        <f t="shared" si="32"/>
        <v>0</v>
      </c>
    </row>
    <row r="264" spans="10:25" x14ac:dyDescent="0.25">
      <c r="J264" s="57" t="e">
        <f>+VLOOKUP($X264,Vector!$A:$P,4,0)-$A264</f>
        <v>#N/A</v>
      </c>
      <c r="K264" s="57" t="e">
        <f>+VLOOKUP($X264,Vector!$A:$P,2,0)</f>
        <v>#N/A</v>
      </c>
      <c r="L264" s="57" t="e">
        <f>VLOOKUP(VLOOKUP($X264,Vector!$A:$P,5,0),Catalogos!K:L,2,0)</f>
        <v>#N/A</v>
      </c>
      <c r="M264" s="53" t="str">
        <f>IFERROR(VLOOKUP($F264,Catalogos!$A:$B,2,0),"VII")</f>
        <v>VII</v>
      </c>
      <c r="N264" s="56" t="e">
        <f>VLOOKUP(MIN(IFERROR(VLOOKUP(T264,Catalogos!$F:$G,2,0),200),IFERROR(VLOOKUP(U264,Catalogos!$F:$G,2,0),200),IFERROR(VLOOKUP(V264,Catalogos!$F:$G,2,0),200),IFERROR(VLOOKUP(W264,Catalogos!$F:$G,2,0),200)),Catalogos!$G$30:$H$57,2,0)</f>
        <v>#N/A</v>
      </c>
      <c r="O264" s="53" t="e">
        <f>VLOOKUP($F264,Catalogos!$A:$C,3,0)</f>
        <v>#N/A</v>
      </c>
      <c r="P264" s="14" t="e">
        <f t="shared" si="28"/>
        <v>#N/A</v>
      </c>
      <c r="Q264" s="20">
        <f t="shared" si="29"/>
        <v>0</v>
      </c>
      <c r="R264" s="20" t="e">
        <f t="shared" si="30"/>
        <v>#N/A</v>
      </c>
      <c r="S264" s="20" t="s">
        <v>118</v>
      </c>
      <c r="T264" s="65" t="e">
        <f>VLOOKUP($X264,Vector!$A:$I,6,0)</f>
        <v>#N/A</v>
      </c>
      <c r="U264" s="65" t="e">
        <f>VLOOKUP($X264,Vector!$A:$I,7,0)</f>
        <v>#N/A</v>
      </c>
      <c r="V264" s="65" t="e">
        <f>VLOOKUP($X264,Vector!$A:$I,8,0)</f>
        <v>#N/A</v>
      </c>
      <c r="W264" s="65" t="e">
        <f>VLOOKUP($X264,Vector!$A:$I,9,0)</f>
        <v>#N/A</v>
      </c>
      <c r="X264" s="13" t="str">
        <f t="shared" si="31"/>
        <v/>
      </c>
      <c r="Y264" s="75">
        <f t="shared" si="32"/>
        <v>0</v>
      </c>
    </row>
    <row r="265" spans="10:25" x14ac:dyDescent="0.25">
      <c r="J265" s="57" t="e">
        <f>+VLOOKUP($X265,Vector!$A:$P,4,0)-$A265</f>
        <v>#N/A</v>
      </c>
      <c r="K265" s="57" t="e">
        <f>+VLOOKUP($X265,Vector!$A:$P,2,0)</f>
        <v>#N/A</v>
      </c>
      <c r="L265" s="57" t="e">
        <f>VLOOKUP(VLOOKUP($X265,Vector!$A:$P,5,0),Catalogos!K:L,2,0)</f>
        <v>#N/A</v>
      </c>
      <c r="M265" s="53" t="str">
        <f>IFERROR(VLOOKUP($F265,Catalogos!$A:$B,2,0),"VII")</f>
        <v>VII</v>
      </c>
      <c r="N265" s="56" t="e">
        <f>VLOOKUP(MIN(IFERROR(VLOOKUP(T265,Catalogos!$F:$G,2,0),200),IFERROR(VLOOKUP(U265,Catalogos!$F:$G,2,0),200),IFERROR(VLOOKUP(V265,Catalogos!$F:$G,2,0),200),IFERROR(VLOOKUP(W265,Catalogos!$F:$G,2,0),200)),Catalogos!$G$30:$H$57,2,0)</f>
        <v>#N/A</v>
      </c>
      <c r="O265" s="53" t="e">
        <f>VLOOKUP($F265,Catalogos!$A:$C,3,0)</f>
        <v>#N/A</v>
      </c>
      <c r="P265" s="14" t="e">
        <f t="shared" si="28"/>
        <v>#N/A</v>
      </c>
      <c r="Q265" s="20">
        <f t="shared" si="29"/>
        <v>0</v>
      </c>
      <c r="R265" s="20" t="e">
        <f t="shared" si="30"/>
        <v>#N/A</v>
      </c>
      <c r="S265" s="20" t="s">
        <v>118</v>
      </c>
      <c r="T265" s="65" t="e">
        <f>VLOOKUP($X265,Vector!$A:$I,6,0)</f>
        <v>#N/A</v>
      </c>
      <c r="U265" s="65" t="e">
        <f>VLOOKUP($X265,Vector!$A:$I,7,0)</f>
        <v>#N/A</v>
      </c>
      <c r="V265" s="65" t="e">
        <f>VLOOKUP($X265,Vector!$A:$I,8,0)</f>
        <v>#N/A</v>
      </c>
      <c r="W265" s="65" t="e">
        <f>VLOOKUP($X265,Vector!$A:$I,9,0)</f>
        <v>#N/A</v>
      </c>
      <c r="X265" s="13" t="str">
        <f t="shared" si="31"/>
        <v/>
      </c>
      <c r="Y265" s="75">
        <f t="shared" si="32"/>
        <v>0</v>
      </c>
    </row>
    <row r="266" spans="10:25" x14ac:dyDescent="0.25">
      <c r="J266" s="57" t="e">
        <f>+VLOOKUP($X266,Vector!$A:$P,4,0)-$A266</f>
        <v>#N/A</v>
      </c>
      <c r="K266" s="57" t="e">
        <f>+VLOOKUP($X266,Vector!$A:$P,2,0)</f>
        <v>#N/A</v>
      </c>
      <c r="L266" s="57" t="e">
        <f>VLOOKUP(VLOOKUP($X266,Vector!$A:$P,5,0),Catalogos!K:L,2,0)</f>
        <v>#N/A</v>
      </c>
      <c r="M266" s="53" t="str">
        <f>IFERROR(VLOOKUP($F266,Catalogos!$A:$B,2,0),"VII")</f>
        <v>VII</v>
      </c>
      <c r="N266" s="56" t="e">
        <f>VLOOKUP(MIN(IFERROR(VLOOKUP(T266,Catalogos!$F:$G,2,0),200),IFERROR(VLOOKUP(U266,Catalogos!$F:$G,2,0),200),IFERROR(VLOOKUP(V266,Catalogos!$F:$G,2,0),200),IFERROR(VLOOKUP(W266,Catalogos!$F:$G,2,0),200)),Catalogos!$G$30:$H$57,2,0)</f>
        <v>#N/A</v>
      </c>
      <c r="O266" s="53" t="e">
        <f>VLOOKUP($F266,Catalogos!$A:$C,3,0)</f>
        <v>#N/A</v>
      </c>
      <c r="P266" s="14" t="e">
        <f t="shared" si="28"/>
        <v>#N/A</v>
      </c>
      <c r="Q266" s="20">
        <f t="shared" si="29"/>
        <v>0</v>
      </c>
      <c r="R266" s="20" t="e">
        <f t="shared" si="30"/>
        <v>#N/A</v>
      </c>
      <c r="S266" s="20" t="s">
        <v>118</v>
      </c>
      <c r="T266" s="65" t="e">
        <f>VLOOKUP($X266,Vector!$A:$I,6,0)</f>
        <v>#N/A</v>
      </c>
      <c r="U266" s="65" t="e">
        <f>VLOOKUP($X266,Vector!$A:$I,7,0)</f>
        <v>#N/A</v>
      </c>
      <c r="V266" s="65" t="e">
        <f>VLOOKUP($X266,Vector!$A:$I,8,0)</f>
        <v>#N/A</v>
      </c>
      <c r="W266" s="65" t="e">
        <f>VLOOKUP($X266,Vector!$A:$I,9,0)</f>
        <v>#N/A</v>
      </c>
      <c r="X266" s="13" t="str">
        <f t="shared" si="31"/>
        <v/>
      </c>
      <c r="Y266" s="75">
        <f t="shared" si="32"/>
        <v>0</v>
      </c>
    </row>
    <row r="267" spans="10:25" x14ac:dyDescent="0.25">
      <c r="J267" s="57" t="e">
        <f>+VLOOKUP($X267,Vector!$A:$P,4,0)-$A267</f>
        <v>#N/A</v>
      </c>
      <c r="K267" s="57" t="e">
        <f>+VLOOKUP($X267,Vector!$A:$P,2,0)</f>
        <v>#N/A</v>
      </c>
      <c r="L267" s="57" t="e">
        <f>VLOOKUP(VLOOKUP($X267,Vector!$A:$P,5,0),Catalogos!K:L,2,0)</f>
        <v>#N/A</v>
      </c>
      <c r="M267" s="53" t="str">
        <f>IFERROR(VLOOKUP($F267,Catalogos!$A:$B,2,0),"VII")</f>
        <v>VII</v>
      </c>
      <c r="N267" s="56" t="e">
        <f>VLOOKUP(MIN(IFERROR(VLOOKUP(T267,Catalogos!$F:$G,2,0),200),IFERROR(VLOOKUP(U267,Catalogos!$F:$G,2,0),200),IFERROR(VLOOKUP(V267,Catalogos!$F:$G,2,0),200),IFERROR(VLOOKUP(W267,Catalogos!$F:$G,2,0),200)),Catalogos!$G$30:$H$57,2,0)</f>
        <v>#N/A</v>
      </c>
      <c r="O267" s="53" t="e">
        <f>VLOOKUP($F267,Catalogos!$A:$C,3,0)</f>
        <v>#N/A</v>
      </c>
      <c r="P267" s="14" t="e">
        <f t="shared" si="28"/>
        <v>#N/A</v>
      </c>
      <c r="Q267" s="20">
        <f t="shared" si="29"/>
        <v>0</v>
      </c>
      <c r="R267" s="20" t="e">
        <f t="shared" si="30"/>
        <v>#N/A</v>
      </c>
      <c r="S267" s="20" t="s">
        <v>118</v>
      </c>
      <c r="T267" s="65" t="e">
        <f>VLOOKUP($X267,Vector!$A:$I,6,0)</f>
        <v>#N/A</v>
      </c>
      <c r="U267" s="65" t="e">
        <f>VLOOKUP($X267,Vector!$A:$I,7,0)</f>
        <v>#N/A</v>
      </c>
      <c r="V267" s="65" t="e">
        <f>VLOOKUP($X267,Vector!$A:$I,8,0)</f>
        <v>#N/A</v>
      </c>
      <c r="W267" s="65" t="e">
        <f>VLOOKUP($X267,Vector!$A:$I,9,0)</f>
        <v>#N/A</v>
      </c>
      <c r="X267" s="13" t="str">
        <f t="shared" si="31"/>
        <v/>
      </c>
      <c r="Y267" s="75">
        <f t="shared" si="32"/>
        <v>0</v>
      </c>
    </row>
    <row r="268" spans="10:25" x14ac:dyDescent="0.25">
      <c r="J268" s="57" t="e">
        <f>+VLOOKUP($X268,Vector!$A:$P,4,0)-$A268</f>
        <v>#N/A</v>
      </c>
      <c r="K268" s="57" t="e">
        <f>+VLOOKUP($X268,Vector!$A:$P,2,0)</f>
        <v>#N/A</v>
      </c>
      <c r="L268" s="57" t="e">
        <f>VLOOKUP(VLOOKUP($X268,Vector!$A:$P,5,0),Catalogos!K:L,2,0)</f>
        <v>#N/A</v>
      </c>
      <c r="M268" s="53" t="str">
        <f>IFERROR(VLOOKUP($F268,Catalogos!$A:$B,2,0),"VII")</f>
        <v>VII</v>
      </c>
      <c r="N268" s="56" t="e">
        <f>VLOOKUP(MIN(IFERROR(VLOOKUP(T268,Catalogos!$F:$G,2,0),200),IFERROR(VLOOKUP(U268,Catalogos!$F:$G,2,0),200),IFERROR(VLOOKUP(V268,Catalogos!$F:$G,2,0),200),IFERROR(VLOOKUP(W268,Catalogos!$F:$G,2,0),200)),Catalogos!$G$30:$H$57,2,0)</f>
        <v>#N/A</v>
      </c>
      <c r="O268" s="53" t="e">
        <f>VLOOKUP($F268,Catalogos!$A:$C,3,0)</f>
        <v>#N/A</v>
      </c>
      <c r="P268" s="14" t="e">
        <f t="shared" si="28"/>
        <v>#N/A</v>
      </c>
      <c r="Q268" s="20">
        <f t="shared" si="29"/>
        <v>0</v>
      </c>
      <c r="R268" s="20" t="e">
        <f t="shared" si="30"/>
        <v>#N/A</v>
      </c>
      <c r="S268" s="20" t="s">
        <v>118</v>
      </c>
      <c r="T268" s="65" t="e">
        <f>VLOOKUP($X268,Vector!$A:$I,6,0)</f>
        <v>#N/A</v>
      </c>
      <c r="U268" s="65" t="e">
        <f>VLOOKUP($X268,Vector!$A:$I,7,0)</f>
        <v>#N/A</v>
      </c>
      <c r="V268" s="65" t="e">
        <f>VLOOKUP($X268,Vector!$A:$I,8,0)</f>
        <v>#N/A</v>
      </c>
      <c r="W268" s="65" t="e">
        <f>VLOOKUP($X268,Vector!$A:$I,9,0)</f>
        <v>#N/A</v>
      </c>
      <c r="X268" s="13" t="str">
        <f t="shared" si="31"/>
        <v/>
      </c>
      <c r="Y268" s="75">
        <f t="shared" si="32"/>
        <v>0</v>
      </c>
    </row>
    <row r="269" spans="10:25" x14ac:dyDescent="0.25">
      <c r="J269" s="57" t="e">
        <f>+VLOOKUP($X269,Vector!$A:$P,4,0)-$A269</f>
        <v>#N/A</v>
      </c>
      <c r="K269" s="57" t="e">
        <f>+VLOOKUP($X269,Vector!$A:$P,2,0)</f>
        <v>#N/A</v>
      </c>
      <c r="L269" s="57" t="e">
        <f>VLOOKUP(VLOOKUP($X269,Vector!$A:$P,5,0),Catalogos!K:L,2,0)</f>
        <v>#N/A</v>
      </c>
      <c r="M269" s="53" t="str">
        <f>IFERROR(VLOOKUP($F269,Catalogos!$A:$B,2,0),"VII")</f>
        <v>VII</v>
      </c>
      <c r="N269" s="56" t="e">
        <f>VLOOKUP(MIN(IFERROR(VLOOKUP(T269,Catalogos!$F:$G,2,0),200),IFERROR(VLOOKUP(U269,Catalogos!$F:$G,2,0),200),IFERROR(VLOOKUP(V269,Catalogos!$F:$G,2,0),200),IFERROR(VLOOKUP(W269,Catalogos!$F:$G,2,0),200)),Catalogos!$G$30:$H$57,2,0)</f>
        <v>#N/A</v>
      </c>
      <c r="O269" s="53" t="e">
        <f>VLOOKUP($F269,Catalogos!$A:$C,3,0)</f>
        <v>#N/A</v>
      </c>
      <c r="P269" s="14" t="e">
        <f t="shared" si="28"/>
        <v>#N/A</v>
      </c>
      <c r="Q269" s="20">
        <f t="shared" si="29"/>
        <v>0</v>
      </c>
      <c r="R269" s="20" t="e">
        <f t="shared" si="30"/>
        <v>#N/A</v>
      </c>
      <c r="S269" s="20" t="s">
        <v>118</v>
      </c>
      <c r="T269" s="65" t="e">
        <f>VLOOKUP($X269,Vector!$A:$I,6,0)</f>
        <v>#N/A</v>
      </c>
      <c r="U269" s="65" t="e">
        <f>VLOOKUP($X269,Vector!$A:$I,7,0)</f>
        <v>#N/A</v>
      </c>
      <c r="V269" s="65" t="e">
        <f>VLOOKUP($X269,Vector!$A:$I,8,0)</f>
        <v>#N/A</v>
      </c>
      <c r="W269" s="65" t="e">
        <f>VLOOKUP($X269,Vector!$A:$I,9,0)</f>
        <v>#N/A</v>
      </c>
      <c r="X269" s="13" t="str">
        <f t="shared" si="31"/>
        <v/>
      </c>
      <c r="Y269" s="75">
        <f t="shared" si="32"/>
        <v>0</v>
      </c>
    </row>
    <row r="270" spans="10:25" x14ac:dyDescent="0.25">
      <c r="J270" s="57" t="e">
        <f>+VLOOKUP($X270,Vector!$A:$P,4,0)-$A270</f>
        <v>#N/A</v>
      </c>
      <c r="K270" s="57" t="e">
        <f>+VLOOKUP($X270,Vector!$A:$P,2,0)</f>
        <v>#N/A</v>
      </c>
      <c r="L270" s="57" t="e">
        <f>VLOOKUP(VLOOKUP($X270,Vector!$A:$P,5,0),Catalogos!K:L,2,0)</f>
        <v>#N/A</v>
      </c>
      <c r="M270" s="53" t="str">
        <f>IFERROR(VLOOKUP($F270,Catalogos!$A:$B,2,0),"VII")</f>
        <v>VII</v>
      </c>
      <c r="N270" s="56" t="e">
        <f>VLOOKUP(MIN(IFERROR(VLOOKUP(T270,Catalogos!$F:$G,2,0),200),IFERROR(VLOOKUP(U270,Catalogos!$F:$G,2,0),200),IFERROR(VLOOKUP(V270,Catalogos!$F:$G,2,0),200),IFERROR(VLOOKUP(W270,Catalogos!$F:$G,2,0),200)),Catalogos!$G$30:$H$57,2,0)</f>
        <v>#N/A</v>
      </c>
      <c r="O270" s="53" t="e">
        <f>VLOOKUP($F270,Catalogos!$A:$C,3,0)</f>
        <v>#N/A</v>
      </c>
      <c r="P270" s="14" t="e">
        <f t="shared" si="28"/>
        <v>#N/A</v>
      </c>
      <c r="Q270" s="20">
        <f t="shared" si="29"/>
        <v>0</v>
      </c>
      <c r="R270" s="20" t="e">
        <f t="shared" si="30"/>
        <v>#N/A</v>
      </c>
      <c r="S270" s="20" t="s">
        <v>118</v>
      </c>
      <c r="T270" s="65" t="e">
        <f>VLOOKUP($X270,Vector!$A:$I,6,0)</f>
        <v>#N/A</v>
      </c>
      <c r="U270" s="65" t="e">
        <f>VLOOKUP($X270,Vector!$A:$I,7,0)</f>
        <v>#N/A</v>
      </c>
      <c r="V270" s="65" t="e">
        <f>VLOOKUP($X270,Vector!$A:$I,8,0)</f>
        <v>#N/A</v>
      </c>
      <c r="W270" s="65" t="e">
        <f>VLOOKUP($X270,Vector!$A:$I,9,0)</f>
        <v>#N/A</v>
      </c>
      <c r="X270" s="13" t="str">
        <f t="shared" si="31"/>
        <v/>
      </c>
      <c r="Y270" s="75">
        <f t="shared" si="32"/>
        <v>0</v>
      </c>
    </row>
    <row r="271" spans="10:25" x14ac:dyDescent="0.25">
      <c r="J271" s="57" t="e">
        <f>+VLOOKUP($X271,Vector!$A:$P,4,0)-$A271</f>
        <v>#N/A</v>
      </c>
      <c r="K271" s="57" t="e">
        <f>+VLOOKUP($X271,Vector!$A:$P,2,0)</f>
        <v>#N/A</v>
      </c>
      <c r="L271" s="57" t="e">
        <f>VLOOKUP(VLOOKUP($X271,Vector!$A:$P,5,0),Catalogos!K:L,2,0)</f>
        <v>#N/A</v>
      </c>
      <c r="M271" s="53" t="str">
        <f>IFERROR(VLOOKUP($F271,Catalogos!$A:$B,2,0),"VII")</f>
        <v>VII</v>
      </c>
      <c r="N271" s="56" t="e">
        <f>VLOOKUP(MIN(IFERROR(VLOOKUP(T271,Catalogos!$F:$G,2,0),200),IFERROR(VLOOKUP(U271,Catalogos!$F:$G,2,0),200),IFERROR(VLOOKUP(V271,Catalogos!$F:$G,2,0),200),IFERROR(VLOOKUP(W271,Catalogos!$F:$G,2,0),200)),Catalogos!$G$30:$H$57,2,0)</f>
        <v>#N/A</v>
      </c>
      <c r="O271" s="53" t="e">
        <f>VLOOKUP($F271,Catalogos!$A:$C,3,0)</f>
        <v>#N/A</v>
      </c>
      <c r="P271" s="14" t="e">
        <f t="shared" si="28"/>
        <v>#N/A</v>
      </c>
      <c r="Q271" s="20">
        <f t="shared" si="29"/>
        <v>0</v>
      </c>
      <c r="R271" s="20" t="e">
        <f t="shared" si="30"/>
        <v>#N/A</v>
      </c>
      <c r="S271" s="20" t="s">
        <v>118</v>
      </c>
      <c r="T271" s="65" t="e">
        <f>VLOOKUP($X271,Vector!$A:$I,6,0)</f>
        <v>#N/A</v>
      </c>
      <c r="U271" s="65" t="e">
        <f>VLOOKUP($X271,Vector!$A:$I,7,0)</f>
        <v>#N/A</v>
      </c>
      <c r="V271" s="65" t="e">
        <f>VLOOKUP($X271,Vector!$A:$I,8,0)</f>
        <v>#N/A</v>
      </c>
      <c r="W271" s="65" t="e">
        <f>VLOOKUP($X271,Vector!$A:$I,9,0)</f>
        <v>#N/A</v>
      </c>
      <c r="X271" s="13" t="str">
        <f t="shared" si="31"/>
        <v/>
      </c>
      <c r="Y271" s="75">
        <f t="shared" si="32"/>
        <v>0</v>
      </c>
    </row>
    <row r="272" spans="10:25" x14ac:dyDescent="0.25">
      <c r="J272" s="57" t="e">
        <f>+VLOOKUP($X272,Vector!$A:$P,4,0)-$A272</f>
        <v>#N/A</v>
      </c>
      <c r="K272" s="57" t="e">
        <f>+VLOOKUP($X272,Vector!$A:$P,2,0)</f>
        <v>#N/A</v>
      </c>
      <c r="L272" s="57" t="e">
        <f>VLOOKUP(VLOOKUP($X272,Vector!$A:$P,5,0),Catalogos!K:L,2,0)</f>
        <v>#N/A</v>
      </c>
      <c r="M272" s="53" t="str">
        <f>IFERROR(VLOOKUP($F272,Catalogos!$A:$B,2,0),"VII")</f>
        <v>VII</v>
      </c>
      <c r="N272" s="56" t="e">
        <f>VLOOKUP(MIN(IFERROR(VLOOKUP(T272,Catalogos!$F:$G,2,0),200),IFERROR(VLOOKUP(U272,Catalogos!$F:$G,2,0),200),IFERROR(VLOOKUP(V272,Catalogos!$F:$G,2,0),200),IFERROR(VLOOKUP(W272,Catalogos!$F:$G,2,0),200)),Catalogos!$G$30:$H$57,2,0)</f>
        <v>#N/A</v>
      </c>
      <c r="O272" s="53" t="e">
        <f>VLOOKUP($F272,Catalogos!$A:$C,3,0)</f>
        <v>#N/A</v>
      </c>
      <c r="P272" s="14" t="e">
        <f t="shared" si="28"/>
        <v>#N/A</v>
      </c>
      <c r="Q272" s="20">
        <f t="shared" si="29"/>
        <v>0</v>
      </c>
      <c r="R272" s="20" t="e">
        <f t="shared" si="30"/>
        <v>#N/A</v>
      </c>
      <c r="S272" s="20" t="s">
        <v>118</v>
      </c>
      <c r="T272" s="65" t="e">
        <f>VLOOKUP($X272,Vector!$A:$I,6,0)</f>
        <v>#N/A</v>
      </c>
      <c r="U272" s="65" t="e">
        <f>VLOOKUP($X272,Vector!$A:$I,7,0)</f>
        <v>#N/A</v>
      </c>
      <c r="V272" s="65" t="e">
        <f>VLOOKUP($X272,Vector!$A:$I,8,0)</f>
        <v>#N/A</v>
      </c>
      <c r="W272" s="65" t="e">
        <f>VLOOKUP($X272,Vector!$A:$I,9,0)</f>
        <v>#N/A</v>
      </c>
      <c r="X272" s="13" t="str">
        <f t="shared" si="31"/>
        <v/>
      </c>
      <c r="Y272" s="75">
        <f t="shared" si="32"/>
        <v>0</v>
      </c>
    </row>
    <row r="273" spans="10:25" x14ac:dyDescent="0.25">
      <c r="J273" s="57" t="e">
        <f>+VLOOKUP($X273,Vector!$A:$P,4,0)-$A273</f>
        <v>#N/A</v>
      </c>
      <c r="K273" s="57" t="e">
        <f>+VLOOKUP($X273,Vector!$A:$P,2,0)</f>
        <v>#N/A</v>
      </c>
      <c r="L273" s="57" t="e">
        <f>VLOOKUP(VLOOKUP($X273,Vector!$A:$P,5,0),Catalogos!K:L,2,0)</f>
        <v>#N/A</v>
      </c>
      <c r="M273" s="53" t="str">
        <f>IFERROR(VLOOKUP($F273,Catalogos!$A:$B,2,0),"VII")</f>
        <v>VII</v>
      </c>
      <c r="N273" s="56" t="e">
        <f>VLOOKUP(MIN(IFERROR(VLOOKUP(T273,Catalogos!$F:$G,2,0),200),IFERROR(VLOOKUP(U273,Catalogos!$F:$G,2,0),200),IFERROR(VLOOKUP(V273,Catalogos!$F:$G,2,0),200),IFERROR(VLOOKUP(W273,Catalogos!$F:$G,2,0),200)),Catalogos!$G$30:$H$57,2,0)</f>
        <v>#N/A</v>
      </c>
      <c r="O273" s="53" t="e">
        <f>VLOOKUP($F273,Catalogos!$A:$C,3,0)</f>
        <v>#N/A</v>
      </c>
      <c r="P273" s="14" t="e">
        <f t="shared" si="28"/>
        <v>#N/A</v>
      </c>
      <c r="Q273" s="20">
        <f t="shared" si="29"/>
        <v>0</v>
      </c>
      <c r="R273" s="20" t="e">
        <f t="shared" si="30"/>
        <v>#N/A</v>
      </c>
      <c r="S273" s="20" t="s">
        <v>118</v>
      </c>
      <c r="T273" s="65" t="e">
        <f>VLOOKUP($X273,Vector!$A:$I,6,0)</f>
        <v>#N/A</v>
      </c>
      <c r="U273" s="65" t="e">
        <f>VLOOKUP($X273,Vector!$A:$I,7,0)</f>
        <v>#N/A</v>
      </c>
      <c r="V273" s="65" t="e">
        <f>VLOOKUP($X273,Vector!$A:$I,8,0)</f>
        <v>#N/A</v>
      </c>
      <c r="W273" s="65" t="e">
        <f>VLOOKUP($X273,Vector!$A:$I,9,0)</f>
        <v>#N/A</v>
      </c>
      <c r="X273" s="13" t="str">
        <f t="shared" si="31"/>
        <v/>
      </c>
      <c r="Y273" s="75">
        <f t="shared" si="32"/>
        <v>0</v>
      </c>
    </row>
    <row r="274" spans="10:25" x14ac:dyDescent="0.25">
      <c r="J274" s="57" t="e">
        <f>+VLOOKUP($X274,Vector!$A:$P,4,0)-$A274</f>
        <v>#N/A</v>
      </c>
      <c r="K274" s="57" t="e">
        <f>+VLOOKUP($X274,Vector!$A:$P,2,0)</f>
        <v>#N/A</v>
      </c>
      <c r="L274" s="57" t="e">
        <f>VLOOKUP(VLOOKUP($X274,Vector!$A:$P,5,0),Catalogos!K:L,2,0)</f>
        <v>#N/A</v>
      </c>
      <c r="M274" s="53" t="str">
        <f>IFERROR(VLOOKUP($F274,Catalogos!$A:$B,2,0),"VII")</f>
        <v>VII</v>
      </c>
      <c r="N274" s="56" t="e">
        <f>VLOOKUP(MIN(IFERROR(VLOOKUP(T274,Catalogos!$F:$G,2,0),200),IFERROR(VLOOKUP(U274,Catalogos!$F:$G,2,0),200),IFERROR(VLOOKUP(V274,Catalogos!$F:$G,2,0),200),IFERROR(VLOOKUP(W274,Catalogos!$F:$G,2,0),200)),Catalogos!$G$30:$H$57,2,0)</f>
        <v>#N/A</v>
      </c>
      <c r="O274" s="53" t="e">
        <f>VLOOKUP($F274,Catalogos!$A:$C,3,0)</f>
        <v>#N/A</v>
      </c>
      <c r="P274" s="14" t="e">
        <f t="shared" si="28"/>
        <v>#N/A</v>
      </c>
      <c r="Q274" s="20">
        <f t="shared" si="29"/>
        <v>0</v>
      </c>
      <c r="R274" s="20" t="e">
        <f t="shared" si="30"/>
        <v>#N/A</v>
      </c>
      <c r="S274" s="20" t="s">
        <v>118</v>
      </c>
      <c r="T274" s="65" t="e">
        <f>VLOOKUP($X274,Vector!$A:$I,6,0)</f>
        <v>#N/A</v>
      </c>
      <c r="U274" s="65" t="e">
        <f>VLOOKUP($X274,Vector!$A:$I,7,0)</f>
        <v>#N/A</v>
      </c>
      <c r="V274" s="65" t="e">
        <f>VLOOKUP($X274,Vector!$A:$I,8,0)</f>
        <v>#N/A</v>
      </c>
      <c r="W274" s="65" t="e">
        <f>VLOOKUP($X274,Vector!$A:$I,9,0)</f>
        <v>#N/A</v>
      </c>
      <c r="X274" s="13" t="str">
        <f t="shared" si="31"/>
        <v/>
      </c>
      <c r="Y274" s="75">
        <f t="shared" si="32"/>
        <v>0</v>
      </c>
    </row>
    <row r="275" spans="10:25" x14ac:dyDescent="0.25">
      <c r="J275" s="57" t="e">
        <f>+VLOOKUP($X275,Vector!$A:$P,4,0)-$A275</f>
        <v>#N/A</v>
      </c>
      <c r="K275" s="57" t="e">
        <f>+VLOOKUP($X275,Vector!$A:$P,2,0)</f>
        <v>#N/A</v>
      </c>
      <c r="L275" s="57" t="e">
        <f>VLOOKUP(VLOOKUP($X275,Vector!$A:$P,5,0),Catalogos!K:L,2,0)</f>
        <v>#N/A</v>
      </c>
      <c r="M275" s="53" t="str">
        <f>IFERROR(VLOOKUP($F275,Catalogos!$A:$B,2,0),"VII")</f>
        <v>VII</v>
      </c>
      <c r="N275" s="56" t="e">
        <f>VLOOKUP(MIN(IFERROR(VLOOKUP(T275,Catalogos!$F:$G,2,0),200),IFERROR(VLOOKUP(U275,Catalogos!$F:$G,2,0),200),IFERROR(VLOOKUP(V275,Catalogos!$F:$G,2,0),200),IFERROR(VLOOKUP(W275,Catalogos!$F:$G,2,0),200)),Catalogos!$G$30:$H$57,2,0)</f>
        <v>#N/A</v>
      </c>
      <c r="O275" s="53" t="e">
        <f>VLOOKUP($F275,Catalogos!$A:$C,3,0)</f>
        <v>#N/A</v>
      </c>
      <c r="P275" s="14" t="e">
        <f t="shared" si="28"/>
        <v>#N/A</v>
      </c>
      <c r="Q275" s="20">
        <f t="shared" si="29"/>
        <v>0</v>
      </c>
      <c r="R275" s="20" t="e">
        <f t="shared" si="30"/>
        <v>#N/A</v>
      </c>
      <c r="S275" s="20" t="s">
        <v>118</v>
      </c>
      <c r="T275" s="65" t="e">
        <f>VLOOKUP($X275,Vector!$A:$I,6,0)</f>
        <v>#N/A</v>
      </c>
      <c r="U275" s="65" t="e">
        <f>VLOOKUP($X275,Vector!$A:$I,7,0)</f>
        <v>#N/A</v>
      </c>
      <c r="V275" s="65" t="e">
        <f>VLOOKUP($X275,Vector!$A:$I,8,0)</f>
        <v>#N/A</v>
      </c>
      <c r="W275" s="65" t="e">
        <f>VLOOKUP($X275,Vector!$A:$I,9,0)</f>
        <v>#N/A</v>
      </c>
      <c r="X275" s="13" t="str">
        <f t="shared" si="31"/>
        <v/>
      </c>
      <c r="Y275" s="75">
        <f t="shared" si="32"/>
        <v>0</v>
      </c>
    </row>
    <row r="276" spans="10:25" x14ac:dyDescent="0.25">
      <c r="J276" s="57" t="e">
        <f>+VLOOKUP($X276,Vector!$A:$P,4,0)-$A276</f>
        <v>#N/A</v>
      </c>
      <c r="K276" s="57" t="e">
        <f>+VLOOKUP($X276,Vector!$A:$P,2,0)</f>
        <v>#N/A</v>
      </c>
      <c r="L276" s="57" t="e">
        <f>VLOOKUP(VLOOKUP($X276,Vector!$A:$P,5,0),Catalogos!K:L,2,0)</f>
        <v>#N/A</v>
      </c>
      <c r="M276" s="53" t="str">
        <f>IFERROR(VLOOKUP($F276,Catalogos!$A:$B,2,0),"VII")</f>
        <v>VII</v>
      </c>
      <c r="N276" s="56" t="e">
        <f>VLOOKUP(MIN(IFERROR(VLOOKUP(T276,Catalogos!$F:$G,2,0),200),IFERROR(VLOOKUP(U276,Catalogos!$F:$G,2,0),200),IFERROR(VLOOKUP(V276,Catalogos!$F:$G,2,0),200),IFERROR(VLOOKUP(W276,Catalogos!$F:$G,2,0),200)),Catalogos!$G$30:$H$57,2,0)</f>
        <v>#N/A</v>
      </c>
      <c r="O276" s="53" t="e">
        <f>VLOOKUP($F276,Catalogos!$A:$C,3,0)</f>
        <v>#N/A</v>
      </c>
      <c r="P276" s="14" t="e">
        <f t="shared" si="28"/>
        <v>#N/A</v>
      </c>
      <c r="Q276" s="20">
        <f t="shared" si="29"/>
        <v>0</v>
      </c>
      <c r="R276" s="20" t="e">
        <f t="shared" si="30"/>
        <v>#N/A</v>
      </c>
      <c r="S276" s="20" t="s">
        <v>118</v>
      </c>
      <c r="T276" s="65" t="e">
        <f>VLOOKUP($X276,Vector!$A:$I,6,0)</f>
        <v>#N/A</v>
      </c>
      <c r="U276" s="65" t="e">
        <f>VLOOKUP($X276,Vector!$A:$I,7,0)</f>
        <v>#N/A</v>
      </c>
      <c r="V276" s="65" t="e">
        <f>VLOOKUP($X276,Vector!$A:$I,8,0)</f>
        <v>#N/A</v>
      </c>
      <c r="W276" s="65" t="e">
        <f>VLOOKUP($X276,Vector!$A:$I,9,0)</f>
        <v>#N/A</v>
      </c>
      <c r="X276" s="13" t="str">
        <f t="shared" si="31"/>
        <v/>
      </c>
      <c r="Y276" s="75">
        <f t="shared" si="32"/>
        <v>0</v>
      </c>
    </row>
    <row r="277" spans="10:25" x14ac:dyDescent="0.25">
      <c r="J277" s="57" t="e">
        <f>+VLOOKUP($X277,Vector!$A:$P,4,0)-$A277</f>
        <v>#N/A</v>
      </c>
      <c r="K277" s="57" t="e">
        <f>+VLOOKUP($X277,Vector!$A:$P,2,0)</f>
        <v>#N/A</v>
      </c>
      <c r="L277" s="57" t="e">
        <f>VLOOKUP(VLOOKUP($X277,Vector!$A:$P,5,0),Catalogos!K:L,2,0)</f>
        <v>#N/A</v>
      </c>
      <c r="M277" s="53" t="str">
        <f>IFERROR(VLOOKUP($F277,Catalogos!$A:$B,2,0),"VII")</f>
        <v>VII</v>
      </c>
      <c r="N277" s="56" t="e">
        <f>VLOOKUP(MIN(IFERROR(VLOOKUP(T277,Catalogos!$F:$G,2,0),200),IFERROR(VLOOKUP(U277,Catalogos!$F:$G,2,0),200),IFERROR(VLOOKUP(V277,Catalogos!$F:$G,2,0),200),IFERROR(VLOOKUP(W277,Catalogos!$F:$G,2,0),200)),Catalogos!$G$30:$H$57,2,0)</f>
        <v>#N/A</v>
      </c>
      <c r="O277" s="53" t="e">
        <f>VLOOKUP($F277,Catalogos!$A:$C,3,0)</f>
        <v>#N/A</v>
      </c>
      <c r="P277" s="14" t="e">
        <f t="shared" si="28"/>
        <v>#N/A</v>
      </c>
      <c r="Q277" s="20">
        <f t="shared" si="29"/>
        <v>0</v>
      </c>
      <c r="R277" s="20" t="e">
        <f t="shared" si="30"/>
        <v>#N/A</v>
      </c>
      <c r="S277" s="20" t="s">
        <v>118</v>
      </c>
      <c r="T277" s="65" t="e">
        <f>VLOOKUP($X277,Vector!$A:$I,6,0)</f>
        <v>#N/A</v>
      </c>
      <c r="U277" s="65" t="e">
        <f>VLOOKUP($X277,Vector!$A:$I,7,0)</f>
        <v>#N/A</v>
      </c>
      <c r="V277" s="65" t="e">
        <f>VLOOKUP($X277,Vector!$A:$I,8,0)</f>
        <v>#N/A</v>
      </c>
      <c r="W277" s="65" t="e">
        <f>VLOOKUP($X277,Vector!$A:$I,9,0)</f>
        <v>#N/A</v>
      </c>
      <c r="X277" s="13" t="str">
        <f t="shared" si="31"/>
        <v/>
      </c>
      <c r="Y277" s="75">
        <f t="shared" si="32"/>
        <v>0</v>
      </c>
    </row>
    <row r="278" spans="10:25" x14ac:dyDescent="0.25">
      <c r="J278" s="57" t="e">
        <f>+VLOOKUP($X278,Vector!$A:$P,4,0)-$A278</f>
        <v>#N/A</v>
      </c>
      <c r="K278" s="57" t="e">
        <f>+VLOOKUP($X278,Vector!$A:$P,2,0)</f>
        <v>#N/A</v>
      </c>
      <c r="L278" s="57" t="e">
        <f>VLOOKUP(VLOOKUP($X278,Vector!$A:$P,5,0),Catalogos!K:L,2,0)</f>
        <v>#N/A</v>
      </c>
      <c r="M278" s="53" t="str">
        <f>IFERROR(VLOOKUP($F278,Catalogos!$A:$B,2,0),"VII")</f>
        <v>VII</v>
      </c>
      <c r="N278" s="56" t="e">
        <f>VLOOKUP(MIN(IFERROR(VLOOKUP(T278,Catalogos!$F:$G,2,0),200),IFERROR(VLOOKUP(U278,Catalogos!$F:$G,2,0),200),IFERROR(VLOOKUP(V278,Catalogos!$F:$G,2,0),200),IFERROR(VLOOKUP(W278,Catalogos!$F:$G,2,0),200)),Catalogos!$G$30:$H$57,2,0)</f>
        <v>#N/A</v>
      </c>
      <c r="O278" s="53" t="e">
        <f>VLOOKUP($F278,Catalogos!$A:$C,3,0)</f>
        <v>#N/A</v>
      </c>
      <c r="P278" s="14" t="e">
        <f t="shared" si="28"/>
        <v>#N/A</v>
      </c>
      <c r="Q278" s="20">
        <f t="shared" si="29"/>
        <v>0</v>
      </c>
      <c r="R278" s="20" t="e">
        <f t="shared" si="30"/>
        <v>#N/A</v>
      </c>
      <c r="S278" s="20" t="s">
        <v>118</v>
      </c>
      <c r="T278" s="65" t="e">
        <f>VLOOKUP($X278,Vector!$A:$I,6,0)</f>
        <v>#N/A</v>
      </c>
      <c r="U278" s="65" t="e">
        <f>VLOOKUP($X278,Vector!$A:$I,7,0)</f>
        <v>#N/A</v>
      </c>
      <c r="V278" s="65" t="e">
        <f>VLOOKUP($X278,Vector!$A:$I,8,0)</f>
        <v>#N/A</v>
      </c>
      <c r="W278" s="65" t="e">
        <f>VLOOKUP($X278,Vector!$A:$I,9,0)</f>
        <v>#N/A</v>
      </c>
      <c r="X278" s="13" t="str">
        <f t="shared" si="31"/>
        <v/>
      </c>
      <c r="Y278" s="75">
        <f t="shared" si="32"/>
        <v>0</v>
      </c>
    </row>
    <row r="279" spans="10:25" x14ac:dyDescent="0.25">
      <c r="J279" s="57" t="e">
        <f>+VLOOKUP($X279,Vector!$A:$P,4,0)-$A279</f>
        <v>#N/A</v>
      </c>
      <c r="K279" s="57" t="e">
        <f>+VLOOKUP($X279,Vector!$A:$P,2,0)</f>
        <v>#N/A</v>
      </c>
      <c r="L279" s="57" t="e">
        <f>VLOOKUP(VLOOKUP($X279,Vector!$A:$P,5,0),Catalogos!K:L,2,0)</f>
        <v>#N/A</v>
      </c>
      <c r="M279" s="53" t="str">
        <f>IFERROR(VLOOKUP($F279,Catalogos!$A:$B,2,0),"VII")</f>
        <v>VII</v>
      </c>
      <c r="N279" s="56" t="e">
        <f>VLOOKUP(MIN(IFERROR(VLOOKUP(T279,Catalogos!$F:$G,2,0),200),IFERROR(VLOOKUP(U279,Catalogos!$F:$G,2,0),200),IFERROR(VLOOKUP(V279,Catalogos!$F:$G,2,0),200),IFERROR(VLOOKUP(W279,Catalogos!$F:$G,2,0),200)),Catalogos!$G$30:$H$57,2,0)</f>
        <v>#N/A</v>
      </c>
      <c r="O279" s="53" t="e">
        <f>VLOOKUP($F279,Catalogos!$A:$C,3,0)</f>
        <v>#N/A</v>
      </c>
      <c r="P279" s="14" t="e">
        <f t="shared" si="28"/>
        <v>#N/A</v>
      </c>
      <c r="Q279" s="20">
        <f t="shared" si="29"/>
        <v>0</v>
      </c>
      <c r="R279" s="20" t="e">
        <f t="shared" si="30"/>
        <v>#N/A</v>
      </c>
      <c r="S279" s="20" t="s">
        <v>118</v>
      </c>
      <c r="T279" s="65" t="e">
        <f>VLOOKUP($X279,Vector!$A:$I,6,0)</f>
        <v>#N/A</v>
      </c>
      <c r="U279" s="65" t="e">
        <f>VLOOKUP($X279,Vector!$A:$I,7,0)</f>
        <v>#N/A</v>
      </c>
      <c r="V279" s="65" t="e">
        <f>VLOOKUP($X279,Vector!$A:$I,8,0)</f>
        <v>#N/A</v>
      </c>
      <c r="W279" s="65" t="e">
        <f>VLOOKUP($X279,Vector!$A:$I,9,0)</f>
        <v>#N/A</v>
      </c>
      <c r="X279" s="13" t="str">
        <f t="shared" si="31"/>
        <v/>
      </c>
      <c r="Y279" s="75">
        <f t="shared" si="32"/>
        <v>0</v>
      </c>
    </row>
    <row r="280" spans="10:25" x14ac:dyDescent="0.25">
      <c r="J280" s="57" t="e">
        <f>+VLOOKUP($X280,Vector!$A:$P,4,0)-$A280</f>
        <v>#N/A</v>
      </c>
      <c r="K280" s="57" t="e">
        <f>+VLOOKUP($X280,Vector!$A:$P,2,0)</f>
        <v>#N/A</v>
      </c>
      <c r="L280" s="57" t="e">
        <f>VLOOKUP(VLOOKUP($X280,Vector!$A:$P,5,0),Catalogos!K:L,2,0)</f>
        <v>#N/A</v>
      </c>
      <c r="M280" s="53" t="str">
        <f>IFERROR(VLOOKUP($F280,Catalogos!$A:$B,2,0),"VII")</f>
        <v>VII</v>
      </c>
      <c r="N280" s="56" t="e">
        <f>VLOOKUP(MIN(IFERROR(VLOOKUP(T280,Catalogos!$F:$G,2,0),200),IFERROR(VLOOKUP(U280,Catalogos!$F:$G,2,0),200),IFERROR(VLOOKUP(V280,Catalogos!$F:$G,2,0),200),IFERROR(VLOOKUP(W280,Catalogos!$F:$G,2,0),200)),Catalogos!$G$30:$H$57,2,0)</f>
        <v>#N/A</v>
      </c>
      <c r="O280" s="53" t="e">
        <f>VLOOKUP($F280,Catalogos!$A:$C,3,0)</f>
        <v>#N/A</v>
      </c>
      <c r="P280" s="14" t="e">
        <f t="shared" si="28"/>
        <v>#N/A</v>
      </c>
      <c r="Q280" s="20">
        <f t="shared" si="29"/>
        <v>0</v>
      </c>
      <c r="R280" s="20" t="e">
        <f t="shared" si="30"/>
        <v>#N/A</v>
      </c>
      <c r="S280" s="20" t="s">
        <v>118</v>
      </c>
      <c r="T280" s="65" t="e">
        <f>VLOOKUP($X280,Vector!$A:$I,6,0)</f>
        <v>#N/A</v>
      </c>
      <c r="U280" s="65" t="e">
        <f>VLOOKUP($X280,Vector!$A:$I,7,0)</f>
        <v>#N/A</v>
      </c>
      <c r="V280" s="65" t="e">
        <f>VLOOKUP($X280,Vector!$A:$I,8,0)</f>
        <v>#N/A</v>
      </c>
      <c r="W280" s="65" t="e">
        <f>VLOOKUP($X280,Vector!$A:$I,9,0)</f>
        <v>#N/A</v>
      </c>
      <c r="X280" s="13" t="str">
        <f t="shared" si="31"/>
        <v/>
      </c>
      <c r="Y280" s="75">
        <f t="shared" si="32"/>
        <v>0</v>
      </c>
    </row>
    <row r="281" spans="10:25" x14ac:dyDescent="0.25">
      <c r="J281" s="57" t="e">
        <f>+VLOOKUP($X281,Vector!$A:$P,4,0)-$A281</f>
        <v>#N/A</v>
      </c>
      <c r="K281" s="57" t="e">
        <f>+VLOOKUP($X281,Vector!$A:$P,2,0)</f>
        <v>#N/A</v>
      </c>
      <c r="L281" s="57" t="e">
        <f>VLOOKUP(VLOOKUP($X281,Vector!$A:$P,5,0),Catalogos!K:L,2,0)</f>
        <v>#N/A</v>
      </c>
      <c r="M281" s="53" t="str">
        <f>IFERROR(VLOOKUP($F281,Catalogos!$A:$B,2,0),"VII")</f>
        <v>VII</v>
      </c>
      <c r="N281" s="56" t="e">
        <f>VLOOKUP(MIN(IFERROR(VLOOKUP(T281,Catalogos!$F:$G,2,0),200),IFERROR(VLOOKUP(U281,Catalogos!$F:$G,2,0),200),IFERROR(VLOOKUP(V281,Catalogos!$F:$G,2,0),200),IFERROR(VLOOKUP(W281,Catalogos!$F:$G,2,0),200)),Catalogos!$G$30:$H$57,2,0)</f>
        <v>#N/A</v>
      </c>
      <c r="O281" s="53" t="e">
        <f>VLOOKUP($F281,Catalogos!$A:$C,3,0)</f>
        <v>#N/A</v>
      </c>
      <c r="P281" s="14" t="e">
        <f t="shared" si="28"/>
        <v>#N/A</v>
      </c>
      <c r="Q281" s="20">
        <f t="shared" si="29"/>
        <v>0</v>
      </c>
      <c r="R281" s="20" t="e">
        <f t="shared" si="30"/>
        <v>#N/A</v>
      </c>
      <c r="S281" s="20" t="s">
        <v>118</v>
      </c>
      <c r="T281" s="65" t="e">
        <f>VLOOKUP($X281,Vector!$A:$I,6,0)</f>
        <v>#N/A</v>
      </c>
      <c r="U281" s="65" t="e">
        <f>VLOOKUP($X281,Vector!$A:$I,7,0)</f>
        <v>#N/A</v>
      </c>
      <c r="V281" s="65" t="e">
        <f>VLOOKUP($X281,Vector!$A:$I,8,0)</f>
        <v>#N/A</v>
      </c>
      <c r="W281" s="65" t="e">
        <f>VLOOKUP($X281,Vector!$A:$I,9,0)</f>
        <v>#N/A</v>
      </c>
      <c r="X281" s="13" t="str">
        <f t="shared" si="31"/>
        <v/>
      </c>
      <c r="Y281" s="75">
        <f t="shared" si="32"/>
        <v>0</v>
      </c>
    </row>
    <row r="282" spans="10:25" x14ac:dyDescent="0.25">
      <c r="J282" s="57" t="e">
        <f>+VLOOKUP($X282,Vector!$A:$P,4,0)-$A282</f>
        <v>#N/A</v>
      </c>
      <c r="K282" s="57" t="e">
        <f>+VLOOKUP($X282,Vector!$A:$P,2,0)</f>
        <v>#N/A</v>
      </c>
      <c r="L282" s="57" t="e">
        <f>VLOOKUP(VLOOKUP($X282,Vector!$A:$P,5,0),Catalogos!K:L,2,0)</f>
        <v>#N/A</v>
      </c>
      <c r="M282" s="53" t="str">
        <f>IFERROR(VLOOKUP($F282,Catalogos!$A:$B,2,0),"VII")</f>
        <v>VII</v>
      </c>
      <c r="N282" s="56" t="e">
        <f>VLOOKUP(MIN(IFERROR(VLOOKUP(T282,Catalogos!$F:$G,2,0),200),IFERROR(VLOOKUP(U282,Catalogos!$F:$G,2,0),200),IFERROR(VLOOKUP(V282,Catalogos!$F:$G,2,0),200),IFERROR(VLOOKUP(W282,Catalogos!$F:$G,2,0),200)),Catalogos!$G$30:$H$57,2,0)</f>
        <v>#N/A</v>
      </c>
      <c r="O282" s="53" t="e">
        <f>VLOOKUP($F282,Catalogos!$A:$C,3,0)</f>
        <v>#N/A</v>
      </c>
      <c r="P282" s="14" t="e">
        <f t="shared" si="28"/>
        <v>#N/A</v>
      </c>
      <c r="Q282" s="20">
        <f t="shared" si="29"/>
        <v>0</v>
      </c>
      <c r="R282" s="20" t="e">
        <f t="shared" si="30"/>
        <v>#N/A</v>
      </c>
      <c r="S282" s="20" t="s">
        <v>118</v>
      </c>
      <c r="T282" s="65" t="e">
        <f>VLOOKUP($X282,Vector!$A:$I,6,0)</f>
        <v>#N/A</v>
      </c>
      <c r="U282" s="65" t="e">
        <f>VLOOKUP($X282,Vector!$A:$I,7,0)</f>
        <v>#N/A</v>
      </c>
      <c r="V282" s="65" t="e">
        <f>VLOOKUP($X282,Vector!$A:$I,8,0)</f>
        <v>#N/A</v>
      </c>
      <c r="W282" s="65" t="e">
        <f>VLOOKUP($X282,Vector!$A:$I,9,0)</f>
        <v>#N/A</v>
      </c>
      <c r="X282" s="13" t="str">
        <f t="shared" si="31"/>
        <v/>
      </c>
      <c r="Y282" s="75">
        <f t="shared" si="32"/>
        <v>0</v>
      </c>
    </row>
    <row r="283" spans="10:25" x14ac:dyDescent="0.25">
      <c r="J283" s="57" t="e">
        <f>+VLOOKUP($X283,Vector!$A:$P,4,0)-$A283</f>
        <v>#N/A</v>
      </c>
      <c r="K283" s="57" t="e">
        <f>+VLOOKUP($X283,Vector!$A:$P,2,0)</f>
        <v>#N/A</v>
      </c>
      <c r="L283" s="57" t="e">
        <f>VLOOKUP(VLOOKUP($X283,Vector!$A:$P,5,0),Catalogos!K:L,2,0)</f>
        <v>#N/A</v>
      </c>
      <c r="M283" s="53" t="str">
        <f>IFERROR(VLOOKUP($F283,Catalogos!$A:$B,2,0),"VII")</f>
        <v>VII</v>
      </c>
      <c r="N283" s="56" t="e">
        <f>VLOOKUP(MIN(IFERROR(VLOOKUP(T283,Catalogos!$F:$G,2,0),200),IFERROR(VLOOKUP(U283,Catalogos!$F:$G,2,0),200),IFERROR(VLOOKUP(V283,Catalogos!$F:$G,2,0),200),IFERROR(VLOOKUP(W283,Catalogos!$F:$G,2,0),200)),Catalogos!$G$30:$H$57,2,0)</f>
        <v>#N/A</v>
      </c>
      <c r="O283" s="53" t="e">
        <f>VLOOKUP($F283,Catalogos!$A:$C,3,0)</f>
        <v>#N/A</v>
      </c>
      <c r="P283" s="14" t="e">
        <f t="shared" si="28"/>
        <v>#N/A</v>
      </c>
      <c r="Q283" s="20">
        <f t="shared" si="29"/>
        <v>0</v>
      </c>
      <c r="R283" s="20" t="e">
        <f t="shared" si="30"/>
        <v>#N/A</v>
      </c>
      <c r="S283" s="20" t="s">
        <v>118</v>
      </c>
      <c r="T283" s="65" t="e">
        <f>VLOOKUP($X283,Vector!$A:$I,6,0)</f>
        <v>#N/A</v>
      </c>
      <c r="U283" s="65" t="e">
        <f>VLOOKUP($X283,Vector!$A:$I,7,0)</f>
        <v>#N/A</v>
      </c>
      <c r="V283" s="65" t="e">
        <f>VLOOKUP($X283,Vector!$A:$I,8,0)</f>
        <v>#N/A</v>
      </c>
      <c r="W283" s="65" t="e">
        <f>VLOOKUP($X283,Vector!$A:$I,9,0)</f>
        <v>#N/A</v>
      </c>
      <c r="X283" s="13" t="str">
        <f t="shared" si="31"/>
        <v/>
      </c>
      <c r="Y283" s="75">
        <f t="shared" si="32"/>
        <v>0</v>
      </c>
    </row>
    <row r="284" spans="10:25" x14ac:dyDescent="0.25">
      <c r="J284" s="57" t="e">
        <f>+VLOOKUP($X284,Vector!$A:$P,4,0)-$A284</f>
        <v>#N/A</v>
      </c>
      <c r="K284" s="57" t="e">
        <f>+VLOOKUP($X284,Vector!$A:$P,2,0)</f>
        <v>#N/A</v>
      </c>
      <c r="L284" s="57" t="e">
        <f>VLOOKUP(VLOOKUP($X284,Vector!$A:$P,5,0),Catalogos!K:L,2,0)</f>
        <v>#N/A</v>
      </c>
      <c r="M284" s="53" t="str">
        <f>IFERROR(VLOOKUP($F284,Catalogos!$A:$B,2,0),"VII")</f>
        <v>VII</v>
      </c>
      <c r="N284" s="56" t="e">
        <f>VLOOKUP(MIN(IFERROR(VLOOKUP(T284,Catalogos!$F:$G,2,0),200),IFERROR(VLOOKUP(U284,Catalogos!$F:$G,2,0),200),IFERROR(VLOOKUP(V284,Catalogos!$F:$G,2,0),200),IFERROR(VLOOKUP(W284,Catalogos!$F:$G,2,0),200)),Catalogos!$G$30:$H$57,2,0)</f>
        <v>#N/A</v>
      </c>
      <c r="O284" s="53" t="e">
        <f>VLOOKUP($F284,Catalogos!$A:$C,3,0)</f>
        <v>#N/A</v>
      </c>
      <c r="P284" s="14" t="e">
        <f t="shared" si="28"/>
        <v>#N/A</v>
      </c>
      <c r="Q284" s="20">
        <f t="shared" si="29"/>
        <v>0</v>
      </c>
      <c r="R284" s="20" t="e">
        <f t="shared" si="30"/>
        <v>#N/A</v>
      </c>
      <c r="S284" s="20" t="s">
        <v>118</v>
      </c>
      <c r="T284" s="65" t="e">
        <f>VLOOKUP($X284,Vector!$A:$I,6,0)</f>
        <v>#N/A</v>
      </c>
      <c r="U284" s="65" t="e">
        <f>VLOOKUP($X284,Vector!$A:$I,7,0)</f>
        <v>#N/A</v>
      </c>
      <c r="V284" s="65" t="e">
        <f>VLOOKUP($X284,Vector!$A:$I,8,0)</f>
        <v>#N/A</v>
      </c>
      <c r="W284" s="65" t="e">
        <f>VLOOKUP($X284,Vector!$A:$I,9,0)</f>
        <v>#N/A</v>
      </c>
      <c r="X284" s="13" t="str">
        <f t="shared" si="31"/>
        <v/>
      </c>
      <c r="Y284" s="75">
        <f t="shared" si="32"/>
        <v>0</v>
      </c>
    </row>
    <row r="285" spans="10:25" x14ac:dyDescent="0.25">
      <c r="J285" s="57" t="e">
        <f>+VLOOKUP($X285,Vector!$A:$P,4,0)-$A285</f>
        <v>#N/A</v>
      </c>
      <c r="K285" s="57" t="e">
        <f>+VLOOKUP($X285,Vector!$A:$P,2,0)</f>
        <v>#N/A</v>
      </c>
      <c r="L285" s="57" t="e">
        <f>VLOOKUP(VLOOKUP($X285,Vector!$A:$P,5,0),Catalogos!K:L,2,0)</f>
        <v>#N/A</v>
      </c>
      <c r="M285" s="53" t="str">
        <f>IFERROR(VLOOKUP($F285,Catalogos!$A:$B,2,0),"VII")</f>
        <v>VII</v>
      </c>
      <c r="N285" s="56" t="e">
        <f>VLOOKUP(MIN(IFERROR(VLOOKUP(T285,Catalogos!$F:$G,2,0),200),IFERROR(VLOOKUP(U285,Catalogos!$F:$G,2,0),200),IFERROR(VLOOKUP(V285,Catalogos!$F:$G,2,0),200),IFERROR(VLOOKUP(W285,Catalogos!$F:$G,2,0),200)),Catalogos!$G$30:$H$57,2,0)</f>
        <v>#N/A</v>
      </c>
      <c r="O285" s="53" t="e">
        <f>VLOOKUP($F285,Catalogos!$A:$C,3,0)</f>
        <v>#N/A</v>
      </c>
      <c r="P285" s="14" t="e">
        <f t="shared" si="28"/>
        <v>#N/A</v>
      </c>
      <c r="Q285" s="20">
        <f t="shared" si="29"/>
        <v>0</v>
      </c>
      <c r="R285" s="20" t="e">
        <f t="shared" si="30"/>
        <v>#N/A</v>
      </c>
      <c r="S285" s="20" t="s">
        <v>118</v>
      </c>
      <c r="T285" s="65" t="e">
        <f>VLOOKUP($X285,Vector!$A:$I,6,0)</f>
        <v>#N/A</v>
      </c>
      <c r="U285" s="65" t="e">
        <f>VLOOKUP($X285,Vector!$A:$I,7,0)</f>
        <v>#N/A</v>
      </c>
      <c r="V285" s="65" t="e">
        <f>VLOOKUP($X285,Vector!$A:$I,8,0)</f>
        <v>#N/A</v>
      </c>
      <c r="W285" s="65" t="e">
        <f>VLOOKUP($X285,Vector!$A:$I,9,0)</f>
        <v>#N/A</v>
      </c>
      <c r="X285" s="13" t="str">
        <f t="shared" si="31"/>
        <v/>
      </c>
      <c r="Y285" s="75">
        <f t="shared" si="32"/>
        <v>0</v>
      </c>
    </row>
    <row r="286" spans="10:25" x14ac:dyDescent="0.25">
      <c r="J286" s="57" t="e">
        <f>+VLOOKUP($X286,Vector!$A:$P,4,0)-$A286</f>
        <v>#N/A</v>
      </c>
      <c r="K286" s="57" t="e">
        <f>+VLOOKUP($X286,Vector!$A:$P,2,0)</f>
        <v>#N/A</v>
      </c>
      <c r="L286" s="57" t="e">
        <f>VLOOKUP(VLOOKUP($X286,Vector!$A:$P,5,0),Catalogos!K:L,2,0)</f>
        <v>#N/A</v>
      </c>
      <c r="M286" s="53" t="str">
        <f>IFERROR(VLOOKUP($F286,Catalogos!$A:$B,2,0),"VII")</f>
        <v>VII</v>
      </c>
      <c r="N286" s="56" t="e">
        <f>VLOOKUP(MIN(IFERROR(VLOOKUP(T286,Catalogos!$F:$G,2,0),200),IFERROR(VLOOKUP(U286,Catalogos!$F:$G,2,0),200),IFERROR(VLOOKUP(V286,Catalogos!$F:$G,2,0),200),IFERROR(VLOOKUP(W286,Catalogos!$F:$G,2,0),200)),Catalogos!$G$30:$H$57,2,0)</f>
        <v>#N/A</v>
      </c>
      <c r="O286" s="53" t="e">
        <f>VLOOKUP($F286,Catalogos!$A:$C,3,0)</f>
        <v>#N/A</v>
      </c>
      <c r="P286" s="14" t="e">
        <f t="shared" si="28"/>
        <v>#N/A</v>
      </c>
      <c r="Q286" s="20">
        <f t="shared" si="29"/>
        <v>0</v>
      </c>
      <c r="R286" s="20" t="e">
        <f t="shared" si="30"/>
        <v>#N/A</v>
      </c>
      <c r="S286" s="20" t="s">
        <v>118</v>
      </c>
      <c r="T286" s="65" t="e">
        <f>VLOOKUP($X286,Vector!$A:$I,6,0)</f>
        <v>#N/A</v>
      </c>
      <c r="U286" s="65" t="e">
        <f>VLOOKUP($X286,Vector!$A:$I,7,0)</f>
        <v>#N/A</v>
      </c>
      <c r="V286" s="65" t="e">
        <f>VLOOKUP($X286,Vector!$A:$I,8,0)</f>
        <v>#N/A</v>
      </c>
      <c r="W286" s="65" t="e">
        <f>VLOOKUP($X286,Vector!$A:$I,9,0)</f>
        <v>#N/A</v>
      </c>
      <c r="X286" s="13" t="str">
        <f t="shared" si="31"/>
        <v/>
      </c>
      <c r="Y286" s="75">
        <f t="shared" si="32"/>
        <v>0</v>
      </c>
    </row>
    <row r="287" spans="10:25" x14ac:dyDescent="0.25">
      <c r="J287" s="57" t="e">
        <f>+VLOOKUP($X287,Vector!$A:$P,4,0)-$A287</f>
        <v>#N/A</v>
      </c>
      <c r="K287" s="57" t="e">
        <f>+VLOOKUP($X287,Vector!$A:$P,2,0)</f>
        <v>#N/A</v>
      </c>
      <c r="L287" s="57" t="e">
        <f>VLOOKUP(VLOOKUP($X287,Vector!$A:$P,5,0),Catalogos!K:L,2,0)</f>
        <v>#N/A</v>
      </c>
      <c r="M287" s="53" t="str">
        <f>IFERROR(VLOOKUP($F287,Catalogos!$A:$B,2,0),"VII")</f>
        <v>VII</v>
      </c>
      <c r="N287" s="56" t="e">
        <f>VLOOKUP(MIN(IFERROR(VLOOKUP(T287,Catalogos!$F:$G,2,0),200),IFERROR(VLOOKUP(U287,Catalogos!$F:$G,2,0),200),IFERROR(VLOOKUP(V287,Catalogos!$F:$G,2,0),200),IFERROR(VLOOKUP(W287,Catalogos!$F:$G,2,0),200)),Catalogos!$G$30:$H$57,2,0)</f>
        <v>#N/A</v>
      </c>
      <c r="O287" s="53" t="e">
        <f>VLOOKUP($F287,Catalogos!$A:$C,3,0)</f>
        <v>#N/A</v>
      </c>
      <c r="P287" s="14" t="e">
        <f t="shared" si="28"/>
        <v>#N/A</v>
      </c>
      <c r="Q287" s="20">
        <f t="shared" si="29"/>
        <v>0</v>
      </c>
      <c r="R287" s="20" t="e">
        <f t="shared" si="30"/>
        <v>#N/A</v>
      </c>
      <c r="S287" s="20" t="s">
        <v>118</v>
      </c>
      <c r="T287" s="65" t="e">
        <f>VLOOKUP($X287,Vector!$A:$I,6,0)</f>
        <v>#N/A</v>
      </c>
      <c r="U287" s="65" t="e">
        <f>VLOOKUP($X287,Vector!$A:$I,7,0)</f>
        <v>#N/A</v>
      </c>
      <c r="V287" s="65" t="e">
        <f>VLOOKUP($X287,Vector!$A:$I,8,0)</f>
        <v>#N/A</v>
      </c>
      <c r="W287" s="65" t="e">
        <f>VLOOKUP($X287,Vector!$A:$I,9,0)</f>
        <v>#N/A</v>
      </c>
      <c r="X287" s="13" t="str">
        <f t="shared" si="31"/>
        <v/>
      </c>
      <c r="Y287" s="75">
        <f t="shared" si="32"/>
        <v>0</v>
      </c>
    </row>
    <row r="288" spans="10:25" x14ac:dyDescent="0.25">
      <c r="J288" s="57" t="e">
        <f>+VLOOKUP($X288,Vector!$A:$P,4,0)-$A288</f>
        <v>#N/A</v>
      </c>
      <c r="K288" s="57" t="e">
        <f>+VLOOKUP($X288,Vector!$A:$P,2,0)</f>
        <v>#N/A</v>
      </c>
      <c r="L288" s="57" t="e">
        <f>VLOOKUP(VLOOKUP($X288,Vector!$A:$P,5,0),Catalogos!K:L,2,0)</f>
        <v>#N/A</v>
      </c>
      <c r="M288" s="53" t="str">
        <f>IFERROR(VLOOKUP($F288,Catalogos!$A:$B,2,0),"VII")</f>
        <v>VII</v>
      </c>
      <c r="N288" s="56" t="e">
        <f>VLOOKUP(MIN(IFERROR(VLOOKUP(T288,Catalogos!$F:$G,2,0),200),IFERROR(VLOOKUP(U288,Catalogos!$F:$G,2,0),200),IFERROR(VLOOKUP(V288,Catalogos!$F:$G,2,0),200),IFERROR(VLOOKUP(W288,Catalogos!$F:$G,2,0),200)),Catalogos!$G$30:$H$57,2,0)</f>
        <v>#N/A</v>
      </c>
      <c r="O288" s="53" t="e">
        <f>VLOOKUP($F288,Catalogos!$A:$C,3,0)</f>
        <v>#N/A</v>
      </c>
      <c r="P288" s="14" t="e">
        <f t="shared" si="28"/>
        <v>#N/A</v>
      </c>
      <c r="Q288" s="20">
        <f t="shared" si="29"/>
        <v>0</v>
      </c>
      <c r="R288" s="20" t="e">
        <f t="shared" si="30"/>
        <v>#N/A</v>
      </c>
      <c r="S288" s="20" t="s">
        <v>118</v>
      </c>
      <c r="T288" s="65" t="e">
        <f>VLOOKUP($X288,Vector!$A:$I,6,0)</f>
        <v>#N/A</v>
      </c>
      <c r="U288" s="65" t="e">
        <f>VLOOKUP($X288,Vector!$A:$I,7,0)</f>
        <v>#N/A</v>
      </c>
      <c r="V288" s="65" t="e">
        <f>VLOOKUP($X288,Vector!$A:$I,8,0)</f>
        <v>#N/A</v>
      </c>
      <c r="W288" s="65" t="e">
        <f>VLOOKUP($X288,Vector!$A:$I,9,0)</f>
        <v>#N/A</v>
      </c>
      <c r="X288" s="13" t="str">
        <f t="shared" si="31"/>
        <v/>
      </c>
      <c r="Y288" s="75">
        <f t="shared" si="32"/>
        <v>0</v>
      </c>
    </row>
    <row r="289" spans="10:25" x14ac:dyDescent="0.25">
      <c r="J289" s="57" t="e">
        <f>+VLOOKUP($X289,Vector!$A:$P,4,0)-$A289</f>
        <v>#N/A</v>
      </c>
      <c r="K289" s="57" t="e">
        <f>+VLOOKUP($X289,Vector!$A:$P,2,0)</f>
        <v>#N/A</v>
      </c>
      <c r="L289" s="57" t="e">
        <f>VLOOKUP(VLOOKUP($X289,Vector!$A:$P,5,0),Catalogos!K:L,2,0)</f>
        <v>#N/A</v>
      </c>
      <c r="M289" s="53" t="str">
        <f>IFERROR(VLOOKUP($F289,Catalogos!$A:$B,2,0),"VII")</f>
        <v>VII</v>
      </c>
      <c r="N289" s="56" t="e">
        <f>VLOOKUP(MIN(IFERROR(VLOOKUP(T289,Catalogos!$F:$G,2,0),200),IFERROR(VLOOKUP(U289,Catalogos!$F:$G,2,0),200),IFERROR(VLOOKUP(V289,Catalogos!$F:$G,2,0),200),IFERROR(VLOOKUP(W289,Catalogos!$F:$G,2,0),200)),Catalogos!$G$30:$H$57,2,0)</f>
        <v>#N/A</v>
      </c>
      <c r="O289" s="53" t="e">
        <f>VLOOKUP($F289,Catalogos!$A:$C,3,0)</f>
        <v>#N/A</v>
      </c>
      <c r="P289" s="14" t="e">
        <f t="shared" si="28"/>
        <v>#N/A</v>
      </c>
      <c r="Q289" s="20">
        <f t="shared" si="29"/>
        <v>0</v>
      </c>
      <c r="R289" s="20" t="e">
        <f t="shared" si="30"/>
        <v>#N/A</v>
      </c>
      <c r="S289" s="20" t="s">
        <v>118</v>
      </c>
      <c r="T289" s="65" t="e">
        <f>VLOOKUP($X289,Vector!$A:$I,6,0)</f>
        <v>#N/A</v>
      </c>
      <c r="U289" s="65" t="e">
        <f>VLOOKUP($X289,Vector!$A:$I,7,0)</f>
        <v>#N/A</v>
      </c>
      <c r="V289" s="65" t="e">
        <f>VLOOKUP($X289,Vector!$A:$I,8,0)</f>
        <v>#N/A</v>
      </c>
      <c r="W289" s="65" t="e">
        <f>VLOOKUP($X289,Vector!$A:$I,9,0)</f>
        <v>#N/A</v>
      </c>
      <c r="X289" s="13" t="str">
        <f t="shared" si="31"/>
        <v/>
      </c>
      <c r="Y289" s="75">
        <f t="shared" si="32"/>
        <v>0</v>
      </c>
    </row>
    <row r="290" spans="10:25" x14ac:dyDescent="0.25">
      <c r="J290" s="57" t="e">
        <f>+VLOOKUP($X290,Vector!$A:$P,4,0)-$A290</f>
        <v>#N/A</v>
      </c>
      <c r="K290" s="57" t="e">
        <f>+VLOOKUP($X290,Vector!$A:$P,2,0)</f>
        <v>#N/A</v>
      </c>
      <c r="L290" s="57" t="e">
        <f>VLOOKUP(VLOOKUP($X290,Vector!$A:$P,5,0),Catalogos!K:L,2,0)</f>
        <v>#N/A</v>
      </c>
      <c r="M290" s="53" t="str">
        <f>IFERROR(VLOOKUP($F290,Catalogos!$A:$B,2,0),"VII")</f>
        <v>VII</v>
      </c>
      <c r="N290" s="56" t="e">
        <f>VLOOKUP(MIN(IFERROR(VLOOKUP(T290,Catalogos!$F:$G,2,0),200),IFERROR(VLOOKUP(U290,Catalogos!$F:$G,2,0),200),IFERROR(VLOOKUP(V290,Catalogos!$F:$G,2,0),200),IFERROR(VLOOKUP(W290,Catalogos!$F:$G,2,0),200)),Catalogos!$G$30:$H$57,2,0)</f>
        <v>#N/A</v>
      </c>
      <c r="O290" s="53" t="e">
        <f>VLOOKUP($F290,Catalogos!$A:$C,3,0)</f>
        <v>#N/A</v>
      </c>
      <c r="P290" s="14" t="e">
        <f t="shared" si="28"/>
        <v>#N/A</v>
      </c>
      <c r="Q290" s="20">
        <f t="shared" si="29"/>
        <v>0</v>
      </c>
      <c r="R290" s="20" t="e">
        <f t="shared" si="30"/>
        <v>#N/A</v>
      </c>
      <c r="S290" s="20" t="s">
        <v>118</v>
      </c>
      <c r="T290" s="65" t="e">
        <f>VLOOKUP($X290,Vector!$A:$I,6,0)</f>
        <v>#N/A</v>
      </c>
      <c r="U290" s="65" t="e">
        <f>VLOOKUP($X290,Vector!$A:$I,7,0)</f>
        <v>#N/A</v>
      </c>
      <c r="V290" s="65" t="e">
        <f>VLOOKUP($X290,Vector!$A:$I,8,0)</f>
        <v>#N/A</v>
      </c>
      <c r="W290" s="65" t="e">
        <f>VLOOKUP($X290,Vector!$A:$I,9,0)</f>
        <v>#N/A</v>
      </c>
      <c r="X290" s="13" t="str">
        <f t="shared" si="31"/>
        <v/>
      </c>
      <c r="Y290" s="75">
        <f t="shared" si="32"/>
        <v>0</v>
      </c>
    </row>
    <row r="291" spans="10:25" x14ac:dyDescent="0.25">
      <c r="J291" s="57" t="e">
        <f>+VLOOKUP($X291,Vector!$A:$P,4,0)-$A291</f>
        <v>#N/A</v>
      </c>
      <c r="K291" s="57" t="e">
        <f>+VLOOKUP($X291,Vector!$A:$P,2,0)</f>
        <v>#N/A</v>
      </c>
      <c r="L291" s="57" t="e">
        <f>VLOOKUP(VLOOKUP($X291,Vector!$A:$P,5,0),Catalogos!K:L,2,0)</f>
        <v>#N/A</v>
      </c>
      <c r="M291" s="53" t="str">
        <f>IFERROR(VLOOKUP($F291,Catalogos!$A:$B,2,0),"VII")</f>
        <v>VII</v>
      </c>
      <c r="N291" s="56" t="e">
        <f>VLOOKUP(MIN(IFERROR(VLOOKUP(T291,Catalogos!$F:$G,2,0),200),IFERROR(VLOOKUP(U291,Catalogos!$F:$G,2,0),200),IFERROR(VLOOKUP(V291,Catalogos!$F:$G,2,0),200),IFERROR(VLOOKUP(W291,Catalogos!$F:$G,2,0),200)),Catalogos!$G$30:$H$57,2,0)</f>
        <v>#N/A</v>
      </c>
      <c r="O291" s="53" t="e">
        <f>VLOOKUP($F291,Catalogos!$A:$C,3,0)</f>
        <v>#N/A</v>
      </c>
      <c r="P291" s="14" t="e">
        <f t="shared" si="28"/>
        <v>#N/A</v>
      </c>
      <c r="Q291" s="20">
        <f t="shared" si="29"/>
        <v>0</v>
      </c>
      <c r="R291" s="20" t="e">
        <f t="shared" si="30"/>
        <v>#N/A</v>
      </c>
      <c r="S291" s="20" t="s">
        <v>118</v>
      </c>
      <c r="T291" s="65" t="e">
        <f>VLOOKUP($X291,Vector!$A:$I,6,0)</f>
        <v>#N/A</v>
      </c>
      <c r="U291" s="65" t="e">
        <f>VLOOKUP($X291,Vector!$A:$I,7,0)</f>
        <v>#N/A</v>
      </c>
      <c r="V291" s="65" t="e">
        <f>VLOOKUP($X291,Vector!$A:$I,8,0)</f>
        <v>#N/A</v>
      </c>
      <c r="W291" s="65" t="e">
        <f>VLOOKUP($X291,Vector!$A:$I,9,0)</f>
        <v>#N/A</v>
      </c>
      <c r="X291" s="13" t="str">
        <f t="shared" si="31"/>
        <v/>
      </c>
      <c r="Y291" s="75">
        <f t="shared" si="32"/>
        <v>0</v>
      </c>
    </row>
    <row r="292" spans="10:25" x14ac:dyDescent="0.25">
      <c r="J292" s="57" t="e">
        <f>+VLOOKUP($X292,Vector!$A:$P,4,0)-$A292</f>
        <v>#N/A</v>
      </c>
      <c r="K292" s="57" t="e">
        <f>+VLOOKUP($X292,Vector!$A:$P,2,0)</f>
        <v>#N/A</v>
      </c>
      <c r="L292" s="57" t="e">
        <f>VLOOKUP(VLOOKUP($X292,Vector!$A:$P,5,0),Catalogos!K:L,2,0)</f>
        <v>#N/A</v>
      </c>
      <c r="M292" s="53" t="str">
        <f>IFERROR(VLOOKUP($F292,Catalogos!$A:$B,2,0),"VII")</f>
        <v>VII</v>
      </c>
      <c r="N292" s="56" t="e">
        <f>VLOOKUP(MIN(IFERROR(VLOOKUP(T292,Catalogos!$F:$G,2,0),200),IFERROR(VLOOKUP(U292,Catalogos!$F:$G,2,0),200),IFERROR(VLOOKUP(V292,Catalogos!$F:$G,2,0),200),IFERROR(VLOOKUP(W292,Catalogos!$F:$G,2,0),200)),Catalogos!$G$30:$H$57,2,0)</f>
        <v>#N/A</v>
      </c>
      <c r="O292" s="53" t="e">
        <f>VLOOKUP($F292,Catalogos!$A:$C,3,0)</f>
        <v>#N/A</v>
      </c>
      <c r="P292" s="14" t="e">
        <f t="shared" si="28"/>
        <v>#N/A</v>
      </c>
      <c r="Q292" s="20">
        <f t="shared" si="29"/>
        <v>0</v>
      </c>
      <c r="R292" s="20" t="e">
        <f t="shared" si="30"/>
        <v>#N/A</v>
      </c>
      <c r="S292" s="20" t="s">
        <v>118</v>
      </c>
      <c r="T292" s="65" t="e">
        <f>VLOOKUP($X292,Vector!$A:$I,6,0)</f>
        <v>#N/A</v>
      </c>
      <c r="U292" s="65" t="e">
        <f>VLOOKUP($X292,Vector!$A:$I,7,0)</f>
        <v>#N/A</v>
      </c>
      <c r="V292" s="65" t="e">
        <f>VLOOKUP($X292,Vector!$A:$I,8,0)</f>
        <v>#N/A</v>
      </c>
      <c r="W292" s="65" t="e">
        <f>VLOOKUP($X292,Vector!$A:$I,9,0)</f>
        <v>#N/A</v>
      </c>
      <c r="X292" s="13" t="str">
        <f t="shared" si="31"/>
        <v/>
      </c>
      <c r="Y292" s="75">
        <f t="shared" si="32"/>
        <v>0</v>
      </c>
    </row>
    <row r="293" spans="10:25" x14ac:dyDescent="0.25">
      <c r="J293" s="57" t="e">
        <f>+VLOOKUP($X293,Vector!$A:$P,4,0)-$A293</f>
        <v>#N/A</v>
      </c>
      <c r="K293" s="57" t="e">
        <f>+VLOOKUP($X293,Vector!$A:$P,2,0)</f>
        <v>#N/A</v>
      </c>
      <c r="L293" s="57" t="e">
        <f>VLOOKUP(VLOOKUP($X293,Vector!$A:$P,5,0),Catalogos!K:L,2,0)</f>
        <v>#N/A</v>
      </c>
      <c r="M293" s="53" t="str">
        <f>IFERROR(VLOOKUP($F293,Catalogos!$A:$B,2,0),"VII")</f>
        <v>VII</v>
      </c>
      <c r="N293" s="56" t="e">
        <f>VLOOKUP(MIN(IFERROR(VLOOKUP(T293,Catalogos!$F:$G,2,0),200),IFERROR(VLOOKUP(U293,Catalogos!$F:$G,2,0),200),IFERROR(VLOOKUP(V293,Catalogos!$F:$G,2,0),200),IFERROR(VLOOKUP(W293,Catalogos!$F:$G,2,0),200)),Catalogos!$G$30:$H$57,2,0)</f>
        <v>#N/A</v>
      </c>
      <c r="O293" s="53" t="e">
        <f>VLOOKUP($F293,Catalogos!$A:$C,3,0)</f>
        <v>#N/A</v>
      </c>
      <c r="P293" s="14" t="e">
        <f t="shared" si="28"/>
        <v>#N/A</v>
      </c>
      <c r="Q293" s="20">
        <f t="shared" si="29"/>
        <v>0</v>
      </c>
      <c r="R293" s="20" t="e">
        <f t="shared" si="30"/>
        <v>#N/A</v>
      </c>
      <c r="S293" s="20" t="s">
        <v>118</v>
      </c>
      <c r="T293" s="65" t="e">
        <f>VLOOKUP($X293,Vector!$A:$I,6,0)</f>
        <v>#N/A</v>
      </c>
      <c r="U293" s="65" t="e">
        <f>VLOOKUP($X293,Vector!$A:$I,7,0)</f>
        <v>#N/A</v>
      </c>
      <c r="V293" s="65" t="e">
        <f>VLOOKUP($X293,Vector!$A:$I,8,0)</f>
        <v>#N/A</v>
      </c>
      <c r="W293" s="65" t="e">
        <f>VLOOKUP($X293,Vector!$A:$I,9,0)</f>
        <v>#N/A</v>
      </c>
      <c r="X293" s="13" t="str">
        <f t="shared" si="31"/>
        <v/>
      </c>
      <c r="Y293" s="75">
        <f t="shared" si="32"/>
        <v>0</v>
      </c>
    </row>
    <row r="294" spans="10:25" x14ac:dyDescent="0.25">
      <c r="J294" s="57" t="e">
        <f>+VLOOKUP($X294,Vector!$A:$P,4,0)-$A294</f>
        <v>#N/A</v>
      </c>
      <c r="K294" s="57" t="e">
        <f>+VLOOKUP($X294,Vector!$A:$P,2,0)</f>
        <v>#N/A</v>
      </c>
      <c r="L294" s="57" t="e">
        <f>VLOOKUP(VLOOKUP($X294,Vector!$A:$P,5,0),Catalogos!K:L,2,0)</f>
        <v>#N/A</v>
      </c>
      <c r="M294" s="53" t="str">
        <f>IFERROR(VLOOKUP($F294,Catalogos!$A:$B,2,0),"VII")</f>
        <v>VII</v>
      </c>
      <c r="N294" s="56" t="e">
        <f>VLOOKUP(MIN(IFERROR(VLOOKUP(T294,Catalogos!$F:$G,2,0),200),IFERROR(VLOOKUP(U294,Catalogos!$F:$G,2,0),200),IFERROR(VLOOKUP(V294,Catalogos!$F:$G,2,0),200),IFERROR(VLOOKUP(W294,Catalogos!$F:$G,2,0),200)),Catalogos!$G$30:$H$57,2,0)</f>
        <v>#N/A</v>
      </c>
      <c r="O294" s="53" t="e">
        <f>VLOOKUP($F294,Catalogos!$A:$C,3,0)</f>
        <v>#N/A</v>
      </c>
      <c r="P294" s="14" t="e">
        <f t="shared" si="28"/>
        <v>#N/A</v>
      </c>
      <c r="Q294" s="20">
        <f t="shared" si="29"/>
        <v>0</v>
      </c>
      <c r="R294" s="20" t="e">
        <f t="shared" si="30"/>
        <v>#N/A</v>
      </c>
      <c r="S294" s="20" t="s">
        <v>118</v>
      </c>
      <c r="T294" s="65" t="e">
        <f>VLOOKUP($X294,Vector!$A:$I,6,0)</f>
        <v>#N/A</v>
      </c>
      <c r="U294" s="65" t="e">
        <f>VLOOKUP($X294,Vector!$A:$I,7,0)</f>
        <v>#N/A</v>
      </c>
      <c r="V294" s="65" t="e">
        <f>VLOOKUP($X294,Vector!$A:$I,8,0)</f>
        <v>#N/A</v>
      </c>
      <c r="W294" s="65" t="e">
        <f>VLOOKUP($X294,Vector!$A:$I,9,0)</f>
        <v>#N/A</v>
      </c>
      <c r="X294" s="13" t="str">
        <f t="shared" si="31"/>
        <v/>
      </c>
      <c r="Y294" s="75">
        <f t="shared" si="32"/>
        <v>0</v>
      </c>
    </row>
    <row r="295" spans="10:25" x14ac:dyDescent="0.25">
      <c r="J295" s="57" t="e">
        <f>+VLOOKUP($X295,Vector!$A:$P,4,0)-$A295</f>
        <v>#N/A</v>
      </c>
      <c r="K295" s="57" t="e">
        <f>+VLOOKUP($X295,Vector!$A:$P,2,0)</f>
        <v>#N/A</v>
      </c>
      <c r="L295" s="57" t="e">
        <f>VLOOKUP(VLOOKUP($X295,Vector!$A:$P,5,0),Catalogos!K:L,2,0)</f>
        <v>#N/A</v>
      </c>
      <c r="M295" s="53" t="str">
        <f>IFERROR(VLOOKUP($F295,Catalogos!$A:$B,2,0),"VII")</f>
        <v>VII</v>
      </c>
      <c r="N295" s="56" t="e">
        <f>VLOOKUP(MIN(IFERROR(VLOOKUP(T295,Catalogos!$F:$G,2,0),200),IFERROR(VLOOKUP(U295,Catalogos!$F:$G,2,0),200),IFERROR(VLOOKUP(V295,Catalogos!$F:$G,2,0),200),IFERROR(VLOOKUP(W295,Catalogos!$F:$G,2,0),200)),Catalogos!$G$30:$H$57,2,0)</f>
        <v>#N/A</v>
      </c>
      <c r="O295" s="53" t="e">
        <f>VLOOKUP($F295,Catalogos!$A:$C,3,0)</f>
        <v>#N/A</v>
      </c>
      <c r="P295" s="14" t="e">
        <f t="shared" si="28"/>
        <v>#N/A</v>
      </c>
      <c r="Q295" s="20">
        <f t="shared" si="29"/>
        <v>0</v>
      </c>
      <c r="R295" s="20" t="e">
        <f t="shared" si="30"/>
        <v>#N/A</v>
      </c>
      <c r="S295" s="20" t="s">
        <v>118</v>
      </c>
      <c r="T295" s="65" t="e">
        <f>VLOOKUP($X295,Vector!$A:$I,6,0)</f>
        <v>#N/A</v>
      </c>
      <c r="U295" s="65" t="e">
        <f>VLOOKUP($X295,Vector!$A:$I,7,0)</f>
        <v>#N/A</v>
      </c>
      <c r="V295" s="65" t="e">
        <f>VLOOKUP($X295,Vector!$A:$I,8,0)</f>
        <v>#N/A</v>
      </c>
      <c r="W295" s="65" t="e">
        <f>VLOOKUP($X295,Vector!$A:$I,9,0)</f>
        <v>#N/A</v>
      </c>
      <c r="X295" s="13" t="str">
        <f t="shared" si="31"/>
        <v/>
      </c>
      <c r="Y295" s="75">
        <f t="shared" si="32"/>
        <v>0</v>
      </c>
    </row>
    <row r="296" spans="10:25" x14ac:dyDescent="0.25">
      <c r="J296" s="57" t="e">
        <f>+VLOOKUP($X296,Vector!$A:$P,4,0)-$A296</f>
        <v>#N/A</v>
      </c>
      <c r="K296" s="57" t="e">
        <f>+VLOOKUP($X296,Vector!$A:$P,2,0)</f>
        <v>#N/A</v>
      </c>
      <c r="L296" s="57" t="e">
        <f>VLOOKUP(VLOOKUP($X296,Vector!$A:$P,5,0),Catalogos!K:L,2,0)</f>
        <v>#N/A</v>
      </c>
      <c r="M296" s="53" t="str">
        <f>IFERROR(VLOOKUP($F296,Catalogos!$A:$B,2,0),"VII")</f>
        <v>VII</v>
      </c>
      <c r="N296" s="56" t="e">
        <f>VLOOKUP(MIN(IFERROR(VLOOKUP(T296,Catalogos!$F:$G,2,0),200),IFERROR(VLOOKUP(U296,Catalogos!$F:$G,2,0),200),IFERROR(VLOOKUP(V296,Catalogos!$F:$G,2,0),200),IFERROR(VLOOKUP(W296,Catalogos!$F:$G,2,0),200)),Catalogos!$G$30:$H$57,2,0)</f>
        <v>#N/A</v>
      </c>
      <c r="O296" s="53" t="e">
        <f>VLOOKUP($F296,Catalogos!$A:$C,3,0)</f>
        <v>#N/A</v>
      </c>
      <c r="P296" s="14" t="e">
        <f t="shared" si="28"/>
        <v>#N/A</v>
      </c>
      <c r="Q296" s="20">
        <f t="shared" si="29"/>
        <v>0</v>
      </c>
      <c r="R296" s="20" t="e">
        <f t="shared" si="30"/>
        <v>#N/A</v>
      </c>
      <c r="S296" s="20" t="s">
        <v>118</v>
      </c>
      <c r="T296" s="65" t="e">
        <f>VLOOKUP($X296,Vector!$A:$I,6,0)</f>
        <v>#N/A</v>
      </c>
      <c r="U296" s="65" t="e">
        <f>VLOOKUP($X296,Vector!$A:$I,7,0)</f>
        <v>#N/A</v>
      </c>
      <c r="V296" s="65" t="e">
        <f>VLOOKUP($X296,Vector!$A:$I,8,0)</f>
        <v>#N/A</v>
      </c>
      <c r="W296" s="65" t="e">
        <f>VLOOKUP($X296,Vector!$A:$I,9,0)</f>
        <v>#N/A</v>
      </c>
      <c r="X296" s="13" t="str">
        <f t="shared" si="31"/>
        <v/>
      </c>
      <c r="Y296" s="75">
        <f t="shared" si="32"/>
        <v>0</v>
      </c>
    </row>
    <row r="297" spans="10:25" x14ac:dyDescent="0.25">
      <c r="J297" s="57" t="e">
        <f>+VLOOKUP($X297,Vector!$A:$P,4,0)-$A297</f>
        <v>#N/A</v>
      </c>
      <c r="K297" s="57" t="e">
        <f>+VLOOKUP($X297,Vector!$A:$P,2,0)</f>
        <v>#N/A</v>
      </c>
      <c r="L297" s="57" t="e">
        <f>VLOOKUP(VLOOKUP($X297,Vector!$A:$P,5,0),Catalogos!K:L,2,0)</f>
        <v>#N/A</v>
      </c>
      <c r="M297" s="53" t="str">
        <f>IFERROR(VLOOKUP($F297,Catalogos!$A:$B,2,0),"VII")</f>
        <v>VII</v>
      </c>
      <c r="N297" s="56" t="e">
        <f>VLOOKUP(MIN(IFERROR(VLOOKUP(T297,Catalogos!$F:$G,2,0),200),IFERROR(VLOOKUP(U297,Catalogos!$F:$G,2,0),200),IFERROR(VLOOKUP(V297,Catalogos!$F:$G,2,0),200),IFERROR(VLOOKUP(W297,Catalogos!$F:$G,2,0),200)),Catalogos!$G$30:$H$57,2,0)</f>
        <v>#N/A</v>
      </c>
      <c r="O297" s="53" t="e">
        <f>VLOOKUP($F297,Catalogos!$A:$C,3,0)</f>
        <v>#N/A</v>
      </c>
      <c r="P297" s="14" t="e">
        <f t="shared" si="28"/>
        <v>#N/A</v>
      </c>
      <c r="Q297" s="20">
        <f t="shared" si="29"/>
        <v>0</v>
      </c>
      <c r="R297" s="20" t="e">
        <f t="shared" si="30"/>
        <v>#N/A</v>
      </c>
      <c r="S297" s="20" t="s">
        <v>118</v>
      </c>
      <c r="T297" s="65" t="e">
        <f>VLOOKUP($X297,Vector!$A:$I,6,0)</f>
        <v>#N/A</v>
      </c>
      <c r="U297" s="65" t="e">
        <f>VLOOKUP($X297,Vector!$A:$I,7,0)</f>
        <v>#N/A</v>
      </c>
      <c r="V297" s="65" t="e">
        <f>VLOOKUP($X297,Vector!$A:$I,8,0)</f>
        <v>#N/A</v>
      </c>
      <c r="W297" s="65" t="e">
        <f>VLOOKUP($X297,Vector!$A:$I,9,0)</f>
        <v>#N/A</v>
      </c>
      <c r="X297" s="13" t="str">
        <f t="shared" si="31"/>
        <v/>
      </c>
      <c r="Y297" s="75">
        <f t="shared" si="32"/>
        <v>0</v>
      </c>
    </row>
    <row r="298" spans="10:25" x14ac:dyDescent="0.25">
      <c r="J298" s="57" t="e">
        <f>+VLOOKUP($X298,Vector!$A:$P,4,0)-$A298</f>
        <v>#N/A</v>
      </c>
      <c r="K298" s="57" t="e">
        <f>+VLOOKUP($X298,Vector!$A:$P,2,0)</f>
        <v>#N/A</v>
      </c>
      <c r="L298" s="57" t="e">
        <f>VLOOKUP(VLOOKUP($X298,Vector!$A:$P,5,0),Catalogos!K:L,2,0)</f>
        <v>#N/A</v>
      </c>
      <c r="M298" s="53" t="str">
        <f>IFERROR(VLOOKUP($F298,Catalogos!$A:$B,2,0),"VII")</f>
        <v>VII</v>
      </c>
      <c r="N298" s="56" t="e">
        <f>VLOOKUP(MIN(IFERROR(VLOOKUP(T298,Catalogos!$F:$G,2,0),200),IFERROR(VLOOKUP(U298,Catalogos!$F:$G,2,0),200),IFERROR(VLOOKUP(V298,Catalogos!$F:$G,2,0),200),IFERROR(VLOOKUP(W298,Catalogos!$F:$G,2,0),200)),Catalogos!$G$30:$H$57,2,0)</f>
        <v>#N/A</v>
      </c>
      <c r="O298" s="53" t="e">
        <f>VLOOKUP($F298,Catalogos!$A:$C,3,0)</f>
        <v>#N/A</v>
      </c>
      <c r="P298" s="14" t="e">
        <f t="shared" si="28"/>
        <v>#N/A</v>
      </c>
      <c r="Q298" s="20">
        <f t="shared" si="29"/>
        <v>0</v>
      </c>
      <c r="R298" s="20" t="e">
        <f t="shared" si="30"/>
        <v>#N/A</v>
      </c>
      <c r="S298" s="20" t="s">
        <v>118</v>
      </c>
      <c r="T298" s="65" t="e">
        <f>VLOOKUP($X298,Vector!$A:$I,6,0)</f>
        <v>#N/A</v>
      </c>
      <c r="U298" s="65" t="e">
        <f>VLOOKUP($X298,Vector!$A:$I,7,0)</f>
        <v>#N/A</v>
      </c>
      <c r="V298" s="65" t="e">
        <f>VLOOKUP($X298,Vector!$A:$I,8,0)</f>
        <v>#N/A</v>
      </c>
      <c r="W298" s="65" t="e">
        <f>VLOOKUP($X298,Vector!$A:$I,9,0)</f>
        <v>#N/A</v>
      </c>
      <c r="X298" s="13" t="str">
        <f t="shared" si="31"/>
        <v/>
      </c>
      <c r="Y298" s="75">
        <f t="shared" si="32"/>
        <v>0</v>
      </c>
    </row>
    <row r="299" spans="10:25" x14ac:dyDescent="0.25">
      <c r="J299" s="57" t="e">
        <f>+VLOOKUP($X299,Vector!$A:$P,4,0)-$A299</f>
        <v>#N/A</v>
      </c>
      <c r="K299" s="57" t="e">
        <f>+VLOOKUP($X299,Vector!$A:$P,2,0)</f>
        <v>#N/A</v>
      </c>
      <c r="L299" s="57" t="e">
        <f>VLOOKUP(VLOOKUP($X299,Vector!$A:$P,5,0),Catalogos!K:L,2,0)</f>
        <v>#N/A</v>
      </c>
      <c r="M299" s="53" t="str">
        <f>IFERROR(VLOOKUP($F299,Catalogos!$A:$B,2,0),"VII")</f>
        <v>VII</v>
      </c>
      <c r="N299" s="56" t="e">
        <f>VLOOKUP(MIN(IFERROR(VLOOKUP(T299,Catalogos!$F:$G,2,0),200),IFERROR(VLOOKUP(U299,Catalogos!$F:$G,2,0),200),IFERROR(VLOOKUP(V299,Catalogos!$F:$G,2,0),200),IFERROR(VLOOKUP(W299,Catalogos!$F:$G,2,0),200)),Catalogos!$G$30:$H$57,2,0)</f>
        <v>#N/A</v>
      </c>
      <c r="O299" s="53" t="e">
        <f>VLOOKUP($F299,Catalogos!$A:$C,3,0)</f>
        <v>#N/A</v>
      </c>
      <c r="P299" s="14" t="e">
        <f t="shared" si="28"/>
        <v>#N/A</v>
      </c>
      <c r="Q299" s="20">
        <f t="shared" si="29"/>
        <v>0</v>
      </c>
      <c r="R299" s="20" t="e">
        <f t="shared" si="30"/>
        <v>#N/A</v>
      </c>
      <c r="S299" s="20" t="s">
        <v>118</v>
      </c>
      <c r="T299" s="65" t="e">
        <f>VLOOKUP($X299,Vector!$A:$I,6,0)</f>
        <v>#N/A</v>
      </c>
      <c r="U299" s="65" t="e">
        <f>VLOOKUP($X299,Vector!$A:$I,7,0)</f>
        <v>#N/A</v>
      </c>
      <c r="V299" s="65" t="e">
        <f>VLOOKUP($X299,Vector!$A:$I,8,0)</f>
        <v>#N/A</v>
      </c>
      <c r="W299" s="65" t="e">
        <f>VLOOKUP($X299,Vector!$A:$I,9,0)</f>
        <v>#N/A</v>
      </c>
      <c r="X299" s="13" t="str">
        <f t="shared" si="31"/>
        <v/>
      </c>
      <c r="Y299" s="75">
        <f t="shared" si="32"/>
        <v>0</v>
      </c>
    </row>
    <row r="300" spans="10:25" x14ac:dyDescent="0.25">
      <c r="J300" s="57" t="e">
        <f>+VLOOKUP($X300,Vector!$A:$P,4,0)-$A300</f>
        <v>#N/A</v>
      </c>
      <c r="K300" s="57" t="e">
        <f>+VLOOKUP($X300,Vector!$A:$P,2,0)</f>
        <v>#N/A</v>
      </c>
      <c r="L300" s="57" t="e">
        <f>VLOOKUP(VLOOKUP($X300,Vector!$A:$P,5,0),Catalogos!K:L,2,0)</f>
        <v>#N/A</v>
      </c>
      <c r="M300" s="53" t="str">
        <f>IFERROR(VLOOKUP($F300,Catalogos!$A:$B,2,0),"VII")</f>
        <v>VII</v>
      </c>
      <c r="N300" s="56" t="e">
        <f>VLOOKUP(MIN(IFERROR(VLOOKUP(T300,Catalogos!$F:$G,2,0),200),IFERROR(VLOOKUP(U300,Catalogos!$F:$G,2,0),200),IFERROR(VLOOKUP(V300,Catalogos!$F:$G,2,0),200),IFERROR(VLOOKUP(W300,Catalogos!$F:$G,2,0),200)),Catalogos!$G$30:$H$57,2,0)</f>
        <v>#N/A</v>
      </c>
      <c r="O300" s="53" t="e">
        <f>VLOOKUP($F300,Catalogos!$A:$C,3,0)</f>
        <v>#N/A</v>
      </c>
      <c r="P300" s="14" t="e">
        <f t="shared" si="28"/>
        <v>#N/A</v>
      </c>
      <c r="Q300" s="20">
        <f t="shared" si="29"/>
        <v>0</v>
      </c>
      <c r="R300" s="20" t="e">
        <f t="shared" si="30"/>
        <v>#N/A</v>
      </c>
      <c r="S300" s="20" t="s">
        <v>118</v>
      </c>
      <c r="T300" s="65" t="e">
        <f>VLOOKUP($X300,Vector!$A:$I,6,0)</f>
        <v>#N/A</v>
      </c>
      <c r="U300" s="65" t="e">
        <f>VLOOKUP($X300,Vector!$A:$I,7,0)</f>
        <v>#N/A</v>
      </c>
      <c r="V300" s="65" t="e">
        <f>VLOOKUP($X300,Vector!$A:$I,8,0)</f>
        <v>#N/A</v>
      </c>
      <c r="W300" s="65" t="e">
        <f>VLOOKUP($X300,Vector!$A:$I,9,0)</f>
        <v>#N/A</v>
      </c>
      <c r="X300" s="13" t="str">
        <f t="shared" si="31"/>
        <v/>
      </c>
      <c r="Y300" s="75">
        <f t="shared" si="32"/>
        <v>0</v>
      </c>
    </row>
    <row r="301" spans="10:25" x14ac:dyDescent="0.25">
      <c r="J301" s="57" t="e">
        <f>+VLOOKUP($X301,Vector!$A:$P,4,0)-$A301</f>
        <v>#N/A</v>
      </c>
      <c r="K301" s="57" t="e">
        <f>+VLOOKUP($X301,Vector!$A:$P,2,0)</f>
        <v>#N/A</v>
      </c>
      <c r="L301" s="57" t="e">
        <f>VLOOKUP(VLOOKUP($X301,Vector!$A:$P,5,0),Catalogos!K:L,2,0)</f>
        <v>#N/A</v>
      </c>
      <c r="M301" s="53" t="str">
        <f>IFERROR(VLOOKUP($F301,Catalogos!$A:$B,2,0),"VII")</f>
        <v>VII</v>
      </c>
      <c r="N301" s="56" t="e">
        <f>VLOOKUP(MIN(IFERROR(VLOOKUP(T301,Catalogos!$F:$G,2,0),200),IFERROR(VLOOKUP(U301,Catalogos!$F:$G,2,0),200),IFERROR(VLOOKUP(V301,Catalogos!$F:$G,2,0),200),IFERROR(VLOOKUP(W301,Catalogos!$F:$G,2,0),200)),Catalogos!$G$30:$H$57,2,0)</f>
        <v>#N/A</v>
      </c>
      <c r="O301" s="53" t="e">
        <f>VLOOKUP($F301,Catalogos!$A:$C,3,0)</f>
        <v>#N/A</v>
      </c>
      <c r="P301" s="14" t="e">
        <f t="shared" si="28"/>
        <v>#N/A</v>
      </c>
      <c r="Q301" s="20">
        <f t="shared" si="29"/>
        <v>0</v>
      </c>
      <c r="R301" s="20" t="e">
        <f t="shared" si="30"/>
        <v>#N/A</v>
      </c>
      <c r="S301" s="20" t="s">
        <v>118</v>
      </c>
      <c r="T301" s="65" t="e">
        <f>VLOOKUP($X301,Vector!$A:$I,6,0)</f>
        <v>#N/A</v>
      </c>
      <c r="U301" s="65" t="e">
        <f>VLOOKUP($X301,Vector!$A:$I,7,0)</f>
        <v>#N/A</v>
      </c>
      <c r="V301" s="65" t="e">
        <f>VLOOKUP($X301,Vector!$A:$I,8,0)</f>
        <v>#N/A</v>
      </c>
      <c r="W301" s="65" t="e">
        <f>VLOOKUP($X301,Vector!$A:$I,9,0)</f>
        <v>#N/A</v>
      </c>
      <c r="X301" s="13" t="str">
        <f t="shared" si="31"/>
        <v/>
      </c>
      <c r="Y301" s="75">
        <f t="shared" si="32"/>
        <v>0</v>
      </c>
    </row>
    <row r="302" spans="10:25" x14ac:dyDescent="0.25">
      <c r="J302" s="57" t="e">
        <f>+VLOOKUP($X302,Vector!$A:$P,4,0)-$A302</f>
        <v>#N/A</v>
      </c>
      <c r="K302" s="57" t="e">
        <f>+VLOOKUP($X302,Vector!$A:$P,2,0)</f>
        <v>#N/A</v>
      </c>
      <c r="L302" s="57" t="e">
        <f>VLOOKUP(VLOOKUP($X302,Vector!$A:$P,5,0),Catalogos!K:L,2,0)</f>
        <v>#N/A</v>
      </c>
      <c r="M302" s="53" t="str">
        <f>IFERROR(VLOOKUP($F302,Catalogos!$A:$B,2,0),"VII")</f>
        <v>VII</v>
      </c>
      <c r="N302" s="56" t="e">
        <f>VLOOKUP(MIN(IFERROR(VLOOKUP(T302,Catalogos!$F:$G,2,0),200),IFERROR(VLOOKUP(U302,Catalogos!$F:$G,2,0),200),IFERROR(VLOOKUP(V302,Catalogos!$F:$G,2,0),200),IFERROR(VLOOKUP(W302,Catalogos!$F:$G,2,0),200)),Catalogos!$G$30:$H$57,2,0)</f>
        <v>#N/A</v>
      </c>
      <c r="O302" s="53" t="e">
        <f>VLOOKUP($F302,Catalogos!$A:$C,3,0)</f>
        <v>#N/A</v>
      </c>
      <c r="P302" s="14" t="e">
        <f t="shared" si="28"/>
        <v>#N/A</v>
      </c>
      <c r="Q302" s="20">
        <f t="shared" si="29"/>
        <v>0</v>
      </c>
      <c r="R302" s="20" t="e">
        <f t="shared" si="30"/>
        <v>#N/A</v>
      </c>
      <c r="S302" s="20" t="s">
        <v>118</v>
      </c>
      <c r="T302" s="65" t="e">
        <f>VLOOKUP($X302,Vector!$A:$I,6,0)</f>
        <v>#N/A</v>
      </c>
      <c r="U302" s="65" t="e">
        <f>VLOOKUP($X302,Vector!$A:$I,7,0)</f>
        <v>#N/A</v>
      </c>
      <c r="V302" s="65" t="e">
        <f>VLOOKUP($X302,Vector!$A:$I,8,0)</f>
        <v>#N/A</v>
      </c>
      <c r="W302" s="65" t="e">
        <f>VLOOKUP($X302,Vector!$A:$I,9,0)</f>
        <v>#N/A</v>
      </c>
      <c r="X302" s="13" t="str">
        <f t="shared" si="31"/>
        <v/>
      </c>
      <c r="Y302" s="75">
        <f t="shared" si="32"/>
        <v>0</v>
      </c>
    </row>
    <row r="303" spans="10:25" x14ac:dyDescent="0.25">
      <c r="J303" s="57" t="e">
        <f>+VLOOKUP($X303,Vector!$A:$P,4,0)-$A303</f>
        <v>#N/A</v>
      </c>
      <c r="K303" s="57" t="e">
        <f>+VLOOKUP($X303,Vector!$A:$P,2,0)</f>
        <v>#N/A</v>
      </c>
      <c r="L303" s="57" t="e">
        <f>VLOOKUP(VLOOKUP($X303,Vector!$A:$P,5,0),Catalogos!K:L,2,0)</f>
        <v>#N/A</v>
      </c>
      <c r="M303" s="53" t="str">
        <f>IFERROR(VLOOKUP($F303,Catalogos!$A:$B,2,0),"VII")</f>
        <v>VII</v>
      </c>
      <c r="N303" s="56" t="e">
        <f>VLOOKUP(MIN(IFERROR(VLOOKUP(T303,Catalogos!$F:$G,2,0),200),IFERROR(VLOOKUP(U303,Catalogos!$F:$G,2,0),200),IFERROR(VLOOKUP(V303,Catalogos!$F:$G,2,0),200),IFERROR(VLOOKUP(W303,Catalogos!$F:$G,2,0),200)),Catalogos!$G$30:$H$57,2,0)</f>
        <v>#N/A</v>
      </c>
      <c r="O303" s="53" t="e">
        <f>VLOOKUP($F303,Catalogos!$A:$C,3,0)</f>
        <v>#N/A</v>
      </c>
      <c r="P303" s="14" t="e">
        <f t="shared" ref="P303:P366" si="33">+K303*D303</f>
        <v>#N/A</v>
      </c>
      <c r="Q303" s="20">
        <f t="shared" ref="Q303:Q366" si="34">+H303-A303</f>
        <v>0</v>
      </c>
      <c r="R303" s="20" t="e">
        <f t="shared" ref="R303:R366" si="35">+J303-A303</f>
        <v>#N/A</v>
      </c>
      <c r="S303" s="20" t="s">
        <v>118</v>
      </c>
      <c r="T303" s="65" t="e">
        <f>VLOOKUP($X303,Vector!$A:$I,6,0)</f>
        <v>#N/A</v>
      </c>
      <c r="U303" s="65" t="e">
        <f>VLOOKUP($X303,Vector!$A:$I,7,0)</f>
        <v>#N/A</v>
      </c>
      <c r="V303" s="65" t="e">
        <f>VLOOKUP($X303,Vector!$A:$I,8,0)</f>
        <v>#N/A</v>
      </c>
      <c r="W303" s="65" t="e">
        <f>VLOOKUP($X303,Vector!$A:$I,9,0)</f>
        <v>#N/A</v>
      </c>
      <c r="X303" s="13" t="str">
        <f t="shared" ref="X303:X366" si="36">E303&amp;F303&amp;G303</f>
        <v/>
      </c>
      <c r="Y303" s="75">
        <f t="shared" si="32"/>
        <v>0</v>
      </c>
    </row>
    <row r="304" spans="10:25" x14ac:dyDescent="0.25">
      <c r="J304" s="57" t="e">
        <f>+VLOOKUP($X304,Vector!$A:$P,4,0)-$A304</f>
        <v>#N/A</v>
      </c>
      <c r="K304" s="57" t="e">
        <f>+VLOOKUP($X304,Vector!$A:$P,2,0)</f>
        <v>#N/A</v>
      </c>
      <c r="L304" s="57" t="e">
        <f>VLOOKUP(VLOOKUP($X304,Vector!$A:$P,5,0),Catalogos!K:L,2,0)</f>
        <v>#N/A</v>
      </c>
      <c r="M304" s="53" t="str">
        <f>IFERROR(VLOOKUP($F304,Catalogos!$A:$B,2,0),"VII")</f>
        <v>VII</v>
      </c>
      <c r="N304" s="56" t="e">
        <f>VLOOKUP(MIN(IFERROR(VLOOKUP(T304,Catalogos!$F:$G,2,0),200),IFERROR(VLOOKUP(U304,Catalogos!$F:$G,2,0),200),IFERROR(VLOOKUP(V304,Catalogos!$F:$G,2,0),200),IFERROR(VLOOKUP(W304,Catalogos!$F:$G,2,0),200)),Catalogos!$G$30:$H$57,2,0)</f>
        <v>#N/A</v>
      </c>
      <c r="O304" s="53" t="e">
        <f>VLOOKUP($F304,Catalogos!$A:$C,3,0)</f>
        <v>#N/A</v>
      </c>
      <c r="P304" s="14" t="e">
        <f t="shared" si="33"/>
        <v>#N/A</v>
      </c>
      <c r="Q304" s="20">
        <f t="shared" si="34"/>
        <v>0</v>
      </c>
      <c r="R304" s="20" t="e">
        <f t="shared" si="35"/>
        <v>#N/A</v>
      </c>
      <c r="S304" s="20" t="s">
        <v>118</v>
      </c>
      <c r="T304" s="65" t="e">
        <f>VLOOKUP($X304,Vector!$A:$I,6,0)</f>
        <v>#N/A</v>
      </c>
      <c r="U304" s="65" t="e">
        <f>VLOOKUP($X304,Vector!$A:$I,7,0)</f>
        <v>#N/A</v>
      </c>
      <c r="V304" s="65" t="e">
        <f>VLOOKUP($X304,Vector!$A:$I,8,0)</f>
        <v>#N/A</v>
      </c>
      <c r="W304" s="65" t="e">
        <f>VLOOKUP($X304,Vector!$A:$I,9,0)</f>
        <v>#N/A</v>
      </c>
      <c r="X304" s="13" t="str">
        <f t="shared" si="36"/>
        <v/>
      </c>
      <c r="Y304" s="75">
        <f t="shared" si="32"/>
        <v>0</v>
      </c>
    </row>
    <row r="305" spans="10:25" x14ac:dyDescent="0.25">
      <c r="J305" s="57" t="e">
        <f>+VLOOKUP($X305,Vector!$A:$P,4,0)-$A305</f>
        <v>#N/A</v>
      </c>
      <c r="K305" s="57" t="e">
        <f>+VLOOKUP($X305,Vector!$A:$P,2,0)</f>
        <v>#N/A</v>
      </c>
      <c r="L305" s="57" t="e">
        <f>VLOOKUP(VLOOKUP($X305,Vector!$A:$P,5,0),Catalogos!K:L,2,0)</f>
        <v>#N/A</v>
      </c>
      <c r="M305" s="53" t="str">
        <f>IFERROR(VLOOKUP($F305,Catalogos!$A:$B,2,0),"VII")</f>
        <v>VII</v>
      </c>
      <c r="N305" s="56" t="e">
        <f>VLOOKUP(MIN(IFERROR(VLOOKUP(T305,Catalogos!$F:$G,2,0),200),IFERROR(VLOOKUP(U305,Catalogos!$F:$G,2,0),200),IFERROR(VLOOKUP(V305,Catalogos!$F:$G,2,0),200),IFERROR(VLOOKUP(W305,Catalogos!$F:$G,2,0),200)),Catalogos!$G$30:$H$57,2,0)</f>
        <v>#N/A</v>
      </c>
      <c r="O305" s="53" t="e">
        <f>VLOOKUP($F305,Catalogos!$A:$C,3,0)</f>
        <v>#N/A</v>
      </c>
      <c r="P305" s="14" t="e">
        <f t="shared" si="33"/>
        <v>#N/A</v>
      </c>
      <c r="Q305" s="20">
        <f t="shared" si="34"/>
        <v>0</v>
      </c>
      <c r="R305" s="20" t="e">
        <f t="shared" si="35"/>
        <v>#N/A</v>
      </c>
      <c r="S305" s="20" t="s">
        <v>118</v>
      </c>
      <c r="T305" s="65" t="e">
        <f>VLOOKUP($X305,Vector!$A:$I,6,0)</f>
        <v>#N/A</v>
      </c>
      <c r="U305" s="65" t="e">
        <f>VLOOKUP($X305,Vector!$A:$I,7,0)</f>
        <v>#N/A</v>
      </c>
      <c r="V305" s="65" t="e">
        <f>VLOOKUP($X305,Vector!$A:$I,8,0)</f>
        <v>#N/A</v>
      </c>
      <c r="W305" s="65" t="e">
        <f>VLOOKUP($X305,Vector!$A:$I,9,0)</f>
        <v>#N/A</v>
      </c>
      <c r="X305" s="13" t="str">
        <f t="shared" si="36"/>
        <v/>
      </c>
      <c r="Y305" s="75">
        <f t="shared" si="32"/>
        <v>0</v>
      </c>
    </row>
    <row r="306" spans="10:25" x14ac:dyDescent="0.25">
      <c r="J306" s="57" t="e">
        <f>+VLOOKUP($X306,Vector!$A:$P,4,0)-$A306</f>
        <v>#N/A</v>
      </c>
      <c r="K306" s="57" t="e">
        <f>+VLOOKUP($X306,Vector!$A:$P,2,0)</f>
        <v>#N/A</v>
      </c>
      <c r="L306" s="57" t="e">
        <f>VLOOKUP(VLOOKUP($X306,Vector!$A:$P,5,0),Catalogos!K:L,2,0)</f>
        <v>#N/A</v>
      </c>
      <c r="M306" s="53" t="str">
        <f>IFERROR(VLOOKUP($F306,Catalogos!$A:$B,2,0),"VII")</f>
        <v>VII</v>
      </c>
      <c r="N306" s="56" t="e">
        <f>VLOOKUP(MIN(IFERROR(VLOOKUP(T306,Catalogos!$F:$G,2,0),200),IFERROR(VLOOKUP(U306,Catalogos!$F:$G,2,0),200),IFERROR(VLOOKUP(V306,Catalogos!$F:$G,2,0),200),IFERROR(VLOOKUP(W306,Catalogos!$F:$G,2,0),200)),Catalogos!$G$30:$H$57,2,0)</f>
        <v>#N/A</v>
      </c>
      <c r="O306" s="53" t="e">
        <f>VLOOKUP($F306,Catalogos!$A:$C,3,0)</f>
        <v>#N/A</v>
      </c>
      <c r="P306" s="14" t="e">
        <f t="shared" si="33"/>
        <v>#N/A</v>
      </c>
      <c r="Q306" s="20">
        <f t="shared" si="34"/>
        <v>0</v>
      </c>
      <c r="R306" s="20" t="e">
        <f t="shared" si="35"/>
        <v>#N/A</v>
      </c>
      <c r="S306" s="20" t="s">
        <v>118</v>
      </c>
      <c r="T306" s="65" t="e">
        <f>VLOOKUP($X306,Vector!$A:$I,6,0)</f>
        <v>#N/A</v>
      </c>
      <c r="U306" s="65" t="e">
        <f>VLOOKUP($X306,Vector!$A:$I,7,0)</f>
        <v>#N/A</v>
      </c>
      <c r="V306" s="65" t="e">
        <f>VLOOKUP($X306,Vector!$A:$I,8,0)</f>
        <v>#N/A</v>
      </c>
      <c r="W306" s="65" t="e">
        <f>VLOOKUP($X306,Vector!$A:$I,9,0)</f>
        <v>#N/A</v>
      </c>
      <c r="X306" s="13" t="str">
        <f t="shared" si="36"/>
        <v/>
      </c>
      <c r="Y306" s="75">
        <f t="shared" si="32"/>
        <v>0</v>
      </c>
    </row>
    <row r="307" spans="10:25" x14ac:dyDescent="0.25">
      <c r="J307" s="57" t="e">
        <f>+VLOOKUP($X307,Vector!$A:$P,4,0)-$A307</f>
        <v>#N/A</v>
      </c>
      <c r="K307" s="57" t="e">
        <f>+VLOOKUP($X307,Vector!$A:$P,2,0)</f>
        <v>#N/A</v>
      </c>
      <c r="L307" s="57" t="e">
        <f>VLOOKUP(VLOOKUP($X307,Vector!$A:$P,5,0),Catalogos!K:L,2,0)</f>
        <v>#N/A</v>
      </c>
      <c r="M307" s="53" t="str">
        <f>IFERROR(VLOOKUP($F307,Catalogos!$A:$B,2,0),"VII")</f>
        <v>VII</v>
      </c>
      <c r="N307" s="56" t="e">
        <f>VLOOKUP(MIN(IFERROR(VLOOKUP(T307,Catalogos!$F:$G,2,0),200),IFERROR(VLOOKUP(U307,Catalogos!$F:$G,2,0),200),IFERROR(VLOOKUP(V307,Catalogos!$F:$G,2,0),200),IFERROR(VLOOKUP(W307,Catalogos!$F:$G,2,0),200)),Catalogos!$G$30:$H$57,2,0)</f>
        <v>#N/A</v>
      </c>
      <c r="O307" s="53" t="e">
        <f>VLOOKUP($F307,Catalogos!$A:$C,3,0)</f>
        <v>#N/A</v>
      </c>
      <c r="P307" s="14" t="e">
        <f t="shared" si="33"/>
        <v>#N/A</v>
      </c>
      <c r="Q307" s="20">
        <f t="shared" si="34"/>
        <v>0</v>
      </c>
      <c r="R307" s="20" t="e">
        <f t="shared" si="35"/>
        <v>#N/A</v>
      </c>
      <c r="S307" s="20" t="s">
        <v>118</v>
      </c>
      <c r="T307" s="65" t="e">
        <f>VLOOKUP($X307,Vector!$A:$I,6,0)</f>
        <v>#N/A</v>
      </c>
      <c r="U307" s="65" t="e">
        <f>VLOOKUP($X307,Vector!$A:$I,7,0)</f>
        <v>#N/A</v>
      </c>
      <c r="V307" s="65" t="e">
        <f>VLOOKUP($X307,Vector!$A:$I,8,0)</f>
        <v>#N/A</v>
      </c>
      <c r="W307" s="65" t="e">
        <f>VLOOKUP($X307,Vector!$A:$I,9,0)</f>
        <v>#N/A</v>
      </c>
      <c r="X307" s="13" t="str">
        <f t="shared" si="36"/>
        <v/>
      </c>
      <c r="Y307" s="75">
        <f t="shared" si="32"/>
        <v>0</v>
      </c>
    </row>
    <row r="308" spans="10:25" x14ac:dyDescent="0.25">
      <c r="J308" s="57" t="e">
        <f>+VLOOKUP($X308,Vector!$A:$P,4,0)-$A308</f>
        <v>#N/A</v>
      </c>
      <c r="K308" s="57" t="e">
        <f>+VLOOKUP($X308,Vector!$A:$P,2,0)</f>
        <v>#N/A</v>
      </c>
      <c r="L308" s="57" t="e">
        <f>VLOOKUP(VLOOKUP($X308,Vector!$A:$P,5,0),Catalogos!K:L,2,0)</f>
        <v>#N/A</v>
      </c>
      <c r="M308" s="53" t="str">
        <f>IFERROR(VLOOKUP($F308,Catalogos!$A:$B,2,0),"VII")</f>
        <v>VII</v>
      </c>
      <c r="N308" s="56" t="e">
        <f>VLOOKUP(MIN(IFERROR(VLOOKUP(T308,Catalogos!$F:$G,2,0),200),IFERROR(VLOOKUP(U308,Catalogos!$F:$G,2,0),200),IFERROR(VLOOKUP(V308,Catalogos!$F:$G,2,0),200),IFERROR(VLOOKUP(W308,Catalogos!$F:$G,2,0),200)),Catalogos!$G$30:$H$57,2,0)</f>
        <v>#N/A</v>
      </c>
      <c r="O308" s="53" t="e">
        <f>VLOOKUP($F308,Catalogos!$A:$C,3,0)</f>
        <v>#N/A</v>
      </c>
      <c r="P308" s="14" t="e">
        <f t="shared" si="33"/>
        <v>#N/A</v>
      </c>
      <c r="Q308" s="20">
        <f t="shared" si="34"/>
        <v>0</v>
      </c>
      <c r="R308" s="20" t="e">
        <f t="shared" si="35"/>
        <v>#N/A</v>
      </c>
      <c r="S308" s="20" t="s">
        <v>118</v>
      </c>
      <c r="T308" s="65" t="e">
        <f>VLOOKUP($X308,Vector!$A:$I,6,0)</f>
        <v>#N/A</v>
      </c>
      <c r="U308" s="65" t="e">
        <f>VLOOKUP($X308,Vector!$A:$I,7,0)</f>
        <v>#N/A</v>
      </c>
      <c r="V308" s="65" t="e">
        <f>VLOOKUP($X308,Vector!$A:$I,8,0)</f>
        <v>#N/A</v>
      </c>
      <c r="W308" s="65" t="e">
        <f>VLOOKUP($X308,Vector!$A:$I,9,0)</f>
        <v>#N/A</v>
      </c>
      <c r="X308" s="13" t="str">
        <f t="shared" si="36"/>
        <v/>
      </c>
      <c r="Y308" s="75">
        <f t="shared" si="32"/>
        <v>0</v>
      </c>
    </row>
    <row r="309" spans="10:25" x14ac:dyDescent="0.25">
      <c r="J309" s="57" t="e">
        <f>+VLOOKUP($X309,Vector!$A:$P,4,0)-$A309</f>
        <v>#N/A</v>
      </c>
      <c r="K309" s="57" t="e">
        <f>+VLOOKUP($X309,Vector!$A:$P,2,0)</f>
        <v>#N/A</v>
      </c>
      <c r="L309" s="57" t="e">
        <f>VLOOKUP(VLOOKUP($X309,Vector!$A:$P,5,0),Catalogos!K:L,2,0)</f>
        <v>#N/A</v>
      </c>
      <c r="M309" s="53" t="str">
        <f>IFERROR(VLOOKUP($F309,Catalogos!$A:$B,2,0),"VII")</f>
        <v>VII</v>
      </c>
      <c r="N309" s="56" t="e">
        <f>VLOOKUP(MIN(IFERROR(VLOOKUP(T309,Catalogos!$F:$G,2,0),200),IFERROR(VLOOKUP(U309,Catalogos!$F:$G,2,0),200),IFERROR(VLOOKUP(V309,Catalogos!$F:$G,2,0),200),IFERROR(VLOOKUP(W309,Catalogos!$F:$G,2,0),200)),Catalogos!$G$30:$H$57,2,0)</f>
        <v>#N/A</v>
      </c>
      <c r="O309" s="53" t="e">
        <f>VLOOKUP($F309,Catalogos!$A:$C,3,0)</f>
        <v>#N/A</v>
      </c>
      <c r="P309" s="14" t="e">
        <f t="shared" si="33"/>
        <v>#N/A</v>
      </c>
      <c r="Q309" s="20">
        <f t="shared" si="34"/>
        <v>0</v>
      </c>
      <c r="R309" s="20" t="e">
        <f t="shared" si="35"/>
        <v>#N/A</v>
      </c>
      <c r="S309" s="20" t="s">
        <v>118</v>
      </c>
      <c r="T309" s="65" t="e">
        <f>VLOOKUP($X309,Vector!$A:$I,6,0)</f>
        <v>#N/A</v>
      </c>
      <c r="U309" s="65" t="e">
        <f>VLOOKUP($X309,Vector!$A:$I,7,0)</f>
        <v>#N/A</v>
      </c>
      <c r="V309" s="65" t="e">
        <f>VLOOKUP($X309,Vector!$A:$I,8,0)</f>
        <v>#N/A</v>
      </c>
      <c r="W309" s="65" t="e">
        <f>VLOOKUP($X309,Vector!$A:$I,9,0)</f>
        <v>#N/A</v>
      </c>
      <c r="X309" s="13" t="str">
        <f t="shared" si="36"/>
        <v/>
      </c>
      <c r="Y309" s="75">
        <f t="shared" si="32"/>
        <v>0</v>
      </c>
    </row>
    <row r="310" spans="10:25" x14ac:dyDescent="0.25">
      <c r="J310" s="57" t="e">
        <f>+VLOOKUP($X310,Vector!$A:$P,4,0)-$A310</f>
        <v>#N/A</v>
      </c>
      <c r="K310" s="57" t="e">
        <f>+VLOOKUP($X310,Vector!$A:$P,2,0)</f>
        <v>#N/A</v>
      </c>
      <c r="L310" s="57" t="e">
        <f>VLOOKUP(VLOOKUP($X310,Vector!$A:$P,5,0),Catalogos!K:L,2,0)</f>
        <v>#N/A</v>
      </c>
      <c r="M310" s="53" t="str">
        <f>IFERROR(VLOOKUP($F310,Catalogos!$A:$B,2,0),"VII")</f>
        <v>VII</v>
      </c>
      <c r="N310" s="56" t="e">
        <f>VLOOKUP(MIN(IFERROR(VLOOKUP(T310,Catalogos!$F:$G,2,0),200),IFERROR(VLOOKUP(U310,Catalogos!$F:$G,2,0),200),IFERROR(VLOOKUP(V310,Catalogos!$F:$G,2,0),200),IFERROR(VLOOKUP(W310,Catalogos!$F:$G,2,0),200)),Catalogos!$G$30:$H$57,2,0)</f>
        <v>#N/A</v>
      </c>
      <c r="O310" s="53" t="e">
        <f>VLOOKUP($F310,Catalogos!$A:$C,3,0)</f>
        <v>#N/A</v>
      </c>
      <c r="P310" s="14" t="e">
        <f t="shared" si="33"/>
        <v>#N/A</v>
      </c>
      <c r="Q310" s="20">
        <f t="shared" si="34"/>
        <v>0</v>
      </c>
      <c r="R310" s="20" t="e">
        <f t="shared" si="35"/>
        <v>#N/A</v>
      </c>
      <c r="S310" s="20" t="s">
        <v>118</v>
      </c>
      <c r="T310" s="65" t="e">
        <f>VLOOKUP($X310,Vector!$A:$I,6,0)</f>
        <v>#N/A</v>
      </c>
      <c r="U310" s="65" t="e">
        <f>VLOOKUP($X310,Vector!$A:$I,7,0)</f>
        <v>#N/A</v>
      </c>
      <c r="V310" s="65" t="e">
        <f>VLOOKUP($X310,Vector!$A:$I,8,0)</f>
        <v>#N/A</v>
      </c>
      <c r="W310" s="65" t="e">
        <f>VLOOKUP($X310,Vector!$A:$I,9,0)</f>
        <v>#N/A</v>
      </c>
      <c r="X310" s="13" t="str">
        <f t="shared" si="36"/>
        <v/>
      </c>
      <c r="Y310" s="75">
        <f t="shared" si="32"/>
        <v>0</v>
      </c>
    </row>
    <row r="311" spans="10:25" x14ac:dyDescent="0.25">
      <c r="J311" s="57" t="e">
        <f>+VLOOKUP($X311,Vector!$A:$P,4,0)-$A311</f>
        <v>#N/A</v>
      </c>
      <c r="K311" s="57" t="e">
        <f>+VLOOKUP($X311,Vector!$A:$P,2,0)</f>
        <v>#N/A</v>
      </c>
      <c r="L311" s="57" t="e">
        <f>VLOOKUP(VLOOKUP($X311,Vector!$A:$P,5,0),Catalogos!K:L,2,0)</f>
        <v>#N/A</v>
      </c>
      <c r="M311" s="53" t="str">
        <f>IFERROR(VLOOKUP($F311,Catalogos!$A:$B,2,0),"VII")</f>
        <v>VII</v>
      </c>
      <c r="N311" s="56" t="e">
        <f>VLOOKUP(MIN(IFERROR(VLOOKUP(T311,Catalogos!$F:$G,2,0),200),IFERROR(VLOOKUP(U311,Catalogos!$F:$G,2,0),200),IFERROR(VLOOKUP(V311,Catalogos!$F:$G,2,0),200),IFERROR(VLOOKUP(W311,Catalogos!$F:$G,2,0),200)),Catalogos!$G$30:$H$57,2,0)</f>
        <v>#N/A</v>
      </c>
      <c r="O311" s="53" t="e">
        <f>VLOOKUP($F311,Catalogos!$A:$C,3,0)</f>
        <v>#N/A</v>
      </c>
      <c r="P311" s="14" t="e">
        <f t="shared" si="33"/>
        <v>#N/A</v>
      </c>
      <c r="Q311" s="20">
        <f t="shared" si="34"/>
        <v>0</v>
      </c>
      <c r="R311" s="20" t="e">
        <f t="shared" si="35"/>
        <v>#N/A</v>
      </c>
      <c r="S311" s="20" t="s">
        <v>118</v>
      </c>
      <c r="T311" s="65" t="e">
        <f>VLOOKUP($X311,Vector!$A:$I,6,0)</f>
        <v>#N/A</v>
      </c>
      <c r="U311" s="65" t="e">
        <f>VLOOKUP($X311,Vector!$A:$I,7,0)</f>
        <v>#N/A</v>
      </c>
      <c r="V311" s="65" t="e">
        <f>VLOOKUP($X311,Vector!$A:$I,8,0)</f>
        <v>#N/A</v>
      </c>
      <c r="W311" s="65" t="e">
        <f>VLOOKUP($X311,Vector!$A:$I,9,0)</f>
        <v>#N/A</v>
      </c>
      <c r="X311" s="13" t="str">
        <f t="shared" si="36"/>
        <v/>
      </c>
      <c r="Y311" s="75">
        <f t="shared" si="32"/>
        <v>0</v>
      </c>
    </row>
    <row r="312" spans="10:25" x14ac:dyDescent="0.25">
      <c r="J312" s="57" t="e">
        <f>+VLOOKUP($X312,Vector!$A:$P,4,0)-$A312</f>
        <v>#N/A</v>
      </c>
      <c r="K312" s="57" t="e">
        <f>+VLOOKUP($X312,Vector!$A:$P,2,0)</f>
        <v>#N/A</v>
      </c>
      <c r="L312" s="57" t="e">
        <f>VLOOKUP(VLOOKUP($X312,Vector!$A:$P,5,0),Catalogos!K:L,2,0)</f>
        <v>#N/A</v>
      </c>
      <c r="M312" s="53" t="str">
        <f>IFERROR(VLOOKUP($F312,Catalogos!$A:$B,2,0),"VII")</f>
        <v>VII</v>
      </c>
      <c r="N312" s="56" t="e">
        <f>VLOOKUP(MIN(IFERROR(VLOOKUP(T312,Catalogos!$F:$G,2,0),200),IFERROR(VLOOKUP(U312,Catalogos!$F:$G,2,0),200),IFERROR(VLOOKUP(V312,Catalogos!$F:$G,2,0),200),IFERROR(VLOOKUP(W312,Catalogos!$F:$G,2,0),200)),Catalogos!$G$30:$H$57,2,0)</f>
        <v>#N/A</v>
      </c>
      <c r="O312" s="53" t="e">
        <f>VLOOKUP($F312,Catalogos!$A:$C,3,0)</f>
        <v>#N/A</v>
      </c>
      <c r="P312" s="14" t="e">
        <f t="shared" si="33"/>
        <v>#N/A</v>
      </c>
      <c r="Q312" s="20">
        <f t="shared" si="34"/>
        <v>0</v>
      </c>
      <c r="R312" s="20" t="e">
        <f t="shared" si="35"/>
        <v>#N/A</v>
      </c>
      <c r="S312" s="20" t="s">
        <v>118</v>
      </c>
      <c r="T312" s="65" t="e">
        <f>VLOOKUP($X312,Vector!$A:$I,6,0)</f>
        <v>#N/A</v>
      </c>
      <c r="U312" s="65" t="e">
        <f>VLOOKUP($X312,Vector!$A:$I,7,0)</f>
        <v>#N/A</v>
      </c>
      <c r="V312" s="65" t="e">
        <f>VLOOKUP($X312,Vector!$A:$I,8,0)</f>
        <v>#N/A</v>
      </c>
      <c r="W312" s="65" t="e">
        <f>VLOOKUP($X312,Vector!$A:$I,9,0)</f>
        <v>#N/A</v>
      </c>
      <c r="X312" s="13" t="str">
        <f t="shared" si="36"/>
        <v/>
      </c>
      <c r="Y312" s="75">
        <f t="shared" si="32"/>
        <v>0</v>
      </c>
    </row>
    <row r="313" spans="10:25" x14ac:dyDescent="0.25">
      <c r="J313" s="57" t="e">
        <f>+VLOOKUP($X313,Vector!$A:$P,4,0)-$A313</f>
        <v>#N/A</v>
      </c>
      <c r="K313" s="57" t="e">
        <f>+VLOOKUP($X313,Vector!$A:$P,2,0)</f>
        <v>#N/A</v>
      </c>
      <c r="L313" s="57" t="e">
        <f>VLOOKUP(VLOOKUP($X313,Vector!$A:$P,5,0),Catalogos!K:L,2,0)</f>
        <v>#N/A</v>
      </c>
      <c r="M313" s="53" t="str">
        <f>IFERROR(VLOOKUP($F313,Catalogos!$A:$B,2,0),"VII")</f>
        <v>VII</v>
      </c>
      <c r="N313" s="56" t="e">
        <f>VLOOKUP(MIN(IFERROR(VLOOKUP(T313,Catalogos!$F:$G,2,0),200),IFERROR(VLOOKUP(U313,Catalogos!$F:$G,2,0),200),IFERROR(VLOOKUP(V313,Catalogos!$F:$G,2,0),200),IFERROR(VLOOKUP(W313,Catalogos!$F:$G,2,0),200)),Catalogos!$G$30:$H$57,2,0)</f>
        <v>#N/A</v>
      </c>
      <c r="O313" s="53" t="e">
        <f>VLOOKUP($F313,Catalogos!$A:$C,3,0)</f>
        <v>#N/A</v>
      </c>
      <c r="P313" s="14" t="e">
        <f t="shared" si="33"/>
        <v>#N/A</v>
      </c>
      <c r="Q313" s="20">
        <f t="shared" si="34"/>
        <v>0</v>
      </c>
      <c r="R313" s="20" t="e">
        <f t="shared" si="35"/>
        <v>#N/A</v>
      </c>
      <c r="S313" s="20" t="s">
        <v>118</v>
      </c>
      <c r="T313" s="65" t="e">
        <f>VLOOKUP($X313,Vector!$A:$I,6,0)</f>
        <v>#N/A</v>
      </c>
      <c r="U313" s="65" t="e">
        <f>VLOOKUP($X313,Vector!$A:$I,7,0)</f>
        <v>#N/A</v>
      </c>
      <c r="V313" s="65" t="e">
        <f>VLOOKUP($X313,Vector!$A:$I,8,0)</f>
        <v>#N/A</v>
      </c>
      <c r="W313" s="65" t="e">
        <f>VLOOKUP($X313,Vector!$A:$I,9,0)</f>
        <v>#N/A</v>
      </c>
      <c r="X313" s="13" t="str">
        <f t="shared" si="36"/>
        <v/>
      </c>
      <c r="Y313" s="75">
        <f t="shared" si="32"/>
        <v>0</v>
      </c>
    </row>
    <row r="314" spans="10:25" x14ac:dyDescent="0.25">
      <c r="J314" s="57" t="e">
        <f>+VLOOKUP($X314,Vector!$A:$P,4,0)-$A314</f>
        <v>#N/A</v>
      </c>
      <c r="K314" s="57" t="e">
        <f>+VLOOKUP($X314,Vector!$A:$P,2,0)</f>
        <v>#N/A</v>
      </c>
      <c r="L314" s="57" t="e">
        <f>VLOOKUP(VLOOKUP($X314,Vector!$A:$P,5,0),Catalogos!K:L,2,0)</f>
        <v>#N/A</v>
      </c>
      <c r="M314" s="53" t="str">
        <f>IFERROR(VLOOKUP($F314,Catalogos!$A:$B,2,0),"VII")</f>
        <v>VII</v>
      </c>
      <c r="N314" s="56" t="e">
        <f>VLOOKUP(MIN(IFERROR(VLOOKUP(T314,Catalogos!$F:$G,2,0),200),IFERROR(VLOOKUP(U314,Catalogos!$F:$G,2,0),200),IFERROR(VLOOKUP(V314,Catalogos!$F:$G,2,0),200),IFERROR(VLOOKUP(W314,Catalogos!$F:$G,2,0),200)),Catalogos!$G$30:$H$57,2,0)</f>
        <v>#N/A</v>
      </c>
      <c r="O314" s="53" t="e">
        <f>VLOOKUP($F314,Catalogos!$A:$C,3,0)</f>
        <v>#N/A</v>
      </c>
      <c r="P314" s="14" t="e">
        <f t="shared" si="33"/>
        <v>#N/A</v>
      </c>
      <c r="Q314" s="20">
        <f t="shared" si="34"/>
        <v>0</v>
      </c>
      <c r="R314" s="20" t="e">
        <f t="shared" si="35"/>
        <v>#N/A</v>
      </c>
      <c r="S314" s="20" t="s">
        <v>118</v>
      </c>
      <c r="T314" s="65" t="e">
        <f>VLOOKUP($X314,Vector!$A:$I,6,0)</f>
        <v>#N/A</v>
      </c>
      <c r="U314" s="65" t="e">
        <f>VLOOKUP($X314,Vector!$A:$I,7,0)</f>
        <v>#N/A</v>
      </c>
      <c r="V314" s="65" t="e">
        <f>VLOOKUP($X314,Vector!$A:$I,8,0)</f>
        <v>#N/A</v>
      </c>
      <c r="W314" s="65" t="e">
        <f>VLOOKUP($X314,Vector!$A:$I,9,0)</f>
        <v>#N/A</v>
      </c>
      <c r="X314" s="13" t="str">
        <f t="shared" si="36"/>
        <v/>
      </c>
      <c r="Y314" s="75">
        <f t="shared" si="32"/>
        <v>0</v>
      </c>
    </row>
    <row r="315" spans="10:25" x14ac:dyDescent="0.25">
      <c r="J315" s="57" t="e">
        <f>+VLOOKUP($X315,Vector!$A:$P,4,0)-$A315</f>
        <v>#N/A</v>
      </c>
      <c r="K315" s="57" t="e">
        <f>+VLOOKUP($X315,Vector!$A:$P,2,0)</f>
        <v>#N/A</v>
      </c>
      <c r="L315" s="57" t="e">
        <f>VLOOKUP(VLOOKUP($X315,Vector!$A:$P,5,0),Catalogos!K:L,2,0)</f>
        <v>#N/A</v>
      </c>
      <c r="M315" s="53" t="str">
        <f>IFERROR(VLOOKUP($F315,Catalogos!$A:$B,2,0),"VII")</f>
        <v>VII</v>
      </c>
      <c r="N315" s="56" t="e">
        <f>VLOOKUP(MIN(IFERROR(VLOOKUP(T315,Catalogos!$F:$G,2,0),200),IFERROR(VLOOKUP(U315,Catalogos!$F:$G,2,0),200),IFERROR(VLOOKUP(V315,Catalogos!$F:$G,2,0),200),IFERROR(VLOOKUP(W315,Catalogos!$F:$G,2,0),200)),Catalogos!$G$30:$H$57,2,0)</f>
        <v>#N/A</v>
      </c>
      <c r="O315" s="53" t="e">
        <f>VLOOKUP($F315,Catalogos!$A:$C,3,0)</f>
        <v>#N/A</v>
      </c>
      <c r="P315" s="14" t="e">
        <f t="shared" si="33"/>
        <v>#N/A</v>
      </c>
      <c r="Q315" s="20">
        <f t="shared" si="34"/>
        <v>0</v>
      </c>
      <c r="R315" s="20" t="e">
        <f t="shared" si="35"/>
        <v>#N/A</v>
      </c>
      <c r="S315" s="20" t="s">
        <v>118</v>
      </c>
      <c r="T315" s="65" t="e">
        <f>VLOOKUP($X315,Vector!$A:$I,6,0)</f>
        <v>#N/A</v>
      </c>
      <c r="U315" s="65" t="e">
        <f>VLOOKUP($X315,Vector!$A:$I,7,0)</f>
        <v>#N/A</v>
      </c>
      <c r="V315" s="65" t="e">
        <f>VLOOKUP($X315,Vector!$A:$I,8,0)</f>
        <v>#N/A</v>
      </c>
      <c r="W315" s="65" t="e">
        <f>VLOOKUP($X315,Vector!$A:$I,9,0)</f>
        <v>#N/A</v>
      </c>
      <c r="X315" s="13" t="str">
        <f t="shared" si="36"/>
        <v/>
      </c>
      <c r="Y315" s="75">
        <f t="shared" si="32"/>
        <v>0</v>
      </c>
    </row>
    <row r="316" spans="10:25" x14ac:dyDescent="0.25">
      <c r="J316" s="57" t="e">
        <f>+VLOOKUP($X316,Vector!$A:$P,4,0)-$A316</f>
        <v>#N/A</v>
      </c>
      <c r="K316" s="57" t="e">
        <f>+VLOOKUP($X316,Vector!$A:$P,2,0)</f>
        <v>#N/A</v>
      </c>
      <c r="L316" s="57" t="e">
        <f>VLOOKUP(VLOOKUP($X316,Vector!$A:$P,5,0),Catalogos!K:L,2,0)</f>
        <v>#N/A</v>
      </c>
      <c r="M316" s="53" t="str">
        <f>IFERROR(VLOOKUP($F316,Catalogos!$A:$B,2,0),"VII")</f>
        <v>VII</v>
      </c>
      <c r="N316" s="56" t="e">
        <f>VLOOKUP(MIN(IFERROR(VLOOKUP(T316,Catalogos!$F:$G,2,0),200),IFERROR(VLOOKUP(U316,Catalogos!$F:$G,2,0),200),IFERROR(VLOOKUP(V316,Catalogos!$F:$G,2,0),200),IFERROR(VLOOKUP(W316,Catalogos!$F:$G,2,0),200)),Catalogos!$G$30:$H$57,2,0)</f>
        <v>#N/A</v>
      </c>
      <c r="O316" s="53" t="e">
        <f>VLOOKUP($F316,Catalogos!$A:$C,3,0)</f>
        <v>#N/A</v>
      </c>
      <c r="P316" s="14" t="e">
        <f t="shared" si="33"/>
        <v>#N/A</v>
      </c>
      <c r="Q316" s="20">
        <f t="shared" si="34"/>
        <v>0</v>
      </c>
      <c r="R316" s="20" t="e">
        <f t="shared" si="35"/>
        <v>#N/A</v>
      </c>
      <c r="S316" s="20" t="s">
        <v>118</v>
      </c>
      <c r="T316" s="65" t="e">
        <f>VLOOKUP($X316,Vector!$A:$I,6,0)</f>
        <v>#N/A</v>
      </c>
      <c r="U316" s="65" t="e">
        <f>VLOOKUP($X316,Vector!$A:$I,7,0)</f>
        <v>#N/A</v>
      </c>
      <c r="V316" s="65" t="e">
        <f>VLOOKUP($X316,Vector!$A:$I,8,0)</f>
        <v>#N/A</v>
      </c>
      <c r="W316" s="65" t="e">
        <f>VLOOKUP($X316,Vector!$A:$I,9,0)</f>
        <v>#N/A</v>
      </c>
      <c r="X316" s="13" t="str">
        <f t="shared" si="36"/>
        <v/>
      </c>
      <c r="Y316" s="75">
        <f t="shared" si="32"/>
        <v>0</v>
      </c>
    </row>
    <row r="317" spans="10:25" x14ac:dyDescent="0.25">
      <c r="J317" s="57" t="e">
        <f>+VLOOKUP($X317,Vector!$A:$P,4,0)-$A317</f>
        <v>#N/A</v>
      </c>
      <c r="K317" s="57" t="e">
        <f>+VLOOKUP($X317,Vector!$A:$P,2,0)</f>
        <v>#N/A</v>
      </c>
      <c r="L317" s="57" t="e">
        <f>VLOOKUP(VLOOKUP($X317,Vector!$A:$P,5,0),Catalogos!K:L,2,0)</f>
        <v>#N/A</v>
      </c>
      <c r="M317" s="53" t="str">
        <f>IFERROR(VLOOKUP($F317,Catalogos!$A:$B,2,0),"VII")</f>
        <v>VII</v>
      </c>
      <c r="N317" s="56" t="e">
        <f>VLOOKUP(MIN(IFERROR(VLOOKUP(T317,Catalogos!$F:$G,2,0),200),IFERROR(VLOOKUP(U317,Catalogos!$F:$G,2,0),200),IFERROR(VLOOKUP(V317,Catalogos!$F:$G,2,0),200),IFERROR(VLOOKUP(W317,Catalogos!$F:$G,2,0),200)),Catalogos!$G$30:$H$57,2,0)</f>
        <v>#N/A</v>
      </c>
      <c r="O317" s="53" t="e">
        <f>VLOOKUP($F317,Catalogos!$A:$C,3,0)</f>
        <v>#N/A</v>
      </c>
      <c r="P317" s="14" t="e">
        <f t="shared" si="33"/>
        <v>#N/A</v>
      </c>
      <c r="Q317" s="20">
        <f t="shared" si="34"/>
        <v>0</v>
      </c>
      <c r="R317" s="20" t="e">
        <f t="shared" si="35"/>
        <v>#N/A</v>
      </c>
      <c r="S317" s="20" t="s">
        <v>118</v>
      </c>
      <c r="T317" s="65" t="e">
        <f>VLOOKUP($X317,Vector!$A:$I,6,0)</f>
        <v>#N/A</v>
      </c>
      <c r="U317" s="65" t="e">
        <f>VLOOKUP($X317,Vector!$A:$I,7,0)</f>
        <v>#N/A</v>
      </c>
      <c r="V317" s="65" t="e">
        <f>VLOOKUP($X317,Vector!$A:$I,8,0)</f>
        <v>#N/A</v>
      </c>
      <c r="W317" s="65" t="e">
        <f>VLOOKUP($X317,Vector!$A:$I,9,0)</f>
        <v>#N/A</v>
      </c>
      <c r="X317" s="13" t="str">
        <f t="shared" si="36"/>
        <v/>
      </c>
      <c r="Y317" s="75">
        <f t="shared" si="32"/>
        <v>0</v>
      </c>
    </row>
    <row r="318" spans="10:25" x14ac:dyDescent="0.25">
      <c r="J318" s="57" t="e">
        <f>+VLOOKUP($X318,Vector!$A:$P,4,0)-$A318</f>
        <v>#N/A</v>
      </c>
      <c r="K318" s="57" t="e">
        <f>+VLOOKUP($X318,Vector!$A:$P,2,0)</f>
        <v>#N/A</v>
      </c>
      <c r="L318" s="57" t="e">
        <f>VLOOKUP(VLOOKUP($X318,Vector!$A:$P,5,0),Catalogos!K:L,2,0)</f>
        <v>#N/A</v>
      </c>
      <c r="M318" s="53" t="str">
        <f>IFERROR(VLOOKUP($F318,Catalogos!$A:$B,2,0),"VII")</f>
        <v>VII</v>
      </c>
      <c r="N318" s="56" t="e">
        <f>VLOOKUP(MIN(IFERROR(VLOOKUP(T318,Catalogos!$F:$G,2,0),200),IFERROR(VLOOKUP(U318,Catalogos!$F:$G,2,0),200),IFERROR(VLOOKUP(V318,Catalogos!$F:$G,2,0),200),IFERROR(VLOOKUP(W318,Catalogos!$F:$G,2,0),200)),Catalogos!$G$30:$H$57,2,0)</f>
        <v>#N/A</v>
      </c>
      <c r="O318" s="53" t="e">
        <f>VLOOKUP($F318,Catalogos!$A:$C,3,0)</f>
        <v>#N/A</v>
      </c>
      <c r="P318" s="14" t="e">
        <f t="shared" si="33"/>
        <v>#N/A</v>
      </c>
      <c r="Q318" s="20">
        <f t="shared" si="34"/>
        <v>0</v>
      </c>
      <c r="R318" s="20" t="e">
        <f t="shared" si="35"/>
        <v>#N/A</v>
      </c>
      <c r="S318" s="20" t="s">
        <v>118</v>
      </c>
      <c r="T318" s="65" t="e">
        <f>VLOOKUP($X318,Vector!$A:$I,6,0)</f>
        <v>#N/A</v>
      </c>
      <c r="U318" s="65" t="e">
        <f>VLOOKUP($X318,Vector!$A:$I,7,0)</f>
        <v>#N/A</v>
      </c>
      <c r="V318" s="65" t="e">
        <f>VLOOKUP($X318,Vector!$A:$I,8,0)</f>
        <v>#N/A</v>
      </c>
      <c r="W318" s="65" t="e">
        <f>VLOOKUP($X318,Vector!$A:$I,9,0)</f>
        <v>#N/A</v>
      </c>
      <c r="X318" s="13" t="str">
        <f t="shared" si="36"/>
        <v/>
      </c>
      <c r="Y318" s="75">
        <f t="shared" si="32"/>
        <v>0</v>
      </c>
    </row>
    <row r="319" spans="10:25" x14ac:dyDescent="0.25">
      <c r="J319" s="57" t="e">
        <f>+VLOOKUP($X319,Vector!$A:$P,4,0)-$A319</f>
        <v>#N/A</v>
      </c>
      <c r="K319" s="57" t="e">
        <f>+VLOOKUP($X319,Vector!$A:$P,2,0)</f>
        <v>#N/A</v>
      </c>
      <c r="L319" s="57" t="e">
        <f>VLOOKUP(VLOOKUP($X319,Vector!$A:$P,5,0),Catalogos!K:L,2,0)</f>
        <v>#N/A</v>
      </c>
      <c r="M319" s="53" t="str">
        <f>IFERROR(VLOOKUP($F319,Catalogos!$A:$B,2,0),"VII")</f>
        <v>VII</v>
      </c>
      <c r="N319" s="56" t="e">
        <f>VLOOKUP(MIN(IFERROR(VLOOKUP(T319,Catalogos!$F:$G,2,0),200),IFERROR(VLOOKUP(U319,Catalogos!$F:$G,2,0),200),IFERROR(VLOOKUP(V319,Catalogos!$F:$G,2,0),200),IFERROR(VLOOKUP(W319,Catalogos!$F:$G,2,0),200)),Catalogos!$G$30:$H$57,2,0)</f>
        <v>#N/A</v>
      </c>
      <c r="O319" s="53" t="e">
        <f>VLOOKUP($F319,Catalogos!$A:$C,3,0)</f>
        <v>#N/A</v>
      </c>
      <c r="P319" s="14" t="e">
        <f t="shared" si="33"/>
        <v>#N/A</v>
      </c>
      <c r="Q319" s="20">
        <f t="shared" si="34"/>
        <v>0</v>
      </c>
      <c r="R319" s="20" t="e">
        <f t="shared" si="35"/>
        <v>#N/A</v>
      </c>
      <c r="S319" s="20" t="s">
        <v>118</v>
      </c>
      <c r="T319" s="65" t="e">
        <f>VLOOKUP($X319,Vector!$A:$I,6,0)</f>
        <v>#N/A</v>
      </c>
      <c r="U319" s="65" t="e">
        <f>VLOOKUP($X319,Vector!$A:$I,7,0)</f>
        <v>#N/A</v>
      </c>
      <c r="V319" s="65" t="e">
        <f>VLOOKUP($X319,Vector!$A:$I,8,0)</f>
        <v>#N/A</v>
      </c>
      <c r="W319" s="65" t="e">
        <f>VLOOKUP($X319,Vector!$A:$I,9,0)</f>
        <v>#N/A</v>
      </c>
      <c r="X319" s="13" t="str">
        <f t="shared" si="36"/>
        <v/>
      </c>
      <c r="Y319" s="75">
        <f t="shared" si="32"/>
        <v>0</v>
      </c>
    </row>
    <row r="320" spans="10:25" x14ac:dyDescent="0.25">
      <c r="J320" s="57" t="e">
        <f>+VLOOKUP($X320,Vector!$A:$P,4,0)-$A320</f>
        <v>#N/A</v>
      </c>
      <c r="K320" s="57" t="e">
        <f>+VLOOKUP($X320,Vector!$A:$P,2,0)</f>
        <v>#N/A</v>
      </c>
      <c r="L320" s="57" t="e">
        <f>VLOOKUP(VLOOKUP($X320,Vector!$A:$P,5,0),Catalogos!K:L,2,0)</f>
        <v>#N/A</v>
      </c>
      <c r="M320" s="53" t="str">
        <f>IFERROR(VLOOKUP($F320,Catalogos!$A:$B,2,0),"VII")</f>
        <v>VII</v>
      </c>
      <c r="N320" s="56" t="e">
        <f>VLOOKUP(MIN(IFERROR(VLOOKUP(T320,Catalogos!$F:$G,2,0),200),IFERROR(VLOOKUP(U320,Catalogos!$F:$G,2,0),200),IFERROR(VLOOKUP(V320,Catalogos!$F:$G,2,0),200),IFERROR(VLOOKUP(W320,Catalogos!$F:$G,2,0),200)),Catalogos!$G$30:$H$57,2,0)</f>
        <v>#N/A</v>
      </c>
      <c r="O320" s="53" t="e">
        <f>VLOOKUP($F320,Catalogos!$A:$C,3,0)</f>
        <v>#N/A</v>
      </c>
      <c r="P320" s="14" t="e">
        <f t="shared" si="33"/>
        <v>#N/A</v>
      </c>
      <c r="Q320" s="20">
        <f t="shared" si="34"/>
        <v>0</v>
      </c>
      <c r="R320" s="20" t="e">
        <f t="shared" si="35"/>
        <v>#N/A</v>
      </c>
      <c r="S320" s="20" t="s">
        <v>118</v>
      </c>
      <c r="T320" s="65" t="e">
        <f>VLOOKUP($X320,Vector!$A:$I,6,0)</f>
        <v>#N/A</v>
      </c>
      <c r="U320" s="65" t="e">
        <f>VLOOKUP($X320,Vector!$A:$I,7,0)</f>
        <v>#N/A</v>
      </c>
      <c r="V320" s="65" t="e">
        <f>VLOOKUP($X320,Vector!$A:$I,8,0)</f>
        <v>#N/A</v>
      </c>
      <c r="W320" s="65" t="e">
        <f>VLOOKUP($X320,Vector!$A:$I,9,0)</f>
        <v>#N/A</v>
      </c>
      <c r="X320" s="13" t="str">
        <f t="shared" si="36"/>
        <v/>
      </c>
      <c r="Y320" s="75">
        <f t="shared" si="32"/>
        <v>0</v>
      </c>
    </row>
    <row r="321" spans="10:25" x14ac:dyDescent="0.25">
      <c r="J321" s="57" t="e">
        <f>+VLOOKUP($X321,Vector!$A:$P,4,0)-$A321</f>
        <v>#N/A</v>
      </c>
      <c r="K321" s="57" t="e">
        <f>+VLOOKUP($X321,Vector!$A:$P,2,0)</f>
        <v>#N/A</v>
      </c>
      <c r="L321" s="57" t="e">
        <f>VLOOKUP(VLOOKUP($X321,Vector!$A:$P,5,0),Catalogos!K:L,2,0)</f>
        <v>#N/A</v>
      </c>
      <c r="M321" s="53" t="str">
        <f>IFERROR(VLOOKUP($F321,Catalogos!$A:$B,2,0),"VII")</f>
        <v>VII</v>
      </c>
      <c r="N321" s="56" t="e">
        <f>VLOOKUP(MIN(IFERROR(VLOOKUP(T321,Catalogos!$F:$G,2,0),200),IFERROR(VLOOKUP(U321,Catalogos!$F:$G,2,0),200),IFERROR(VLOOKUP(V321,Catalogos!$F:$G,2,0),200),IFERROR(VLOOKUP(W321,Catalogos!$F:$G,2,0),200)),Catalogos!$G$30:$H$57,2,0)</f>
        <v>#N/A</v>
      </c>
      <c r="O321" s="53" t="e">
        <f>VLOOKUP($F321,Catalogos!$A:$C,3,0)</f>
        <v>#N/A</v>
      </c>
      <c r="P321" s="14" t="e">
        <f t="shared" si="33"/>
        <v>#N/A</v>
      </c>
      <c r="Q321" s="20">
        <f t="shared" si="34"/>
        <v>0</v>
      </c>
      <c r="R321" s="20" t="e">
        <f t="shared" si="35"/>
        <v>#N/A</v>
      </c>
      <c r="S321" s="20" t="s">
        <v>118</v>
      </c>
      <c r="T321" s="65" t="e">
        <f>VLOOKUP($X321,Vector!$A:$I,6,0)</f>
        <v>#N/A</v>
      </c>
      <c r="U321" s="65" t="e">
        <f>VLOOKUP($X321,Vector!$A:$I,7,0)</f>
        <v>#N/A</v>
      </c>
      <c r="V321" s="65" t="e">
        <f>VLOOKUP($X321,Vector!$A:$I,8,0)</f>
        <v>#N/A</v>
      </c>
      <c r="W321" s="65" t="e">
        <f>VLOOKUP($X321,Vector!$A:$I,9,0)</f>
        <v>#N/A</v>
      </c>
      <c r="X321" s="13" t="str">
        <f t="shared" si="36"/>
        <v/>
      </c>
      <c r="Y321" s="75">
        <f t="shared" si="32"/>
        <v>0</v>
      </c>
    </row>
    <row r="322" spans="10:25" x14ac:dyDescent="0.25">
      <c r="J322" s="57" t="e">
        <f>+VLOOKUP($X322,Vector!$A:$P,4,0)-$A322</f>
        <v>#N/A</v>
      </c>
      <c r="K322" s="57" t="e">
        <f>+VLOOKUP($X322,Vector!$A:$P,2,0)</f>
        <v>#N/A</v>
      </c>
      <c r="L322" s="57" t="e">
        <f>VLOOKUP(VLOOKUP($X322,Vector!$A:$P,5,0),Catalogos!K:L,2,0)</f>
        <v>#N/A</v>
      </c>
      <c r="M322" s="53" t="str">
        <f>IFERROR(VLOOKUP($F322,Catalogos!$A:$B,2,0),"VII")</f>
        <v>VII</v>
      </c>
      <c r="N322" s="56" t="e">
        <f>VLOOKUP(MIN(IFERROR(VLOOKUP(T322,Catalogos!$F:$G,2,0),200),IFERROR(VLOOKUP(U322,Catalogos!$F:$G,2,0),200),IFERROR(VLOOKUP(V322,Catalogos!$F:$G,2,0),200),IFERROR(VLOOKUP(W322,Catalogos!$F:$G,2,0),200)),Catalogos!$G$30:$H$57,2,0)</f>
        <v>#N/A</v>
      </c>
      <c r="O322" s="53" t="e">
        <f>VLOOKUP($F322,Catalogos!$A:$C,3,0)</f>
        <v>#N/A</v>
      </c>
      <c r="P322" s="14" t="e">
        <f t="shared" si="33"/>
        <v>#N/A</v>
      </c>
      <c r="Q322" s="20">
        <f t="shared" si="34"/>
        <v>0</v>
      </c>
      <c r="R322" s="20" t="e">
        <f t="shared" si="35"/>
        <v>#N/A</v>
      </c>
      <c r="S322" s="20" t="s">
        <v>118</v>
      </c>
      <c r="T322" s="65" t="e">
        <f>VLOOKUP($X322,Vector!$A:$I,6,0)</f>
        <v>#N/A</v>
      </c>
      <c r="U322" s="65" t="e">
        <f>VLOOKUP($X322,Vector!$A:$I,7,0)</f>
        <v>#N/A</v>
      </c>
      <c r="V322" s="65" t="e">
        <f>VLOOKUP($X322,Vector!$A:$I,8,0)</f>
        <v>#N/A</v>
      </c>
      <c r="W322" s="65" t="e">
        <f>VLOOKUP($X322,Vector!$A:$I,9,0)</f>
        <v>#N/A</v>
      </c>
      <c r="X322" s="13" t="str">
        <f t="shared" si="36"/>
        <v/>
      </c>
      <c r="Y322" s="75">
        <f t="shared" si="32"/>
        <v>0</v>
      </c>
    </row>
    <row r="323" spans="10:25" x14ac:dyDescent="0.25">
      <c r="J323" s="57" t="e">
        <f>+VLOOKUP($X323,Vector!$A:$P,4,0)-$A323</f>
        <v>#N/A</v>
      </c>
      <c r="K323" s="57" t="e">
        <f>+VLOOKUP($X323,Vector!$A:$P,2,0)</f>
        <v>#N/A</v>
      </c>
      <c r="L323" s="57" t="e">
        <f>VLOOKUP(VLOOKUP($X323,Vector!$A:$P,5,0),Catalogos!K:L,2,0)</f>
        <v>#N/A</v>
      </c>
      <c r="M323" s="53" t="str">
        <f>IFERROR(VLOOKUP($F323,Catalogos!$A:$B,2,0),"VII")</f>
        <v>VII</v>
      </c>
      <c r="N323" s="56" t="e">
        <f>VLOOKUP(MIN(IFERROR(VLOOKUP(T323,Catalogos!$F:$G,2,0),200),IFERROR(VLOOKUP(U323,Catalogos!$F:$G,2,0),200),IFERROR(VLOOKUP(V323,Catalogos!$F:$G,2,0),200),IFERROR(VLOOKUP(W323,Catalogos!$F:$G,2,0),200)),Catalogos!$G$30:$H$57,2,0)</f>
        <v>#N/A</v>
      </c>
      <c r="O323" s="53" t="e">
        <f>VLOOKUP($F323,Catalogos!$A:$C,3,0)</f>
        <v>#N/A</v>
      </c>
      <c r="P323" s="14" t="e">
        <f t="shared" si="33"/>
        <v>#N/A</v>
      </c>
      <c r="Q323" s="20">
        <f t="shared" si="34"/>
        <v>0</v>
      </c>
      <c r="R323" s="20" t="e">
        <f t="shared" si="35"/>
        <v>#N/A</v>
      </c>
      <c r="S323" s="20" t="s">
        <v>118</v>
      </c>
      <c r="T323" s="65" t="e">
        <f>VLOOKUP($X323,Vector!$A:$I,6,0)</f>
        <v>#N/A</v>
      </c>
      <c r="U323" s="65" t="e">
        <f>VLOOKUP($X323,Vector!$A:$I,7,0)</f>
        <v>#N/A</v>
      </c>
      <c r="V323" s="65" t="e">
        <f>VLOOKUP($X323,Vector!$A:$I,8,0)</f>
        <v>#N/A</v>
      </c>
      <c r="W323" s="65" t="e">
        <f>VLOOKUP($X323,Vector!$A:$I,9,0)</f>
        <v>#N/A</v>
      </c>
      <c r="X323" s="13" t="str">
        <f t="shared" si="36"/>
        <v/>
      </c>
      <c r="Y323" s="75">
        <f t="shared" ref="Y323:Y386" si="37">IF(X323="",0,1)</f>
        <v>0</v>
      </c>
    </row>
    <row r="324" spans="10:25" x14ac:dyDescent="0.25">
      <c r="J324" s="57" t="e">
        <f>+VLOOKUP($X324,Vector!$A:$P,4,0)-$A324</f>
        <v>#N/A</v>
      </c>
      <c r="K324" s="57" t="e">
        <f>+VLOOKUP($X324,Vector!$A:$P,2,0)</f>
        <v>#N/A</v>
      </c>
      <c r="L324" s="57" t="e">
        <f>VLOOKUP(VLOOKUP($X324,Vector!$A:$P,5,0),Catalogos!K:L,2,0)</f>
        <v>#N/A</v>
      </c>
      <c r="M324" s="53" t="str">
        <f>IFERROR(VLOOKUP($F324,Catalogos!$A:$B,2,0),"VII")</f>
        <v>VII</v>
      </c>
      <c r="N324" s="56" t="e">
        <f>VLOOKUP(MIN(IFERROR(VLOOKUP(T324,Catalogos!$F:$G,2,0),200),IFERROR(VLOOKUP(U324,Catalogos!$F:$G,2,0),200),IFERROR(VLOOKUP(V324,Catalogos!$F:$G,2,0),200),IFERROR(VLOOKUP(W324,Catalogos!$F:$G,2,0),200)),Catalogos!$G$30:$H$57,2,0)</f>
        <v>#N/A</v>
      </c>
      <c r="O324" s="53" t="e">
        <f>VLOOKUP($F324,Catalogos!$A:$C,3,0)</f>
        <v>#N/A</v>
      </c>
      <c r="P324" s="14" t="e">
        <f t="shared" si="33"/>
        <v>#N/A</v>
      </c>
      <c r="Q324" s="20">
        <f t="shared" si="34"/>
        <v>0</v>
      </c>
      <c r="R324" s="20" t="e">
        <f t="shared" si="35"/>
        <v>#N/A</v>
      </c>
      <c r="S324" s="20" t="s">
        <v>118</v>
      </c>
      <c r="T324" s="65" t="e">
        <f>VLOOKUP($X324,Vector!$A:$I,6,0)</f>
        <v>#N/A</v>
      </c>
      <c r="U324" s="65" t="e">
        <f>VLOOKUP($X324,Vector!$A:$I,7,0)</f>
        <v>#N/A</v>
      </c>
      <c r="V324" s="65" t="e">
        <f>VLOOKUP($X324,Vector!$A:$I,8,0)</f>
        <v>#N/A</v>
      </c>
      <c r="W324" s="65" t="e">
        <f>VLOOKUP($X324,Vector!$A:$I,9,0)</f>
        <v>#N/A</v>
      </c>
      <c r="X324" s="13" t="str">
        <f t="shared" si="36"/>
        <v/>
      </c>
      <c r="Y324" s="75">
        <f t="shared" si="37"/>
        <v>0</v>
      </c>
    </row>
    <row r="325" spans="10:25" x14ac:dyDescent="0.25">
      <c r="J325" s="57" t="e">
        <f>+VLOOKUP($X325,Vector!$A:$P,4,0)-$A325</f>
        <v>#N/A</v>
      </c>
      <c r="K325" s="57" t="e">
        <f>+VLOOKUP($X325,Vector!$A:$P,2,0)</f>
        <v>#N/A</v>
      </c>
      <c r="L325" s="57" t="e">
        <f>VLOOKUP(VLOOKUP($X325,Vector!$A:$P,5,0),Catalogos!K:L,2,0)</f>
        <v>#N/A</v>
      </c>
      <c r="M325" s="53" t="str">
        <f>IFERROR(VLOOKUP($F325,Catalogos!$A:$B,2,0),"VII")</f>
        <v>VII</v>
      </c>
      <c r="N325" s="56" t="e">
        <f>VLOOKUP(MIN(IFERROR(VLOOKUP(T325,Catalogos!$F:$G,2,0),200),IFERROR(VLOOKUP(U325,Catalogos!$F:$G,2,0),200),IFERROR(VLOOKUP(V325,Catalogos!$F:$G,2,0),200),IFERROR(VLOOKUP(W325,Catalogos!$F:$G,2,0),200)),Catalogos!$G$30:$H$57,2,0)</f>
        <v>#N/A</v>
      </c>
      <c r="O325" s="53" t="e">
        <f>VLOOKUP($F325,Catalogos!$A:$C,3,0)</f>
        <v>#N/A</v>
      </c>
      <c r="P325" s="14" t="e">
        <f t="shared" si="33"/>
        <v>#N/A</v>
      </c>
      <c r="Q325" s="20">
        <f t="shared" si="34"/>
        <v>0</v>
      </c>
      <c r="R325" s="20" t="e">
        <f t="shared" si="35"/>
        <v>#N/A</v>
      </c>
      <c r="S325" s="20" t="s">
        <v>118</v>
      </c>
      <c r="T325" s="65" t="e">
        <f>VLOOKUP($X325,Vector!$A:$I,6,0)</f>
        <v>#N/A</v>
      </c>
      <c r="U325" s="65" t="e">
        <f>VLOOKUP($X325,Vector!$A:$I,7,0)</f>
        <v>#N/A</v>
      </c>
      <c r="V325" s="65" t="e">
        <f>VLOOKUP($X325,Vector!$A:$I,8,0)</f>
        <v>#N/A</v>
      </c>
      <c r="W325" s="65" t="e">
        <f>VLOOKUP($X325,Vector!$A:$I,9,0)</f>
        <v>#N/A</v>
      </c>
      <c r="X325" s="13" t="str">
        <f t="shared" si="36"/>
        <v/>
      </c>
      <c r="Y325" s="75">
        <f t="shared" si="37"/>
        <v>0</v>
      </c>
    </row>
    <row r="326" spans="10:25" x14ac:dyDescent="0.25">
      <c r="J326" s="57" t="e">
        <f>+VLOOKUP($X326,Vector!$A:$P,4,0)-$A326</f>
        <v>#N/A</v>
      </c>
      <c r="K326" s="57" t="e">
        <f>+VLOOKUP($X326,Vector!$A:$P,2,0)</f>
        <v>#N/A</v>
      </c>
      <c r="L326" s="57" t="e">
        <f>VLOOKUP(VLOOKUP($X326,Vector!$A:$P,5,0),Catalogos!K:L,2,0)</f>
        <v>#N/A</v>
      </c>
      <c r="M326" s="53" t="str">
        <f>IFERROR(VLOOKUP($F326,Catalogos!$A:$B,2,0),"VII")</f>
        <v>VII</v>
      </c>
      <c r="N326" s="56" t="e">
        <f>VLOOKUP(MIN(IFERROR(VLOOKUP(T326,Catalogos!$F:$G,2,0),200),IFERROR(VLOOKUP(U326,Catalogos!$F:$G,2,0),200),IFERROR(VLOOKUP(V326,Catalogos!$F:$G,2,0),200),IFERROR(VLOOKUP(W326,Catalogos!$F:$G,2,0),200)),Catalogos!$G$30:$H$57,2,0)</f>
        <v>#N/A</v>
      </c>
      <c r="O326" s="53" t="e">
        <f>VLOOKUP($F326,Catalogos!$A:$C,3,0)</f>
        <v>#N/A</v>
      </c>
      <c r="P326" s="14" t="e">
        <f t="shared" si="33"/>
        <v>#N/A</v>
      </c>
      <c r="Q326" s="20">
        <f t="shared" si="34"/>
        <v>0</v>
      </c>
      <c r="R326" s="20" t="e">
        <f t="shared" si="35"/>
        <v>#N/A</v>
      </c>
      <c r="S326" s="20" t="s">
        <v>118</v>
      </c>
      <c r="T326" s="65" t="e">
        <f>VLOOKUP($X326,Vector!$A:$I,6,0)</f>
        <v>#N/A</v>
      </c>
      <c r="U326" s="65" t="e">
        <f>VLOOKUP($X326,Vector!$A:$I,7,0)</f>
        <v>#N/A</v>
      </c>
      <c r="V326" s="65" t="e">
        <f>VLOOKUP($X326,Vector!$A:$I,8,0)</f>
        <v>#N/A</v>
      </c>
      <c r="W326" s="65" t="e">
        <f>VLOOKUP($X326,Vector!$A:$I,9,0)</f>
        <v>#N/A</v>
      </c>
      <c r="X326" s="13" t="str">
        <f t="shared" si="36"/>
        <v/>
      </c>
      <c r="Y326" s="75">
        <f t="shared" si="37"/>
        <v>0</v>
      </c>
    </row>
    <row r="327" spans="10:25" x14ac:dyDescent="0.25">
      <c r="J327" s="57" t="e">
        <f>+VLOOKUP($X327,Vector!$A:$P,4,0)-$A327</f>
        <v>#N/A</v>
      </c>
      <c r="K327" s="57" t="e">
        <f>+VLOOKUP($X327,Vector!$A:$P,2,0)</f>
        <v>#N/A</v>
      </c>
      <c r="L327" s="57" t="e">
        <f>VLOOKUP(VLOOKUP($X327,Vector!$A:$P,5,0),Catalogos!K:L,2,0)</f>
        <v>#N/A</v>
      </c>
      <c r="M327" s="53" t="str">
        <f>IFERROR(VLOOKUP($F327,Catalogos!$A:$B,2,0),"VII")</f>
        <v>VII</v>
      </c>
      <c r="N327" s="56" t="e">
        <f>VLOOKUP(MIN(IFERROR(VLOOKUP(T327,Catalogos!$F:$G,2,0),200),IFERROR(VLOOKUP(U327,Catalogos!$F:$G,2,0),200),IFERROR(VLOOKUP(V327,Catalogos!$F:$G,2,0),200),IFERROR(VLOOKUP(W327,Catalogos!$F:$G,2,0),200)),Catalogos!$G$30:$H$57,2,0)</f>
        <v>#N/A</v>
      </c>
      <c r="O327" s="53" t="e">
        <f>VLOOKUP($F327,Catalogos!$A:$C,3,0)</f>
        <v>#N/A</v>
      </c>
      <c r="P327" s="14" t="e">
        <f t="shared" si="33"/>
        <v>#N/A</v>
      </c>
      <c r="Q327" s="20">
        <f t="shared" si="34"/>
        <v>0</v>
      </c>
      <c r="R327" s="20" t="e">
        <f t="shared" si="35"/>
        <v>#N/A</v>
      </c>
      <c r="S327" s="20" t="s">
        <v>118</v>
      </c>
      <c r="T327" s="65" t="e">
        <f>VLOOKUP($X327,Vector!$A:$I,6,0)</f>
        <v>#N/A</v>
      </c>
      <c r="U327" s="65" t="e">
        <f>VLOOKUP($X327,Vector!$A:$I,7,0)</f>
        <v>#N/A</v>
      </c>
      <c r="V327" s="65" t="e">
        <f>VLOOKUP($X327,Vector!$A:$I,8,0)</f>
        <v>#N/A</v>
      </c>
      <c r="W327" s="65" t="e">
        <f>VLOOKUP($X327,Vector!$A:$I,9,0)</f>
        <v>#N/A</v>
      </c>
      <c r="X327" s="13" t="str">
        <f t="shared" si="36"/>
        <v/>
      </c>
      <c r="Y327" s="75">
        <f t="shared" si="37"/>
        <v>0</v>
      </c>
    </row>
    <row r="328" spans="10:25" x14ac:dyDescent="0.25">
      <c r="J328" s="57" t="e">
        <f>+VLOOKUP($X328,Vector!$A:$P,4,0)-$A328</f>
        <v>#N/A</v>
      </c>
      <c r="K328" s="57" t="e">
        <f>+VLOOKUP($X328,Vector!$A:$P,2,0)</f>
        <v>#N/A</v>
      </c>
      <c r="L328" s="57" t="e">
        <f>VLOOKUP(VLOOKUP($X328,Vector!$A:$P,5,0),Catalogos!K:L,2,0)</f>
        <v>#N/A</v>
      </c>
      <c r="M328" s="53" t="str">
        <f>IFERROR(VLOOKUP($F328,Catalogos!$A:$B,2,0),"VII")</f>
        <v>VII</v>
      </c>
      <c r="N328" s="56" t="e">
        <f>VLOOKUP(MIN(IFERROR(VLOOKUP(T328,Catalogos!$F:$G,2,0),200),IFERROR(VLOOKUP(U328,Catalogos!$F:$G,2,0),200),IFERROR(VLOOKUP(V328,Catalogos!$F:$G,2,0),200),IFERROR(VLOOKUP(W328,Catalogos!$F:$G,2,0),200)),Catalogos!$G$30:$H$57,2,0)</f>
        <v>#N/A</v>
      </c>
      <c r="O328" s="53" t="e">
        <f>VLOOKUP($F328,Catalogos!$A:$C,3,0)</f>
        <v>#N/A</v>
      </c>
      <c r="P328" s="14" t="e">
        <f t="shared" si="33"/>
        <v>#N/A</v>
      </c>
      <c r="Q328" s="20">
        <f t="shared" si="34"/>
        <v>0</v>
      </c>
      <c r="R328" s="20" t="e">
        <f t="shared" si="35"/>
        <v>#N/A</v>
      </c>
      <c r="S328" s="20" t="s">
        <v>118</v>
      </c>
      <c r="T328" s="65" t="e">
        <f>VLOOKUP($X328,Vector!$A:$I,6,0)</f>
        <v>#N/A</v>
      </c>
      <c r="U328" s="65" t="e">
        <f>VLOOKUP($X328,Vector!$A:$I,7,0)</f>
        <v>#N/A</v>
      </c>
      <c r="V328" s="65" t="e">
        <f>VLOOKUP($X328,Vector!$A:$I,8,0)</f>
        <v>#N/A</v>
      </c>
      <c r="W328" s="65" t="e">
        <f>VLOOKUP($X328,Vector!$A:$I,9,0)</f>
        <v>#N/A</v>
      </c>
      <c r="X328" s="13" t="str">
        <f t="shared" si="36"/>
        <v/>
      </c>
      <c r="Y328" s="75">
        <f t="shared" si="37"/>
        <v>0</v>
      </c>
    </row>
    <row r="329" spans="10:25" x14ac:dyDescent="0.25">
      <c r="J329" s="57" t="e">
        <f>+VLOOKUP($X329,Vector!$A:$P,4,0)-$A329</f>
        <v>#N/A</v>
      </c>
      <c r="K329" s="57" t="e">
        <f>+VLOOKUP($X329,Vector!$A:$P,2,0)</f>
        <v>#N/A</v>
      </c>
      <c r="L329" s="57" t="e">
        <f>VLOOKUP(VLOOKUP($X329,Vector!$A:$P,5,0),Catalogos!K:L,2,0)</f>
        <v>#N/A</v>
      </c>
      <c r="M329" s="53" t="str">
        <f>IFERROR(VLOOKUP($F329,Catalogos!$A:$B,2,0),"VII")</f>
        <v>VII</v>
      </c>
      <c r="N329" s="56" t="e">
        <f>VLOOKUP(MIN(IFERROR(VLOOKUP(T329,Catalogos!$F:$G,2,0),200),IFERROR(VLOOKUP(U329,Catalogos!$F:$G,2,0),200),IFERROR(VLOOKUP(V329,Catalogos!$F:$G,2,0),200),IFERROR(VLOOKUP(W329,Catalogos!$F:$G,2,0),200)),Catalogos!$G$30:$H$57,2,0)</f>
        <v>#N/A</v>
      </c>
      <c r="O329" s="53" t="e">
        <f>VLOOKUP($F329,Catalogos!$A:$C,3,0)</f>
        <v>#N/A</v>
      </c>
      <c r="P329" s="14" t="e">
        <f t="shared" si="33"/>
        <v>#N/A</v>
      </c>
      <c r="Q329" s="20">
        <f t="shared" si="34"/>
        <v>0</v>
      </c>
      <c r="R329" s="20" t="e">
        <f t="shared" si="35"/>
        <v>#N/A</v>
      </c>
      <c r="S329" s="20" t="s">
        <v>118</v>
      </c>
      <c r="T329" s="65" t="e">
        <f>VLOOKUP($X329,Vector!$A:$I,6,0)</f>
        <v>#N/A</v>
      </c>
      <c r="U329" s="65" t="e">
        <f>VLOOKUP($X329,Vector!$A:$I,7,0)</f>
        <v>#N/A</v>
      </c>
      <c r="V329" s="65" t="e">
        <f>VLOOKUP($X329,Vector!$A:$I,8,0)</f>
        <v>#N/A</v>
      </c>
      <c r="W329" s="65" t="e">
        <f>VLOOKUP($X329,Vector!$A:$I,9,0)</f>
        <v>#N/A</v>
      </c>
      <c r="X329" s="13" t="str">
        <f t="shared" si="36"/>
        <v/>
      </c>
      <c r="Y329" s="75">
        <f t="shared" si="37"/>
        <v>0</v>
      </c>
    </row>
    <row r="330" spans="10:25" x14ac:dyDescent="0.25">
      <c r="J330" s="57" t="e">
        <f>+VLOOKUP($X330,Vector!$A:$P,4,0)-$A330</f>
        <v>#N/A</v>
      </c>
      <c r="K330" s="57" t="e">
        <f>+VLOOKUP($X330,Vector!$A:$P,2,0)</f>
        <v>#N/A</v>
      </c>
      <c r="L330" s="57" t="e">
        <f>VLOOKUP(VLOOKUP($X330,Vector!$A:$P,5,0),Catalogos!K:L,2,0)</f>
        <v>#N/A</v>
      </c>
      <c r="M330" s="53" t="str">
        <f>IFERROR(VLOOKUP($F330,Catalogos!$A:$B,2,0),"VII")</f>
        <v>VII</v>
      </c>
      <c r="N330" s="56" t="e">
        <f>VLOOKUP(MIN(IFERROR(VLOOKUP(T330,Catalogos!$F:$G,2,0),200),IFERROR(VLOOKUP(U330,Catalogos!$F:$G,2,0),200),IFERROR(VLOOKUP(V330,Catalogos!$F:$G,2,0),200),IFERROR(VLOOKUP(W330,Catalogos!$F:$G,2,0),200)),Catalogos!$G$30:$H$57,2,0)</f>
        <v>#N/A</v>
      </c>
      <c r="O330" s="53" t="e">
        <f>VLOOKUP($F330,Catalogos!$A:$C,3,0)</f>
        <v>#N/A</v>
      </c>
      <c r="P330" s="14" t="e">
        <f t="shared" si="33"/>
        <v>#N/A</v>
      </c>
      <c r="Q330" s="20">
        <f t="shared" si="34"/>
        <v>0</v>
      </c>
      <c r="R330" s="20" t="e">
        <f t="shared" si="35"/>
        <v>#N/A</v>
      </c>
      <c r="S330" s="20" t="s">
        <v>118</v>
      </c>
      <c r="T330" s="65" t="e">
        <f>VLOOKUP($X330,Vector!$A:$I,6,0)</f>
        <v>#N/A</v>
      </c>
      <c r="U330" s="65" t="e">
        <f>VLOOKUP($X330,Vector!$A:$I,7,0)</f>
        <v>#N/A</v>
      </c>
      <c r="V330" s="65" t="e">
        <f>VLOOKUP($X330,Vector!$A:$I,8,0)</f>
        <v>#N/A</v>
      </c>
      <c r="W330" s="65" t="e">
        <f>VLOOKUP($X330,Vector!$A:$I,9,0)</f>
        <v>#N/A</v>
      </c>
      <c r="X330" s="13" t="str">
        <f t="shared" si="36"/>
        <v/>
      </c>
      <c r="Y330" s="75">
        <f t="shared" si="37"/>
        <v>0</v>
      </c>
    </row>
    <row r="331" spans="10:25" x14ac:dyDescent="0.25">
      <c r="J331" s="57" t="e">
        <f>+VLOOKUP($X331,Vector!$A:$P,4,0)-$A331</f>
        <v>#N/A</v>
      </c>
      <c r="K331" s="57" t="e">
        <f>+VLOOKUP($X331,Vector!$A:$P,2,0)</f>
        <v>#N/A</v>
      </c>
      <c r="L331" s="57" t="e">
        <f>VLOOKUP(VLOOKUP($X331,Vector!$A:$P,5,0),Catalogos!K:L,2,0)</f>
        <v>#N/A</v>
      </c>
      <c r="M331" s="53" t="str">
        <f>IFERROR(VLOOKUP($F331,Catalogos!$A:$B,2,0),"VII")</f>
        <v>VII</v>
      </c>
      <c r="N331" s="56" t="e">
        <f>VLOOKUP(MIN(IFERROR(VLOOKUP(T331,Catalogos!$F:$G,2,0),200),IFERROR(VLOOKUP(U331,Catalogos!$F:$G,2,0),200),IFERROR(VLOOKUP(V331,Catalogos!$F:$G,2,0),200),IFERROR(VLOOKUP(W331,Catalogos!$F:$G,2,0),200)),Catalogos!$G$30:$H$57,2,0)</f>
        <v>#N/A</v>
      </c>
      <c r="O331" s="53" t="e">
        <f>VLOOKUP($F331,Catalogos!$A:$C,3,0)</f>
        <v>#N/A</v>
      </c>
      <c r="P331" s="14" t="e">
        <f t="shared" si="33"/>
        <v>#N/A</v>
      </c>
      <c r="Q331" s="20">
        <f t="shared" si="34"/>
        <v>0</v>
      </c>
      <c r="R331" s="20" t="e">
        <f t="shared" si="35"/>
        <v>#N/A</v>
      </c>
      <c r="S331" s="20" t="s">
        <v>118</v>
      </c>
      <c r="T331" s="65" t="e">
        <f>VLOOKUP($X331,Vector!$A:$I,6,0)</f>
        <v>#N/A</v>
      </c>
      <c r="U331" s="65" t="e">
        <f>VLOOKUP($X331,Vector!$A:$I,7,0)</f>
        <v>#N/A</v>
      </c>
      <c r="V331" s="65" t="e">
        <f>VLOOKUP($X331,Vector!$A:$I,8,0)</f>
        <v>#N/A</v>
      </c>
      <c r="W331" s="65" t="e">
        <f>VLOOKUP($X331,Vector!$A:$I,9,0)</f>
        <v>#N/A</v>
      </c>
      <c r="X331" s="13" t="str">
        <f t="shared" si="36"/>
        <v/>
      </c>
      <c r="Y331" s="75">
        <f t="shared" si="37"/>
        <v>0</v>
      </c>
    </row>
    <row r="332" spans="10:25" x14ac:dyDescent="0.25">
      <c r="J332" s="57" t="e">
        <f>+VLOOKUP($X332,Vector!$A:$P,4,0)-$A332</f>
        <v>#N/A</v>
      </c>
      <c r="K332" s="57" t="e">
        <f>+VLOOKUP($X332,Vector!$A:$P,2,0)</f>
        <v>#N/A</v>
      </c>
      <c r="L332" s="57" t="e">
        <f>VLOOKUP(VLOOKUP($X332,Vector!$A:$P,5,0),Catalogos!K:L,2,0)</f>
        <v>#N/A</v>
      </c>
      <c r="M332" s="53" t="str">
        <f>IFERROR(VLOOKUP($F332,Catalogos!$A:$B,2,0),"VII")</f>
        <v>VII</v>
      </c>
      <c r="N332" s="56" t="e">
        <f>VLOOKUP(MIN(IFERROR(VLOOKUP(T332,Catalogos!$F:$G,2,0),200),IFERROR(VLOOKUP(U332,Catalogos!$F:$G,2,0),200),IFERROR(VLOOKUP(V332,Catalogos!$F:$G,2,0),200),IFERROR(VLOOKUP(W332,Catalogos!$F:$G,2,0),200)),Catalogos!$G$30:$H$57,2,0)</f>
        <v>#N/A</v>
      </c>
      <c r="O332" s="53" t="e">
        <f>VLOOKUP($F332,Catalogos!$A:$C,3,0)</f>
        <v>#N/A</v>
      </c>
      <c r="P332" s="14" t="e">
        <f t="shared" si="33"/>
        <v>#N/A</v>
      </c>
      <c r="Q332" s="20">
        <f t="shared" si="34"/>
        <v>0</v>
      </c>
      <c r="R332" s="20" t="e">
        <f t="shared" si="35"/>
        <v>#N/A</v>
      </c>
      <c r="S332" s="20" t="s">
        <v>118</v>
      </c>
      <c r="T332" s="65" t="e">
        <f>VLOOKUP($X332,Vector!$A:$I,6,0)</f>
        <v>#N/A</v>
      </c>
      <c r="U332" s="65" t="e">
        <f>VLOOKUP($X332,Vector!$A:$I,7,0)</f>
        <v>#N/A</v>
      </c>
      <c r="V332" s="65" t="e">
        <f>VLOOKUP($X332,Vector!$A:$I,8,0)</f>
        <v>#N/A</v>
      </c>
      <c r="W332" s="65" t="e">
        <f>VLOOKUP($X332,Vector!$A:$I,9,0)</f>
        <v>#N/A</v>
      </c>
      <c r="X332" s="13" t="str">
        <f t="shared" si="36"/>
        <v/>
      </c>
      <c r="Y332" s="75">
        <f t="shared" si="37"/>
        <v>0</v>
      </c>
    </row>
    <row r="333" spans="10:25" x14ac:dyDescent="0.25">
      <c r="J333" s="57" t="e">
        <f>+VLOOKUP($X333,Vector!$A:$P,4,0)-$A333</f>
        <v>#N/A</v>
      </c>
      <c r="K333" s="57" t="e">
        <f>+VLOOKUP($X333,Vector!$A:$P,2,0)</f>
        <v>#N/A</v>
      </c>
      <c r="L333" s="57" t="e">
        <f>VLOOKUP(VLOOKUP($X333,Vector!$A:$P,5,0),Catalogos!K:L,2,0)</f>
        <v>#N/A</v>
      </c>
      <c r="M333" s="53" t="str">
        <f>IFERROR(VLOOKUP($F333,Catalogos!$A:$B,2,0),"VII")</f>
        <v>VII</v>
      </c>
      <c r="N333" s="56" t="e">
        <f>VLOOKUP(MIN(IFERROR(VLOOKUP(T333,Catalogos!$F:$G,2,0),200),IFERROR(VLOOKUP(U333,Catalogos!$F:$G,2,0),200),IFERROR(VLOOKUP(V333,Catalogos!$F:$G,2,0),200),IFERROR(VLOOKUP(W333,Catalogos!$F:$G,2,0),200)),Catalogos!$G$30:$H$57,2,0)</f>
        <v>#N/A</v>
      </c>
      <c r="O333" s="53" t="e">
        <f>VLOOKUP($F333,Catalogos!$A:$C,3,0)</f>
        <v>#N/A</v>
      </c>
      <c r="P333" s="14" t="e">
        <f t="shared" si="33"/>
        <v>#N/A</v>
      </c>
      <c r="Q333" s="20">
        <f t="shared" si="34"/>
        <v>0</v>
      </c>
      <c r="R333" s="20" t="e">
        <f t="shared" si="35"/>
        <v>#N/A</v>
      </c>
      <c r="S333" s="20" t="s">
        <v>118</v>
      </c>
      <c r="T333" s="65" t="e">
        <f>VLOOKUP($X333,Vector!$A:$I,6,0)</f>
        <v>#N/A</v>
      </c>
      <c r="U333" s="65" t="e">
        <f>VLOOKUP($X333,Vector!$A:$I,7,0)</f>
        <v>#N/A</v>
      </c>
      <c r="V333" s="65" t="e">
        <f>VLOOKUP($X333,Vector!$A:$I,8,0)</f>
        <v>#N/A</v>
      </c>
      <c r="W333" s="65" t="e">
        <f>VLOOKUP($X333,Vector!$A:$I,9,0)</f>
        <v>#N/A</v>
      </c>
      <c r="X333" s="13" t="str">
        <f t="shared" si="36"/>
        <v/>
      </c>
      <c r="Y333" s="75">
        <f t="shared" si="37"/>
        <v>0</v>
      </c>
    </row>
    <row r="334" spans="10:25" x14ac:dyDescent="0.25">
      <c r="J334" s="57" t="e">
        <f>+VLOOKUP($X334,Vector!$A:$P,4,0)-$A334</f>
        <v>#N/A</v>
      </c>
      <c r="K334" s="57" t="e">
        <f>+VLOOKUP($X334,Vector!$A:$P,2,0)</f>
        <v>#N/A</v>
      </c>
      <c r="L334" s="57" t="e">
        <f>VLOOKUP(VLOOKUP($X334,Vector!$A:$P,5,0),Catalogos!K:L,2,0)</f>
        <v>#N/A</v>
      </c>
      <c r="M334" s="53" t="str">
        <f>IFERROR(VLOOKUP($F334,Catalogos!$A:$B,2,0),"VII")</f>
        <v>VII</v>
      </c>
      <c r="N334" s="56" t="e">
        <f>VLOOKUP(MIN(IFERROR(VLOOKUP(T334,Catalogos!$F:$G,2,0),200),IFERROR(VLOOKUP(U334,Catalogos!$F:$G,2,0),200),IFERROR(VLOOKUP(V334,Catalogos!$F:$G,2,0),200),IFERROR(VLOOKUP(W334,Catalogos!$F:$G,2,0),200)),Catalogos!$G$30:$H$57,2,0)</f>
        <v>#N/A</v>
      </c>
      <c r="O334" s="53" t="e">
        <f>VLOOKUP($F334,Catalogos!$A:$C,3,0)</f>
        <v>#N/A</v>
      </c>
      <c r="P334" s="14" t="e">
        <f t="shared" si="33"/>
        <v>#N/A</v>
      </c>
      <c r="Q334" s="20">
        <f t="shared" si="34"/>
        <v>0</v>
      </c>
      <c r="R334" s="20" t="e">
        <f t="shared" si="35"/>
        <v>#N/A</v>
      </c>
      <c r="S334" s="20" t="s">
        <v>118</v>
      </c>
      <c r="T334" s="65" t="e">
        <f>VLOOKUP($X334,Vector!$A:$I,6,0)</f>
        <v>#N/A</v>
      </c>
      <c r="U334" s="65" t="e">
        <f>VLOOKUP($X334,Vector!$A:$I,7,0)</f>
        <v>#N/A</v>
      </c>
      <c r="V334" s="65" t="e">
        <f>VLOOKUP($X334,Vector!$A:$I,8,0)</f>
        <v>#N/A</v>
      </c>
      <c r="W334" s="65" t="e">
        <f>VLOOKUP($X334,Vector!$A:$I,9,0)</f>
        <v>#N/A</v>
      </c>
      <c r="X334" s="13" t="str">
        <f t="shared" si="36"/>
        <v/>
      </c>
      <c r="Y334" s="75">
        <f t="shared" si="37"/>
        <v>0</v>
      </c>
    </row>
    <row r="335" spans="10:25" x14ac:dyDescent="0.25">
      <c r="J335" s="57" t="e">
        <f>+VLOOKUP($X335,Vector!$A:$P,4,0)-$A335</f>
        <v>#N/A</v>
      </c>
      <c r="K335" s="57" t="e">
        <f>+VLOOKUP($X335,Vector!$A:$P,2,0)</f>
        <v>#N/A</v>
      </c>
      <c r="L335" s="57" t="e">
        <f>VLOOKUP(VLOOKUP($X335,Vector!$A:$P,5,0),Catalogos!K:L,2,0)</f>
        <v>#N/A</v>
      </c>
      <c r="M335" s="53" t="str">
        <f>IFERROR(VLOOKUP($F335,Catalogos!$A:$B,2,0),"VII")</f>
        <v>VII</v>
      </c>
      <c r="N335" s="56" t="e">
        <f>VLOOKUP(MIN(IFERROR(VLOOKUP(T335,Catalogos!$F:$G,2,0),200),IFERROR(VLOOKUP(U335,Catalogos!$F:$G,2,0),200),IFERROR(VLOOKUP(V335,Catalogos!$F:$G,2,0),200),IFERROR(VLOOKUP(W335,Catalogos!$F:$G,2,0),200)),Catalogos!$G$30:$H$57,2,0)</f>
        <v>#N/A</v>
      </c>
      <c r="O335" s="53" t="e">
        <f>VLOOKUP($F335,Catalogos!$A:$C,3,0)</f>
        <v>#N/A</v>
      </c>
      <c r="P335" s="14" t="e">
        <f t="shared" si="33"/>
        <v>#N/A</v>
      </c>
      <c r="Q335" s="20">
        <f t="shared" si="34"/>
        <v>0</v>
      </c>
      <c r="R335" s="20" t="e">
        <f t="shared" si="35"/>
        <v>#N/A</v>
      </c>
      <c r="S335" s="20" t="s">
        <v>118</v>
      </c>
      <c r="T335" s="65" t="e">
        <f>VLOOKUP($X335,Vector!$A:$I,6,0)</f>
        <v>#N/A</v>
      </c>
      <c r="U335" s="65" t="e">
        <f>VLOOKUP($X335,Vector!$A:$I,7,0)</f>
        <v>#N/A</v>
      </c>
      <c r="V335" s="65" t="e">
        <f>VLOOKUP($X335,Vector!$A:$I,8,0)</f>
        <v>#N/A</v>
      </c>
      <c r="W335" s="65" t="e">
        <f>VLOOKUP($X335,Vector!$A:$I,9,0)</f>
        <v>#N/A</v>
      </c>
      <c r="X335" s="13" t="str">
        <f t="shared" si="36"/>
        <v/>
      </c>
      <c r="Y335" s="75">
        <f t="shared" si="37"/>
        <v>0</v>
      </c>
    </row>
    <row r="336" spans="10:25" x14ac:dyDescent="0.25">
      <c r="J336" s="57" t="e">
        <f>+VLOOKUP($X336,Vector!$A:$P,4,0)-$A336</f>
        <v>#N/A</v>
      </c>
      <c r="K336" s="57" t="e">
        <f>+VLOOKUP($X336,Vector!$A:$P,2,0)</f>
        <v>#N/A</v>
      </c>
      <c r="L336" s="57" t="e">
        <f>VLOOKUP(VLOOKUP($X336,Vector!$A:$P,5,0),Catalogos!K:L,2,0)</f>
        <v>#N/A</v>
      </c>
      <c r="M336" s="53" t="str">
        <f>IFERROR(VLOOKUP($F336,Catalogos!$A:$B,2,0),"VII")</f>
        <v>VII</v>
      </c>
      <c r="N336" s="56" t="e">
        <f>VLOOKUP(MIN(IFERROR(VLOOKUP(T336,Catalogos!$F:$G,2,0),200),IFERROR(VLOOKUP(U336,Catalogos!$F:$G,2,0),200),IFERROR(VLOOKUP(V336,Catalogos!$F:$G,2,0),200),IFERROR(VLOOKUP(W336,Catalogos!$F:$G,2,0),200)),Catalogos!$G$30:$H$57,2,0)</f>
        <v>#N/A</v>
      </c>
      <c r="O336" s="53" t="e">
        <f>VLOOKUP($F336,Catalogos!$A:$C,3,0)</f>
        <v>#N/A</v>
      </c>
      <c r="P336" s="14" t="e">
        <f t="shared" si="33"/>
        <v>#N/A</v>
      </c>
      <c r="Q336" s="20">
        <f t="shared" si="34"/>
        <v>0</v>
      </c>
      <c r="R336" s="20" t="e">
        <f t="shared" si="35"/>
        <v>#N/A</v>
      </c>
      <c r="S336" s="20" t="s">
        <v>118</v>
      </c>
      <c r="T336" s="65" t="e">
        <f>VLOOKUP($X336,Vector!$A:$I,6,0)</f>
        <v>#N/A</v>
      </c>
      <c r="U336" s="65" t="e">
        <f>VLOOKUP($X336,Vector!$A:$I,7,0)</f>
        <v>#N/A</v>
      </c>
      <c r="V336" s="65" t="e">
        <f>VLOOKUP($X336,Vector!$A:$I,8,0)</f>
        <v>#N/A</v>
      </c>
      <c r="W336" s="65" t="e">
        <f>VLOOKUP($X336,Vector!$A:$I,9,0)</f>
        <v>#N/A</v>
      </c>
      <c r="X336" s="13" t="str">
        <f t="shared" si="36"/>
        <v/>
      </c>
      <c r="Y336" s="75">
        <f t="shared" si="37"/>
        <v>0</v>
      </c>
    </row>
    <row r="337" spans="10:25" x14ac:dyDescent="0.25">
      <c r="J337" s="57" t="e">
        <f>+VLOOKUP($X337,Vector!$A:$P,4,0)-$A337</f>
        <v>#N/A</v>
      </c>
      <c r="K337" s="57" t="e">
        <f>+VLOOKUP($X337,Vector!$A:$P,2,0)</f>
        <v>#N/A</v>
      </c>
      <c r="L337" s="57" t="e">
        <f>VLOOKUP(VLOOKUP($X337,Vector!$A:$P,5,0),Catalogos!K:L,2,0)</f>
        <v>#N/A</v>
      </c>
      <c r="M337" s="53" t="str">
        <f>IFERROR(VLOOKUP($F337,Catalogos!$A:$B,2,0),"VII")</f>
        <v>VII</v>
      </c>
      <c r="N337" s="56" t="e">
        <f>VLOOKUP(MIN(IFERROR(VLOOKUP(T337,Catalogos!$F:$G,2,0),200),IFERROR(VLOOKUP(U337,Catalogos!$F:$G,2,0),200),IFERROR(VLOOKUP(V337,Catalogos!$F:$G,2,0),200),IFERROR(VLOOKUP(W337,Catalogos!$F:$G,2,0),200)),Catalogos!$G$30:$H$57,2,0)</f>
        <v>#N/A</v>
      </c>
      <c r="O337" s="53" t="e">
        <f>VLOOKUP($F337,Catalogos!$A:$C,3,0)</f>
        <v>#N/A</v>
      </c>
      <c r="P337" s="14" t="e">
        <f t="shared" si="33"/>
        <v>#N/A</v>
      </c>
      <c r="Q337" s="20">
        <f t="shared" si="34"/>
        <v>0</v>
      </c>
      <c r="R337" s="20" t="e">
        <f t="shared" si="35"/>
        <v>#N/A</v>
      </c>
      <c r="S337" s="20" t="s">
        <v>118</v>
      </c>
      <c r="T337" s="65" t="e">
        <f>VLOOKUP($X337,Vector!$A:$I,6,0)</f>
        <v>#N/A</v>
      </c>
      <c r="U337" s="65" t="e">
        <f>VLOOKUP($X337,Vector!$A:$I,7,0)</f>
        <v>#N/A</v>
      </c>
      <c r="V337" s="65" t="e">
        <f>VLOOKUP($X337,Vector!$A:$I,8,0)</f>
        <v>#N/A</v>
      </c>
      <c r="W337" s="65" t="e">
        <f>VLOOKUP($X337,Vector!$A:$I,9,0)</f>
        <v>#N/A</v>
      </c>
      <c r="X337" s="13" t="str">
        <f t="shared" si="36"/>
        <v/>
      </c>
      <c r="Y337" s="75">
        <f t="shared" si="37"/>
        <v>0</v>
      </c>
    </row>
    <row r="338" spans="10:25" x14ac:dyDescent="0.25">
      <c r="J338" s="57" t="e">
        <f>+VLOOKUP($X338,Vector!$A:$P,4,0)-$A338</f>
        <v>#N/A</v>
      </c>
      <c r="K338" s="57" t="e">
        <f>+VLOOKUP($X338,Vector!$A:$P,2,0)</f>
        <v>#N/A</v>
      </c>
      <c r="L338" s="57" t="e">
        <f>VLOOKUP(VLOOKUP($X338,Vector!$A:$P,5,0),Catalogos!K:L,2,0)</f>
        <v>#N/A</v>
      </c>
      <c r="M338" s="53" t="str">
        <f>IFERROR(VLOOKUP($F338,Catalogos!$A:$B,2,0),"VII")</f>
        <v>VII</v>
      </c>
      <c r="N338" s="56" t="e">
        <f>VLOOKUP(MIN(IFERROR(VLOOKUP(T338,Catalogos!$F:$G,2,0),200),IFERROR(VLOOKUP(U338,Catalogos!$F:$G,2,0),200),IFERROR(VLOOKUP(V338,Catalogos!$F:$G,2,0),200),IFERROR(VLOOKUP(W338,Catalogos!$F:$G,2,0),200)),Catalogos!$G$30:$H$57,2,0)</f>
        <v>#N/A</v>
      </c>
      <c r="O338" s="53" t="e">
        <f>VLOOKUP($F338,Catalogos!$A:$C,3,0)</f>
        <v>#N/A</v>
      </c>
      <c r="P338" s="14" t="e">
        <f t="shared" si="33"/>
        <v>#N/A</v>
      </c>
      <c r="Q338" s="20">
        <f t="shared" si="34"/>
        <v>0</v>
      </c>
      <c r="R338" s="20" t="e">
        <f t="shared" si="35"/>
        <v>#N/A</v>
      </c>
      <c r="S338" s="20" t="s">
        <v>118</v>
      </c>
      <c r="T338" s="65" t="e">
        <f>VLOOKUP($X338,Vector!$A:$I,6,0)</f>
        <v>#N/A</v>
      </c>
      <c r="U338" s="65" t="e">
        <f>VLOOKUP($X338,Vector!$A:$I,7,0)</f>
        <v>#N/A</v>
      </c>
      <c r="V338" s="65" t="e">
        <f>VLOOKUP($X338,Vector!$A:$I,8,0)</f>
        <v>#N/A</v>
      </c>
      <c r="W338" s="65" t="e">
        <f>VLOOKUP($X338,Vector!$A:$I,9,0)</f>
        <v>#N/A</v>
      </c>
      <c r="X338" s="13" t="str">
        <f t="shared" si="36"/>
        <v/>
      </c>
      <c r="Y338" s="75">
        <f t="shared" si="37"/>
        <v>0</v>
      </c>
    </row>
    <row r="339" spans="10:25" x14ac:dyDescent="0.25">
      <c r="J339" s="57" t="e">
        <f>+VLOOKUP($X339,Vector!$A:$P,4,0)-$A339</f>
        <v>#N/A</v>
      </c>
      <c r="K339" s="57" t="e">
        <f>+VLOOKUP($X339,Vector!$A:$P,2,0)</f>
        <v>#N/A</v>
      </c>
      <c r="L339" s="57" t="e">
        <f>VLOOKUP(VLOOKUP($X339,Vector!$A:$P,5,0),Catalogos!K:L,2,0)</f>
        <v>#N/A</v>
      </c>
      <c r="M339" s="53" t="str">
        <f>IFERROR(VLOOKUP($F339,Catalogos!$A:$B,2,0),"VII")</f>
        <v>VII</v>
      </c>
      <c r="N339" s="56" t="e">
        <f>VLOOKUP(MIN(IFERROR(VLOOKUP(T339,Catalogos!$F:$G,2,0),200),IFERROR(VLOOKUP(U339,Catalogos!$F:$G,2,0),200),IFERROR(VLOOKUP(V339,Catalogos!$F:$G,2,0),200),IFERROR(VLOOKUP(W339,Catalogos!$F:$G,2,0),200)),Catalogos!$G$30:$H$57,2,0)</f>
        <v>#N/A</v>
      </c>
      <c r="O339" s="53" t="e">
        <f>VLOOKUP($F339,Catalogos!$A:$C,3,0)</f>
        <v>#N/A</v>
      </c>
      <c r="P339" s="14" t="e">
        <f t="shared" si="33"/>
        <v>#N/A</v>
      </c>
      <c r="Q339" s="20">
        <f t="shared" si="34"/>
        <v>0</v>
      </c>
      <c r="R339" s="20" t="e">
        <f t="shared" si="35"/>
        <v>#N/A</v>
      </c>
      <c r="S339" s="20" t="s">
        <v>118</v>
      </c>
      <c r="T339" s="65" t="e">
        <f>VLOOKUP($X339,Vector!$A:$I,6,0)</f>
        <v>#N/A</v>
      </c>
      <c r="U339" s="65" t="e">
        <f>VLOOKUP($X339,Vector!$A:$I,7,0)</f>
        <v>#N/A</v>
      </c>
      <c r="V339" s="65" t="e">
        <f>VLOOKUP($X339,Vector!$A:$I,8,0)</f>
        <v>#N/A</v>
      </c>
      <c r="W339" s="65" t="e">
        <f>VLOOKUP($X339,Vector!$A:$I,9,0)</f>
        <v>#N/A</v>
      </c>
      <c r="X339" s="13" t="str">
        <f t="shared" si="36"/>
        <v/>
      </c>
      <c r="Y339" s="75">
        <f t="shared" si="37"/>
        <v>0</v>
      </c>
    </row>
    <row r="340" spans="10:25" x14ac:dyDescent="0.25">
      <c r="J340" s="57" t="e">
        <f>+VLOOKUP($X340,Vector!$A:$P,4,0)-$A340</f>
        <v>#N/A</v>
      </c>
      <c r="K340" s="57" t="e">
        <f>+VLOOKUP($X340,Vector!$A:$P,2,0)</f>
        <v>#N/A</v>
      </c>
      <c r="L340" s="57" t="e">
        <f>VLOOKUP(VLOOKUP($X340,Vector!$A:$P,5,0),Catalogos!K:L,2,0)</f>
        <v>#N/A</v>
      </c>
      <c r="M340" s="53" t="str">
        <f>IFERROR(VLOOKUP($F340,Catalogos!$A:$B,2,0),"VII")</f>
        <v>VII</v>
      </c>
      <c r="N340" s="56" t="e">
        <f>VLOOKUP(MIN(IFERROR(VLOOKUP(T340,Catalogos!$F:$G,2,0),200),IFERROR(VLOOKUP(U340,Catalogos!$F:$G,2,0),200),IFERROR(VLOOKUP(V340,Catalogos!$F:$G,2,0),200),IFERROR(VLOOKUP(W340,Catalogos!$F:$G,2,0),200)),Catalogos!$G$30:$H$57,2,0)</f>
        <v>#N/A</v>
      </c>
      <c r="O340" s="53" t="e">
        <f>VLOOKUP($F340,Catalogos!$A:$C,3,0)</f>
        <v>#N/A</v>
      </c>
      <c r="P340" s="14" t="e">
        <f t="shared" si="33"/>
        <v>#N/A</v>
      </c>
      <c r="Q340" s="20">
        <f t="shared" si="34"/>
        <v>0</v>
      </c>
      <c r="R340" s="20" t="e">
        <f t="shared" si="35"/>
        <v>#N/A</v>
      </c>
      <c r="S340" s="20" t="s">
        <v>118</v>
      </c>
      <c r="T340" s="65" t="e">
        <f>VLOOKUP($X340,Vector!$A:$I,6,0)</f>
        <v>#N/A</v>
      </c>
      <c r="U340" s="65" t="e">
        <f>VLOOKUP($X340,Vector!$A:$I,7,0)</f>
        <v>#N/A</v>
      </c>
      <c r="V340" s="65" t="e">
        <f>VLOOKUP($X340,Vector!$A:$I,8,0)</f>
        <v>#N/A</v>
      </c>
      <c r="W340" s="65" t="e">
        <f>VLOOKUP($X340,Vector!$A:$I,9,0)</f>
        <v>#N/A</v>
      </c>
      <c r="X340" s="13" t="str">
        <f t="shared" si="36"/>
        <v/>
      </c>
      <c r="Y340" s="75">
        <f t="shared" si="37"/>
        <v>0</v>
      </c>
    </row>
    <row r="341" spans="10:25" x14ac:dyDescent="0.25">
      <c r="J341" s="57" t="e">
        <f>+VLOOKUP($X341,Vector!$A:$P,4,0)-$A341</f>
        <v>#N/A</v>
      </c>
      <c r="K341" s="57" t="e">
        <f>+VLOOKUP($X341,Vector!$A:$P,2,0)</f>
        <v>#N/A</v>
      </c>
      <c r="L341" s="57" t="e">
        <f>VLOOKUP(VLOOKUP($X341,Vector!$A:$P,5,0),Catalogos!K:L,2,0)</f>
        <v>#N/A</v>
      </c>
      <c r="M341" s="53" t="str">
        <f>IFERROR(VLOOKUP($F341,Catalogos!$A:$B,2,0),"VII")</f>
        <v>VII</v>
      </c>
      <c r="N341" s="56" t="e">
        <f>VLOOKUP(MIN(IFERROR(VLOOKUP(T341,Catalogos!$F:$G,2,0),200),IFERROR(VLOOKUP(U341,Catalogos!$F:$G,2,0),200),IFERROR(VLOOKUP(V341,Catalogos!$F:$G,2,0),200),IFERROR(VLOOKUP(W341,Catalogos!$F:$G,2,0),200)),Catalogos!$G$30:$H$57,2,0)</f>
        <v>#N/A</v>
      </c>
      <c r="O341" s="53" t="e">
        <f>VLOOKUP($F341,Catalogos!$A:$C,3,0)</f>
        <v>#N/A</v>
      </c>
      <c r="P341" s="14" t="e">
        <f t="shared" si="33"/>
        <v>#N/A</v>
      </c>
      <c r="Q341" s="20">
        <f t="shared" si="34"/>
        <v>0</v>
      </c>
      <c r="R341" s="20" t="e">
        <f t="shared" si="35"/>
        <v>#N/A</v>
      </c>
      <c r="S341" s="20" t="s">
        <v>118</v>
      </c>
      <c r="T341" s="65" t="e">
        <f>VLOOKUP($X341,Vector!$A:$I,6,0)</f>
        <v>#N/A</v>
      </c>
      <c r="U341" s="65" t="e">
        <f>VLOOKUP($X341,Vector!$A:$I,7,0)</f>
        <v>#N/A</v>
      </c>
      <c r="V341" s="65" t="e">
        <f>VLOOKUP($X341,Vector!$A:$I,8,0)</f>
        <v>#N/A</v>
      </c>
      <c r="W341" s="65" t="e">
        <f>VLOOKUP($X341,Vector!$A:$I,9,0)</f>
        <v>#N/A</v>
      </c>
      <c r="X341" s="13" t="str">
        <f t="shared" si="36"/>
        <v/>
      </c>
      <c r="Y341" s="75">
        <f t="shared" si="37"/>
        <v>0</v>
      </c>
    </row>
    <row r="342" spans="10:25" x14ac:dyDescent="0.25">
      <c r="J342" s="57" t="e">
        <f>+VLOOKUP($X342,Vector!$A:$P,4,0)-$A342</f>
        <v>#N/A</v>
      </c>
      <c r="K342" s="57" t="e">
        <f>+VLOOKUP($X342,Vector!$A:$P,2,0)</f>
        <v>#N/A</v>
      </c>
      <c r="L342" s="57" t="e">
        <f>VLOOKUP(VLOOKUP($X342,Vector!$A:$P,5,0),Catalogos!K:L,2,0)</f>
        <v>#N/A</v>
      </c>
      <c r="M342" s="53" t="str">
        <f>IFERROR(VLOOKUP($F342,Catalogos!$A:$B,2,0),"VII")</f>
        <v>VII</v>
      </c>
      <c r="N342" s="56" t="e">
        <f>VLOOKUP(MIN(IFERROR(VLOOKUP(T342,Catalogos!$F:$G,2,0),200),IFERROR(VLOOKUP(U342,Catalogos!$F:$G,2,0),200),IFERROR(VLOOKUP(V342,Catalogos!$F:$G,2,0),200),IFERROR(VLOOKUP(W342,Catalogos!$F:$G,2,0),200)),Catalogos!$G$30:$H$57,2,0)</f>
        <v>#N/A</v>
      </c>
      <c r="O342" s="53" t="e">
        <f>VLOOKUP($F342,Catalogos!$A:$C,3,0)</f>
        <v>#N/A</v>
      </c>
      <c r="P342" s="14" t="e">
        <f t="shared" si="33"/>
        <v>#N/A</v>
      </c>
      <c r="Q342" s="20">
        <f t="shared" si="34"/>
        <v>0</v>
      </c>
      <c r="R342" s="20" t="e">
        <f t="shared" si="35"/>
        <v>#N/A</v>
      </c>
      <c r="S342" s="20" t="s">
        <v>118</v>
      </c>
      <c r="T342" s="65" t="e">
        <f>VLOOKUP($X342,Vector!$A:$I,6,0)</f>
        <v>#N/A</v>
      </c>
      <c r="U342" s="65" t="e">
        <f>VLOOKUP($X342,Vector!$A:$I,7,0)</f>
        <v>#N/A</v>
      </c>
      <c r="V342" s="65" t="e">
        <f>VLOOKUP($X342,Vector!$A:$I,8,0)</f>
        <v>#N/A</v>
      </c>
      <c r="W342" s="65" t="e">
        <f>VLOOKUP($X342,Vector!$A:$I,9,0)</f>
        <v>#N/A</v>
      </c>
      <c r="X342" s="13" t="str">
        <f t="shared" si="36"/>
        <v/>
      </c>
      <c r="Y342" s="75">
        <f t="shared" si="37"/>
        <v>0</v>
      </c>
    </row>
    <row r="343" spans="10:25" x14ac:dyDescent="0.25">
      <c r="J343" s="57" t="e">
        <f>+VLOOKUP($X343,Vector!$A:$P,4,0)-$A343</f>
        <v>#N/A</v>
      </c>
      <c r="K343" s="57" t="e">
        <f>+VLOOKUP($X343,Vector!$A:$P,2,0)</f>
        <v>#N/A</v>
      </c>
      <c r="L343" s="57" t="e">
        <f>VLOOKUP(VLOOKUP($X343,Vector!$A:$P,5,0),Catalogos!K:L,2,0)</f>
        <v>#N/A</v>
      </c>
      <c r="M343" s="53" t="str">
        <f>IFERROR(VLOOKUP($F343,Catalogos!$A:$B,2,0),"VII")</f>
        <v>VII</v>
      </c>
      <c r="N343" s="56" t="e">
        <f>VLOOKUP(MIN(IFERROR(VLOOKUP(T343,Catalogos!$F:$G,2,0),200),IFERROR(VLOOKUP(U343,Catalogos!$F:$G,2,0),200),IFERROR(VLOOKUP(V343,Catalogos!$F:$G,2,0),200),IFERROR(VLOOKUP(W343,Catalogos!$F:$G,2,0),200)),Catalogos!$G$30:$H$57,2,0)</f>
        <v>#N/A</v>
      </c>
      <c r="O343" s="53" t="e">
        <f>VLOOKUP($F343,Catalogos!$A:$C,3,0)</f>
        <v>#N/A</v>
      </c>
      <c r="P343" s="14" t="e">
        <f t="shared" si="33"/>
        <v>#N/A</v>
      </c>
      <c r="Q343" s="20">
        <f t="shared" si="34"/>
        <v>0</v>
      </c>
      <c r="R343" s="20" t="e">
        <f t="shared" si="35"/>
        <v>#N/A</v>
      </c>
      <c r="S343" s="20" t="s">
        <v>118</v>
      </c>
      <c r="T343" s="65" t="e">
        <f>VLOOKUP($X343,Vector!$A:$I,6,0)</f>
        <v>#N/A</v>
      </c>
      <c r="U343" s="65" t="e">
        <f>VLOOKUP($X343,Vector!$A:$I,7,0)</f>
        <v>#N/A</v>
      </c>
      <c r="V343" s="65" t="e">
        <f>VLOOKUP($X343,Vector!$A:$I,8,0)</f>
        <v>#N/A</v>
      </c>
      <c r="W343" s="65" t="e">
        <f>VLOOKUP($X343,Vector!$A:$I,9,0)</f>
        <v>#N/A</v>
      </c>
      <c r="X343" s="13" t="str">
        <f t="shared" si="36"/>
        <v/>
      </c>
      <c r="Y343" s="75">
        <f t="shared" si="37"/>
        <v>0</v>
      </c>
    </row>
    <row r="344" spans="10:25" x14ac:dyDescent="0.25">
      <c r="J344" s="57" t="e">
        <f>+VLOOKUP($X344,Vector!$A:$P,4,0)-$A344</f>
        <v>#N/A</v>
      </c>
      <c r="K344" s="57" t="e">
        <f>+VLOOKUP($X344,Vector!$A:$P,2,0)</f>
        <v>#N/A</v>
      </c>
      <c r="L344" s="57" t="e">
        <f>VLOOKUP(VLOOKUP($X344,Vector!$A:$P,5,0),Catalogos!K:L,2,0)</f>
        <v>#N/A</v>
      </c>
      <c r="M344" s="53" t="str">
        <f>IFERROR(VLOOKUP($F344,Catalogos!$A:$B,2,0),"VII")</f>
        <v>VII</v>
      </c>
      <c r="N344" s="56" t="e">
        <f>VLOOKUP(MIN(IFERROR(VLOOKUP(T344,Catalogos!$F:$G,2,0),200),IFERROR(VLOOKUP(U344,Catalogos!$F:$G,2,0),200),IFERROR(VLOOKUP(V344,Catalogos!$F:$G,2,0),200),IFERROR(VLOOKUP(W344,Catalogos!$F:$G,2,0),200)),Catalogos!$G$30:$H$57,2,0)</f>
        <v>#N/A</v>
      </c>
      <c r="O344" s="53" t="e">
        <f>VLOOKUP($F344,Catalogos!$A:$C,3,0)</f>
        <v>#N/A</v>
      </c>
      <c r="P344" s="14" t="e">
        <f t="shared" si="33"/>
        <v>#N/A</v>
      </c>
      <c r="Q344" s="20">
        <f t="shared" si="34"/>
        <v>0</v>
      </c>
      <c r="R344" s="20" t="e">
        <f t="shared" si="35"/>
        <v>#N/A</v>
      </c>
      <c r="S344" s="20" t="s">
        <v>118</v>
      </c>
      <c r="T344" s="65" t="e">
        <f>VLOOKUP($X344,Vector!$A:$I,6,0)</f>
        <v>#N/A</v>
      </c>
      <c r="U344" s="65" t="e">
        <f>VLOOKUP($X344,Vector!$A:$I,7,0)</f>
        <v>#N/A</v>
      </c>
      <c r="V344" s="65" t="e">
        <f>VLOOKUP($X344,Vector!$A:$I,8,0)</f>
        <v>#N/A</v>
      </c>
      <c r="W344" s="65" t="e">
        <f>VLOOKUP($X344,Vector!$A:$I,9,0)</f>
        <v>#N/A</v>
      </c>
      <c r="X344" s="13" t="str">
        <f t="shared" si="36"/>
        <v/>
      </c>
      <c r="Y344" s="75">
        <f t="shared" si="37"/>
        <v>0</v>
      </c>
    </row>
    <row r="345" spans="10:25" x14ac:dyDescent="0.25">
      <c r="J345" s="57" t="e">
        <f>+VLOOKUP($X345,Vector!$A:$P,4,0)-$A345</f>
        <v>#N/A</v>
      </c>
      <c r="K345" s="57" t="e">
        <f>+VLOOKUP($X345,Vector!$A:$P,2,0)</f>
        <v>#N/A</v>
      </c>
      <c r="L345" s="57" t="e">
        <f>VLOOKUP(VLOOKUP($X345,Vector!$A:$P,5,0),Catalogos!K:L,2,0)</f>
        <v>#N/A</v>
      </c>
      <c r="M345" s="53" t="str">
        <f>IFERROR(VLOOKUP($F345,Catalogos!$A:$B,2,0),"VII")</f>
        <v>VII</v>
      </c>
      <c r="N345" s="56" t="e">
        <f>VLOOKUP(MIN(IFERROR(VLOOKUP(T345,Catalogos!$F:$G,2,0),200),IFERROR(VLOOKUP(U345,Catalogos!$F:$G,2,0),200),IFERROR(VLOOKUP(V345,Catalogos!$F:$G,2,0),200),IFERROR(VLOOKUP(W345,Catalogos!$F:$G,2,0),200)),Catalogos!$G$30:$H$57,2,0)</f>
        <v>#N/A</v>
      </c>
      <c r="O345" s="53" t="e">
        <f>VLOOKUP($F345,Catalogos!$A:$C,3,0)</f>
        <v>#N/A</v>
      </c>
      <c r="P345" s="14" t="e">
        <f t="shared" si="33"/>
        <v>#N/A</v>
      </c>
      <c r="Q345" s="20">
        <f t="shared" si="34"/>
        <v>0</v>
      </c>
      <c r="R345" s="20" t="e">
        <f t="shared" si="35"/>
        <v>#N/A</v>
      </c>
      <c r="S345" s="20" t="s">
        <v>118</v>
      </c>
      <c r="T345" s="65" t="e">
        <f>VLOOKUP($X345,Vector!$A:$I,6,0)</f>
        <v>#N/A</v>
      </c>
      <c r="U345" s="65" t="e">
        <f>VLOOKUP($X345,Vector!$A:$I,7,0)</f>
        <v>#N/A</v>
      </c>
      <c r="V345" s="65" t="e">
        <f>VLOOKUP($X345,Vector!$A:$I,8,0)</f>
        <v>#N/A</v>
      </c>
      <c r="W345" s="65" t="e">
        <f>VLOOKUP($X345,Vector!$A:$I,9,0)</f>
        <v>#N/A</v>
      </c>
      <c r="X345" s="13" t="str">
        <f t="shared" si="36"/>
        <v/>
      </c>
      <c r="Y345" s="75">
        <f t="shared" si="37"/>
        <v>0</v>
      </c>
    </row>
    <row r="346" spans="10:25" x14ac:dyDescent="0.25">
      <c r="J346" s="57" t="e">
        <f>+VLOOKUP($X346,Vector!$A:$P,4,0)-$A346</f>
        <v>#N/A</v>
      </c>
      <c r="K346" s="57" t="e">
        <f>+VLOOKUP($X346,Vector!$A:$P,2,0)</f>
        <v>#N/A</v>
      </c>
      <c r="L346" s="57" t="e">
        <f>VLOOKUP(VLOOKUP($X346,Vector!$A:$P,5,0),Catalogos!K:L,2,0)</f>
        <v>#N/A</v>
      </c>
      <c r="M346" s="53" t="str">
        <f>IFERROR(VLOOKUP($F346,Catalogos!$A:$B,2,0),"VII")</f>
        <v>VII</v>
      </c>
      <c r="N346" s="56" t="e">
        <f>VLOOKUP(MIN(IFERROR(VLOOKUP(T346,Catalogos!$F:$G,2,0),200),IFERROR(VLOOKUP(U346,Catalogos!$F:$G,2,0),200),IFERROR(VLOOKUP(V346,Catalogos!$F:$G,2,0),200),IFERROR(VLOOKUP(W346,Catalogos!$F:$G,2,0),200)),Catalogos!$G$30:$H$57,2,0)</f>
        <v>#N/A</v>
      </c>
      <c r="O346" s="53" t="e">
        <f>VLOOKUP($F346,Catalogos!$A:$C,3,0)</f>
        <v>#N/A</v>
      </c>
      <c r="P346" s="14" t="e">
        <f t="shared" si="33"/>
        <v>#N/A</v>
      </c>
      <c r="Q346" s="20">
        <f t="shared" si="34"/>
        <v>0</v>
      </c>
      <c r="R346" s="20" t="e">
        <f t="shared" si="35"/>
        <v>#N/A</v>
      </c>
      <c r="S346" s="20" t="s">
        <v>118</v>
      </c>
      <c r="T346" s="65" t="e">
        <f>VLOOKUP($X346,Vector!$A:$I,6,0)</f>
        <v>#N/A</v>
      </c>
      <c r="U346" s="65" t="e">
        <f>VLOOKUP($X346,Vector!$A:$I,7,0)</f>
        <v>#N/A</v>
      </c>
      <c r="V346" s="65" t="e">
        <f>VLOOKUP($X346,Vector!$A:$I,8,0)</f>
        <v>#N/A</v>
      </c>
      <c r="W346" s="65" t="e">
        <f>VLOOKUP($X346,Vector!$A:$I,9,0)</f>
        <v>#N/A</v>
      </c>
      <c r="X346" s="13" t="str">
        <f t="shared" si="36"/>
        <v/>
      </c>
      <c r="Y346" s="75">
        <f t="shared" si="37"/>
        <v>0</v>
      </c>
    </row>
    <row r="347" spans="10:25" x14ac:dyDescent="0.25">
      <c r="J347" s="57" t="e">
        <f>+VLOOKUP($X347,Vector!$A:$P,4,0)-$A347</f>
        <v>#N/A</v>
      </c>
      <c r="K347" s="57" t="e">
        <f>+VLOOKUP($X347,Vector!$A:$P,2,0)</f>
        <v>#N/A</v>
      </c>
      <c r="L347" s="57" t="e">
        <f>VLOOKUP(VLOOKUP($X347,Vector!$A:$P,5,0),Catalogos!K:L,2,0)</f>
        <v>#N/A</v>
      </c>
      <c r="M347" s="53" t="str">
        <f>IFERROR(VLOOKUP($F347,Catalogos!$A:$B,2,0),"VII")</f>
        <v>VII</v>
      </c>
      <c r="N347" s="56" t="e">
        <f>VLOOKUP(MIN(IFERROR(VLOOKUP(T347,Catalogos!$F:$G,2,0),200),IFERROR(VLOOKUP(U347,Catalogos!$F:$G,2,0),200),IFERROR(VLOOKUP(V347,Catalogos!$F:$G,2,0),200),IFERROR(VLOOKUP(W347,Catalogos!$F:$G,2,0),200)),Catalogos!$G$30:$H$57,2,0)</f>
        <v>#N/A</v>
      </c>
      <c r="O347" s="53" t="e">
        <f>VLOOKUP($F347,Catalogos!$A:$C,3,0)</f>
        <v>#N/A</v>
      </c>
      <c r="P347" s="14" t="e">
        <f t="shared" si="33"/>
        <v>#N/A</v>
      </c>
      <c r="Q347" s="20">
        <f t="shared" si="34"/>
        <v>0</v>
      </c>
      <c r="R347" s="20" t="e">
        <f t="shared" si="35"/>
        <v>#N/A</v>
      </c>
      <c r="S347" s="20" t="s">
        <v>118</v>
      </c>
      <c r="T347" s="65" t="e">
        <f>VLOOKUP($X347,Vector!$A:$I,6,0)</f>
        <v>#N/A</v>
      </c>
      <c r="U347" s="65" t="e">
        <f>VLOOKUP($X347,Vector!$A:$I,7,0)</f>
        <v>#N/A</v>
      </c>
      <c r="V347" s="65" t="e">
        <f>VLOOKUP($X347,Vector!$A:$I,8,0)</f>
        <v>#N/A</v>
      </c>
      <c r="W347" s="65" t="e">
        <f>VLOOKUP($X347,Vector!$A:$I,9,0)</f>
        <v>#N/A</v>
      </c>
      <c r="X347" s="13" t="str">
        <f t="shared" si="36"/>
        <v/>
      </c>
      <c r="Y347" s="75">
        <f t="shared" si="37"/>
        <v>0</v>
      </c>
    </row>
    <row r="348" spans="10:25" x14ac:dyDescent="0.25">
      <c r="J348" s="57" t="e">
        <f>+VLOOKUP($X348,Vector!$A:$P,4,0)-$A348</f>
        <v>#N/A</v>
      </c>
      <c r="K348" s="57" t="e">
        <f>+VLOOKUP($X348,Vector!$A:$P,2,0)</f>
        <v>#N/A</v>
      </c>
      <c r="L348" s="57" t="e">
        <f>VLOOKUP(VLOOKUP($X348,Vector!$A:$P,5,0),Catalogos!K:L,2,0)</f>
        <v>#N/A</v>
      </c>
      <c r="M348" s="53" t="str">
        <f>IFERROR(VLOOKUP($F348,Catalogos!$A:$B,2,0),"VII")</f>
        <v>VII</v>
      </c>
      <c r="N348" s="56" t="e">
        <f>VLOOKUP(MIN(IFERROR(VLOOKUP(T348,Catalogos!$F:$G,2,0),200),IFERROR(VLOOKUP(U348,Catalogos!$F:$G,2,0),200),IFERROR(VLOOKUP(V348,Catalogos!$F:$G,2,0),200),IFERROR(VLOOKUP(W348,Catalogos!$F:$G,2,0),200)),Catalogos!$G$30:$H$57,2,0)</f>
        <v>#N/A</v>
      </c>
      <c r="O348" s="53" t="e">
        <f>VLOOKUP($F348,Catalogos!$A:$C,3,0)</f>
        <v>#N/A</v>
      </c>
      <c r="P348" s="14" t="e">
        <f t="shared" si="33"/>
        <v>#N/A</v>
      </c>
      <c r="Q348" s="20">
        <f t="shared" si="34"/>
        <v>0</v>
      </c>
      <c r="R348" s="20" t="e">
        <f t="shared" si="35"/>
        <v>#N/A</v>
      </c>
      <c r="S348" s="20" t="s">
        <v>118</v>
      </c>
      <c r="T348" s="65" t="e">
        <f>VLOOKUP($X348,Vector!$A:$I,6,0)</f>
        <v>#N/A</v>
      </c>
      <c r="U348" s="65" t="e">
        <f>VLOOKUP($X348,Vector!$A:$I,7,0)</f>
        <v>#N/A</v>
      </c>
      <c r="V348" s="65" t="e">
        <f>VLOOKUP($X348,Vector!$A:$I,8,0)</f>
        <v>#N/A</v>
      </c>
      <c r="W348" s="65" t="e">
        <f>VLOOKUP($X348,Vector!$A:$I,9,0)</f>
        <v>#N/A</v>
      </c>
      <c r="X348" s="13" t="str">
        <f t="shared" si="36"/>
        <v/>
      </c>
      <c r="Y348" s="75">
        <f t="shared" si="37"/>
        <v>0</v>
      </c>
    </row>
    <row r="349" spans="10:25" x14ac:dyDescent="0.25">
      <c r="J349" s="57" t="e">
        <f>+VLOOKUP($X349,Vector!$A:$P,4,0)-$A349</f>
        <v>#N/A</v>
      </c>
      <c r="K349" s="57" t="e">
        <f>+VLOOKUP($X349,Vector!$A:$P,2,0)</f>
        <v>#N/A</v>
      </c>
      <c r="L349" s="57" t="e">
        <f>VLOOKUP(VLOOKUP($X349,Vector!$A:$P,5,0),Catalogos!K:L,2,0)</f>
        <v>#N/A</v>
      </c>
      <c r="M349" s="53" t="str">
        <f>IFERROR(VLOOKUP($F349,Catalogos!$A:$B,2,0),"VII")</f>
        <v>VII</v>
      </c>
      <c r="N349" s="56" t="e">
        <f>VLOOKUP(MIN(IFERROR(VLOOKUP(T349,Catalogos!$F:$G,2,0),200),IFERROR(VLOOKUP(U349,Catalogos!$F:$G,2,0),200),IFERROR(VLOOKUP(V349,Catalogos!$F:$G,2,0),200),IFERROR(VLOOKUP(W349,Catalogos!$F:$G,2,0),200)),Catalogos!$G$30:$H$57,2,0)</f>
        <v>#N/A</v>
      </c>
      <c r="O349" s="53" t="e">
        <f>VLOOKUP($F349,Catalogos!$A:$C,3,0)</f>
        <v>#N/A</v>
      </c>
      <c r="P349" s="14" t="e">
        <f t="shared" si="33"/>
        <v>#N/A</v>
      </c>
      <c r="Q349" s="20">
        <f t="shared" si="34"/>
        <v>0</v>
      </c>
      <c r="R349" s="20" t="e">
        <f t="shared" si="35"/>
        <v>#N/A</v>
      </c>
      <c r="S349" s="20" t="s">
        <v>118</v>
      </c>
      <c r="T349" s="65" t="e">
        <f>VLOOKUP($X349,Vector!$A:$I,6,0)</f>
        <v>#N/A</v>
      </c>
      <c r="U349" s="65" t="e">
        <f>VLOOKUP($X349,Vector!$A:$I,7,0)</f>
        <v>#N/A</v>
      </c>
      <c r="V349" s="65" t="e">
        <f>VLOOKUP($X349,Vector!$A:$I,8,0)</f>
        <v>#N/A</v>
      </c>
      <c r="W349" s="65" t="e">
        <f>VLOOKUP($X349,Vector!$A:$I,9,0)</f>
        <v>#N/A</v>
      </c>
      <c r="X349" s="13" t="str">
        <f t="shared" si="36"/>
        <v/>
      </c>
      <c r="Y349" s="75">
        <f t="shared" si="37"/>
        <v>0</v>
      </c>
    </row>
    <row r="350" spans="10:25" x14ac:dyDescent="0.25">
      <c r="J350" s="57" t="e">
        <f>+VLOOKUP($X350,Vector!$A:$P,4,0)-$A350</f>
        <v>#N/A</v>
      </c>
      <c r="K350" s="57" t="e">
        <f>+VLOOKUP($X350,Vector!$A:$P,2,0)</f>
        <v>#N/A</v>
      </c>
      <c r="L350" s="57" t="e">
        <f>VLOOKUP(VLOOKUP($X350,Vector!$A:$P,5,0),Catalogos!K:L,2,0)</f>
        <v>#N/A</v>
      </c>
      <c r="M350" s="53" t="str">
        <f>IFERROR(VLOOKUP($F350,Catalogos!$A:$B,2,0),"VII")</f>
        <v>VII</v>
      </c>
      <c r="N350" s="56" t="e">
        <f>VLOOKUP(MIN(IFERROR(VLOOKUP(T350,Catalogos!$F:$G,2,0),200),IFERROR(VLOOKUP(U350,Catalogos!$F:$G,2,0),200),IFERROR(VLOOKUP(V350,Catalogos!$F:$G,2,0),200),IFERROR(VLOOKUP(W350,Catalogos!$F:$G,2,0),200)),Catalogos!$G$30:$H$57,2,0)</f>
        <v>#N/A</v>
      </c>
      <c r="O350" s="53" t="e">
        <f>VLOOKUP($F350,Catalogos!$A:$C,3,0)</f>
        <v>#N/A</v>
      </c>
      <c r="P350" s="14" t="e">
        <f t="shared" si="33"/>
        <v>#N/A</v>
      </c>
      <c r="Q350" s="20">
        <f t="shared" si="34"/>
        <v>0</v>
      </c>
      <c r="R350" s="20" t="e">
        <f t="shared" si="35"/>
        <v>#N/A</v>
      </c>
      <c r="S350" s="20" t="s">
        <v>118</v>
      </c>
      <c r="T350" s="65" t="e">
        <f>VLOOKUP($X350,Vector!$A:$I,6,0)</f>
        <v>#N/A</v>
      </c>
      <c r="U350" s="65" t="e">
        <f>VLOOKUP($X350,Vector!$A:$I,7,0)</f>
        <v>#N/A</v>
      </c>
      <c r="V350" s="65" t="e">
        <f>VLOOKUP($X350,Vector!$A:$I,8,0)</f>
        <v>#N/A</v>
      </c>
      <c r="W350" s="65" t="e">
        <f>VLOOKUP($X350,Vector!$A:$I,9,0)</f>
        <v>#N/A</v>
      </c>
      <c r="X350" s="13" t="str">
        <f t="shared" si="36"/>
        <v/>
      </c>
      <c r="Y350" s="75">
        <f t="shared" si="37"/>
        <v>0</v>
      </c>
    </row>
    <row r="351" spans="10:25" x14ac:dyDescent="0.25">
      <c r="J351" s="57" t="e">
        <f>+VLOOKUP($X351,Vector!$A:$P,4,0)-$A351</f>
        <v>#N/A</v>
      </c>
      <c r="K351" s="57" t="e">
        <f>+VLOOKUP($X351,Vector!$A:$P,2,0)</f>
        <v>#N/A</v>
      </c>
      <c r="L351" s="57" t="e">
        <f>VLOOKUP(VLOOKUP($X351,Vector!$A:$P,5,0),Catalogos!K:L,2,0)</f>
        <v>#N/A</v>
      </c>
      <c r="M351" s="53" t="str">
        <f>IFERROR(VLOOKUP($F351,Catalogos!$A:$B,2,0),"VII")</f>
        <v>VII</v>
      </c>
      <c r="N351" s="56" t="e">
        <f>VLOOKUP(MIN(IFERROR(VLOOKUP(T351,Catalogos!$F:$G,2,0),200),IFERROR(VLOOKUP(U351,Catalogos!$F:$G,2,0),200),IFERROR(VLOOKUP(V351,Catalogos!$F:$G,2,0),200),IFERROR(VLOOKUP(W351,Catalogos!$F:$G,2,0),200)),Catalogos!$G$30:$H$57,2,0)</f>
        <v>#N/A</v>
      </c>
      <c r="O351" s="53" t="e">
        <f>VLOOKUP($F351,Catalogos!$A:$C,3,0)</f>
        <v>#N/A</v>
      </c>
      <c r="P351" s="14" t="e">
        <f t="shared" si="33"/>
        <v>#N/A</v>
      </c>
      <c r="Q351" s="20">
        <f t="shared" si="34"/>
        <v>0</v>
      </c>
      <c r="R351" s="20" t="e">
        <f t="shared" si="35"/>
        <v>#N/A</v>
      </c>
      <c r="S351" s="20" t="s">
        <v>118</v>
      </c>
      <c r="T351" s="65" t="e">
        <f>VLOOKUP($X351,Vector!$A:$I,6,0)</f>
        <v>#N/A</v>
      </c>
      <c r="U351" s="65" t="e">
        <f>VLOOKUP($X351,Vector!$A:$I,7,0)</f>
        <v>#N/A</v>
      </c>
      <c r="V351" s="65" t="e">
        <f>VLOOKUP($X351,Vector!$A:$I,8,0)</f>
        <v>#N/A</v>
      </c>
      <c r="W351" s="65" t="e">
        <f>VLOOKUP($X351,Vector!$A:$I,9,0)</f>
        <v>#N/A</v>
      </c>
      <c r="X351" s="13" t="str">
        <f t="shared" si="36"/>
        <v/>
      </c>
      <c r="Y351" s="75">
        <f t="shared" si="37"/>
        <v>0</v>
      </c>
    </row>
    <row r="352" spans="10:25" x14ac:dyDescent="0.25">
      <c r="J352" s="57" t="e">
        <f>+VLOOKUP($X352,Vector!$A:$P,4,0)-$A352</f>
        <v>#N/A</v>
      </c>
      <c r="K352" s="57" t="e">
        <f>+VLOOKUP($X352,Vector!$A:$P,2,0)</f>
        <v>#N/A</v>
      </c>
      <c r="L352" s="57" t="e">
        <f>VLOOKUP(VLOOKUP($X352,Vector!$A:$P,5,0),Catalogos!K:L,2,0)</f>
        <v>#N/A</v>
      </c>
      <c r="M352" s="53" t="str">
        <f>IFERROR(VLOOKUP($F352,Catalogos!$A:$B,2,0),"VII")</f>
        <v>VII</v>
      </c>
      <c r="N352" s="56" t="e">
        <f>VLOOKUP(MIN(IFERROR(VLOOKUP(T352,Catalogos!$F:$G,2,0),200),IFERROR(VLOOKUP(U352,Catalogos!$F:$G,2,0),200),IFERROR(VLOOKUP(V352,Catalogos!$F:$G,2,0),200),IFERROR(VLOOKUP(W352,Catalogos!$F:$G,2,0),200)),Catalogos!$G$30:$H$57,2,0)</f>
        <v>#N/A</v>
      </c>
      <c r="O352" s="53" t="e">
        <f>VLOOKUP($F352,Catalogos!$A:$C,3,0)</f>
        <v>#N/A</v>
      </c>
      <c r="P352" s="14" t="e">
        <f t="shared" si="33"/>
        <v>#N/A</v>
      </c>
      <c r="Q352" s="20">
        <f t="shared" si="34"/>
        <v>0</v>
      </c>
      <c r="R352" s="20" t="e">
        <f t="shared" si="35"/>
        <v>#N/A</v>
      </c>
      <c r="S352" s="20" t="s">
        <v>118</v>
      </c>
      <c r="T352" s="65" t="e">
        <f>VLOOKUP($X352,Vector!$A:$I,6,0)</f>
        <v>#N/A</v>
      </c>
      <c r="U352" s="65" t="e">
        <f>VLOOKUP($X352,Vector!$A:$I,7,0)</f>
        <v>#N/A</v>
      </c>
      <c r="V352" s="65" t="e">
        <f>VLOOKUP($X352,Vector!$A:$I,8,0)</f>
        <v>#N/A</v>
      </c>
      <c r="W352" s="65" t="e">
        <f>VLOOKUP($X352,Vector!$A:$I,9,0)</f>
        <v>#N/A</v>
      </c>
      <c r="X352" s="13" t="str">
        <f t="shared" si="36"/>
        <v/>
      </c>
      <c r="Y352" s="75">
        <f t="shared" si="37"/>
        <v>0</v>
      </c>
    </row>
    <row r="353" spans="10:25" x14ac:dyDescent="0.25">
      <c r="J353" s="57" t="e">
        <f>+VLOOKUP($X353,Vector!$A:$P,4,0)-$A353</f>
        <v>#N/A</v>
      </c>
      <c r="K353" s="57" t="e">
        <f>+VLOOKUP($X353,Vector!$A:$P,2,0)</f>
        <v>#N/A</v>
      </c>
      <c r="L353" s="57" t="e">
        <f>VLOOKUP(VLOOKUP($X353,Vector!$A:$P,5,0),Catalogos!K:L,2,0)</f>
        <v>#N/A</v>
      </c>
      <c r="M353" s="53" t="str">
        <f>IFERROR(VLOOKUP($F353,Catalogos!$A:$B,2,0),"VII")</f>
        <v>VII</v>
      </c>
      <c r="N353" s="56" t="e">
        <f>VLOOKUP(MIN(IFERROR(VLOOKUP(T353,Catalogos!$F:$G,2,0),200),IFERROR(VLOOKUP(U353,Catalogos!$F:$G,2,0),200),IFERROR(VLOOKUP(V353,Catalogos!$F:$G,2,0),200),IFERROR(VLOOKUP(W353,Catalogos!$F:$G,2,0),200)),Catalogos!$G$30:$H$57,2,0)</f>
        <v>#N/A</v>
      </c>
      <c r="O353" s="53" t="e">
        <f>VLOOKUP($F353,Catalogos!$A:$C,3,0)</f>
        <v>#N/A</v>
      </c>
      <c r="P353" s="14" t="e">
        <f t="shared" si="33"/>
        <v>#N/A</v>
      </c>
      <c r="Q353" s="20">
        <f t="shared" si="34"/>
        <v>0</v>
      </c>
      <c r="R353" s="20" t="e">
        <f t="shared" si="35"/>
        <v>#N/A</v>
      </c>
      <c r="S353" s="20" t="s">
        <v>118</v>
      </c>
      <c r="T353" s="65" t="e">
        <f>VLOOKUP($X353,Vector!$A:$I,6,0)</f>
        <v>#N/A</v>
      </c>
      <c r="U353" s="65" t="e">
        <f>VLOOKUP($X353,Vector!$A:$I,7,0)</f>
        <v>#N/A</v>
      </c>
      <c r="V353" s="65" t="e">
        <f>VLOOKUP($X353,Vector!$A:$I,8,0)</f>
        <v>#N/A</v>
      </c>
      <c r="W353" s="65" t="e">
        <f>VLOOKUP($X353,Vector!$A:$I,9,0)</f>
        <v>#N/A</v>
      </c>
      <c r="X353" s="13" t="str">
        <f t="shared" si="36"/>
        <v/>
      </c>
      <c r="Y353" s="75">
        <f t="shared" si="37"/>
        <v>0</v>
      </c>
    </row>
    <row r="354" spans="10:25" x14ac:dyDescent="0.25">
      <c r="J354" s="57" t="e">
        <f>+VLOOKUP($X354,Vector!$A:$P,4,0)-$A354</f>
        <v>#N/A</v>
      </c>
      <c r="K354" s="57" t="e">
        <f>+VLOOKUP($X354,Vector!$A:$P,2,0)</f>
        <v>#N/A</v>
      </c>
      <c r="L354" s="57" t="e">
        <f>VLOOKUP(VLOOKUP($X354,Vector!$A:$P,5,0),Catalogos!K:L,2,0)</f>
        <v>#N/A</v>
      </c>
      <c r="M354" s="53" t="str">
        <f>IFERROR(VLOOKUP($F354,Catalogos!$A:$B,2,0),"VII")</f>
        <v>VII</v>
      </c>
      <c r="N354" s="56" t="e">
        <f>VLOOKUP(MIN(IFERROR(VLOOKUP(T354,Catalogos!$F:$G,2,0),200),IFERROR(VLOOKUP(U354,Catalogos!$F:$G,2,0),200),IFERROR(VLOOKUP(V354,Catalogos!$F:$G,2,0),200),IFERROR(VLOOKUP(W354,Catalogos!$F:$G,2,0),200)),Catalogos!$G$30:$H$57,2,0)</f>
        <v>#N/A</v>
      </c>
      <c r="O354" s="53" t="e">
        <f>VLOOKUP($F354,Catalogos!$A:$C,3,0)</f>
        <v>#N/A</v>
      </c>
      <c r="P354" s="14" t="e">
        <f t="shared" si="33"/>
        <v>#N/A</v>
      </c>
      <c r="Q354" s="20">
        <f t="shared" si="34"/>
        <v>0</v>
      </c>
      <c r="R354" s="20" t="e">
        <f t="shared" si="35"/>
        <v>#N/A</v>
      </c>
      <c r="S354" s="20" t="s">
        <v>118</v>
      </c>
      <c r="T354" s="65" t="e">
        <f>VLOOKUP($X354,Vector!$A:$I,6,0)</f>
        <v>#N/A</v>
      </c>
      <c r="U354" s="65" t="e">
        <f>VLOOKUP($X354,Vector!$A:$I,7,0)</f>
        <v>#N/A</v>
      </c>
      <c r="V354" s="65" t="e">
        <f>VLOOKUP($X354,Vector!$A:$I,8,0)</f>
        <v>#N/A</v>
      </c>
      <c r="W354" s="65" t="e">
        <f>VLOOKUP($X354,Vector!$A:$I,9,0)</f>
        <v>#N/A</v>
      </c>
      <c r="X354" s="13" t="str">
        <f t="shared" si="36"/>
        <v/>
      </c>
      <c r="Y354" s="75">
        <f t="shared" si="37"/>
        <v>0</v>
      </c>
    </row>
    <row r="355" spans="10:25" x14ac:dyDescent="0.25">
      <c r="J355" s="57" t="e">
        <f>+VLOOKUP($X355,Vector!$A:$P,4,0)-$A355</f>
        <v>#N/A</v>
      </c>
      <c r="K355" s="57" t="e">
        <f>+VLOOKUP($X355,Vector!$A:$P,2,0)</f>
        <v>#N/A</v>
      </c>
      <c r="L355" s="57" t="e">
        <f>VLOOKUP(VLOOKUP($X355,Vector!$A:$P,5,0),Catalogos!K:L,2,0)</f>
        <v>#N/A</v>
      </c>
      <c r="M355" s="53" t="str">
        <f>IFERROR(VLOOKUP($F355,Catalogos!$A:$B,2,0),"VII")</f>
        <v>VII</v>
      </c>
      <c r="N355" s="56" t="e">
        <f>VLOOKUP(MIN(IFERROR(VLOOKUP(T355,Catalogos!$F:$G,2,0),200),IFERROR(VLOOKUP(U355,Catalogos!$F:$G,2,0),200),IFERROR(VLOOKUP(V355,Catalogos!$F:$G,2,0),200),IFERROR(VLOOKUP(W355,Catalogos!$F:$G,2,0),200)),Catalogos!$G$30:$H$57,2,0)</f>
        <v>#N/A</v>
      </c>
      <c r="O355" s="53" t="e">
        <f>VLOOKUP($F355,Catalogos!$A:$C,3,0)</f>
        <v>#N/A</v>
      </c>
      <c r="P355" s="14" t="e">
        <f t="shared" si="33"/>
        <v>#N/A</v>
      </c>
      <c r="Q355" s="20">
        <f t="shared" si="34"/>
        <v>0</v>
      </c>
      <c r="R355" s="20" t="e">
        <f t="shared" si="35"/>
        <v>#N/A</v>
      </c>
      <c r="S355" s="20" t="s">
        <v>118</v>
      </c>
      <c r="T355" s="65" t="e">
        <f>VLOOKUP($X355,Vector!$A:$I,6,0)</f>
        <v>#N/A</v>
      </c>
      <c r="U355" s="65" t="e">
        <f>VLOOKUP($X355,Vector!$A:$I,7,0)</f>
        <v>#N/A</v>
      </c>
      <c r="V355" s="65" t="e">
        <f>VLOOKUP($X355,Vector!$A:$I,8,0)</f>
        <v>#N/A</v>
      </c>
      <c r="W355" s="65" t="e">
        <f>VLOOKUP($X355,Vector!$A:$I,9,0)</f>
        <v>#N/A</v>
      </c>
      <c r="X355" s="13" t="str">
        <f t="shared" si="36"/>
        <v/>
      </c>
      <c r="Y355" s="75">
        <f t="shared" si="37"/>
        <v>0</v>
      </c>
    </row>
    <row r="356" spans="10:25" x14ac:dyDescent="0.25">
      <c r="J356" s="57" t="e">
        <f>+VLOOKUP($X356,Vector!$A:$P,4,0)-$A356</f>
        <v>#N/A</v>
      </c>
      <c r="K356" s="57" t="e">
        <f>+VLOOKUP($X356,Vector!$A:$P,2,0)</f>
        <v>#N/A</v>
      </c>
      <c r="L356" s="57" t="e">
        <f>VLOOKUP(VLOOKUP($X356,Vector!$A:$P,5,0),Catalogos!K:L,2,0)</f>
        <v>#N/A</v>
      </c>
      <c r="M356" s="53" t="str">
        <f>IFERROR(VLOOKUP($F356,Catalogos!$A:$B,2,0),"VII")</f>
        <v>VII</v>
      </c>
      <c r="N356" s="56" t="e">
        <f>VLOOKUP(MIN(IFERROR(VLOOKUP(T356,Catalogos!$F:$G,2,0),200),IFERROR(VLOOKUP(U356,Catalogos!$F:$G,2,0),200),IFERROR(VLOOKUP(V356,Catalogos!$F:$G,2,0),200),IFERROR(VLOOKUP(W356,Catalogos!$F:$G,2,0),200)),Catalogos!$G$30:$H$57,2,0)</f>
        <v>#N/A</v>
      </c>
      <c r="O356" s="53" t="e">
        <f>VLOOKUP($F356,Catalogos!$A:$C,3,0)</f>
        <v>#N/A</v>
      </c>
      <c r="P356" s="14" t="e">
        <f t="shared" si="33"/>
        <v>#N/A</v>
      </c>
      <c r="Q356" s="20">
        <f t="shared" si="34"/>
        <v>0</v>
      </c>
      <c r="R356" s="20" t="e">
        <f t="shared" si="35"/>
        <v>#N/A</v>
      </c>
      <c r="S356" s="20" t="s">
        <v>118</v>
      </c>
      <c r="T356" s="65" t="e">
        <f>VLOOKUP($X356,Vector!$A:$I,6,0)</f>
        <v>#N/A</v>
      </c>
      <c r="U356" s="65" t="e">
        <f>VLOOKUP($X356,Vector!$A:$I,7,0)</f>
        <v>#N/A</v>
      </c>
      <c r="V356" s="65" t="e">
        <f>VLOOKUP($X356,Vector!$A:$I,8,0)</f>
        <v>#N/A</v>
      </c>
      <c r="W356" s="65" t="e">
        <f>VLOOKUP($X356,Vector!$A:$I,9,0)</f>
        <v>#N/A</v>
      </c>
      <c r="X356" s="13" t="str">
        <f t="shared" si="36"/>
        <v/>
      </c>
      <c r="Y356" s="75">
        <f t="shared" si="37"/>
        <v>0</v>
      </c>
    </row>
    <row r="357" spans="10:25" x14ac:dyDescent="0.25">
      <c r="J357" s="57" t="e">
        <f>+VLOOKUP($X357,Vector!$A:$P,4,0)-$A357</f>
        <v>#N/A</v>
      </c>
      <c r="K357" s="57" t="e">
        <f>+VLOOKUP($X357,Vector!$A:$P,2,0)</f>
        <v>#N/A</v>
      </c>
      <c r="L357" s="57" t="e">
        <f>VLOOKUP(VLOOKUP($X357,Vector!$A:$P,5,0),Catalogos!K:L,2,0)</f>
        <v>#N/A</v>
      </c>
      <c r="M357" s="53" t="str">
        <f>IFERROR(VLOOKUP($F357,Catalogos!$A:$B,2,0),"VII")</f>
        <v>VII</v>
      </c>
      <c r="N357" s="56" t="e">
        <f>VLOOKUP(MIN(IFERROR(VLOOKUP(T357,Catalogos!$F:$G,2,0),200),IFERROR(VLOOKUP(U357,Catalogos!$F:$G,2,0),200),IFERROR(VLOOKUP(V357,Catalogos!$F:$G,2,0),200),IFERROR(VLOOKUP(W357,Catalogos!$F:$G,2,0),200)),Catalogos!$G$30:$H$57,2,0)</f>
        <v>#N/A</v>
      </c>
      <c r="O357" s="53" t="e">
        <f>VLOOKUP($F357,Catalogos!$A:$C,3,0)</f>
        <v>#N/A</v>
      </c>
      <c r="P357" s="14" t="e">
        <f t="shared" si="33"/>
        <v>#N/A</v>
      </c>
      <c r="Q357" s="20">
        <f t="shared" si="34"/>
        <v>0</v>
      </c>
      <c r="R357" s="20" t="e">
        <f t="shared" si="35"/>
        <v>#N/A</v>
      </c>
      <c r="S357" s="20" t="s">
        <v>118</v>
      </c>
      <c r="T357" s="65" t="e">
        <f>VLOOKUP($X357,Vector!$A:$I,6,0)</f>
        <v>#N/A</v>
      </c>
      <c r="U357" s="65" t="e">
        <f>VLOOKUP($X357,Vector!$A:$I,7,0)</f>
        <v>#N/A</v>
      </c>
      <c r="V357" s="65" t="e">
        <f>VLOOKUP($X357,Vector!$A:$I,8,0)</f>
        <v>#N/A</v>
      </c>
      <c r="W357" s="65" t="e">
        <f>VLOOKUP($X357,Vector!$A:$I,9,0)</f>
        <v>#N/A</v>
      </c>
      <c r="X357" s="13" t="str">
        <f t="shared" si="36"/>
        <v/>
      </c>
      <c r="Y357" s="75">
        <f t="shared" si="37"/>
        <v>0</v>
      </c>
    </row>
    <row r="358" spans="10:25" x14ac:dyDescent="0.25">
      <c r="J358" s="57" t="e">
        <f>+VLOOKUP($X358,Vector!$A:$P,4,0)-$A358</f>
        <v>#N/A</v>
      </c>
      <c r="K358" s="57" t="e">
        <f>+VLOOKUP($X358,Vector!$A:$P,2,0)</f>
        <v>#N/A</v>
      </c>
      <c r="L358" s="57" t="e">
        <f>VLOOKUP(VLOOKUP($X358,Vector!$A:$P,5,0),Catalogos!K:L,2,0)</f>
        <v>#N/A</v>
      </c>
      <c r="M358" s="53" t="str">
        <f>IFERROR(VLOOKUP($F358,Catalogos!$A:$B,2,0),"VII")</f>
        <v>VII</v>
      </c>
      <c r="N358" s="56" t="e">
        <f>VLOOKUP(MIN(IFERROR(VLOOKUP(T358,Catalogos!$F:$G,2,0),200),IFERROR(VLOOKUP(U358,Catalogos!$F:$G,2,0),200),IFERROR(VLOOKUP(V358,Catalogos!$F:$G,2,0),200),IFERROR(VLOOKUP(W358,Catalogos!$F:$G,2,0),200)),Catalogos!$G$30:$H$57,2,0)</f>
        <v>#N/A</v>
      </c>
      <c r="O358" s="53" t="e">
        <f>VLOOKUP($F358,Catalogos!$A:$C,3,0)</f>
        <v>#N/A</v>
      </c>
      <c r="P358" s="14" t="e">
        <f t="shared" si="33"/>
        <v>#N/A</v>
      </c>
      <c r="Q358" s="20">
        <f t="shared" si="34"/>
        <v>0</v>
      </c>
      <c r="R358" s="20" t="e">
        <f t="shared" si="35"/>
        <v>#N/A</v>
      </c>
      <c r="S358" s="20" t="s">
        <v>118</v>
      </c>
      <c r="T358" s="65" t="e">
        <f>VLOOKUP($X358,Vector!$A:$I,6,0)</f>
        <v>#N/A</v>
      </c>
      <c r="U358" s="65" t="e">
        <f>VLOOKUP($X358,Vector!$A:$I,7,0)</f>
        <v>#N/A</v>
      </c>
      <c r="V358" s="65" t="e">
        <f>VLOOKUP($X358,Vector!$A:$I,8,0)</f>
        <v>#N/A</v>
      </c>
      <c r="W358" s="65" t="e">
        <f>VLOOKUP($X358,Vector!$A:$I,9,0)</f>
        <v>#N/A</v>
      </c>
      <c r="X358" s="13" t="str">
        <f t="shared" si="36"/>
        <v/>
      </c>
      <c r="Y358" s="75">
        <f t="shared" si="37"/>
        <v>0</v>
      </c>
    </row>
    <row r="359" spans="10:25" x14ac:dyDescent="0.25">
      <c r="J359" s="57" t="e">
        <f>+VLOOKUP($X359,Vector!$A:$P,4,0)-$A359</f>
        <v>#N/A</v>
      </c>
      <c r="K359" s="57" t="e">
        <f>+VLOOKUP($X359,Vector!$A:$P,2,0)</f>
        <v>#N/A</v>
      </c>
      <c r="L359" s="57" t="e">
        <f>VLOOKUP(VLOOKUP($X359,Vector!$A:$P,5,0),Catalogos!K:L,2,0)</f>
        <v>#N/A</v>
      </c>
      <c r="M359" s="53" t="str">
        <f>IFERROR(VLOOKUP($F359,Catalogos!$A:$B,2,0),"VII")</f>
        <v>VII</v>
      </c>
      <c r="N359" s="56" t="e">
        <f>VLOOKUP(MIN(IFERROR(VLOOKUP(T359,Catalogos!$F:$G,2,0),200),IFERROR(VLOOKUP(U359,Catalogos!$F:$G,2,0),200),IFERROR(VLOOKUP(V359,Catalogos!$F:$G,2,0),200),IFERROR(VLOOKUP(W359,Catalogos!$F:$G,2,0),200)),Catalogos!$G$30:$H$57,2,0)</f>
        <v>#N/A</v>
      </c>
      <c r="O359" s="53" t="e">
        <f>VLOOKUP($F359,Catalogos!$A:$C,3,0)</f>
        <v>#N/A</v>
      </c>
      <c r="P359" s="14" t="e">
        <f t="shared" si="33"/>
        <v>#N/A</v>
      </c>
      <c r="Q359" s="20">
        <f t="shared" si="34"/>
        <v>0</v>
      </c>
      <c r="R359" s="20" t="e">
        <f t="shared" si="35"/>
        <v>#N/A</v>
      </c>
      <c r="S359" s="20" t="s">
        <v>118</v>
      </c>
      <c r="T359" s="65" t="e">
        <f>VLOOKUP($X359,Vector!$A:$I,6,0)</f>
        <v>#N/A</v>
      </c>
      <c r="U359" s="65" t="e">
        <f>VLOOKUP($X359,Vector!$A:$I,7,0)</f>
        <v>#N/A</v>
      </c>
      <c r="V359" s="65" t="e">
        <f>VLOOKUP($X359,Vector!$A:$I,8,0)</f>
        <v>#N/A</v>
      </c>
      <c r="W359" s="65" t="e">
        <f>VLOOKUP($X359,Vector!$A:$I,9,0)</f>
        <v>#N/A</v>
      </c>
      <c r="X359" s="13" t="str">
        <f t="shared" si="36"/>
        <v/>
      </c>
      <c r="Y359" s="75">
        <f t="shared" si="37"/>
        <v>0</v>
      </c>
    </row>
    <row r="360" spans="10:25" x14ac:dyDescent="0.25">
      <c r="J360" s="57" t="e">
        <f>+VLOOKUP($X360,Vector!$A:$P,4,0)-$A360</f>
        <v>#N/A</v>
      </c>
      <c r="K360" s="57" t="e">
        <f>+VLOOKUP($X360,Vector!$A:$P,2,0)</f>
        <v>#N/A</v>
      </c>
      <c r="L360" s="57" t="e">
        <f>VLOOKUP(VLOOKUP($X360,Vector!$A:$P,5,0),Catalogos!K:L,2,0)</f>
        <v>#N/A</v>
      </c>
      <c r="M360" s="53" t="str">
        <f>IFERROR(VLOOKUP($F360,Catalogos!$A:$B,2,0),"VII")</f>
        <v>VII</v>
      </c>
      <c r="N360" s="56" t="e">
        <f>VLOOKUP(MIN(IFERROR(VLOOKUP(T360,Catalogos!$F:$G,2,0),200),IFERROR(VLOOKUP(U360,Catalogos!$F:$G,2,0),200),IFERROR(VLOOKUP(V360,Catalogos!$F:$G,2,0),200),IFERROR(VLOOKUP(W360,Catalogos!$F:$G,2,0),200)),Catalogos!$G$30:$H$57,2,0)</f>
        <v>#N/A</v>
      </c>
      <c r="O360" s="53" t="e">
        <f>VLOOKUP($F360,Catalogos!$A:$C,3,0)</f>
        <v>#N/A</v>
      </c>
      <c r="P360" s="14" t="e">
        <f t="shared" si="33"/>
        <v>#N/A</v>
      </c>
      <c r="Q360" s="20">
        <f t="shared" si="34"/>
        <v>0</v>
      </c>
      <c r="R360" s="20" t="e">
        <f t="shared" si="35"/>
        <v>#N/A</v>
      </c>
      <c r="S360" s="20" t="s">
        <v>118</v>
      </c>
      <c r="T360" s="65" t="e">
        <f>VLOOKUP($X360,Vector!$A:$I,6,0)</f>
        <v>#N/A</v>
      </c>
      <c r="U360" s="65" t="e">
        <f>VLOOKUP($X360,Vector!$A:$I,7,0)</f>
        <v>#N/A</v>
      </c>
      <c r="V360" s="65" t="e">
        <f>VLOOKUP($X360,Vector!$A:$I,8,0)</f>
        <v>#N/A</v>
      </c>
      <c r="W360" s="65" t="e">
        <f>VLOOKUP($X360,Vector!$A:$I,9,0)</f>
        <v>#N/A</v>
      </c>
      <c r="X360" s="13" t="str">
        <f t="shared" si="36"/>
        <v/>
      </c>
      <c r="Y360" s="75">
        <f t="shared" si="37"/>
        <v>0</v>
      </c>
    </row>
    <row r="361" spans="10:25" x14ac:dyDescent="0.25">
      <c r="J361" s="57" t="e">
        <f>+VLOOKUP($X361,Vector!$A:$P,4,0)-$A361</f>
        <v>#N/A</v>
      </c>
      <c r="K361" s="57" t="e">
        <f>+VLOOKUP($X361,Vector!$A:$P,2,0)</f>
        <v>#N/A</v>
      </c>
      <c r="L361" s="57" t="e">
        <f>VLOOKUP(VLOOKUP($X361,Vector!$A:$P,5,0),Catalogos!K:L,2,0)</f>
        <v>#N/A</v>
      </c>
      <c r="M361" s="53" t="str">
        <f>IFERROR(VLOOKUP($F361,Catalogos!$A:$B,2,0),"VII")</f>
        <v>VII</v>
      </c>
      <c r="N361" s="56" t="e">
        <f>VLOOKUP(MIN(IFERROR(VLOOKUP(T361,Catalogos!$F:$G,2,0),200),IFERROR(VLOOKUP(U361,Catalogos!$F:$G,2,0),200),IFERROR(VLOOKUP(V361,Catalogos!$F:$G,2,0),200),IFERROR(VLOOKUP(W361,Catalogos!$F:$G,2,0),200)),Catalogos!$G$30:$H$57,2,0)</f>
        <v>#N/A</v>
      </c>
      <c r="O361" s="53" t="e">
        <f>VLOOKUP($F361,Catalogos!$A:$C,3,0)</f>
        <v>#N/A</v>
      </c>
      <c r="P361" s="14" t="e">
        <f t="shared" si="33"/>
        <v>#N/A</v>
      </c>
      <c r="Q361" s="20">
        <f t="shared" si="34"/>
        <v>0</v>
      </c>
      <c r="R361" s="20" t="e">
        <f t="shared" si="35"/>
        <v>#N/A</v>
      </c>
      <c r="S361" s="20" t="s">
        <v>118</v>
      </c>
      <c r="T361" s="65" t="e">
        <f>VLOOKUP($X361,Vector!$A:$I,6,0)</f>
        <v>#N/A</v>
      </c>
      <c r="U361" s="65" t="e">
        <f>VLOOKUP($X361,Vector!$A:$I,7,0)</f>
        <v>#N/A</v>
      </c>
      <c r="V361" s="65" t="e">
        <f>VLOOKUP($X361,Vector!$A:$I,8,0)</f>
        <v>#N/A</v>
      </c>
      <c r="W361" s="65" t="e">
        <f>VLOOKUP($X361,Vector!$A:$I,9,0)</f>
        <v>#N/A</v>
      </c>
      <c r="X361" s="13" t="str">
        <f t="shared" si="36"/>
        <v/>
      </c>
      <c r="Y361" s="75">
        <f t="shared" si="37"/>
        <v>0</v>
      </c>
    </row>
    <row r="362" spans="10:25" x14ac:dyDescent="0.25">
      <c r="J362" s="57" t="e">
        <f>+VLOOKUP($X362,Vector!$A:$P,4,0)-$A362</f>
        <v>#N/A</v>
      </c>
      <c r="K362" s="57" t="e">
        <f>+VLOOKUP($X362,Vector!$A:$P,2,0)</f>
        <v>#N/A</v>
      </c>
      <c r="L362" s="57" t="e">
        <f>VLOOKUP(VLOOKUP($X362,Vector!$A:$P,5,0),Catalogos!K:L,2,0)</f>
        <v>#N/A</v>
      </c>
      <c r="M362" s="53" t="str">
        <f>IFERROR(VLOOKUP($F362,Catalogos!$A:$B,2,0),"VII")</f>
        <v>VII</v>
      </c>
      <c r="N362" s="56" t="e">
        <f>VLOOKUP(MIN(IFERROR(VLOOKUP(T362,Catalogos!$F:$G,2,0),200),IFERROR(VLOOKUP(U362,Catalogos!$F:$G,2,0),200),IFERROR(VLOOKUP(V362,Catalogos!$F:$G,2,0),200),IFERROR(VLOOKUP(W362,Catalogos!$F:$G,2,0),200)),Catalogos!$G$30:$H$57,2,0)</f>
        <v>#N/A</v>
      </c>
      <c r="O362" s="53" t="e">
        <f>VLOOKUP($F362,Catalogos!$A:$C,3,0)</f>
        <v>#N/A</v>
      </c>
      <c r="P362" s="14" t="e">
        <f t="shared" si="33"/>
        <v>#N/A</v>
      </c>
      <c r="Q362" s="20">
        <f t="shared" si="34"/>
        <v>0</v>
      </c>
      <c r="R362" s="20" t="e">
        <f t="shared" si="35"/>
        <v>#N/A</v>
      </c>
      <c r="S362" s="20" t="s">
        <v>118</v>
      </c>
      <c r="T362" s="65" t="e">
        <f>VLOOKUP($X362,Vector!$A:$I,6,0)</f>
        <v>#N/A</v>
      </c>
      <c r="U362" s="65" t="e">
        <f>VLOOKUP($X362,Vector!$A:$I,7,0)</f>
        <v>#N/A</v>
      </c>
      <c r="V362" s="65" t="e">
        <f>VLOOKUP($X362,Vector!$A:$I,8,0)</f>
        <v>#N/A</v>
      </c>
      <c r="W362" s="65" t="e">
        <f>VLOOKUP($X362,Vector!$A:$I,9,0)</f>
        <v>#N/A</v>
      </c>
      <c r="X362" s="13" t="str">
        <f t="shared" si="36"/>
        <v/>
      </c>
      <c r="Y362" s="75">
        <f t="shared" si="37"/>
        <v>0</v>
      </c>
    </row>
    <row r="363" spans="10:25" x14ac:dyDescent="0.25">
      <c r="J363" s="57" t="e">
        <f>+VLOOKUP($X363,Vector!$A:$P,4,0)-$A363</f>
        <v>#N/A</v>
      </c>
      <c r="K363" s="57" t="e">
        <f>+VLOOKUP($X363,Vector!$A:$P,2,0)</f>
        <v>#N/A</v>
      </c>
      <c r="L363" s="57" t="e">
        <f>VLOOKUP(VLOOKUP($X363,Vector!$A:$P,5,0),Catalogos!K:L,2,0)</f>
        <v>#N/A</v>
      </c>
      <c r="M363" s="53" t="str">
        <f>IFERROR(VLOOKUP($F363,Catalogos!$A:$B,2,0),"VII")</f>
        <v>VII</v>
      </c>
      <c r="N363" s="56" t="e">
        <f>VLOOKUP(MIN(IFERROR(VLOOKUP(T363,Catalogos!$F:$G,2,0),200),IFERROR(VLOOKUP(U363,Catalogos!$F:$G,2,0),200),IFERROR(VLOOKUP(V363,Catalogos!$F:$G,2,0),200),IFERROR(VLOOKUP(W363,Catalogos!$F:$G,2,0),200)),Catalogos!$G$30:$H$57,2,0)</f>
        <v>#N/A</v>
      </c>
      <c r="O363" s="53" t="e">
        <f>VLOOKUP($F363,Catalogos!$A:$C,3,0)</f>
        <v>#N/A</v>
      </c>
      <c r="P363" s="14" t="e">
        <f t="shared" si="33"/>
        <v>#N/A</v>
      </c>
      <c r="Q363" s="20">
        <f t="shared" si="34"/>
        <v>0</v>
      </c>
      <c r="R363" s="20" t="e">
        <f t="shared" si="35"/>
        <v>#N/A</v>
      </c>
      <c r="S363" s="20" t="s">
        <v>118</v>
      </c>
      <c r="T363" s="65" t="e">
        <f>VLOOKUP($X363,Vector!$A:$I,6,0)</f>
        <v>#N/A</v>
      </c>
      <c r="U363" s="65" t="e">
        <f>VLOOKUP($X363,Vector!$A:$I,7,0)</f>
        <v>#N/A</v>
      </c>
      <c r="V363" s="65" t="e">
        <f>VLOOKUP($X363,Vector!$A:$I,8,0)</f>
        <v>#N/A</v>
      </c>
      <c r="W363" s="65" t="e">
        <f>VLOOKUP($X363,Vector!$A:$I,9,0)</f>
        <v>#N/A</v>
      </c>
      <c r="X363" s="13" t="str">
        <f t="shared" si="36"/>
        <v/>
      </c>
      <c r="Y363" s="75">
        <f t="shared" si="37"/>
        <v>0</v>
      </c>
    </row>
    <row r="364" spans="10:25" x14ac:dyDescent="0.25">
      <c r="J364" s="57" t="e">
        <f>+VLOOKUP($X364,Vector!$A:$P,4,0)-$A364</f>
        <v>#N/A</v>
      </c>
      <c r="K364" s="57" t="e">
        <f>+VLOOKUP($X364,Vector!$A:$P,2,0)</f>
        <v>#N/A</v>
      </c>
      <c r="L364" s="57" t="e">
        <f>VLOOKUP(VLOOKUP($X364,Vector!$A:$P,5,0),Catalogos!K:L,2,0)</f>
        <v>#N/A</v>
      </c>
      <c r="M364" s="53" t="str">
        <f>IFERROR(VLOOKUP($F364,Catalogos!$A:$B,2,0),"VII")</f>
        <v>VII</v>
      </c>
      <c r="N364" s="56" t="e">
        <f>VLOOKUP(MIN(IFERROR(VLOOKUP(T364,Catalogos!$F:$G,2,0),200),IFERROR(VLOOKUP(U364,Catalogos!$F:$G,2,0),200),IFERROR(VLOOKUP(V364,Catalogos!$F:$G,2,0),200),IFERROR(VLOOKUP(W364,Catalogos!$F:$G,2,0),200)),Catalogos!$G$30:$H$57,2,0)</f>
        <v>#N/A</v>
      </c>
      <c r="O364" s="53" t="e">
        <f>VLOOKUP($F364,Catalogos!$A:$C,3,0)</f>
        <v>#N/A</v>
      </c>
      <c r="P364" s="14" t="e">
        <f t="shared" si="33"/>
        <v>#N/A</v>
      </c>
      <c r="Q364" s="20">
        <f t="shared" si="34"/>
        <v>0</v>
      </c>
      <c r="R364" s="20" t="e">
        <f t="shared" si="35"/>
        <v>#N/A</v>
      </c>
      <c r="S364" s="20" t="s">
        <v>118</v>
      </c>
      <c r="T364" s="65" t="e">
        <f>VLOOKUP($X364,Vector!$A:$I,6,0)</f>
        <v>#N/A</v>
      </c>
      <c r="U364" s="65" t="e">
        <f>VLOOKUP($X364,Vector!$A:$I,7,0)</f>
        <v>#N/A</v>
      </c>
      <c r="V364" s="65" t="e">
        <f>VLOOKUP($X364,Vector!$A:$I,8,0)</f>
        <v>#N/A</v>
      </c>
      <c r="W364" s="65" t="e">
        <f>VLOOKUP($X364,Vector!$A:$I,9,0)</f>
        <v>#N/A</v>
      </c>
      <c r="X364" s="13" t="str">
        <f t="shared" si="36"/>
        <v/>
      </c>
      <c r="Y364" s="75">
        <f t="shared" si="37"/>
        <v>0</v>
      </c>
    </row>
    <row r="365" spans="10:25" x14ac:dyDescent="0.25">
      <c r="J365" s="57" t="e">
        <f>+VLOOKUP($X365,Vector!$A:$P,4,0)-$A365</f>
        <v>#N/A</v>
      </c>
      <c r="K365" s="57" t="e">
        <f>+VLOOKUP($X365,Vector!$A:$P,2,0)</f>
        <v>#N/A</v>
      </c>
      <c r="L365" s="57" t="e">
        <f>VLOOKUP(VLOOKUP($X365,Vector!$A:$P,5,0),Catalogos!K:L,2,0)</f>
        <v>#N/A</v>
      </c>
      <c r="M365" s="53" t="str">
        <f>IFERROR(VLOOKUP($F365,Catalogos!$A:$B,2,0),"VII")</f>
        <v>VII</v>
      </c>
      <c r="N365" s="56" t="e">
        <f>VLOOKUP(MIN(IFERROR(VLOOKUP(T365,Catalogos!$F:$G,2,0),200),IFERROR(VLOOKUP(U365,Catalogos!$F:$G,2,0),200),IFERROR(VLOOKUP(V365,Catalogos!$F:$G,2,0),200),IFERROR(VLOOKUP(W365,Catalogos!$F:$G,2,0),200)),Catalogos!$G$30:$H$57,2,0)</f>
        <v>#N/A</v>
      </c>
      <c r="O365" s="53" t="e">
        <f>VLOOKUP($F365,Catalogos!$A:$C,3,0)</f>
        <v>#N/A</v>
      </c>
      <c r="P365" s="14" t="e">
        <f t="shared" si="33"/>
        <v>#N/A</v>
      </c>
      <c r="Q365" s="20">
        <f t="shared" si="34"/>
        <v>0</v>
      </c>
      <c r="R365" s="20" t="e">
        <f t="shared" si="35"/>
        <v>#N/A</v>
      </c>
      <c r="S365" s="20" t="s">
        <v>118</v>
      </c>
      <c r="T365" s="65" t="e">
        <f>VLOOKUP($X365,Vector!$A:$I,6,0)</f>
        <v>#N/A</v>
      </c>
      <c r="U365" s="65" t="e">
        <f>VLOOKUP($X365,Vector!$A:$I,7,0)</f>
        <v>#N/A</v>
      </c>
      <c r="V365" s="65" t="e">
        <f>VLOOKUP($X365,Vector!$A:$I,8,0)</f>
        <v>#N/A</v>
      </c>
      <c r="W365" s="65" t="e">
        <f>VLOOKUP($X365,Vector!$A:$I,9,0)</f>
        <v>#N/A</v>
      </c>
      <c r="X365" s="13" t="str">
        <f t="shared" si="36"/>
        <v/>
      </c>
      <c r="Y365" s="75">
        <f t="shared" si="37"/>
        <v>0</v>
      </c>
    </row>
    <row r="366" spans="10:25" x14ac:dyDescent="0.25">
      <c r="J366" s="57" t="e">
        <f>+VLOOKUP($X366,Vector!$A:$P,4,0)-$A366</f>
        <v>#N/A</v>
      </c>
      <c r="K366" s="57" t="e">
        <f>+VLOOKUP($X366,Vector!$A:$P,2,0)</f>
        <v>#N/A</v>
      </c>
      <c r="L366" s="57" t="e">
        <f>VLOOKUP(VLOOKUP($X366,Vector!$A:$P,5,0),Catalogos!K:L,2,0)</f>
        <v>#N/A</v>
      </c>
      <c r="M366" s="53" t="str">
        <f>IFERROR(VLOOKUP($F366,Catalogos!$A:$B,2,0),"VII")</f>
        <v>VII</v>
      </c>
      <c r="N366" s="56" t="e">
        <f>VLOOKUP(MIN(IFERROR(VLOOKUP(T366,Catalogos!$F:$G,2,0),200),IFERROR(VLOOKUP(U366,Catalogos!$F:$G,2,0),200),IFERROR(VLOOKUP(V366,Catalogos!$F:$G,2,0),200),IFERROR(VLOOKUP(W366,Catalogos!$F:$G,2,0),200)),Catalogos!$G$30:$H$57,2,0)</f>
        <v>#N/A</v>
      </c>
      <c r="O366" s="53" t="e">
        <f>VLOOKUP($F366,Catalogos!$A:$C,3,0)</f>
        <v>#N/A</v>
      </c>
      <c r="P366" s="14" t="e">
        <f t="shared" si="33"/>
        <v>#N/A</v>
      </c>
      <c r="Q366" s="20">
        <f t="shared" si="34"/>
        <v>0</v>
      </c>
      <c r="R366" s="20" t="e">
        <f t="shared" si="35"/>
        <v>#N/A</v>
      </c>
      <c r="S366" s="20" t="s">
        <v>118</v>
      </c>
      <c r="T366" s="65" t="e">
        <f>VLOOKUP($X366,Vector!$A:$I,6,0)</f>
        <v>#N/A</v>
      </c>
      <c r="U366" s="65" t="e">
        <f>VLOOKUP($X366,Vector!$A:$I,7,0)</f>
        <v>#N/A</v>
      </c>
      <c r="V366" s="65" t="e">
        <f>VLOOKUP($X366,Vector!$A:$I,8,0)</f>
        <v>#N/A</v>
      </c>
      <c r="W366" s="65" t="e">
        <f>VLOOKUP($X366,Vector!$A:$I,9,0)</f>
        <v>#N/A</v>
      </c>
      <c r="X366" s="13" t="str">
        <f t="shared" si="36"/>
        <v/>
      </c>
      <c r="Y366" s="75">
        <f t="shared" si="37"/>
        <v>0</v>
      </c>
    </row>
    <row r="367" spans="10:25" x14ac:dyDescent="0.25">
      <c r="J367" s="57" t="e">
        <f>+VLOOKUP($X367,Vector!$A:$P,4,0)-$A367</f>
        <v>#N/A</v>
      </c>
      <c r="K367" s="57" t="e">
        <f>+VLOOKUP($X367,Vector!$A:$P,2,0)</f>
        <v>#N/A</v>
      </c>
      <c r="L367" s="57" t="e">
        <f>VLOOKUP(VLOOKUP($X367,Vector!$A:$P,5,0),Catalogos!K:L,2,0)</f>
        <v>#N/A</v>
      </c>
      <c r="M367" s="53" t="str">
        <f>IFERROR(VLOOKUP($F367,Catalogos!$A:$B,2,0),"VII")</f>
        <v>VII</v>
      </c>
      <c r="N367" s="56" t="e">
        <f>VLOOKUP(MIN(IFERROR(VLOOKUP(T367,Catalogos!$F:$G,2,0),200),IFERROR(VLOOKUP(U367,Catalogos!$F:$G,2,0),200),IFERROR(VLOOKUP(V367,Catalogos!$F:$G,2,0),200),IFERROR(VLOOKUP(W367,Catalogos!$F:$G,2,0),200)),Catalogos!$G$30:$H$57,2,0)</f>
        <v>#N/A</v>
      </c>
      <c r="O367" s="53" t="e">
        <f>VLOOKUP($F367,Catalogos!$A:$C,3,0)</f>
        <v>#N/A</v>
      </c>
      <c r="P367" s="14" t="e">
        <f t="shared" ref="P367:P430" si="38">+K367*D367</f>
        <v>#N/A</v>
      </c>
      <c r="Q367" s="20">
        <f t="shared" ref="Q367:Q430" si="39">+H367-A367</f>
        <v>0</v>
      </c>
      <c r="R367" s="20" t="e">
        <f t="shared" ref="R367:R430" si="40">+J367-A367</f>
        <v>#N/A</v>
      </c>
      <c r="S367" s="20" t="s">
        <v>118</v>
      </c>
      <c r="T367" s="65" t="e">
        <f>VLOOKUP($X367,Vector!$A:$I,6,0)</f>
        <v>#N/A</v>
      </c>
      <c r="U367" s="65" t="e">
        <f>VLOOKUP($X367,Vector!$A:$I,7,0)</f>
        <v>#N/A</v>
      </c>
      <c r="V367" s="65" t="e">
        <f>VLOOKUP($X367,Vector!$A:$I,8,0)</f>
        <v>#N/A</v>
      </c>
      <c r="W367" s="65" t="e">
        <f>VLOOKUP($X367,Vector!$A:$I,9,0)</f>
        <v>#N/A</v>
      </c>
      <c r="X367" s="13" t="str">
        <f t="shared" ref="X367:X430" si="41">E367&amp;F367&amp;G367</f>
        <v/>
      </c>
      <c r="Y367" s="75">
        <f t="shared" si="37"/>
        <v>0</v>
      </c>
    </row>
    <row r="368" spans="10:25" x14ac:dyDescent="0.25">
      <c r="J368" s="57" t="e">
        <f>+VLOOKUP($X368,Vector!$A:$P,4,0)-$A368</f>
        <v>#N/A</v>
      </c>
      <c r="K368" s="57" t="e">
        <f>+VLOOKUP($X368,Vector!$A:$P,2,0)</f>
        <v>#N/A</v>
      </c>
      <c r="L368" s="57" t="e">
        <f>VLOOKUP(VLOOKUP($X368,Vector!$A:$P,5,0),Catalogos!K:L,2,0)</f>
        <v>#N/A</v>
      </c>
      <c r="M368" s="53" t="str">
        <f>IFERROR(VLOOKUP($F368,Catalogos!$A:$B,2,0),"VII")</f>
        <v>VII</v>
      </c>
      <c r="N368" s="56" t="e">
        <f>VLOOKUP(MIN(IFERROR(VLOOKUP(T368,Catalogos!$F:$G,2,0),200),IFERROR(VLOOKUP(U368,Catalogos!$F:$G,2,0),200),IFERROR(VLOOKUP(V368,Catalogos!$F:$G,2,0),200),IFERROR(VLOOKUP(W368,Catalogos!$F:$G,2,0),200)),Catalogos!$G$30:$H$57,2,0)</f>
        <v>#N/A</v>
      </c>
      <c r="O368" s="53" t="e">
        <f>VLOOKUP($F368,Catalogos!$A:$C,3,0)</f>
        <v>#N/A</v>
      </c>
      <c r="P368" s="14" t="e">
        <f t="shared" si="38"/>
        <v>#N/A</v>
      </c>
      <c r="Q368" s="20">
        <f t="shared" si="39"/>
        <v>0</v>
      </c>
      <c r="R368" s="20" t="e">
        <f t="shared" si="40"/>
        <v>#N/A</v>
      </c>
      <c r="S368" s="20" t="s">
        <v>118</v>
      </c>
      <c r="T368" s="65" t="e">
        <f>VLOOKUP($X368,Vector!$A:$I,6,0)</f>
        <v>#N/A</v>
      </c>
      <c r="U368" s="65" t="e">
        <f>VLOOKUP($X368,Vector!$A:$I,7,0)</f>
        <v>#N/A</v>
      </c>
      <c r="V368" s="65" t="e">
        <f>VLOOKUP($X368,Vector!$A:$I,8,0)</f>
        <v>#N/A</v>
      </c>
      <c r="W368" s="65" t="e">
        <f>VLOOKUP($X368,Vector!$A:$I,9,0)</f>
        <v>#N/A</v>
      </c>
      <c r="X368" s="13" t="str">
        <f t="shared" si="41"/>
        <v/>
      </c>
      <c r="Y368" s="75">
        <f t="shared" si="37"/>
        <v>0</v>
      </c>
    </row>
    <row r="369" spans="10:25" x14ac:dyDescent="0.25">
      <c r="J369" s="57" t="e">
        <f>+VLOOKUP($X369,Vector!$A:$P,4,0)-$A369</f>
        <v>#N/A</v>
      </c>
      <c r="K369" s="57" t="e">
        <f>+VLOOKUP($X369,Vector!$A:$P,2,0)</f>
        <v>#N/A</v>
      </c>
      <c r="L369" s="57" t="e">
        <f>VLOOKUP(VLOOKUP($X369,Vector!$A:$P,5,0),Catalogos!K:L,2,0)</f>
        <v>#N/A</v>
      </c>
      <c r="M369" s="53" t="str">
        <f>IFERROR(VLOOKUP($F369,Catalogos!$A:$B,2,0),"VII")</f>
        <v>VII</v>
      </c>
      <c r="N369" s="56" t="e">
        <f>VLOOKUP(MIN(IFERROR(VLOOKUP(T369,Catalogos!$F:$G,2,0),200),IFERROR(VLOOKUP(U369,Catalogos!$F:$G,2,0),200),IFERROR(VLOOKUP(V369,Catalogos!$F:$G,2,0),200),IFERROR(VLOOKUP(W369,Catalogos!$F:$G,2,0),200)),Catalogos!$G$30:$H$57,2,0)</f>
        <v>#N/A</v>
      </c>
      <c r="O369" s="53" t="e">
        <f>VLOOKUP($F369,Catalogos!$A:$C,3,0)</f>
        <v>#N/A</v>
      </c>
      <c r="P369" s="14" t="e">
        <f t="shared" si="38"/>
        <v>#N/A</v>
      </c>
      <c r="Q369" s="20">
        <f t="shared" si="39"/>
        <v>0</v>
      </c>
      <c r="R369" s="20" t="e">
        <f t="shared" si="40"/>
        <v>#N/A</v>
      </c>
      <c r="S369" s="20" t="s">
        <v>118</v>
      </c>
      <c r="T369" s="65" t="e">
        <f>VLOOKUP($X369,Vector!$A:$I,6,0)</f>
        <v>#N/A</v>
      </c>
      <c r="U369" s="65" t="e">
        <f>VLOOKUP($X369,Vector!$A:$I,7,0)</f>
        <v>#N/A</v>
      </c>
      <c r="V369" s="65" t="e">
        <f>VLOOKUP($X369,Vector!$A:$I,8,0)</f>
        <v>#N/A</v>
      </c>
      <c r="W369" s="65" t="e">
        <f>VLOOKUP($X369,Vector!$A:$I,9,0)</f>
        <v>#N/A</v>
      </c>
      <c r="X369" s="13" t="str">
        <f t="shared" si="41"/>
        <v/>
      </c>
      <c r="Y369" s="75">
        <f t="shared" si="37"/>
        <v>0</v>
      </c>
    </row>
    <row r="370" spans="10:25" x14ac:dyDescent="0.25">
      <c r="J370" s="57" t="e">
        <f>+VLOOKUP($X370,Vector!$A:$P,4,0)-$A370</f>
        <v>#N/A</v>
      </c>
      <c r="K370" s="57" t="e">
        <f>+VLOOKUP($X370,Vector!$A:$P,2,0)</f>
        <v>#N/A</v>
      </c>
      <c r="L370" s="57" t="e">
        <f>VLOOKUP(VLOOKUP($X370,Vector!$A:$P,5,0),Catalogos!K:L,2,0)</f>
        <v>#N/A</v>
      </c>
      <c r="M370" s="53" t="str">
        <f>IFERROR(VLOOKUP($F370,Catalogos!$A:$B,2,0),"VII")</f>
        <v>VII</v>
      </c>
      <c r="N370" s="56" t="e">
        <f>VLOOKUP(MIN(IFERROR(VLOOKUP(T370,Catalogos!$F:$G,2,0),200),IFERROR(VLOOKUP(U370,Catalogos!$F:$G,2,0),200),IFERROR(VLOOKUP(V370,Catalogos!$F:$G,2,0),200),IFERROR(VLOOKUP(W370,Catalogos!$F:$G,2,0),200)),Catalogos!$G$30:$H$57,2,0)</f>
        <v>#N/A</v>
      </c>
      <c r="O370" s="53" t="e">
        <f>VLOOKUP($F370,Catalogos!$A:$C,3,0)</f>
        <v>#N/A</v>
      </c>
      <c r="P370" s="14" t="e">
        <f t="shared" si="38"/>
        <v>#N/A</v>
      </c>
      <c r="Q370" s="20">
        <f t="shared" si="39"/>
        <v>0</v>
      </c>
      <c r="R370" s="20" t="e">
        <f t="shared" si="40"/>
        <v>#N/A</v>
      </c>
      <c r="S370" s="20" t="s">
        <v>118</v>
      </c>
      <c r="T370" s="65" t="e">
        <f>VLOOKUP($X370,Vector!$A:$I,6,0)</f>
        <v>#N/A</v>
      </c>
      <c r="U370" s="65" t="e">
        <f>VLOOKUP($X370,Vector!$A:$I,7,0)</f>
        <v>#N/A</v>
      </c>
      <c r="V370" s="65" t="e">
        <f>VLOOKUP($X370,Vector!$A:$I,8,0)</f>
        <v>#N/A</v>
      </c>
      <c r="W370" s="65" t="e">
        <f>VLOOKUP($X370,Vector!$A:$I,9,0)</f>
        <v>#N/A</v>
      </c>
      <c r="X370" s="13" t="str">
        <f t="shared" si="41"/>
        <v/>
      </c>
      <c r="Y370" s="75">
        <f t="shared" si="37"/>
        <v>0</v>
      </c>
    </row>
    <row r="371" spans="10:25" x14ac:dyDescent="0.25">
      <c r="J371" s="57" t="e">
        <f>+VLOOKUP($X371,Vector!$A:$P,4,0)-$A371</f>
        <v>#N/A</v>
      </c>
      <c r="K371" s="57" t="e">
        <f>+VLOOKUP($X371,Vector!$A:$P,2,0)</f>
        <v>#N/A</v>
      </c>
      <c r="L371" s="57" t="e">
        <f>VLOOKUP(VLOOKUP($X371,Vector!$A:$P,5,0),Catalogos!K:L,2,0)</f>
        <v>#N/A</v>
      </c>
      <c r="M371" s="53" t="str">
        <f>IFERROR(VLOOKUP($F371,Catalogos!$A:$B,2,0),"VII")</f>
        <v>VII</v>
      </c>
      <c r="N371" s="56" t="e">
        <f>VLOOKUP(MIN(IFERROR(VLOOKUP(T371,Catalogos!$F:$G,2,0),200),IFERROR(VLOOKUP(U371,Catalogos!$F:$G,2,0),200),IFERROR(VLOOKUP(V371,Catalogos!$F:$G,2,0),200),IFERROR(VLOOKUP(W371,Catalogos!$F:$G,2,0),200)),Catalogos!$G$30:$H$57,2,0)</f>
        <v>#N/A</v>
      </c>
      <c r="O371" s="53" t="e">
        <f>VLOOKUP($F371,Catalogos!$A:$C,3,0)</f>
        <v>#N/A</v>
      </c>
      <c r="P371" s="14" t="e">
        <f t="shared" si="38"/>
        <v>#N/A</v>
      </c>
      <c r="Q371" s="20">
        <f t="shared" si="39"/>
        <v>0</v>
      </c>
      <c r="R371" s="20" t="e">
        <f t="shared" si="40"/>
        <v>#N/A</v>
      </c>
      <c r="S371" s="20" t="s">
        <v>118</v>
      </c>
      <c r="T371" s="65" t="e">
        <f>VLOOKUP($X371,Vector!$A:$I,6,0)</f>
        <v>#N/A</v>
      </c>
      <c r="U371" s="65" t="e">
        <f>VLOOKUP($X371,Vector!$A:$I,7,0)</f>
        <v>#N/A</v>
      </c>
      <c r="V371" s="65" t="e">
        <f>VLOOKUP($X371,Vector!$A:$I,8,0)</f>
        <v>#N/A</v>
      </c>
      <c r="W371" s="65" t="e">
        <f>VLOOKUP($X371,Vector!$A:$I,9,0)</f>
        <v>#N/A</v>
      </c>
      <c r="X371" s="13" t="str">
        <f t="shared" si="41"/>
        <v/>
      </c>
      <c r="Y371" s="75">
        <f t="shared" si="37"/>
        <v>0</v>
      </c>
    </row>
    <row r="372" spans="10:25" x14ac:dyDescent="0.25">
      <c r="J372" s="57" t="e">
        <f>+VLOOKUP($X372,Vector!$A:$P,4,0)-$A372</f>
        <v>#N/A</v>
      </c>
      <c r="K372" s="57" t="e">
        <f>+VLOOKUP($X372,Vector!$A:$P,2,0)</f>
        <v>#N/A</v>
      </c>
      <c r="L372" s="57" t="e">
        <f>VLOOKUP(VLOOKUP($X372,Vector!$A:$P,5,0),Catalogos!K:L,2,0)</f>
        <v>#N/A</v>
      </c>
      <c r="M372" s="53" t="str">
        <f>IFERROR(VLOOKUP($F372,Catalogos!$A:$B,2,0),"VII")</f>
        <v>VII</v>
      </c>
      <c r="N372" s="56" t="e">
        <f>VLOOKUP(MIN(IFERROR(VLOOKUP(T372,Catalogos!$F:$G,2,0),200),IFERROR(VLOOKUP(U372,Catalogos!$F:$G,2,0),200),IFERROR(VLOOKUP(V372,Catalogos!$F:$G,2,0),200),IFERROR(VLOOKUP(W372,Catalogos!$F:$G,2,0),200)),Catalogos!$G$30:$H$57,2,0)</f>
        <v>#N/A</v>
      </c>
      <c r="O372" s="53" t="e">
        <f>VLOOKUP($F372,Catalogos!$A:$C,3,0)</f>
        <v>#N/A</v>
      </c>
      <c r="P372" s="14" t="e">
        <f t="shared" si="38"/>
        <v>#N/A</v>
      </c>
      <c r="Q372" s="20">
        <f t="shared" si="39"/>
        <v>0</v>
      </c>
      <c r="R372" s="20" t="e">
        <f t="shared" si="40"/>
        <v>#N/A</v>
      </c>
      <c r="S372" s="20" t="s">
        <v>118</v>
      </c>
      <c r="T372" s="65" t="e">
        <f>VLOOKUP($X372,Vector!$A:$I,6,0)</f>
        <v>#N/A</v>
      </c>
      <c r="U372" s="65" t="e">
        <f>VLOOKUP($X372,Vector!$A:$I,7,0)</f>
        <v>#N/A</v>
      </c>
      <c r="V372" s="65" t="e">
        <f>VLOOKUP($X372,Vector!$A:$I,8,0)</f>
        <v>#N/A</v>
      </c>
      <c r="W372" s="65" t="e">
        <f>VLOOKUP($X372,Vector!$A:$I,9,0)</f>
        <v>#N/A</v>
      </c>
      <c r="X372" s="13" t="str">
        <f t="shared" si="41"/>
        <v/>
      </c>
      <c r="Y372" s="75">
        <f t="shared" si="37"/>
        <v>0</v>
      </c>
    </row>
    <row r="373" spans="10:25" x14ac:dyDescent="0.25">
      <c r="J373" s="57" t="e">
        <f>+VLOOKUP($X373,Vector!$A:$P,4,0)-$A373</f>
        <v>#N/A</v>
      </c>
      <c r="K373" s="57" t="e">
        <f>+VLOOKUP($X373,Vector!$A:$P,2,0)</f>
        <v>#N/A</v>
      </c>
      <c r="L373" s="57" t="e">
        <f>VLOOKUP(VLOOKUP($X373,Vector!$A:$P,5,0),Catalogos!K:L,2,0)</f>
        <v>#N/A</v>
      </c>
      <c r="M373" s="53" t="str">
        <f>IFERROR(VLOOKUP($F373,Catalogos!$A:$B,2,0),"VII")</f>
        <v>VII</v>
      </c>
      <c r="N373" s="56" t="e">
        <f>VLOOKUP(MIN(IFERROR(VLOOKUP(T373,Catalogos!$F:$G,2,0),200),IFERROR(VLOOKUP(U373,Catalogos!$F:$G,2,0),200),IFERROR(VLOOKUP(V373,Catalogos!$F:$G,2,0),200),IFERROR(VLOOKUP(W373,Catalogos!$F:$G,2,0),200)),Catalogos!$G$30:$H$57,2,0)</f>
        <v>#N/A</v>
      </c>
      <c r="O373" s="53" t="e">
        <f>VLOOKUP($F373,Catalogos!$A:$C,3,0)</f>
        <v>#N/A</v>
      </c>
      <c r="P373" s="14" t="e">
        <f t="shared" si="38"/>
        <v>#N/A</v>
      </c>
      <c r="Q373" s="20">
        <f t="shared" si="39"/>
        <v>0</v>
      </c>
      <c r="R373" s="20" t="e">
        <f t="shared" si="40"/>
        <v>#N/A</v>
      </c>
      <c r="S373" s="20" t="s">
        <v>118</v>
      </c>
      <c r="T373" s="65" t="e">
        <f>VLOOKUP($X373,Vector!$A:$I,6,0)</f>
        <v>#N/A</v>
      </c>
      <c r="U373" s="65" t="e">
        <f>VLOOKUP($X373,Vector!$A:$I,7,0)</f>
        <v>#N/A</v>
      </c>
      <c r="V373" s="65" t="e">
        <f>VLOOKUP($X373,Vector!$A:$I,8,0)</f>
        <v>#N/A</v>
      </c>
      <c r="W373" s="65" t="e">
        <f>VLOOKUP($X373,Vector!$A:$I,9,0)</f>
        <v>#N/A</v>
      </c>
      <c r="X373" s="13" t="str">
        <f t="shared" si="41"/>
        <v/>
      </c>
      <c r="Y373" s="75">
        <f t="shared" si="37"/>
        <v>0</v>
      </c>
    </row>
    <row r="374" spans="10:25" x14ac:dyDescent="0.25">
      <c r="J374" s="57" t="e">
        <f>+VLOOKUP($X374,Vector!$A:$P,4,0)-$A374</f>
        <v>#N/A</v>
      </c>
      <c r="K374" s="57" t="e">
        <f>+VLOOKUP($X374,Vector!$A:$P,2,0)</f>
        <v>#N/A</v>
      </c>
      <c r="L374" s="57" t="e">
        <f>VLOOKUP(VLOOKUP($X374,Vector!$A:$P,5,0),Catalogos!K:L,2,0)</f>
        <v>#N/A</v>
      </c>
      <c r="M374" s="53" t="str">
        <f>IFERROR(VLOOKUP($F374,Catalogos!$A:$B,2,0),"VII")</f>
        <v>VII</v>
      </c>
      <c r="N374" s="56" t="e">
        <f>VLOOKUP(MIN(IFERROR(VLOOKUP(T374,Catalogos!$F:$G,2,0),200),IFERROR(VLOOKUP(U374,Catalogos!$F:$G,2,0),200),IFERROR(VLOOKUP(V374,Catalogos!$F:$G,2,0),200),IFERROR(VLOOKUP(W374,Catalogos!$F:$G,2,0),200)),Catalogos!$G$30:$H$57,2,0)</f>
        <v>#N/A</v>
      </c>
      <c r="O374" s="53" t="e">
        <f>VLOOKUP($F374,Catalogos!$A:$C,3,0)</f>
        <v>#N/A</v>
      </c>
      <c r="P374" s="14" t="e">
        <f t="shared" si="38"/>
        <v>#N/A</v>
      </c>
      <c r="Q374" s="20">
        <f t="shared" si="39"/>
        <v>0</v>
      </c>
      <c r="R374" s="20" t="e">
        <f t="shared" si="40"/>
        <v>#N/A</v>
      </c>
      <c r="S374" s="20" t="s">
        <v>118</v>
      </c>
      <c r="T374" s="65" t="e">
        <f>VLOOKUP($X374,Vector!$A:$I,6,0)</f>
        <v>#N/A</v>
      </c>
      <c r="U374" s="65" t="e">
        <f>VLOOKUP($X374,Vector!$A:$I,7,0)</f>
        <v>#N/A</v>
      </c>
      <c r="V374" s="65" t="e">
        <f>VLOOKUP($X374,Vector!$A:$I,8,0)</f>
        <v>#N/A</v>
      </c>
      <c r="W374" s="65" t="e">
        <f>VLOOKUP($X374,Vector!$A:$I,9,0)</f>
        <v>#N/A</v>
      </c>
      <c r="X374" s="13" t="str">
        <f t="shared" si="41"/>
        <v/>
      </c>
      <c r="Y374" s="75">
        <f t="shared" si="37"/>
        <v>0</v>
      </c>
    </row>
    <row r="375" spans="10:25" x14ac:dyDescent="0.25">
      <c r="J375" s="57" t="e">
        <f>+VLOOKUP($X375,Vector!$A:$P,4,0)-$A375</f>
        <v>#N/A</v>
      </c>
      <c r="K375" s="57" t="e">
        <f>+VLOOKUP($X375,Vector!$A:$P,2,0)</f>
        <v>#N/A</v>
      </c>
      <c r="L375" s="57" t="e">
        <f>VLOOKUP(VLOOKUP($X375,Vector!$A:$P,5,0),Catalogos!K:L,2,0)</f>
        <v>#N/A</v>
      </c>
      <c r="M375" s="53" t="str">
        <f>IFERROR(VLOOKUP($F375,Catalogos!$A:$B,2,0),"VII")</f>
        <v>VII</v>
      </c>
      <c r="N375" s="56" t="e">
        <f>VLOOKUP(MIN(IFERROR(VLOOKUP(T375,Catalogos!$F:$G,2,0),200),IFERROR(VLOOKUP(U375,Catalogos!$F:$G,2,0),200),IFERROR(VLOOKUP(V375,Catalogos!$F:$G,2,0),200),IFERROR(VLOOKUP(W375,Catalogos!$F:$G,2,0),200)),Catalogos!$G$30:$H$57,2,0)</f>
        <v>#N/A</v>
      </c>
      <c r="O375" s="53" t="e">
        <f>VLOOKUP($F375,Catalogos!$A:$C,3,0)</f>
        <v>#N/A</v>
      </c>
      <c r="P375" s="14" t="e">
        <f t="shared" si="38"/>
        <v>#N/A</v>
      </c>
      <c r="Q375" s="20">
        <f t="shared" si="39"/>
        <v>0</v>
      </c>
      <c r="R375" s="20" t="e">
        <f t="shared" si="40"/>
        <v>#N/A</v>
      </c>
      <c r="S375" s="20" t="s">
        <v>118</v>
      </c>
      <c r="T375" s="65" t="e">
        <f>VLOOKUP($X375,Vector!$A:$I,6,0)</f>
        <v>#N/A</v>
      </c>
      <c r="U375" s="65" t="e">
        <f>VLOOKUP($X375,Vector!$A:$I,7,0)</f>
        <v>#N/A</v>
      </c>
      <c r="V375" s="65" t="e">
        <f>VLOOKUP($X375,Vector!$A:$I,8,0)</f>
        <v>#N/A</v>
      </c>
      <c r="W375" s="65" t="e">
        <f>VLOOKUP($X375,Vector!$A:$I,9,0)</f>
        <v>#N/A</v>
      </c>
      <c r="X375" s="13" t="str">
        <f t="shared" si="41"/>
        <v/>
      </c>
      <c r="Y375" s="75">
        <f t="shared" si="37"/>
        <v>0</v>
      </c>
    </row>
    <row r="376" spans="10:25" x14ac:dyDescent="0.25">
      <c r="J376" s="57" t="e">
        <f>+VLOOKUP($X376,Vector!$A:$P,4,0)-$A376</f>
        <v>#N/A</v>
      </c>
      <c r="K376" s="57" t="e">
        <f>+VLOOKUP($X376,Vector!$A:$P,2,0)</f>
        <v>#N/A</v>
      </c>
      <c r="L376" s="57" t="e">
        <f>VLOOKUP(VLOOKUP($X376,Vector!$A:$P,5,0),Catalogos!K:L,2,0)</f>
        <v>#N/A</v>
      </c>
      <c r="M376" s="53" t="str">
        <f>IFERROR(VLOOKUP($F376,Catalogos!$A:$B,2,0),"VII")</f>
        <v>VII</v>
      </c>
      <c r="N376" s="56" t="e">
        <f>VLOOKUP(MIN(IFERROR(VLOOKUP(T376,Catalogos!$F:$G,2,0),200),IFERROR(VLOOKUP(U376,Catalogos!$F:$G,2,0),200),IFERROR(VLOOKUP(V376,Catalogos!$F:$G,2,0),200),IFERROR(VLOOKUP(W376,Catalogos!$F:$G,2,0),200)),Catalogos!$G$30:$H$57,2,0)</f>
        <v>#N/A</v>
      </c>
      <c r="O376" s="53" t="e">
        <f>VLOOKUP($F376,Catalogos!$A:$C,3,0)</f>
        <v>#N/A</v>
      </c>
      <c r="P376" s="14" t="e">
        <f t="shared" si="38"/>
        <v>#N/A</v>
      </c>
      <c r="Q376" s="20">
        <f t="shared" si="39"/>
        <v>0</v>
      </c>
      <c r="R376" s="20" t="e">
        <f t="shared" si="40"/>
        <v>#N/A</v>
      </c>
      <c r="S376" s="20" t="s">
        <v>118</v>
      </c>
      <c r="T376" s="65" t="e">
        <f>VLOOKUP($X376,Vector!$A:$I,6,0)</f>
        <v>#N/A</v>
      </c>
      <c r="U376" s="65" t="e">
        <f>VLOOKUP($X376,Vector!$A:$I,7,0)</f>
        <v>#N/A</v>
      </c>
      <c r="V376" s="65" t="e">
        <f>VLOOKUP($X376,Vector!$A:$I,8,0)</f>
        <v>#N/A</v>
      </c>
      <c r="W376" s="65" t="e">
        <f>VLOOKUP($X376,Vector!$A:$I,9,0)</f>
        <v>#N/A</v>
      </c>
      <c r="X376" s="13" t="str">
        <f t="shared" si="41"/>
        <v/>
      </c>
      <c r="Y376" s="75">
        <f t="shared" si="37"/>
        <v>0</v>
      </c>
    </row>
    <row r="377" spans="10:25" x14ac:dyDescent="0.25">
      <c r="J377" s="57" t="e">
        <f>+VLOOKUP($X377,Vector!$A:$P,4,0)-$A377</f>
        <v>#N/A</v>
      </c>
      <c r="K377" s="57" t="e">
        <f>+VLOOKUP($X377,Vector!$A:$P,2,0)</f>
        <v>#N/A</v>
      </c>
      <c r="L377" s="57" t="e">
        <f>VLOOKUP(VLOOKUP($X377,Vector!$A:$P,5,0),Catalogos!K:L,2,0)</f>
        <v>#N/A</v>
      </c>
      <c r="M377" s="53" t="str">
        <f>IFERROR(VLOOKUP($F377,Catalogos!$A:$B,2,0),"VII")</f>
        <v>VII</v>
      </c>
      <c r="N377" s="56" t="e">
        <f>VLOOKUP(MIN(IFERROR(VLOOKUP(T377,Catalogos!$F:$G,2,0),200),IFERROR(VLOOKUP(U377,Catalogos!$F:$G,2,0),200),IFERROR(VLOOKUP(V377,Catalogos!$F:$G,2,0),200),IFERROR(VLOOKUP(W377,Catalogos!$F:$G,2,0),200)),Catalogos!$G$30:$H$57,2,0)</f>
        <v>#N/A</v>
      </c>
      <c r="O377" s="53" t="e">
        <f>VLOOKUP($F377,Catalogos!$A:$C,3,0)</f>
        <v>#N/A</v>
      </c>
      <c r="P377" s="14" t="e">
        <f t="shared" si="38"/>
        <v>#N/A</v>
      </c>
      <c r="Q377" s="20">
        <f t="shared" si="39"/>
        <v>0</v>
      </c>
      <c r="R377" s="20" t="e">
        <f t="shared" si="40"/>
        <v>#N/A</v>
      </c>
      <c r="S377" s="20" t="s">
        <v>118</v>
      </c>
      <c r="T377" s="65" t="e">
        <f>VLOOKUP($X377,Vector!$A:$I,6,0)</f>
        <v>#N/A</v>
      </c>
      <c r="U377" s="65" t="e">
        <f>VLOOKUP($X377,Vector!$A:$I,7,0)</f>
        <v>#N/A</v>
      </c>
      <c r="V377" s="65" t="e">
        <f>VLOOKUP($X377,Vector!$A:$I,8,0)</f>
        <v>#N/A</v>
      </c>
      <c r="W377" s="65" t="e">
        <f>VLOOKUP($X377,Vector!$A:$I,9,0)</f>
        <v>#N/A</v>
      </c>
      <c r="X377" s="13" t="str">
        <f t="shared" si="41"/>
        <v/>
      </c>
      <c r="Y377" s="75">
        <f t="shared" si="37"/>
        <v>0</v>
      </c>
    </row>
    <row r="378" spans="10:25" x14ac:dyDescent="0.25">
      <c r="J378" s="57" t="e">
        <f>+VLOOKUP($X378,Vector!$A:$P,4,0)-$A378</f>
        <v>#N/A</v>
      </c>
      <c r="K378" s="57" t="e">
        <f>+VLOOKUP($X378,Vector!$A:$P,2,0)</f>
        <v>#N/A</v>
      </c>
      <c r="L378" s="57" t="e">
        <f>VLOOKUP(VLOOKUP($X378,Vector!$A:$P,5,0),Catalogos!K:L,2,0)</f>
        <v>#N/A</v>
      </c>
      <c r="M378" s="53" t="str">
        <f>IFERROR(VLOOKUP($F378,Catalogos!$A:$B,2,0),"VII")</f>
        <v>VII</v>
      </c>
      <c r="N378" s="56" t="e">
        <f>VLOOKUP(MIN(IFERROR(VLOOKUP(T378,Catalogos!$F:$G,2,0),200),IFERROR(VLOOKUP(U378,Catalogos!$F:$G,2,0),200),IFERROR(VLOOKUP(V378,Catalogos!$F:$G,2,0),200),IFERROR(VLOOKUP(W378,Catalogos!$F:$G,2,0),200)),Catalogos!$G$30:$H$57,2,0)</f>
        <v>#N/A</v>
      </c>
      <c r="O378" s="53" t="e">
        <f>VLOOKUP($F378,Catalogos!$A:$C,3,0)</f>
        <v>#N/A</v>
      </c>
      <c r="P378" s="14" t="e">
        <f t="shared" si="38"/>
        <v>#N/A</v>
      </c>
      <c r="Q378" s="20">
        <f t="shared" si="39"/>
        <v>0</v>
      </c>
      <c r="R378" s="20" t="e">
        <f t="shared" si="40"/>
        <v>#N/A</v>
      </c>
      <c r="S378" s="20" t="s">
        <v>118</v>
      </c>
      <c r="T378" s="65" t="e">
        <f>VLOOKUP($X378,Vector!$A:$I,6,0)</f>
        <v>#N/A</v>
      </c>
      <c r="U378" s="65" t="e">
        <f>VLOOKUP($X378,Vector!$A:$I,7,0)</f>
        <v>#N/A</v>
      </c>
      <c r="V378" s="65" t="e">
        <f>VLOOKUP($X378,Vector!$A:$I,8,0)</f>
        <v>#N/A</v>
      </c>
      <c r="W378" s="65" t="e">
        <f>VLOOKUP($X378,Vector!$A:$I,9,0)</f>
        <v>#N/A</v>
      </c>
      <c r="X378" s="13" t="str">
        <f t="shared" si="41"/>
        <v/>
      </c>
      <c r="Y378" s="75">
        <f t="shared" si="37"/>
        <v>0</v>
      </c>
    </row>
    <row r="379" spans="10:25" x14ac:dyDescent="0.25">
      <c r="J379" s="57" t="e">
        <f>+VLOOKUP($X379,Vector!$A:$P,4,0)-$A379</f>
        <v>#N/A</v>
      </c>
      <c r="K379" s="57" t="e">
        <f>+VLOOKUP($X379,Vector!$A:$P,2,0)</f>
        <v>#N/A</v>
      </c>
      <c r="L379" s="57" t="e">
        <f>VLOOKUP(VLOOKUP($X379,Vector!$A:$P,5,0),Catalogos!K:L,2,0)</f>
        <v>#N/A</v>
      </c>
      <c r="M379" s="53" t="str">
        <f>IFERROR(VLOOKUP($F379,Catalogos!$A:$B,2,0),"VII")</f>
        <v>VII</v>
      </c>
      <c r="N379" s="56" t="e">
        <f>VLOOKUP(MIN(IFERROR(VLOOKUP(T379,Catalogos!$F:$G,2,0),200),IFERROR(VLOOKUP(U379,Catalogos!$F:$G,2,0),200),IFERROR(VLOOKUP(V379,Catalogos!$F:$G,2,0),200),IFERROR(VLOOKUP(W379,Catalogos!$F:$G,2,0),200)),Catalogos!$G$30:$H$57,2,0)</f>
        <v>#N/A</v>
      </c>
      <c r="O379" s="53" t="e">
        <f>VLOOKUP($F379,Catalogos!$A:$C,3,0)</f>
        <v>#N/A</v>
      </c>
      <c r="P379" s="14" t="e">
        <f t="shared" si="38"/>
        <v>#N/A</v>
      </c>
      <c r="Q379" s="20">
        <f t="shared" si="39"/>
        <v>0</v>
      </c>
      <c r="R379" s="20" t="e">
        <f t="shared" si="40"/>
        <v>#N/A</v>
      </c>
      <c r="S379" s="20" t="s">
        <v>118</v>
      </c>
      <c r="T379" s="65" t="e">
        <f>VLOOKUP($X379,Vector!$A:$I,6,0)</f>
        <v>#N/A</v>
      </c>
      <c r="U379" s="65" t="e">
        <f>VLOOKUP($X379,Vector!$A:$I,7,0)</f>
        <v>#N/A</v>
      </c>
      <c r="V379" s="65" t="e">
        <f>VLOOKUP($X379,Vector!$A:$I,8,0)</f>
        <v>#N/A</v>
      </c>
      <c r="W379" s="65" t="e">
        <f>VLOOKUP($X379,Vector!$A:$I,9,0)</f>
        <v>#N/A</v>
      </c>
      <c r="X379" s="13" t="str">
        <f t="shared" si="41"/>
        <v/>
      </c>
      <c r="Y379" s="75">
        <f t="shared" si="37"/>
        <v>0</v>
      </c>
    </row>
    <row r="380" spans="10:25" x14ac:dyDescent="0.25">
      <c r="J380" s="57" t="e">
        <f>+VLOOKUP($X380,Vector!$A:$P,4,0)-$A380</f>
        <v>#N/A</v>
      </c>
      <c r="K380" s="57" t="e">
        <f>+VLOOKUP($X380,Vector!$A:$P,2,0)</f>
        <v>#N/A</v>
      </c>
      <c r="L380" s="57" t="e">
        <f>VLOOKUP(VLOOKUP($X380,Vector!$A:$P,5,0),Catalogos!K:L,2,0)</f>
        <v>#N/A</v>
      </c>
      <c r="M380" s="53" t="str">
        <f>IFERROR(VLOOKUP($F380,Catalogos!$A:$B,2,0),"VII")</f>
        <v>VII</v>
      </c>
      <c r="N380" s="56" t="e">
        <f>VLOOKUP(MIN(IFERROR(VLOOKUP(T380,Catalogos!$F:$G,2,0),200),IFERROR(VLOOKUP(U380,Catalogos!$F:$G,2,0),200),IFERROR(VLOOKUP(V380,Catalogos!$F:$G,2,0),200),IFERROR(VLOOKUP(W380,Catalogos!$F:$G,2,0),200)),Catalogos!$G$30:$H$57,2,0)</f>
        <v>#N/A</v>
      </c>
      <c r="O380" s="53" t="e">
        <f>VLOOKUP($F380,Catalogos!$A:$C,3,0)</f>
        <v>#N/A</v>
      </c>
      <c r="P380" s="14" t="e">
        <f t="shared" si="38"/>
        <v>#N/A</v>
      </c>
      <c r="Q380" s="20">
        <f t="shared" si="39"/>
        <v>0</v>
      </c>
      <c r="R380" s="20" t="e">
        <f t="shared" si="40"/>
        <v>#N/A</v>
      </c>
      <c r="S380" s="20" t="s">
        <v>118</v>
      </c>
      <c r="T380" s="65" t="e">
        <f>VLOOKUP($X380,Vector!$A:$I,6,0)</f>
        <v>#N/A</v>
      </c>
      <c r="U380" s="65" t="e">
        <f>VLOOKUP($X380,Vector!$A:$I,7,0)</f>
        <v>#N/A</v>
      </c>
      <c r="V380" s="65" t="e">
        <f>VLOOKUP($X380,Vector!$A:$I,8,0)</f>
        <v>#N/A</v>
      </c>
      <c r="W380" s="65" t="e">
        <f>VLOOKUP($X380,Vector!$A:$I,9,0)</f>
        <v>#N/A</v>
      </c>
      <c r="X380" s="13" t="str">
        <f t="shared" si="41"/>
        <v/>
      </c>
      <c r="Y380" s="75">
        <f t="shared" si="37"/>
        <v>0</v>
      </c>
    </row>
    <row r="381" spans="10:25" x14ac:dyDescent="0.25">
      <c r="J381" s="57" t="e">
        <f>+VLOOKUP($X381,Vector!$A:$P,4,0)-$A381</f>
        <v>#N/A</v>
      </c>
      <c r="K381" s="57" t="e">
        <f>+VLOOKUP($X381,Vector!$A:$P,2,0)</f>
        <v>#N/A</v>
      </c>
      <c r="L381" s="57" t="e">
        <f>VLOOKUP(VLOOKUP($X381,Vector!$A:$P,5,0),Catalogos!K:L,2,0)</f>
        <v>#N/A</v>
      </c>
      <c r="M381" s="53" t="str">
        <f>IFERROR(VLOOKUP($F381,Catalogos!$A:$B,2,0),"VII")</f>
        <v>VII</v>
      </c>
      <c r="N381" s="56" t="e">
        <f>VLOOKUP(MIN(IFERROR(VLOOKUP(T381,Catalogos!$F:$G,2,0),200),IFERROR(VLOOKUP(U381,Catalogos!$F:$G,2,0),200),IFERROR(VLOOKUP(V381,Catalogos!$F:$G,2,0),200),IFERROR(VLOOKUP(W381,Catalogos!$F:$G,2,0),200)),Catalogos!$G$30:$H$57,2,0)</f>
        <v>#N/A</v>
      </c>
      <c r="O381" s="53" t="e">
        <f>VLOOKUP($F381,Catalogos!$A:$C,3,0)</f>
        <v>#N/A</v>
      </c>
      <c r="P381" s="14" t="e">
        <f t="shared" si="38"/>
        <v>#N/A</v>
      </c>
      <c r="Q381" s="20">
        <f t="shared" si="39"/>
        <v>0</v>
      </c>
      <c r="R381" s="20" t="e">
        <f t="shared" si="40"/>
        <v>#N/A</v>
      </c>
      <c r="S381" s="20" t="s">
        <v>118</v>
      </c>
      <c r="T381" s="65" t="e">
        <f>VLOOKUP($X381,Vector!$A:$I,6,0)</f>
        <v>#N/A</v>
      </c>
      <c r="U381" s="65" t="e">
        <f>VLOOKUP($X381,Vector!$A:$I,7,0)</f>
        <v>#N/A</v>
      </c>
      <c r="V381" s="65" t="e">
        <f>VLOOKUP($X381,Vector!$A:$I,8,0)</f>
        <v>#N/A</v>
      </c>
      <c r="W381" s="65" t="e">
        <f>VLOOKUP($X381,Vector!$A:$I,9,0)</f>
        <v>#N/A</v>
      </c>
      <c r="X381" s="13" t="str">
        <f t="shared" si="41"/>
        <v/>
      </c>
      <c r="Y381" s="75">
        <f t="shared" si="37"/>
        <v>0</v>
      </c>
    </row>
    <row r="382" spans="10:25" x14ac:dyDescent="0.25">
      <c r="J382" s="57" t="e">
        <f>+VLOOKUP($X382,Vector!$A:$P,4,0)-$A382</f>
        <v>#N/A</v>
      </c>
      <c r="K382" s="57" t="e">
        <f>+VLOOKUP($X382,Vector!$A:$P,2,0)</f>
        <v>#N/A</v>
      </c>
      <c r="L382" s="57" t="e">
        <f>VLOOKUP(VLOOKUP($X382,Vector!$A:$P,5,0),Catalogos!K:L,2,0)</f>
        <v>#N/A</v>
      </c>
      <c r="M382" s="53" t="str">
        <f>IFERROR(VLOOKUP($F382,Catalogos!$A:$B,2,0),"VII")</f>
        <v>VII</v>
      </c>
      <c r="N382" s="56" t="e">
        <f>VLOOKUP(MIN(IFERROR(VLOOKUP(T382,Catalogos!$F:$G,2,0),200),IFERROR(VLOOKUP(U382,Catalogos!$F:$G,2,0),200),IFERROR(VLOOKUP(V382,Catalogos!$F:$G,2,0),200),IFERROR(VLOOKUP(W382,Catalogos!$F:$G,2,0),200)),Catalogos!$G$30:$H$57,2,0)</f>
        <v>#N/A</v>
      </c>
      <c r="O382" s="53" t="e">
        <f>VLOOKUP($F382,Catalogos!$A:$C,3,0)</f>
        <v>#N/A</v>
      </c>
      <c r="P382" s="14" t="e">
        <f t="shared" si="38"/>
        <v>#N/A</v>
      </c>
      <c r="Q382" s="20">
        <f t="shared" si="39"/>
        <v>0</v>
      </c>
      <c r="R382" s="20" t="e">
        <f t="shared" si="40"/>
        <v>#N/A</v>
      </c>
      <c r="S382" s="20" t="s">
        <v>118</v>
      </c>
      <c r="T382" s="65" t="e">
        <f>VLOOKUP($X382,Vector!$A:$I,6,0)</f>
        <v>#N/A</v>
      </c>
      <c r="U382" s="65" t="e">
        <f>VLOOKUP($X382,Vector!$A:$I,7,0)</f>
        <v>#N/A</v>
      </c>
      <c r="V382" s="65" t="e">
        <f>VLOOKUP($X382,Vector!$A:$I,8,0)</f>
        <v>#N/A</v>
      </c>
      <c r="W382" s="65" t="e">
        <f>VLOOKUP($X382,Vector!$A:$I,9,0)</f>
        <v>#N/A</v>
      </c>
      <c r="X382" s="13" t="str">
        <f t="shared" si="41"/>
        <v/>
      </c>
      <c r="Y382" s="75">
        <f t="shared" si="37"/>
        <v>0</v>
      </c>
    </row>
    <row r="383" spans="10:25" x14ac:dyDescent="0.25">
      <c r="J383" s="57" t="e">
        <f>+VLOOKUP($X383,Vector!$A:$P,4,0)-$A383</f>
        <v>#N/A</v>
      </c>
      <c r="K383" s="57" t="e">
        <f>+VLOOKUP($X383,Vector!$A:$P,2,0)</f>
        <v>#N/A</v>
      </c>
      <c r="L383" s="57" t="e">
        <f>VLOOKUP(VLOOKUP($X383,Vector!$A:$P,5,0),Catalogos!K:L,2,0)</f>
        <v>#N/A</v>
      </c>
      <c r="M383" s="53" t="str">
        <f>IFERROR(VLOOKUP($F383,Catalogos!$A:$B,2,0),"VII")</f>
        <v>VII</v>
      </c>
      <c r="N383" s="56" t="e">
        <f>VLOOKUP(MIN(IFERROR(VLOOKUP(T383,Catalogos!$F:$G,2,0),200),IFERROR(VLOOKUP(U383,Catalogos!$F:$G,2,0),200),IFERROR(VLOOKUP(V383,Catalogos!$F:$G,2,0),200),IFERROR(VLOOKUP(W383,Catalogos!$F:$G,2,0),200)),Catalogos!$G$30:$H$57,2,0)</f>
        <v>#N/A</v>
      </c>
      <c r="O383" s="53" t="e">
        <f>VLOOKUP($F383,Catalogos!$A:$C,3,0)</f>
        <v>#N/A</v>
      </c>
      <c r="P383" s="14" t="e">
        <f t="shared" si="38"/>
        <v>#N/A</v>
      </c>
      <c r="Q383" s="20">
        <f t="shared" si="39"/>
        <v>0</v>
      </c>
      <c r="R383" s="20" t="e">
        <f t="shared" si="40"/>
        <v>#N/A</v>
      </c>
      <c r="S383" s="20" t="s">
        <v>118</v>
      </c>
      <c r="T383" s="65" t="e">
        <f>VLOOKUP($X383,Vector!$A:$I,6,0)</f>
        <v>#N/A</v>
      </c>
      <c r="U383" s="65" t="e">
        <f>VLOOKUP($X383,Vector!$A:$I,7,0)</f>
        <v>#N/A</v>
      </c>
      <c r="V383" s="65" t="e">
        <f>VLOOKUP($X383,Vector!$A:$I,8,0)</f>
        <v>#N/A</v>
      </c>
      <c r="W383" s="65" t="e">
        <f>VLOOKUP($X383,Vector!$A:$I,9,0)</f>
        <v>#N/A</v>
      </c>
      <c r="X383" s="13" t="str">
        <f t="shared" si="41"/>
        <v/>
      </c>
      <c r="Y383" s="75">
        <f t="shared" si="37"/>
        <v>0</v>
      </c>
    </row>
    <row r="384" spans="10:25" x14ac:dyDescent="0.25">
      <c r="J384" s="57" t="e">
        <f>+VLOOKUP($X384,Vector!$A:$P,4,0)-$A384</f>
        <v>#N/A</v>
      </c>
      <c r="K384" s="57" t="e">
        <f>+VLOOKUP($X384,Vector!$A:$P,2,0)</f>
        <v>#N/A</v>
      </c>
      <c r="L384" s="57" t="e">
        <f>VLOOKUP(VLOOKUP($X384,Vector!$A:$P,5,0),Catalogos!K:L,2,0)</f>
        <v>#N/A</v>
      </c>
      <c r="M384" s="53" t="str">
        <f>IFERROR(VLOOKUP($F384,Catalogos!$A:$B,2,0),"VII")</f>
        <v>VII</v>
      </c>
      <c r="N384" s="56" t="e">
        <f>VLOOKUP(MIN(IFERROR(VLOOKUP(T384,Catalogos!$F:$G,2,0),200),IFERROR(VLOOKUP(U384,Catalogos!$F:$G,2,0),200),IFERROR(VLOOKUP(V384,Catalogos!$F:$G,2,0),200),IFERROR(VLOOKUP(W384,Catalogos!$F:$G,2,0),200)),Catalogos!$G$30:$H$57,2,0)</f>
        <v>#N/A</v>
      </c>
      <c r="O384" s="53" t="e">
        <f>VLOOKUP($F384,Catalogos!$A:$C,3,0)</f>
        <v>#N/A</v>
      </c>
      <c r="P384" s="14" t="e">
        <f t="shared" si="38"/>
        <v>#N/A</v>
      </c>
      <c r="Q384" s="20">
        <f t="shared" si="39"/>
        <v>0</v>
      </c>
      <c r="R384" s="20" t="e">
        <f t="shared" si="40"/>
        <v>#N/A</v>
      </c>
      <c r="S384" s="20" t="s">
        <v>118</v>
      </c>
      <c r="T384" s="65" t="e">
        <f>VLOOKUP($X384,Vector!$A:$I,6,0)</f>
        <v>#N/A</v>
      </c>
      <c r="U384" s="65" t="e">
        <f>VLOOKUP($X384,Vector!$A:$I,7,0)</f>
        <v>#N/A</v>
      </c>
      <c r="V384" s="65" t="e">
        <f>VLOOKUP($X384,Vector!$A:$I,8,0)</f>
        <v>#N/A</v>
      </c>
      <c r="W384" s="65" t="e">
        <f>VLOOKUP($X384,Vector!$A:$I,9,0)</f>
        <v>#N/A</v>
      </c>
      <c r="X384" s="13" t="str">
        <f t="shared" si="41"/>
        <v/>
      </c>
      <c r="Y384" s="75">
        <f t="shared" si="37"/>
        <v>0</v>
      </c>
    </row>
    <row r="385" spans="10:25" x14ac:dyDescent="0.25">
      <c r="J385" s="57" t="e">
        <f>+VLOOKUP($X385,Vector!$A:$P,4,0)-$A385</f>
        <v>#N/A</v>
      </c>
      <c r="K385" s="57" t="e">
        <f>+VLOOKUP($X385,Vector!$A:$P,2,0)</f>
        <v>#N/A</v>
      </c>
      <c r="L385" s="57" t="e">
        <f>VLOOKUP(VLOOKUP($X385,Vector!$A:$P,5,0),Catalogos!K:L,2,0)</f>
        <v>#N/A</v>
      </c>
      <c r="M385" s="53" t="str">
        <f>IFERROR(VLOOKUP($F385,Catalogos!$A:$B,2,0),"VII")</f>
        <v>VII</v>
      </c>
      <c r="N385" s="56" t="e">
        <f>VLOOKUP(MIN(IFERROR(VLOOKUP(T385,Catalogos!$F:$G,2,0),200),IFERROR(VLOOKUP(U385,Catalogos!$F:$G,2,0),200),IFERROR(VLOOKUP(V385,Catalogos!$F:$G,2,0),200),IFERROR(VLOOKUP(W385,Catalogos!$F:$G,2,0),200)),Catalogos!$G$30:$H$57,2,0)</f>
        <v>#N/A</v>
      </c>
      <c r="O385" s="53" t="e">
        <f>VLOOKUP($F385,Catalogos!$A:$C,3,0)</f>
        <v>#N/A</v>
      </c>
      <c r="P385" s="14" t="e">
        <f t="shared" si="38"/>
        <v>#N/A</v>
      </c>
      <c r="Q385" s="20">
        <f t="shared" si="39"/>
        <v>0</v>
      </c>
      <c r="R385" s="20" t="e">
        <f t="shared" si="40"/>
        <v>#N/A</v>
      </c>
      <c r="S385" s="20" t="s">
        <v>118</v>
      </c>
      <c r="T385" s="65" t="e">
        <f>VLOOKUP($X385,Vector!$A:$I,6,0)</f>
        <v>#N/A</v>
      </c>
      <c r="U385" s="65" t="e">
        <f>VLOOKUP($X385,Vector!$A:$I,7,0)</f>
        <v>#N/A</v>
      </c>
      <c r="V385" s="65" t="e">
        <f>VLOOKUP($X385,Vector!$A:$I,8,0)</f>
        <v>#N/A</v>
      </c>
      <c r="W385" s="65" t="e">
        <f>VLOOKUP($X385,Vector!$A:$I,9,0)</f>
        <v>#N/A</v>
      </c>
      <c r="X385" s="13" t="str">
        <f t="shared" si="41"/>
        <v/>
      </c>
      <c r="Y385" s="75">
        <f t="shared" si="37"/>
        <v>0</v>
      </c>
    </row>
    <row r="386" spans="10:25" x14ac:dyDescent="0.25">
      <c r="J386" s="57" t="e">
        <f>+VLOOKUP($X386,Vector!$A:$P,4,0)-$A386</f>
        <v>#N/A</v>
      </c>
      <c r="K386" s="57" t="e">
        <f>+VLOOKUP($X386,Vector!$A:$P,2,0)</f>
        <v>#N/A</v>
      </c>
      <c r="L386" s="57" t="e">
        <f>VLOOKUP(VLOOKUP($X386,Vector!$A:$P,5,0),Catalogos!K:L,2,0)</f>
        <v>#N/A</v>
      </c>
      <c r="M386" s="53" t="str">
        <f>IFERROR(VLOOKUP($F386,Catalogos!$A:$B,2,0),"VII")</f>
        <v>VII</v>
      </c>
      <c r="N386" s="56" t="e">
        <f>VLOOKUP(MIN(IFERROR(VLOOKUP(T386,Catalogos!$F:$G,2,0),200),IFERROR(VLOOKUP(U386,Catalogos!$F:$G,2,0),200),IFERROR(VLOOKUP(V386,Catalogos!$F:$G,2,0),200),IFERROR(VLOOKUP(W386,Catalogos!$F:$G,2,0),200)),Catalogos!$G$30:$H$57,2,0)</f>
        <v>#N/A</v>
      </c>
      <c r="O386" s="53" t="e">
        <f>VLOOKUP($F386,Catalogos!$A:$C,3,0)</f>
        <v>#N/A</v>
      </c>
      <c r="P386" s="14" t="e">
        <f t="shared" si="38"/>
        <v>#N/A</v>
      </c>
      <c r="Q386" s="20">
        <f t="shared" si="39"/>
        <v>0</v>
      </c>
      <c r="R386" s="20" t="e">
        <f t="shared" si="40"/>
        <v>#N/A</v>
      </c>
      <c r="S386" s="20" t="s">
        <v>118</v>
      </c>
      <c r="T386" s="65" t="e">
        <f>VLOOKUP($X386,Vector!$A:$I,6,0)</f>
        <v>#N/A</v>
      </c>
      <c r="U386" s="65" t="e">
        <f>VLOOKUP($X386,Vector!$A:$I,7,0)</f>
        <v>#N/A</v>
      </c>
      <c r="V386" s="65" t="e">
        <f>VLOOKUP($X386,Vector!$A:$I,8,0)</f>
        <v>#N/A</v>
      </c>
      <c r="W386" s="65" t="e">
        <f>VLOOKUP($X386,Vector!$A:$I,9,0)</f>
        <v>#N/A</v>
      </c>
      <c r="X386" s="13" t="str">
        <f t="shared" si="41"/>
        <v/>
      </c>
      <c r="Y386" s="75">
        <f t="shared" si="37"/>
        <v>0</v>
      </c>
    </row>
    <row r="387" spans="10:25" x14ac:dyDescent="0.25">
      <c r="J387" s="57" t="e">
        <f>+VLOOKUP($X387,Vector!$A:$P,4,0)-$A387</f>
        <v>#N/A</v>
      </c>
      <c r="K387" s="57" t="e">
        <f>+VLOOKUP($X387,Vector!$A:$P,2,0)</f>
        <v>#N/A</v>
      </c>
      <c r="L387" s="57" t="e">
        <f>VLOOKUP(VLOOKUP($X387,Vector!$A:$P,5,0),Catalogos!K:L,2,0)</f>
        <v>#N/A</v>
      </c>
      <c r="M387" s="53" t="str">
        <f>IFERROR(VLOOKUP($F387,Catalogos!$A:$B,2,0),"VII")</f>
        <v>VII</v>
      </c>
      <c r="N387" s="56" t="e">
        <f>VLOOKUP(MIN(IFERROR(VLOOKUP(T387,Catalogos!$F:$G,2,0),200),IFERROR(VLOOKUP(U387,Catalogos!$F:$G,2,0),200),IFERROR(VLOOKUP(V387,Catalogos!$F:$G,2,0),200),IFERROR(VLOOKUP(W387,Catalogos!$F:$G,2,0),200)),Catalogos!$G$30:$H$57,2,0)</f>
        <v>#N/A</v>
      </c>
      <c r="O387" s="53" t="e">
        <f>VLOOKUP($F387,Catalogos!$A:$C,3,0)</f>
        <v>#N/A</v>
      </c>
      <c r="P387" s="14" t="e">
        <f t="shared" si="38"/>
        <v>#N/A</v>
      </c>
      <c r="Q387" s="20">
        <f t="shared" si="39"/>
        <v>0</v>
      </c>
      <c r="R387" s="20" t="e">
        <f t="shared" si="40"/>
        <v>#N/A</v>
      </c>
      <c r="S387" s="20" t="s">
        <v>118</v>
      </c>
      <c r="T387" s="65" t="e">
        <f>VLOOKUP($X387,Vector!$A:$I,6,0)</f>
        <v>#N/A</v>
      </c>
      <c r="U387" s="65" t="e">
        <f>VLOOKUP($X387,Vector!$A:$I,7,0)</f>
        <v>#N/A</v>
      </c>
      <c r="V387" s="65" t="e">
        <f>VLOOKUP($X387,Vector!$A:$I,8,0)</f>
        <v>#N/A</v>
      </c>
      <c r="W387" s="65" t="e">
        <f>VLOOKUP($X387,Vector!$A:$I,9,0)</f>
        <v>#N/A</v>
      </c>
      <c r="X387" s="13" t="str">
        <f t="shared" si="41"/>
        <v/>
      </c>
      <c r="Y387" s="75">
        <f t="shared" ref="Y387:Y450" si="42">IF(X387="",0,1)</f>
        <v>0</v>
      </c>
    </row>
    <row r="388" spans="10:25" x14ac:dyDescent="0.25">
      <c r="J388" s="57" t="e">
        <f>+VLOOKUP($X388,Vector!$A:$P,4,0)-$A388</f>
        <v>#N/A</v>
      </c>
      <c r="K388" s="57" t="e">
        <f>+VLOOKUP($X388,Vector!$A:$P,2,0)</f>
        <v>#N/A</v>
      </c>
      <c r="L388" s="57" t="e">
        <f>VLOOKUP(VLOOKUP($X388,Vector!$A:$P,5,0),Catalogos!K:L,2,0)</f>
        <v>#N/A</v>
      </c>
      <c r="M388" s="53" t="str">
        <f>IFERROR(VLOOKUP($F388,Catalogos!$A:$B,2,0),"VII")</f>
        <v>VII</v>
      </c>
      <c r="N388" s="56" t="e">
        <f>VLOOKUP(MIN(IFERROR(VLOOKUP(T388,Catalogos!$F:$G,2,0),200),IFERROR(VLOOKUP(U388,Catalogos!$F:$G,2,0),200),IFERROR(VLOOKUP(V388,Catalogos!$F:$G,2,0),200),IFERROR(VLOOKUP(W388,Catalogos!$F:$G,2,0),200)),Catalogos!$G$30:$H$57,2,0)</f>
        <v>#N/A</v>
      </c>
      <c r="O388" s="53" t="e">
        <f>VLOOKUP($F388,Catalogos!$A:$C,3,0)</f>
        <v>#N/A</v>
      </c>
      <c r="P388" s="14" t="e">
        <f t="shared" si="38"/>
        <v>#N/A</v>
      </c>
      <c r="Q388" s="20">
        <f t="shared" si="39"/>
        <v>0</v>
      </c>
      <c r="R388" s="20" t="e">
        <f t="shared" si="40"/>
        <v>#N/A</v>
      </c>
      <c r="S388" s="20" t="s">
        <v>118</v>
      </c>
      <c r="T388" s="65" t="e">
        <f>VLOOKUP($X388,Vector!$A:$I,6,0)</f>
        <v>#N/A</v>
      </c>
      <c r="U388" s="65" t="e">
        <f>VLOOKUP($X388,Vector!$A:$I,7,0)</f>
        <v>#N/A</v>
      </c>
      <c r="V388" s="65" t="e">
        <f>VLOOKUP($X388,Vector!$A:$I,8,0)</f>
        <v>#N/A</v>
      </c>
      <c r="W388" s="65" t="e">
        <f>VLOOKUP($X388,Vector!$A:$I,9,0)</f>
        <v>#N/A</v>
      </c>
      <c r="X388" s="13" t="str">
        <f t="shared" si="41"/>
        <v/>
      </c>
      <c r="Y388" s="75">
        <f t="shared" si="42"/>
        <v>0</v>
      </c>
    </row>
    <row r="389" spans="10:25" x14ac:dyDescent="0.25">
      <c r="J389" s="57" t="e">
        <f>+VLOOKUP($X389,Vector!$A:$P,4,0)-$A389</f>
        <v>#N/A</v>
      </c>
      <c r="K389" s="57" t="e">
        <f>+VLOOKUP($X389,Vector!$A:$P,2,0)</f>
        <v>#N/A</v>
      </c>
      <c r="L389" s="57" t="e">
        <f>VLOOKUP(VLOOKUP($X389,Vector!$A:$P,5,0),Catalogos!K:L,2,0)</f>
        <v>#N/A</v>
      </c>
      <c r="M389" s="53" t="str">
        <f>IFERROR(VLOOKUP($F389,Catalogos!$A:$B,2,0),"VII")</f>
        <v>VII</v>
      </c>
      <c r="N389" s="56" t="e">
        <f>VLOOKUP(MIN(IFERROR(VLOOKUP(T389,Catalogos!$F:$G,2,0),200),IFERROR(VLOOKUP(U389,Catalogos!$F:$G,2,0),200),IFERROR(VLOOKUP(V389,Catalogos!$F:$G,2,0),200),IFERROR(VLOOKUP(W389,Catalogos!$F:$G,2,0),200)),Catalogos!$G$30:$H$57,2,0)</f>
        <v>#N/A</v>
      </c>
      <c r="O389" s="53" t="e">
        <f>VLOOKUP($F389,Catalogos!$A:$C,3,0)</f>
        <v>#N/A</v>
      </c>
      <c r="P389" s="14" t="e">
        <f t="shared" si="38"/>
        <v>#N/A</v>
      </c>
      <c r="Q389" s="20">
        <f t="shared" si="39"/>
        <v>0</v>
      </c>
      <c r="R389" s="20" t="e">
        <f t="shared" si="40"/>
        <v>#N/A</v>
      </c>
      <c r="S389" s="20" t="s">
        <v>118</v>
      </c>
      <c r="T389" s="65" t="e">
        <f>VLOOKUP($X389,Vector!$A:$I,6,0)</f>
        <v>#N/A</v>
      </c>
      <c r="U389" s="65" t="e">
        <f>VLOOKUP($X389,Vector!$A:$I,7,0)</f>
        <v>#N/A</v>
      </c>
      <c r="V389" s="65" t="e">
        <f>VLOOKUP($X389,Vector!$A:$I,8,0)</f>
        <v>#N/A</v>
      </c>
      <c r="W389" s="65" t="e">
        <f>VLOOKUP($X389,Vector!$A:$I,9,0)</f>
        <v>#N/A</v>
      </c>
      <c r="X389" s="13" t="str">
        <f t="shared" si="41"/>
        <v/>
      </c>
      <c r="Y389" s="75">
        <f t="shared" si="42"/>
        <v>0</v>
      </c>
    </row>
    <row r="390" spans="10:25" x14ac:dyDescent="0.25">
      <c r="J390" s="57" t="e">
        <f>+VLOOKUP($X390,Vector!$A:$P,4,0)-$A390</f>
        <v>#N/A</v>
      </c>
      <c r="K390" s="57" t="e">
        <f>+VLOOKUP($X390,Vector!$A:$P,2,0)</f>
        <v>#N/A</v>
      </c>
      <c r="L390" s="57" t="e">
        <f>VLOOKUP(VLOOKUP($X390,Vector!$A:$P,5,0),Catalogos!K:L,2,0)</f>
        <v>#N/A</v>
      </c>
      <c r="M390" s="53" t="str">
        <f>IFERROR(VLOOKUP($F390,Catalogos!$A:$B,2,0),"VII")</f>
        <v>VII</v>
      </c>
      <c r="N390" s="56" t="e">
        <f>VLOOKUP(MIN(IFERROR(VLOOKUP(T390,Catalogos!$F:$G,2,0),200),IFERROR(VLOOKUP(U390,Catalogos!$F:$G,2,0),200),IFERROR(VLOOKUP(V390,Catalogos!$F:$G,2,0),200),IFERROR(VLOOKUP(W390,Catalogos!$F:$G,2,0),200)),Catalogos!$G$30:$H$57,2,0)</f>
        <v>#N/A</v>
      </c>
      <c r="O390" s="53" t="e">
        <f>VLOOKUP($F390,Catalogos!$A:$C,3,0)</f>
        <v>#N/A</v>
      </c>
      <c r="P390" s="14" t="e">
        <f t="shared" si="38"/>
        <v>#N/A</v>
      </c>
      <c r="Q390" s="20">
        <f t="shared" si="39"/>
        <v>0</v>
      </c>
      <c r="R390" s="20" t="e">
        <f t="shared" si="40"/>
        <v>#N/A</v>
      </c>
      <c r="S390" s="20" t="s">
        <v>118</v>
      </c>
      <c r="T390" s="65" t="e">
        <f>VLOOKUP($X390,Vector!$A:$I,6,0)</f>
        <v>#N/A</v>
      </c>
      <c r="U390" s="65" t="e">
        <f>VLOOKUP($X390,Vector!$A:$I,7,0)</f>
        <v>#N/A</v>
      </c>
      <c r="V390" s="65" t="e">
        <f>VLOOKUP($X390,Vector!$A:$I,8,0)</f>
        <v>#N/A</v>
      </c>
      <c r="W390" s="65" t="e">
        <f>VLOOKUP($X390,Vector!$A:$I,9,0)</f>
        <v>#N/A</v>
      </c>
      <c r="X390" s="13" t="str">
        <f t="shared" si="41"/>
        <v/>
      </c>
      <c r="Y390" s="75">
        <f t="shared" si="42"/>
        <v>0</v>
      </c>
    </row>
    <row r="391" spans="10:25" x14ac:dyDescent="0.25">
      <c r="J391" s="57" t="e">
        <f>+VLOOKUP($X391,Vector!$A:$P,4,0)-$A391</f>
        <v>#N/A</v>
      </c>
      <c r="K391" s="57" t="e">
        <f>+VLOOKUP($X391,Vector!$A:$P,2,0)</f>
        <v>#N/A</v>
      </c>
      <c r="L391" s="57" t="e">
        <f>VLOOKUP(VLOOKUP($X391,Vector!$A:$P,5,0),Catalogos!K:L,2,0)</f>
        <v>#N/A</v>
      </c>
      <c r="M391" s="53" t="str">
        <f>IFERROR(VLOOKUP($F391,Catalogos!$A:$B,2,0),"VII")</f>
        <v>VII</v>
      </c>
      <c r="N391" s="56" t="e">
        <f>VLOOKUP(MIN(IFERROR(VLOOKUP(T391,Catalogos!$F:$G,2,0),200),IFERROR(VLOOKUP(U391,Catalogos!$F:$G,2,0),200),IFERROR(VLOOKUP(V391,Catalogos!$F:$G,2,0),200),IFERROR(VLOOKUP(W391,Catalogos!$F:$G,2,0),200)),Catalogos!$G$30:$H$57,2,0)</f>
        <v>#N/A</v>
      </c>
      <c r="O391" s="53" t="e">
        <f>VLOOKUP($F391,Catalogos!$A:$C,3,0)</f>
        <v>#N/A</v>
      </c>
      <c r="P391" s="14" t="e">
        <f t="shared" si="38"/>
        <v>#N/A</v>
      </c>
      <c r="Q391" s="20">
        <f t="shared" si="39"/>
        <v>0</v>
      </c>
      <c r="R391" s="20" t="e">
        <f t="shared" si="40"/>
        <v>#N/A</v>
      </c>
      <c r="S391" s="20" t="s">
        <v>118</v>
      </c>
      <c r="T391" s="65" t="e">
        <f>VLOOKUP($X391,Vector!$A:$I,6,0)</f>
        <v>#N/A</v>
      </c>
      <c r="U391" s="65" t="e">
        <f>VLOOKUP($X391,Vector!$A:$I,7,0)</f>
        <v>#N/A</v>
      </c>
      <c r="V391" s="65" t="e">
        <f>VLOOKUP($X391,Vector!$A:$I,8,0)</f>
        <v>#N/A</v>
      </c>
      <c r="W391" s="65" t="e">
        <f>VLOOKUP($X391,Vector!$A:$I,9,0)</f>
        <v>#N/A</v>
      </c>
      <c r="X391" s="13" t="str">
        <f t="shared" si="41"/>
        <v/>
      </c>
      <c r="Y391" s="75">
        <f t="shared" si="42"/>
        <v>0</v>
      </c>
    </row>
    <row r="392" spans="10:25" x14ac:dyDescent="0.25">
      <c r="J392" s="57" t="e">
        <f>+VLOOKUP($X392,Vector!$A:$P,4,0)-$A392</f>
        <v>#N/A</v>
      </c>
      <c r="K392" s="57" t="e">
        <f>+VLOOKUP($X392,Vector!$A:$P,2,0)</f>
        <v>#N/A</v>
      </c>
      <c r="L392" s="57" t="e">
        <f>VLOOKUP(VLOOKUP($X392,Vector!$A:$P,5,0),Catalogos!K:L,2,0)</f>
        <v>#N/A</v>
      </c>
      <c r="M392" s="53" t="str">
        <f>IFERROR(VLOOKUP($F392,Catalogos!$A:$B,2,0),"VII")</f>
        <v>VII</v>
      </c>
      <c r="N392" s="56" t="e">
        <f>VLOOKUP(MIN(IFERROR(VLOOKUP(T392,Catalogos!$F:$G,2,0),200),IFERROR(VLOOKUP(U392,Catalogos!$F:$G,2,0),200),IFERROR(VLOOKUP(V392,Catalogos!$F:$G,2,0),200),IFERROR(VLOOKUP(W392,Catalogos!$F:$G,2,0),200)),Catalogos!$G$30:$H$57,2,0)</f>
        <v>#N/A</v>
      </c>
      <c r="O392" s="53" t="e">
        <f>VLOOKUP($F392,Catalogos!$A:$C,3,0)</f>
        <v>#N/A</v>
      </c>
      <c r="P392" s="14" t="e">
        <f t="shared" si="38"/>
        <v>#N/A</v>
      </c>
      <c r="Q392" s="20">
        <f t="shared" si="39"/>
        <v>0</v>
      </c>
      <c r="R392" s="20" t="e">
        <f t="shared" si="40"/>
        <v>#N/A</v>
      </c>
      <c r="S392" s="20" t="s">
        <v>118</v>
      </c>
      <c r="T392" s="65" t="e">
        <f>VLOOKUP($X392,Vector!$A:$I,6,0)</f>
        <v>#N/A</v>
      </c>
      <c r="U392" s="65" t="e">
        <f>VLOOKUP($X392,Vector!$A:$I,7,0)</f>
        <v>#N/A</v>
      </c>
      <c r="V392" s="65" t="e">
        <f>VLOOKUP($X392,Vector!$A:$I,8,0)</f>
        <v>#N/A</v>
      </c>
      <c r="W392" s="65" t="e">
        <f>VLOOKUP($X392,Vector!$A:$I,9,0)</f>
        <v>#N/A</v>
      </c>
      <c r="X392" s="13" t="str">
        <f t="shared" si="41"/>
        <v/>
      </c>
      <c r="Y392" s="75">
        <f t="shared" si="42"/>
        <v>0</v>
      </c>
    </row>
    <row r="393" spans="10:25" x14ac:dyDescent="0.25">
      <c r="J393" s="57" t="e">
        <f>+VLOOKUP($X393,Vector!$A:$P,4,0)-$A393</f>
        <v>#N/A</v>
      </c>
      <c r="K393" s="57" t="e">
        <f>+VLOOKUP($X393,Vector!$A:$P,2,0)</f>
        <v>#N/A</v>
      </c>
      <c r="L393" s="57" t="e">
        <f>VLOOKUP(VLOOKUP($X393,Vector!$A:$P,5,0),Catalogos!K:L,2,0)</f>
        <v>#N/A</v>
      </c>
      <c r="M393" s="53" t="str">
        <f>IFERROR(VLOOKUP($F393,Catalogos!$A:$B,2,0),"VII")</f>
        <v>VII</v>
      </c>
      <c r="N393" s="56" t="e">
        <f>VLOOKUP(MIN(IFERROR(VLOOKUP(T393,Catalogos!$F:$G,2,0),200),IFERROR(VLOOKUP(U393,Catalogos!$F:$G,2,0),200),IFERROR(VLOOKUP(V393,Catalogos!$F:$G,2,0),200),IFERROR(VLOOKUP(W393,Catalogos!$F:$G,2,0),200)),Catalogos!$G$30:$H$57,2,0)</f>
        <v>#N/A</v>
      </c>
      <c r="O393" s="53" t="e">
        <f>VLOOKUP($F393,Catalogos!$A:$C,3,0)</f>
        <v>#N/A</v>
      </c>
      <c r="P393" s="14" t="e">
        <f t="shared" si="38"/>
        <v>#N/A</v>
      </c>
      <c r="Q393" s="20">
        <f t="shared" si="39"/>
        <v>0</v>
      </c>
      <c r="R393" s="20" t="e">
        <f t="shared" si="40"/>
        <v>#N/A</v>
      </c>
      <c r="S393" s="20" t="s">
        <v>118</v>
      </c>
      <c r="T393" s="65" t="e">
        <f>VLOOKUP($X393,Vector!$A:$I,6,0)</f>
        <v>#N/A</v>
      </c>
      <c r="U393" s="65" t="e">
        <f>VLOOKUP($X393,Vector!$A:$I,7,0)</f>
        <v>#N/A</v>
      </c>
      <c r="V393" s="65" t="e">
        <f>VLOOKUP($X393,Vector!$A:$I,8,0)</f>
        <v>#N/A</v>
      </c>
      <c r="W393" s="65" t="e">
        <f>VLOOKUP($X393,Vector!$A:$I,9,0)</f>
        <v>#N/A</v>
      </c>
      <c r="X393" s="13" t="str">
        <f t="shared" si="41"/>
        <v/>
      </c>
      <c r="Y393" s="75">
        <f t="shared" si="42"/>
        <v>0</v>
      </c>
    </row>
    <row r="394" spans="10:25" x14ac:dyDescent="0.25">
      <c r="J394" s="57" t="e">
        <f>+VLOOKUP($X394,Vector!$A:$P,4,0)-$A394</f>
        <v>#N/A</v>
      </c>
      <c r="K394" s="57" t="e">
        <f>+VLOOKUP($X394,Vector!$A:$P,2,0)</f>
        <v>#N/A</v>
      </c>
      <c r="L394" s="57" t="e">
        <f>VLOOKUP(VLOOKUP($X394,Vector!$A:$P,5,0),Catalogos!K:L,2,0)</f>
        <v>#N/A</v>
      </c>
      <c r="M394" s="53" t="str">
        <f>IFERROR(VLOOKUP($F394,Catalogos!$A:$B,2,0),"VII")</f>
        <v>VII</v>
      </c>
      <c r="N394" s="56" t="e">
        <f>VLOOKUP(MIN(IFERROR(VLOOKUP(T394,Catalogos!$F:$G,2,0),200),IFERROR(VLOOKUP(U394,Catalogos!$F:$G,2,0),200),IFERROR(VLOOKUP(V394,Catalogos!$F:$G,2,0),200),IFERROR(VLOOKUP(W394,Catalogos!$F:$G,2,0),200)),Catalogos!$G$30:$H$57,2,0)</f>
        <v>#N/A</v>
      </c>
      <c r="O394" s="53" t="e">
        <f>VLOOKUP($F394,Catalogos!$A:$C,3,0)</f>
        <v>#N/A</v>
      </c>
      <c r="P394" s="14" t="e">
        <f t="shared" si="38"/>
        <v>#N/A</v>
      </c>
      <c r="Q394" s="20">
        <f t="shared" si="39"/>
        <v>0</v>
      </c>
      <c r="R394" s="20" t="e">
        <f t="shared" si="40"/>
        <v>#N/A</v>
      </c>
      <c r="S394" s="20" t="s">
        <v>118</v>
      </c>
      <c r="T394" s="65" t="e">
        <f>VLOOKUP($X394,Vector!$A:$I,6,0)</f>
        <v>#N/A</v>
      </c>
      <c r="U394" s="65" t="e">
        <f>VLOOKUP($X394,Vector!$A:$I,7,0)</f>
        <v>#N/A</v>
      </c>
      <c r="V394" s="65" t="e">
        <f>VLOOKUP($X394,Vector!$A:$I,8,0)</f>
        <v>#N/A</v>
      </c>
      <c r="W394" s="65" t="e">
        <f>VLOOKUP($X394,Vector!$A:$I,9,0)</f>
        <v>#N/A</v>
      </c>
      <c r="X394" s="13" t="str">
        <f t="shared" si="41"/>
        <v/>
      </c>
      <c r="Y394" s="75">
        <f t="shared" si="42"/>
        <v>0</v>
      </c>
    </row>
    <row r="395" spans="10:25" x14ac:dyDescent="0.25">
      <c r="J395" s="57" t="e">
        <f>+VLOOKUP($X395,Vector!$A:$P,4,0)-$A395</f>
        <v>#N/A</v>
      </c>
      <c r="K395" s="57" t="e">
        <f>+VLOOKUP($X395,Vector!$A:$P,2,0)</f>
        <v>#N/A</v>
      </c>
      <c r="L395" s="57" t="e">
        <f>VLOOKUP(VLOOKUP($X395,Vector!$A:$P,5,0),Catalogos!K:L,2,0)</f>
        <v>#N/A</v>
      </c>
      <c r="M395" s="53" t="str">
        <f>IFERROR(VLOOKUP($F395,Catalogos!$A:$B,2,0),"VII")</f>
        <v>VII</v>
      </c>
      <c r="N395" s="56" t="e">
        <f>VLOOKUP(MIN(IFERROR(VLOOKUP(T395,Catalogos!$F:$G,2,0),200),IFERROR(VLOOKUP(U395,Catalogos!$F:$G,2,0),200),IFERROR(VLOOKUP(V395,Catalogos!$F:$G,2,0),200),IFERROR(VLOOKUP(W395,Catalogos!$F:$G,2,0),200)),Catalogos!$G$30:$H$57,2,0)</f>
        <v>#N/A</v>
      </c>
      <c r="O395" s="53" t="e">
        <f>VLOOKUP($F395,Catalogos!$A:$C,3,0)</f>
        <v>#N/A</v>
      </c>
      <c r="P395" s="14" t="e">
        <f t="shared" si="38"/>
        <v>#N/A</v>
      </c>
      <c r="Q395" s="20">
        <f t="shared" si="39"/>
        <v>0</v>
      </c>
      <c r="R395" s="20" t="e">
        <f t="shared" si="40"/>
        <v>#N/A</v>
      </c>
      <c r="S395" s="20" t="s">
        <v>118</v>
      </c>
      <c r="T395" s="65" t="e">
        <f>VLOOKUP($X395,Vector!$A:$I,6,0)</f>
        <v>#N/A</v>
      </c>
      <c r="U395" s="65" t="e">
        <f>VLOOKUP($X395,Vector!$A:$I,7,0)</f>
        <v>#N/A</v>
      </c>
      <c r="V395" s="65" t="e">
        <f>VLOOKUP($X395,Vector!$A:$I,8,0)</f>
        <v>#N/A</v>
      </c>
      <c r="W395" s="65" t="e">
        <f>VLOOKUP($X395,Vector!$A:$I,9,0)</f>
        <v>#N/A</v>
      </c>
      <c r="X395" s="13" t="str">
        <f t="shared" si="41"/>
        <v/>
      </c>
      <c r="Y395" s="75">
        <f t="shared" si="42"/>
        <v>0</v>
      </c>
    </row>
    <row r="396" spans="10:25" x14ac:dyDescent="0.25">
      <c r="J396" s="57" t="e">
        <f>+VLOOKUP($X396,Vector!$A:$P,4,0)-$A396</f>
        <v>#N/A</v>
      </c>
      <c r="K396" s="57" t="e">
        <f>+VLOOKUP($X396,Vector!$A:$P,2,0)</f>
        <v>#N/A</v>
      </c>
      <c r="L396" s="57" t="e">
        <f>VLOOKUP(VLOOKUP($X396,Vector!$A:$P,5,0),Catalogos!K:L,2,0)</f>
        <v>#N/A</v>
      </c>
      <c r="M396" s="53" t="str">
        <f>IFERROR(VLOOKUP($F396,Catalogos!$A:$B,2,0),"VII")</f>
        <v>VII</v>
      </c>
      <c r="N396" s="56" t="e">
        <f>VLOOKUP(MIN(IFERROR(VLOOKUP(T396,Catalogos!$F:$G,2,0),200),IFERROR(VLOOKUP(U396,Catalogos!$F:$G,2,0),200),IFERROR(VLOOKUP(V396,Catalogos!$F:$G,2,0),200),IFERROR(VLOOKUP(W396,Catalogos!$F:$G,2,0),200)),Catalogos!$G$30:$H$57,2,0)</f>
        <v>#N/A</v>
      </c>
      <c r="O396" s="53" t="e">
        <f>VLOOKUP($F396,Catalogos!$A:$C,3,0)</f>
        <v>#N/A</v>
      </c>
      <c r="P396" s="14" t="e">
        <f t="shared" si="38"/>
        <v>#N/A</v>
      </c>
      <c r="Q396" s="20">
        <f t="shared" si="39"/>
        <v>0</v>
      </c>
      <c r="R396" s="20" t="e">
        <f t="shared" si="40"/>
        <v>#N/A</v>
      </c>
      <c r="S396" s="20" t="s">
        <v>118</v>
      </c>
      <c r="T396" s="65" t="e">
        <f>VLOOKUP($X396,Vector!$A:$I,6,0)</f>
        <v>#N/A</v>
      </c>
      <c r="U396" s="65" t="e">
        <f>VLOOKUP($X396,Vector!$A:$I,7,0)</f>
        <v>#N/A</v>
      </c>
      <c r="V396" s="65" t="e">
        <f>VLOOKUP($X396,Vector!$A:$I,8,0)</f>
        <v>#N/A</v>
      </c>
      <c r="W396" s="65" t="e">
        <f>VLOOKUP($X396,Vector!$A:$I,9,0)</f>
        <v>#N/A</v>
      </c>
      <c r="X396" s="13" t="str">
        <f t="shared" si="41"/>
        <v/>
      </c>
      <c r="Y396" s="75">
        <f t="shared" si="42"/>
        <v>0</v>
      </c>
    </row>
    <row r="397" spans="10:25" x14ac:dyDescent="0.25">
      <c r="J397" s="57" t="e">
        <f>+VLOOKUP($X397,Vector!$A:$P,4,0)-$A397</f>
        <v>#N/A</v>
      </c>
      <c r="K397" s="57" t="e">
        <f>+VLOOKUP($X397,Vector!$A:$P,2,0)</f>
        <v>#N/A</v>
      </c>
      <c r="L397" s="57" t="e">
        <f>VLOOKUP(VLOOKUP($X397,Vector!$A:$P,5,0),Catalogos!K:L,2,0)</f>
        <v>#N/A</v>
      </c>
      <c r="M397" s="53" t="str">
        <f>IFERROR(VLOOKUP($F397,Catalogos!$A:$B,2,0),"VII")</f>
        <v>VII</v>
      </c>
      <c r="N397" s="56" t="e">
        <f>VLOOKUP(MIN(IFERROR(VLOOKUP(T397,Catalogos!$F:$G,2,0),200),IFERROR(VLOOKUP(U397,Catalogos!$F:$G,2,0),200),IFERROR(VLOOKUP(V397,Catalogos!$F:$G,2,0),200),IFERROR(VLOOKUP(W397,Catalogos!$F:$G,2,0),200)),Catalogos!$G$30:$H$57,2,0)</f>
        <v>#N/A</v>
      </c>
      <c r="O397" s="53" t="e">
        <f>VLOOKUP($F397,Catalogos!$A:$C,3,0)</f>
        <v>#N/A</v>
      </c>
      <c r="P397" s="14" t="e">
        <f t="shared" si="38"/>
        <v>#N/A</v>
      </c>
      <c r="Q397" s="20">
        <f t="shared" si="39"/>
        <v>0</v>
      </c>
      <c r="R397" s="20" t="e">
        <f t="shared" si="40"/>
        <v>#N/A</v>
      </c>
      <c r="S397" s="20" t="s">
        <v>118</v>
      </c>
      <c r="T397" s="65" t="e">
        <f>VLOOKUP($X397,Vector!$A:$I,6,0)</f>
        <v>#N/A</v>
      </c>
      <c r="U397" s="65" t="e">
        <f>VLOOKUP($X397,Vector!$A:$I,7,0)</f>
        <v>#N/A</v>
      </c>
      <c r="V397" s="65" t="e">
        <f>VLOOKUP($X397,Vector!$A:$I,8,0)</f>
        <v>#N/A</v>
      </c>
      <c r="W397" s="65" t="e">
        <f>VLOOKUP($X397,Vector!$A:$I,9,0)</f>
        <v>#N/A</v>
      </c>
      <c r="X397" s="13" t="str">
        <f t="shared" si="41"/>
        <v/>
      </c>
      <c r="Y397" s="75">
        <f t="shared" si="42"/>
        <v>0</v>
      </c>
    </row>
    <row r="398" spans="10:25" x14ac:dyDescent="0.25">
      <c r="J398" s="57" t="e">
        <f>+VLOOKUP($X398,Vector!$A:$P,4,0)-$A398</f>
        <v>#N/A</v>
      </c>
      <c r="K398" s="57" t="e">
        <f>+VLOOKUP($X398,Vector!$A:$P,2,0)</f>
        <v>#N/A</v>
      </c>
      <c r="L398" s="57" t="e">
        <f>VLOOKUP(VLOOKUP($X398,Vector!$A:$P,5,0),Catalogos!K:L,2,0)</f>
        <v>#N/A</v>
      </c>
      <c r="M398" s="53" t="str">
        <f>IFERROR(VLOOKUP($F398,Catalogos!$A:$B,2,0),"VII")</f>
        <v>VII</v>
      </c>
      <c r="N398" s="56" t="e">
        <f>VLOOKUP(MIN(IFERROR(VLOOKUP(T398,Catalogos!$F:$G,2,0),200),IFERROR(VLOOKUP(U398,Catalogos!$F:$G,2,0),200),IFERROR(VLOOKUP(V398,Catalogos!$F:$G,2,0),200),IFERROR(VLOOKUP(W398,Catalogos!$F:$G,2,0),200)),Catalogos!$G$30:$H$57,2,0)</f>
        <v>#N/A</v>
      </c>
      <c r="O398" s="53" t="e">
        <f>VLOOKUP($F398,Catalogos!$A:$C,3,0)</f>
        <v>#N/A</v>
      </c>
      <c r="P398" s="14" t="e">
        <f t="shared" si="38"/>
        <v>#N/A</v>
      </c>
      <c r="Q398" s="20">
        <f t="shared" si="39"/>
        <v>0</v>
      </c>
      <c r="R398" s="20" t="e">
        <f t="shared" si="40"/>
        <v>#N/A</v>
      </c>
      <c r="S398" s="20" t="s">
        <v>118</v>
      </c>
      <c r="T398" s="65" t="e">
        <f>VLOOKUP($X398,Vector!$A:$I,6,0)</f>
        <v>#N/A</v>
      </c>
      <c r="U398" s="65" t="e">
        <f>VLOOKUP($X398,Vector!$A:$I,7,0)</f>
        <v>#N/A</v>
      </c>
      <c r="V398" s="65" t="e">
        <f>VLOOKUP($X398,Vector!$A:$I,8,0)</f>
        <v>#N/A</v>
      </c>
      <c r="W398" s="65" t="e">
        <f>VLOOKUP($X398,Vector!$A:$I,9,0)</f>
        <v>#N/A</v>
      </c>
      <c r="X398" s="13" t="str">
        <f t="shared" si="41"/>
        <v/>
      </c>
      <c r="Y398" s="75">
        <f t="shared" si="42"/>
        <v>0</v>
      </c>
    </row>
    <row r="399" spans="10:25" x14ac:dyDescent="0.25">
      <c r="J399" s="57" t="e">
        <f>+VLOOKUP($X399,Vector!$A:$P,4,0)-$A399</f>
        <v>#N/A</v>
      </c>
      <c r="K399" s="57" t="e">
        <f>+VLOOKUP($X399,Vector!$A:$P,2,0)</f>
        <v>#N/A</v>
      </c>
      <c r="L399" s="57" t="e">
        <f>VLOOKUP(VLOOKUP($X399,Vector!$A:$P,5,0),Catalogos!K:L,2,0)</f>
        <v>#N/A</v>
      </c>
      <c r="M399" s="53" t="str">
        <f>IFERROR(VLOOKUP($F399,Catalogos!$A:$B,2,0),"VII")</f>
        <v>VII</v>
      </c>
      <c r="N399" s="56" t="e">
        <f>VLOOKUP(MIN(IFERROR(VLOOKUP(T399,Catalogos!$F:$G,2,0),200),IFERROR(VLOOKUP(U399,Catalogos!$F:$G,2,0),200),IFERROR(VLOOKUP(V399,Catalogos!$F:$G,2,0),200),IFERROR(VLOOKUP(W399,Catalogos!$F:$G,2,0),200)),Catalogos!$G$30:$H$57,2,0)</f>
        <v>#N/A</v>
      </c>
      <c r="O399" s="53" t="e">
        <f>VLOOKUP($F399,Catalogos!$A:$C,3,0)</f>
        <v>#N/A</v>
      </c>
      <c r="P399" s="14" t="e">
        <f t="shared" si="38"/>
        <v>#N/A</v>
      </c>
      <c r="Q399" s="20">
        <f t="shared" si="39"/>
        <v>0</v>
      </c>
      <c r="R399" s="20" t="e">
        <f t="shared" si="40"/>
        <v>#N/A</v>
      </c>
      <c r="S399" s="20" t="s">
        <v>118</v>
      </c>
      <c r="T399" s="65" t="e">
        <f>VLOOKUP($X399,Vector!$A:$I,6,0)</f>
        <v>#N/A</v>
      </c>
      <c r="U399" s="65" t="e">
        <f>VLOOKUP($X399,Vector!$A:$I,7,0)</f>
        <v>#N/A</v>
      </c>
      <c r="V399" s="65" t="e">
        <f>VLOOKUP($X399,Vector!$A:$I,8,0)</f>
        <v>#N/A</v>
      </c>
      <c r="W399" s="65" t="e">
        <f>VLOOKUP($X399,Vector!$A:$I,9,0)</f>
        <v>#N/A</v>
      </c>
      <c r="X399" s="13" t="str">
        <f t="shared" si="41"/>
        <v/>
      </c>
      <c r="Y399" s="75">
        <f t="shared" si="42"/>
        <v>0</v>
      </c>
    </row>
    <row r="400" spans="10:25" x14ac:dyDescent="0.25">
      <c r="J400" s="57" t="e">
        <f>+VLOOKUP($X400,Vector!$A:$P,4,0)-$A400</f>
        <v>#N/A</v>
      </c>
      <c r="K400" s="57" t="e">
        <f>+VLOOKUP($X400,Vector!$A:$P,2,0)</f>
        <v>#N/A</v>
      </c>
      <c r="L400" s="57" t="e">
        <f>VLOOKUP(VLOOKUP($X400,Vector!$A:$P,5,0),Catalogos!K:L,2,0)</f>
        <v>#N/A</v>
      </c>
      <c r="M400" s="53" t="str">
        <f>IFERROR(VLOOKUP($F400,Catalogos!$A:$B,2,0),"VII")</f>
        <v>VII</v>
      </c>
      <c r="N400" s="56" t="e">
        <f>VLOOKUP(MIN(IFERROR(VLOOKUP(T400,Catalogos!$F:$G,2,0),200),IFERROR(VLOOKUP(U400,Catalogos!$F:$G,2,0),200),IFERROR(VLOOKUP(V400,Catalogos!$F:$G,2,0),200),IFERROR(VLOOKUP(W400,Catalogos!$F:$G,2,0),200)),Catalogos!$G$30:$H$57,2,0)</f>
        <v>#N/A</v>
      </c>
      <c r="O400" s="53" t="e">
        <f>VLOOKUP($F400,Catalogos!$A:$C,3,0)</f>
        <v>#N/A</v>
      </c>
      <c r="P400" s="14" t="e">
        <f t="shared" si="38"/>
        <v>#N/A</v>
      </c>
      <c r="Q400" s="20">
        <f t="shared" si="39"/>
        <v>0</v>
      </c>
      <c r="R400" s="20" t="e">
        <f t="shared" si="40"/>
        <v>#N/A</v>
      </c>
      <c r="S400" s="20" t="s">
        <v>118</v>
      </c>
      <c r="T400" s="65" t="e">
        <f>VLOOKUP($X400,Vector!$A:$I,6,0)</f>
        <v>#N/A</v>
      </c>
      <c r="U400" s="65" t="e">
        <f>VLOOKUP($X400,Vector!$A:$I,7,0)</f>
        <v>#N/A</v>
      </c>
      <c r="V400" s="65" t="e">
        <f>VLOOKUP($X400,Vector!$A:$I,8,0)</f>
        <v>#N/A</v>
      </c>
      <c r="W400" s="65" t="e">
        <f>VLOOKUP($X400,Vector!$A:$I,9,0)</f>
        <v>#N/A</v>
      </c>
      <c r="X400" s="13" t="str">
        <f t="shared" si="41"/>
        <v/>
      </c>
      <c r="Y400" s="75">
        <f t="shared" si="42"/>
        <v>0</v>
      </c>
    </row>
    <row r="401" spans="10:25" x14ac:dyDescent="0.25">
      <c r="J401" s="57" t="e">
        <f>+VLOOKUP($X401,Vector!$A:$P,4,0)-$A401</f>
        <v>#N/A</v>
      </c>
      <c r="K401" s="57" t="e">
        <f>+VLOOKUP($X401,Vector!$A:$P,2,0)</f>
        <v>#N/A</v>
      </c>
      <c r="L401" s="57" t="e">
        <f>VLOOKUP(VLOOKUP($X401,Vector!$A:$P,5,0),Catalogos!K:L,2,0)</f>
        <v>#N/A</v>
      </c>
      <c r="M401" s="53" t="str">
        <f>IFERROR(VLOOKUP($F401,Catalogos!$A:$B,2,0),"VII")</f>
        <v>VII</v>
      </c>
      <c r="N401" s="56" t="e">
        <f>VLOOKUP(MIN(IFERROR(VLOOKUP(T401,Catalogos!$F:$G,2,0),200),IFERROR(VLOOKUP(U401,Catalogos!$F:$G,2,0),200),IFERROR(VLOOKUP(V401,Catalogos!$F:$G,2,0),200),IFERROR(VLOOKUP(W401,Catalogos!$F:$G,2,0),200)),Catalogos!$G$30:$H$57,2,0)</f>
        <v>#N/A</v>
      </c>
      <c r="O401" s="53" t="e">
        <f>VLOOKUP($F401,Catalogos!$A:$C,3,0)</f>
        <v>#N/A</v>
      </c>
      <c r="P401" s="14" t="e">
        <f t="shared" si="38"/>
        <v>#N/A</v>
      </c>
      <c r="Q401" s="20">
        <f t="shared" si="39"/>
        <v>0</v>
      </c>
      <c r="R401" s="20" t="e">
        <f t="shared" si="40"/>
        <v>#N/A</v>
      </c>
      <c r="S401" s="20" t="s">
        <v>118</v>
      </c>
      <c r="T401" s="65" t="e">
        <f>VLOOKUP($X401,Vector!$A:$I,6,0)</f>
        <v>#N/A</v>
      </c>
      <c r="U401" s="65" t="e">
        <f>VLOOKUP($X401,Vector!$A:$I,7,0)</f>
        <v>#N/A</v>
      </c>
      <c r="V401" s="65" t="e">
        <f>VLOOKUP($X401,Vector!$A:$I,8,0)</f>
        <v>#N/A</v>
      </c>
      <c r="W401" s="65" t="e">
        <f>VLOOKUP($X401,Vector!$A:$I,9,0)</f>
        <v>#N/A</v>
      </c>
      <c r="X401" s="13" t="str">
        <f t="shared" si="41"/>
        <v/>
      </c>
      <c r="Y401" s="75">
        <f t="shared" si="42"/>
        <v>0</v>
      </c>
    </row>
    <row r="402" spans="10:25" x14ac:dyDescent="0.25">
      <c r="J402" s="57" t="e">
        <f>+VLOOKUP($X402,Vector!$A:$P,4,0)-$A402</f>
        <v>#N/A</v>
      </c>
      <c r="K402" s="57" t="e">
        <f>+VLOOKUP($X402,Vector!$A:$P,2,0)</f>
        <v>#N/A</v>
      </c>
      <c r="L402" s="57" t="e">
        <f>VLOOKUP(VLOOKUP($X402,Vector!$A:$P,5,0),Catalogos!K:L,2,0)</f>
        <v>#N/A</v>
      </c>
      <c r="M402" s="53" t="str">
        <f>IFERROR(VLOOKUP($F402,Catalogos!$A:$B,2,0),"VII")</f>
        <v>VII</v>
      </c>
      <c r="N402" s="56" t="e">
        <f>VLOOKUP(MIN(IFERROR(VLOOKUP(T402,Catalogos!$F:$G,2,0),200),IFERROR(VLOOKUP(U402,Catalogos!$F:$G,2,0),200),IFERROR(VLOOKUP(V402,Catalogos!$F:$G,2,0),200),IFERROR(VLOOKUP(W402,Catalogos!$F:$G,2,0),200)),Catalogos!$G$30:$H$57,2,0)</f>
        <v>#N/A</v>
      </c>
      <c r="O402" s="53" t="e">
        <f>VLOOKUP($F402,Catalogos!$A:$C,3,0)</f>
        <v>#N/A</v>
      </c>
      <c r="P402" s="14" t="e">
        <f t="shared" si="38"/>
        <v>#N/A</v>
      </c>
      <c r="Q402" s="20">
        <f t="shared" si="39"/>
        <v>0</v>
      </c>
      <c r="R402" s="20" t="e">
        <f t="shared" si="40"/>
        <v>#N/A</v>
      </c>
      <c r="S402" s="20" t="s">
        <v>118</v>
      </c>
      <c r="T402" s="65" t="e">
        <f>VLOOKUP($X402,Vector!$A:$I,6,0)</f>
        <v>#N/A</v>
      </c>
      <c r="U402" s="65" t="e">
        <f>VLOOKUP($X402,Vector!$A:$I,7,0)</f>
        <v>#N/A</v>
      </c>
      <c r="V402" s="65" t="e">
        <f>VLOOKUP($X402,Vector!$A:$I,8,0)</f>
        <v>#N/A</v>
      </c>
      <c r="W402" s="65" t="e">
        <f>VLOOKUP($X402,Vector!$A:$I,9,0)</f>
        <v>#N/A</v>
      </c>
      <c r="X402" s="13" t="str">
        <f t="shared" si="41"/>
        <v/>
      </c>
      <c r="Y402" s="75">
        <f t="shared" si="42"/>
        <v>0</v>
      </c>
    </row>
    <row r="403" spans="10:25" x14ac:dyDescent="0.25">
      <c r="J403" s="57" t="e">
        <f>+VLOOKUP($X403,Vector!$A:$P,4,0)-$A403</f>
        <v>#N/A</v>
      </c>
      <c r="K403" s="57" t="e">
        <f>+VLOOKUP($X403,Vector!$A:$P,2,0)</f>
        <v>#N/A</v>
      </c>
      <c r="L403" s="57" t="e">
        <f>VLOOKUP(VLOOKUP($X403,Vector!$A:$P,5,0),Catalogos!K:L,2,0)</f>
        <v>#N/A</v>
      </c>
      <c r="M403" s="53" t="str">
        <f>IFERROR(VLOOKUP($F403,Catalogos!$A:$B,2,0),"VII")</f>
        <v>VII</v>
      </c>
      <c r="N403" s="56" t="e">
        <f>VLOOKUP(MIN(IFERROR(VLOOKUP(T403,Catalogos!$F:$G,2,0),200),IFERROR(VLOOKUP(U403,Catalogos!$F:$G,2,0),200),IFERROR(VLOOKUP(V403,Catalogos!$F:$G,2,0),200),IFERROR(VLOOKUP(W403,Catalogos!$F:$G,2,0),200)),Catalogos!$G$30:$H$57,2,0)</f>
        <v>#N/A</v>
      </c>
      <c r="O403" s="53" t="e">
        <f>VLOOKUP($F403,Catalogos!$A:$C,3,0)</f>
        <v>#N/A</v>
      </c>
      <c r="P403" s="14" t="e">
        <f t="shared" si="38"/>
        <v>#N/A</v>
      </c>
      <c r="Q403" s="20">
        <f t="shared" si="39"/>
        <v>0</v>
      </c>
      <c r="R403" s="20" t="e">
        <f t="shared" si="40"/>
        <v>#N/A</v>
      </c>
      <c r="S403" s="20" t="s">
        <v>118</v>
      </c>
      <c r="T403" s="65" t="e">
        <f>VLOOKUP($X403,Vector!$A:$I,6,0)</f>
        <v>#N/A</v>
      </c>
      <c r="U403" s="65" t="e">
        <f>VLOOKUP($X403,Vector!$A:$I,7,0)</f>
        <v>#N/A</v>
      </c>
      <c r="V403" s="65" t="e">
        <f>VLOOKUP($X403,Vector!$A:$I,8,0)</f>
        <v>#N/A</v>
      </c>
      <c r="W403" s="65" t="e">
        <f>VLOOKUP($X403,Vector!$A:$I,9,0)</f>
        <v>#N/A</v>
      </c>
      <c r="X403" s="13" t="str">
        <f t="shared" si="41"/>
        <v/>
      </c>
      <c r="Y403" s="75">
        <f t="shared" si="42"/>
        <v>0</v>
      </c>
    </row>
    <row r="404" spans="10:25" x14ac:dyDescent="0.25">
      <c r="J404" s="57" t="e">
        <f>+VLOOKUP($X404,Vector!$A:$P,4,0)-$A404</f>
        <v>#N/A</v>
      </c>
      <c r="K404" s="57" t="e">
        <f>+VLOOKUP($X404,Vector!$A:$P,2,0)</f>
        <v>#N/A</v>
      </c>
      <c r="L404" s="57" t="e">
        <f>VLOOKUP(VLOOKUP($X404,Vector!$A:$P,5,0),Catalogos!K:L,2,0)</f>
        <v>#N/A</v>
      </c>
      <c r="M404" s="53" t="str">
        <f>IFERROR(VLOOKUP($F404,Catalogos!$A:$B,2,0),"VII")</f>
        <v>VII</v>
      </c>
      <c r="N404" s="56" t="e">
        <f>VLOOKUP(MIN(IFERROR(VLOOKUP(T404,Catalogos!$F:$G,2,0),200),IFERROR(VLOOKUP(U404,Catalogos!$F:$G,2,0),200),IFERROR(VLOOKUP(V404,Catalogos!$F:$G,2,0),200),IFERROR(VLOOKUP(W404,Catalogos!$F:$G,2,0),200)),Catalogos!$G$30:$H$57,2,0)</f>
        <v>#N/A</v>
      </c>
      <c r="O404" s="53" t="e">
        <f>VLOOKUP($F404,Catalogos!$A:$C,3,0)</f>
        <v>#N/A</v>
      </c>
      <c r="P404" s="14" t="e">
        <f t="shared" si="38"/>
        <v>#N/A</v>
      </c>
      <c r="Q404" s="20">
        <f t="shared" si="39"/>
        <v>0</v>
      </c>
      <c r="R404" s="20" t="e">
        <f t="shared" si="40"/>
        <v>#N/A</v>
      </c>
      <c r="S404" s="20" t="s">
        <v>118</v>
      </c>
      <c r="T404" s="65" t="e">
        <f>VLOOKUP($X404,Vector!$A:$I,6,0)</f>
        <v>#N/A</v>
      </c>
      <c r="U404" s="65" t="e">
        <f>VLOOKUP($X404,Vector!$A:$I,7,0)</f>
        <v>#N/A</v>
      </c>
      <c r="V404" s="65" t="e">
        <f>VLOOKUP($X404,Vector!$A:$I,8,0)</f>
        <v>#N/A</v>
      </c>
      <c r="W404" s="65" t="e">
        <f>VLOOKUP($X404,Vector!$A:$I,9,0)</f>
        <v>#N/A</v>
      </c>
      <c r="X404" s="13" t="str">
        <f t="shared" si="41"/>
        <v/>
      </c>
      <c r="Y404" s="75">
        <f t="shared" si="42"/>
        <v>0</v>
      </c>
    </row>
    <row r="405" spans="10:25" x14ac:dyDescent="0.25">
      <c r="J405" s="57" t="e">
        <f>+VLOOKUP($X405,Vector!$A:$P,4,0)-$A405</f>
        <v>#N/A</v>
      </c>
      <c r="K405" s="57" t="e">
        <f>+VLOOKUP($X405,Vector!$A:$P,2,0)</f>
        <v>#N/A</v>
      </c>
      <c r="L405" s="57" t="e">
        <f>VLOOKUP(VLOOKUP($X405,Vector!$A:$P,5,0),Catalogos!K:L,2,0)</f>
        <v>#N/A</v>
      </c>
      <c r="M405" s="53" t="str">
        <f>IFERROR(VLOOKUP($F405,Catalogos!$A:$B,2,0),"VII")</f>
        <v>VII</v>
      </c>
      <c r="N405" s="56" t="e">
        <f>VLOOKUP(MIN(IFERROR(VLOOKUP(T405,Catalogos!$F:$G,2,0),200),IFERROR(VLOOKUP(U405,Catalogos!$F:$G,2,0),200),IFERROR(VLOOKUP(V405,Catalogos!$F:$G,2,0),200),IFERROR(VLOOKUP(W405,Catalogos!$F:$G,2,0),200)),Catalogos!$G$30:$H$57,2,0)</f>
        <v>#N/A</v>
      </c>
      <c r="O405" s="53" t="e">
        <f>VLOOKUP($F405,Catalogos!$A:$C,3,0)</f>
        <v>#N/A</v>
      </c>
      <c r="P405" s="14" t="e">
        <f t="shared" si="38"/>
        <v>#N/A</v>
      </c>
      <c r="Q405" s="20">
        <f t="shared" si="39"/>
        <v>0</v>
      </c>
      <c r="R405" s="20" t="e">
        <f t="shared" si="40"/>
        <v>#N/A</v>
      </c>
      <c r="S405" s="20" t="s">
        <v>118</v>
      </c>
      <c r="T405" s="65" t="e">
        <f>VLOOKUP($X405,Vector!$A:$I,6,0)</f>
        <v>#N/A</v>
      </c>
      <c r="U405" s="65" t="e">
        <f>VLOOKUP($X405,Vector!$A:$I,7,0)</f>
        <v>#N/A</v>
      </c>
      <c r="V405" s="65" t="e">
        <f>VLOOKUP($X405,Vector!$A:$I,8,0)</f>
        <v>#N/A</v>
      </c>
      <c r="W405" s="65" t="e">
        <f>VLOOKUP($X405,Vector!$A:$I,9,0)</f>
        <v>#N/A</v>
      </c>
      <c r="X405" s="13" t="str">
        <f t="shared" si="41"/>
        <v/>
      </c>
      <c r="Y405" s="75">
        <f t="shared" si="42"/>
        <v>0</v>
      </c>
    </row>
    <row r="406" spans="10:25" x14ac:dyDescent="0.25">
      <c r="J406" s="57" t="e">
        <f>+VLOOKUP($X406,Vector!$A:$P,4,0)-$A406</f>
        <v>#N/A</v>
      </c>
      <c r="K406" s="57" t="e">
        <f>+VLOOKUP($X406,Vector!$A:$P,2,0)</f>
        <v>#N/A</v>
      </c>
      <c r="L406" s="57" t="e">
        <f>VLOOKUP(VLOOKUP($X406,Vector!$A:$P,5,0),Catalogos!K:L,2,0)</f>
        <v>#N/A</v>
      </c>
      <c r="M406" s="53" t="str">
        <f>IFERROR(VLOOKUP($F406,Catalogos!$A:$B,2,0),"VII")</f>
        <v>VII</v>
      </c>
      <c r="N406" s="56" t="e">
        <f>VLOOKUP(MIN(IFERROR(VLOOKUP(T406,Catalogos!$F:$G,2,0),200),IFERROR(VLOOKUP(U406,Catalogos!$F:$G,2,0),200),IFERROR(VLOOKUP(V406,Catalogos!$F:$G,2,0),200),IFERROR(VLOOKUP(W406,Catalogos!$F:$G,2,0),200)),Catalogos!$G$30:$H$57,2,0)</f>
        <v>#N/A</v>
      </c>
      <c r="O406" s="53" t="e">
        <f>VLOOKUP($F406,Catalogos!$A:$C,3,0)</f>
        <v>#N/A</v>
      </c>
      <c r="P406" s="14" t="e">
        <f t="shared" si="38"/>
        <v>#N/A</v>
      </c>
      <c r="Q406" s="20">
        <f t="shared" si="39"/>
        <v>0</v>
      </c>
      <c r="R406" s="20" t="e">
        <f t="shared" si="40"/>
        <v>#N/A</v>
      </c>
      <c r="S406" s="20" t="s">
        <v>118</v>
      </c>
      <c r="T406" s="65" t="e">
        <f>VLOOKUP($X406,Vector!$A:$I,6,0)</f>
        <v>#N/A</v>
      </c>
      <c r="U406" s="65" t="e">
        <f>VLOOKUP($X406,Vector!$A:$I,7,0)</f>
        <v>#N/A</v>
      </c>
      <c r="V406" s="65" t="e">
        <f>VLOOKUP($X406,Vector!$A:$I,8,0)</f>
        <v>#N/A</v>
      </c>
      <c r="W406" s="65" t="e">
        <f>VLOOKUP($X406,Vector!$A:$I,9,0)</f>
        <v>#N/A</v>
      </c>
      <c r="X406" s="13" t="str">
        <f t="shared" si="41"/>
        <v/>
      </c>
      <c r="Y406" s="75">
        <f t="shared" si="42"/>
        <v>0</v>
      </c>
    </row>
    <row r="407" spans="10:25" x14ac:dyDescent="0.25">
      <c r="J407" s="57" t="e">
        <f>+VLOOKUP($X407,Vector!$A:$P,4,0)-$A407</f>
        <v>#N/A</v>
      </c>
      <c r="K407" s="57" t="e">
        <f>+VLOOKUP($X407,Vector!$A:$P,2,0)</f>
        <v>#N/A</v>
      </c>
      <c r="L407" s="57" t="e">
        <f>VLOOKUP(VLOOKUP($X407,Vector!$A:$P,5,0),Catalogos!K:L,2,0)</f>
        <v>#N/A</v>
      </c>
      <c r="M407" s="53" t="str">
        <f>IFERROR(VLOOKUP($F407,Catalogos!$A:$B,2,0),"VII")</f>
        <v>VII</v>
      </c>
      <c r="N407" s="56" t="e">
        <f>VLOOKUP(MIN(IFERROR(VLOOKUP(T407,Catalogos!$F:$G,2,0),200),IFERROR(VLOOKUP(U407,Catalogos!$F:$G,2,0),200),IFERROR(VLOOKUP(V407,Catalogos!$F:$G,2,0),200),IFERROR(VLOOKUP(W407,Catalogos!$F:$G,2,0),200)),Catalogos!$G$30:$H$57,2,0)</f>
        <v>#N/A</v>
      </c>
      <c r="O407" s="53" t="e">
        <f>VLOOKUP($F407,Catalogos!$A:$C,3,0)</f>
        <v>#N/A</v>
      </c>
      <c r="P407" s="14" t="e">
        <f t="shared" si="38"/>
        <v>#N/A</v>
      </c>
      <c r="Q407" s="20">
        <f t="shared" si="39"/>
        <v>0</v>
      </c>
      <c r="R407" s="20" t="e">
        <f t="shared" si="40"/>
        <v>#N/A</v>
      </c>
      <c r="S407" s="20" t="s">
        <v>118</v>
      </c>
      <c r="T407" s="65" t="e">
        <f>VLOOKUP($X407,Vector!$A:$I,6,0)</f>
        <v>#N/A</v>
      </c>
      <c r="U407" s="65" t="e">
        <f>VLOOKUP($X407,Vector!$A:$I,7,0)</f>
        <v>#N/A</v>
      </c>
      <c r="V407" s="65" t="e">
        <f>VLOOKUP($X407,Vector!$A:$I,8,0)</f>
        <v>#N/A</v>
      </c>
      <c r="W407" s="65" t="e">
        <f>VLOOKUP($X407,Vector!$A:$I,9,0)</f>
        <v>#N/A</v>
      </c>
      <c r="X407" s="13" t="str">
        <f t="shared" si="41"/>
        <v/>
      </c>
      <c r="Y407" s="75">
        <f t="shared" si="42"/>
        <v>0</v>
      </c>
    </row>
    <row r="408" spans="10:25" x14ac:dyDescent="0.25">
      <c r="J408" s="57" t="e">
        <f>+VLOOKUP($X408,Vector!$A:$P,4,0)-$A408</f>
        <v>#N/A</v>
      </c>
      <c r="K408" s="57" t="e">
        <f>+VLOOKUP($X408,Vector!$A:$P,2,0)</f>
        <v>#N/A</v>
      </c>
      <c r="L408" s="57" t="e">
        <f>VLOOKUP(VLOOKUP($X408,Vector!$A:$P,5,0),Catalogos!K:L,2,0)</f>
        <v>#N/A</v>
      </c>
      <c r="M408" s="53" t="str">
        <f>IFERROR(VLOOKUP($F408,Catalogos!$A:$B,2,0),"VII")</f>
        <v>VII</v>
      </c>
      <c r="N408" s="56" t="e">
        <f>VLOOKUP(MIN(IFERROR(VLOOKUP(T408,Catalogos!$F:$G,2,0),200),IFERROR(VLOOKUP(U408,Catalogos!$F:$G,2,0),200),IFERROR(VLOOKUP(V408,Catalogos!$F:$G,2,0),200),IFERROR(VLOOKUP(W408,Catalogos!$F:$G,2,0),200)),Catalogos!$G$30:$H$57,2,0)</f>
        <v>#N/A</v>
      </c>
      <c r="O408" s="53" t="e">
        <f>VLOOKUP($F408,Catalogos!$A:$C,3,0)</f>
        <v>#N/A</v>
      </c>
      <c r="P408" s="14" t="e">
        <f t="shared" si="38"/>
        <v>#N/A</v>
      </c>
      <c r="Q408" s="20">
        <f t="shared" si="39"/>
        <v>0</v>
      </c>
      <c r="R408" s="20" t="e">
        <f t="shared" si="40"/>
        <v>#N/A</v>
      </c>
      <c r="S408" s="20" t="s">
        <v>118</v>
      </c>
      <c r="T408" s="65" t="e">
        <f>VLOOKUP($X408,Vector!$A:$I,6,0)</f>
        <v>#N/A</v>
      </c>
      <c r="U408" s="65" t="e">
        <f>VLOOKUP($X408,Vector!$A:$I,7,0)</f>
        <v>#N/A</v>
      </c>
      <c r="V408" s="65" t="e">
        <f>VLOOKUP($X408,Vector!$A:$I,8,0)</f>
        <v>#N/A</v>
      </c>
      <c r="W408" s="65" t="e">
        <f>VLOOKUP($X408,Vector!$A:$I,9,0)</f>
        <v>#N/A</v>
      </c>
      <c r="X408" s="13" t="str">
        <f t="shared" si="41"/>
        <v/>
      </c>
      <c r="Y408" s="75">
        <f t="shared" si="42"/>
        <v>0</v>
      </c>
    </row>
    <row r="409" spans="10:25" x14ac:dyDescent="0.25">
      <c r="J409" s="57" t="e">
        <f>+VLOOKUP($X409,Vector!$A:$P,4,0)-$A409</f>
        <v>#N/A</v>
      </c>
      <c r="K409" s="57" t="e">
        <f>+VLOOKUP($X409,Vector!$A:$P,2,0)</f>
        <v>#N/A</v>
      </c>
      <c r="L409" s="57" t="e">
        <f>VLOOKUP(VLOOKUP($X409,Vector!$A:$P,5,0),Catalogos!K:L,2,0)</f>
        <v>#N/A</v>
      </c>
      <c r="M409" s="53" t="str">
        <f>IFERROR(VLOOKUP($F409,Catalogos!$A:$B,2,0),"VII")</f>
        <v>VII</v>
      </c>
      <c r="N409" s="56" t="e">
        <f>VLOOKUP(MIN(IFERROR(VLOOKUP(T409,Catalogos!$F:$G,2,0),200),IFERROR(VLOOKUP(U409,Catalogos!$F:$G,2,0),200),IFERROR(VLOOKUP(V409,Catalogos!$F:$G,2,0),200),IFERROR(VLOOKUP(W409,Catalogos!$F:$G,2,0),200)),Catalogos!$G$30:$H$57,2,0)</f>
        <v>#N/A</v>
      </c>
      <c r="O409" s="53" t="e">
        <f>VLOOKUP($F409,Catalogos!$A:$C,3,0)</f>
        <v>#N/A</v>
      </c>
      <c r="P409" s="14" t="e">
        <f t="shared" si="38"/>
        <v>#N/A</v>
      </c>
      <c r="Q409" s="20">
        <f t="shared" si="39"/>
        <v>0</v>
      </c>
      <c r="R409" s="20" t="e">
        <f t="shared" si="40"/>
        <v>#N/A</v>
      </c>
      <c r="S409" s="20" t="s">
        <v>118</v>
      </c>
      <c r="T409" s="65" t="e">
        <f>VLOOKUP($X409,Vector!$A:$I,6,0)</f>
        <v>#N/A</v>
      </c>
      <c r="U409" s="65" t="e">
        <f>VLOOKUP($X409,Vector!$A:$I,7,0)</f>
        <v>#N/A</v>
      </c>
      <c r="V409" s="65" t="e">
        <f>VLOOKUP($X409,Vector!$A:$I,8,0)</f>
        <v>#N/A</v>
      </c>
      <c r="W409" s="65" t="e">
        <f>VLOOKUP($X409,Vector!$A:$I,9,0)</f>
        <v>#N/A</v>
      </c>
      <c r="X409" s="13" t="str">
        <f t="shared" si="41"/>
        <v/>
      </c>
      <c r="Y409" s="75">
        <f t="shared" si="42"/>
        <v>0</v>
      </c>
    </row>
    <row r="410" spans="10:25" x14ac:dyDescent="0.25">
      <c r="J410" s="57" t="e">
        <f>+VLOOKUP($X410,Vector!$A:$P,4,0)-$A410</f>
        <v>#N/A</v>
      </c>
      <c r="K410" s="57" t="e">
        <f>+VLOOKUP($X410,Vector!$A:$P,2,0)</f>
        <v>#N/A</v>
      </c>
      <c r="L410" s="57" t="e">
        <f>VLOOKUP(VLOOKUP($X410,Vector!$A:$P,5,0),Catalogos!K:L,2,0)</f>
        <v>#N/A</v>
      </c>
      <c r="M410" s="53" t="str">
        <f>IFERROR(VLOOKUP($F410,Catalogos!$A:$B,2,0),"VII")</f>
        <v>VII</v>
      </c>
      <c r="N410" s="56" t="e">
        <f>VLOOKUP(MIN(IFERROR(VLOOKUP(T410,Catalogos!$F:$G,2,0),200),IFERROR(VLOOKUP(U410,Catalogos!$F:$G,2,0),200),IFERROR(VLOOKUP(V410,Catalogos!$F:$G,2,0),200),IFERROR(VLOOKUP(W410,Catalogos!$F:$G,2,0),200)),Catalogos!$G$30:$H$57,2,0)</f>
        <v>#N/A</v>
      </c>
      <c r="O410" s="53" t="e">
        <f>VLOOKUP($F410,Catalogos!$A:$C,3,0)</f>
        <v>#N/A</v>
      </c>
      <c r="P410" s="14" t="e">
        <f t="shared" si="38"/>
        <v>#N/A</v>
      </c>
      <c r="Q410" s="20">
        <f t="shared" si="39"/>
        <v>0</v>
      </c>
      <c r="R410" s="20" t="e">
        <f t="shared" si="40"/>
        <v>#N/A</v>
      </c>
      <c r="S410" s="20" t="s">
        <v>118</v>
      </c>
      <c r="T410" s="65" t="e">
        <f>VLOOKUP($X410,Vector!$A:$I,6,0)</f>
        <v>#N/A</v>
      </c>
      <c r="U410" s="65" t="e">
        <f>VLOOKUP($X410,Vector!$A:$I,7,0)</f>
        <v>#N/A</v>
      </c>
      <c r="V410" s="65" t="e">
        <f>VLOOKUP($X410,Vector!$A:$I,8,0)</f>
        <v>#N/A</v>
      </c>
      <c r="W410" s="65" t="e">
        <f>VLOOKUP($X410,Vector!$A:$I,9,0)</f>
        <v>#N/A</v>
      </c>
      <c r="X410" s="13" t="str">
        <f t="shared" si="41"/>
        <v/>
      </c>
      <c r="Y410" s="75">
        <f t="shared" si="42"/>
        <v>0</v>
      </c>
    </row>
    <row r="411" spans="10:25" x14ac:dyDescent="0.25">
      <c r="J411" s="57" t="e">
        <f>+VLOOKUP($X411,Vector!$A:$P,4,0)-$A411</f>
        <v>#N/A</v>
      </c>
      <c r="K411" s="57" t="e">
        <f>+VLOOKUP($X411,Vector!$A:$P,2,0)</f>
        <v>#N/A</v>
      </c>
      <c r="L411" s="57" t="e">
        <f>VLOOKUP(VLOOKUP($X411,Vector!$A:$P,5,0),Catalogos!K:L,2,0)</f>
        <v>#N/A</v>
      </c>
      <c r="M411" s="53" t="str">
        <f>IFERROR(VLOOKUP($F411,Catalogos!$A:$B,2,0),"VII")</f>
        <v>VII</v>
      </c>
      <c r="N411" s="56" t="e">
        <f>VLOOKUP(MIN(IFERROR(VLOOKUP(T411,Catalogos!$F:$G,2,0),200),IFERROR(VLOOKUP(U411,Catalogos!$F:$G,2,0),200),IFERROR(VLOOKUP(V411,Catalogos!$F:$G,2,0),200),IFERROR(VLOOKUP(W411,Catalogos!$F:$G,2,0),200)),Catalogos!$G$30:$H$57,2,0)</f>
        <v>#N/A</v>
      </c>
      <c r="O411" s="53" t="e">
        <f>VLOOKUP($F411,Catalogos!$A:$C,3,0)</f>
        <v>#N/A</v>
      </c>
      <c r="P411" s="14" t="e">
        <f t="shared" si="38"/>
        <v>#N/A</v>
      </c>
      <c r="Q411" s="20">
        <f t="shared" si="39"/>
        <v>0</v>
      </c>
      <c r="R411" s="20" t="e">
        <f t="shared" si="40"/>
        <v>#N/A</v>
      </c>
      <c r="S411" s="20" t="s">
        <v>118</v>
      </c>
      <c r="T411" s="65" t="e">
        <f>VLOOKUP($X411,Vector!$A:$I,6,0)</f>
        <v>#N/A</v>
      </c>
      <c r="U411" s="65" t="e">
        <f>VLOOKUP($X411,Vector!$A:$I,7,0)</f>
        <v>#N/A</v>
      </c>
      <c r="V411" s="65" t="e">
        <f>VLOOKUP($X411,Vector!$A:$I,8,0)</f>
        <v>#N/A</v>
      </c>
      <c r="W411" s="65" t="e">
        <f>VLOOKUP($X411,Vector!$A:$I,9,0)</f>
        <v>#N/A</v>
      </c>
      <c r="X411" s="13" t="str">
        <f t="shared" si="41"/>
        <v/>
      </c>
      <c r="Y411" s="75">
        <f t="shared" si="42"/>
        <v>0</v>
      </c>
    </row>
    <row r="412" spans="10:25" x14ac:dyDescent="0.25">
      <c r="J412" s="57" t="e">
        <f>+VLOOKUP($X412,Vector!$A:$P,4,0)-$A412</f>
        <v>#N/A</v>
      </c>
      <c r="K412" s="57" t="e">
        <f>+VLOOKUP($X412,Vector!$A:$P,2,0)</f>
        <v>#N/A</v>
      </c>
      <c r="L412" s="57" t="e">
        <f>VLOOKUP(VLOOKUP($X412,Vector!$A:$P,5,0),Catalogos!K:L,2,0)</f>
        <v>#N/A</v>
      </c>
      <c r="M412" s="53" t="str">
        <f>IFERROR(VLOOKUP($F412,Catalogos!$A:$B,2,0),"VII")</f>
        <v>VII</v>
      </c>
      <c r="N412" s="56" t="e">
        <f>VLOOKUP(MIN(IFERROR(VLOOKUP(T412,Catalogos!$F:$G,2,0),200),IFERROR(VLOOKUP(U412,Catalogos!$F:$G,2,0),200),IFERROR(VLOOKUP(V412,Catalogos!$F:$G,2,0),200),IFERROR(VLOOKUP(W412,Catalogos!$F:$G,2,0),200)),Catalogos!$G$30:$H$57,2,0)</f>
        <v>#N/A</v>
      </c>
      <c r="O412" s="53" t="e">
        <f>VLOOKUP($F412,Catalogos!$A:$C,3,0)</f>
        <v>#N/A</v>
      </c>
      <c r="P412" s="14" t="e">
        <f t="shared" si="38"/>
        <v>#N/A</v>
      </c>
      <c r="Q412" s="20">
        <f t="shared" si="39"/>
        <v>0</v>
      </c>
      <c r="R412" s="20" t="e">
        <f t="shared" si="40"/>
        <v>#N/A</v>
      </c>
      <c r="S412" s="20" t="s">
        <v>118</v>
      </c>
      <c r="T412" s="65" t="e">
        <f>VLOOKUP($X412,Vector!$A:$I,6,0)</f>
        <v>#N/A</v>
      </c>
      <c r="U412" s="65" t="e">
        <f>VLOOKUP($X412,Vector!$A:$I,7,0)</f>
        <v>#N/A</v>
      </c>
      <c r="V412" s="65" t="e">
        <f>VLOOKUP($X412,Vector!$A:$I,8,0)</f>
        <v>#N/A</v>
      </c>
      <c r="W412" s="65" t="e">
        <f>VLOOKUP($X412,Vector!$A:$I,9,0)</f>
        <v>#N/A</v>
      </c>
      <c r="X412" s="13" t="str">
        <f t="shared" si="41"/>
        <v/>
      </c>
      <c r="Y412" s="75">
        <f t="shared" si="42"/>
        <v>0</v>
      </c>
    </row>
    <row r="413" spans="10:25" x14ac:dyDescent="0.25">
      <c r="J413" s="57" t="e">
        <f>+VLOOKUP($X413,Vector!$A:$P,4,0)-$A413</f>
        <v>#N/A</v>
      </c>
      <c r="K413" s="57" t="e">
        <f>+VLOOKUP($X413,Vector!$A:$P,2,0)</f>
        <v>#N/A</v>
      </c>
      <c r="L413" s="57" t="e">
        <f>VLOOKUP(VLOOKUP($X413,Vector!$A:$P,5,0),Catalogos!K:L,2,0)</f>
        <v>#N/A</v>
      </c>
      <c r="M413" s="53" t="str">
        <f>IFERROR(VLOOKUP($F413,Catalogos!$A:$B,2,0),"VII")</f>
        <v>VII</v>
      </c>
      <c r="N413" s="56" t="e">
        <f>VLOOKUP(MIN(IFERROR(VLOOKUP(T413,Catalogos!$F:$G,2,0),200),IFERROR(VLOOKUP(U413,Catalogos!$F:$G,2,0),200),IFERROR(VLOOKUP(V413,Catalogos!$F:$G,2,0),200),IFERROR(VLOOKUP(W413,Catalogos!$F:$G,2,0),200)),Catalogos!$G$30:$H$57,2,0)</f>
        <v>#N/A</v>
      </c>
      <c r="O413" s="53" t="e">
        <f>VLOOKUP($F413,Catalogos!$A:$C,3,0)</f>
        <v>#N/A</v>
      </c>
      <c r="P413" s="14" t="e">
        <f t="shared" si="38"/>
        <v>#N/A</v>
      </c>
      <c r="Q413" s="20">
        <f t="shared" si="39"/>
        <v>0</v>
      </c>
      <c r="R413" s="20" t="e">
        <f t="shared" si="40"/>
        <v>#N/A</v>
      </c>
      <c r="S413" s="20" t="s">
        <v>118</v>
      </c>
      <c r="T413" s="65" t="e">
        <f>VLOOKUP($X413,Vector!$A:$I,6,0)</f>
        <v>#N/A</v>
      </c>
      <c r="U413" s="65" t="e">
        <f>VLOOKUP($X413,Vector!$A:$I,7,0)</f>
        <v>#N/A</v>
      </c>
      <c r="V413" s="65" t="e">
        <f>VLOOKUP($X413,Vector!$A:$I,8,0)</f>
        <v>#N/A</v>
      </c>
      <c r="W413" s="65" t="e">
        <f>VLOOKUP($X413,Vector!$A:$I,9,0)</f>
        <v>#N/A</v>
      </c>
      <c r="X413" s="13" t="str">
        <f t="shared" si="41"/>
        <v/>
      </c>
      <c r="Y413" s="75">
        <f t="shared" si="42"/>
        <v>0</v>
      </c>
    </row>
    <row r="414" spans="10:25" x14ac:dyDescent="0.25">
      <c r="J414" s="57" t="e">
        <f>+VLOOKUP($X414,Vector!$A:$P,4,0)-$A414</f>
        <v>#N/A</v>
      </c>
      <c r="K414" s="57" t="e">
        <f>+VLOOKUP($X414,Vector!$A:$P,2,0)</f>
        <v>#N/A</v>
      </c>
      <c r="L414" s="57" t="e">
        <f>VLOOKUP(VLOOKUP($X414,Vector!$A:$P,5,0),Catalogos!K:L,2,0)</f>
        <v>#N/A</v>
      </c>
      <c r="M414" s="53" t="str">
        <f>IFERROR(VLOOKUP($F414,Catalogos!$A:$B,2,0),"VII")</f>
        <v>VII</v>
      </c>
      <c r="N414" s="56" t="e">
        <f>VLOOKUP(MIN(IFERROR(VLOOKUP(T414,Catalogos!$F:$G,2,0),200),IFERROR(VLOOKUP(U414,Catalogos!$F:$G,2,0),200),IFERROR(VLOOKUP(V414,Catalogos!$F:$G,2,0),200),IFERROR(VLOOKUP(W414,Catalogos!$F:$G,2,0),200)),Catalogos!$G$30:$H$57,2,0)</f>
        <v>#N/A</v>
      </c>
      <c r="O414" s="53" t="e">
        <f>VLOOKUP($F414,Catalogos!$A:$C,3,0)</f>
        <v>#N/A</v>
      </c>
      <c r="P414" s="14" t="e">
        <f t="shared" si="38"/>
        <v>#N/A</v>
      </c>
      <c r="Q414" s="20">
        <f t="shared" si="39"/>
        <v>0</v>
      </c>
      <c r="R414" s="20" t="e">
        <f t="shared" si="40"/>
        <v>#N/A</v>
      </c>
      <c r="S414" s="20" t="s">
        <v>118</v>
      </c>
      <c r="T414" s="65" t="e">
        <f>VLOOKUP($X414,Vector!$A:$I,6,0)</f>
        <v>#N/A</v>
      </c>
      <c r="U414" s="65" t="e">
        <f>VLOOKUP($X414,Vector!$A:$I,7,0)</f>
        <v>#N/A</v>
      </c>
      <c r="V414" s="65" t="e">
        <f>VLOOKUP($X414,Vector!$A:$I,8,0)</f>
        <v>#N/A</v>
      </c>
      <c r="W414" s="65" t="e">
        <f>VLOOKUP($X414,Vector!$A:$I,9,0)</f>
        <v>#N/A</v>
      </c>
      <c r="X414" s="13" t="str">
        <f t="shared" si="41"/>
        <v/>
      </c>
      <c r="Y414" s="75">
        <f t="shared" si="42"/>
        <v>0</v>
      </c>
    </row>
    <row r="415" spans="10:25" x14ac:dyDescent="0.25">
      <c r="J415" s="57" t="e">
        <f>+VLOOKUP($X415,Vector!$A:$P,4,0)-$A415</f>
        <v>#N/A</v>
      </c>
      <c r="K415" s="57" t="e">
        <f>+VLOOKUP($X415,Vector!$A:$P,2,0)</f>
        <v>#N/A</v>
      </c>
      <c r="L415" s="57" t="e">
        <f>VLOOKUP(VLOOKUP($X415,Vector!$A:$P,5,0),Catalogos!K:L,2,0)</f>
        <v>#N/A</v>
      </c>
      <c r="M415" s="53" t="str">
        <f>IFERROR(VLOOKUP($F415,Catalogos!$A:$B,2,0),"VII")</f>
        <v>VII</v>
      </c>
      <c r="N415" s="56" t="e">
        <f>VLOOKUP(MIN(IFERROR(VLOOKUP(T415,Catalogos!$F:$G,2,0),200),IFERROR(VLOOKUP(U415,Catalogos!$F:$G,2,0),200),IFERROR(VLOOKUP(V415,Catalogos!$F:$G,2,0),200),IFERROR(VLOOKUP(W415,Catalogos!$F:$G,2,0),200)),Catalogos!$G$30:$H$57,2,0)</f>
        <v>#N/A</v>
      </c>
      <c r="O415" s="53" t="e">
        <f>VLOOKUP($F415,Catalogos!$A:$C,3,0)</f>
        <v>#N/A</v>
      </c>
      <c r="P415" s="14" t="e">
        <f t="shared" si="38"/>
        <v>#N/A</v>
      </c>
      <c r="Q415" s="20">
        <f t="shared" si="39"/>
        <v>0</v>
      </c>
      <c r="R415" s="20" t="e">
        <f t="shared" si="40"/>
        <v>#N/A</v>
      </c>
      <c r="S415" s="20" t="s">
        <v>118</v>
      </c>
      <c r="T415" s="65" t="e">
        <f>VLOOKUP($X415,Vector!$A:$I,6,0)</f>
        <v>#N/A</v>
      </c>
      <c r="U415" s="65" t="e">
        <f>VLOOKUP($X415,Vector!$A:$I,7,0)</f>
        <v>#N/A</v>
      </c>
      <c r="V415" s="65" t="e">
        <f>VLOOKUP($X415,Vector!$A:$I,8,0)</f>
        <v>#N/A</v>
      </c>
      <c r="W415" s="65" t="e">
        <f>VLOOKUP($X415,Vector!$A:$I,9,0)</f>
        <v>#N/A</v>
      </c>
      <c r="X415" s="13" t="str">
        <f t="shared" si="41"/>
        <v/>
      </c>
      <c r="Y415" s="75">
        <f t="shared" si="42"/>
        <v>0</v>
      </c>
    </row>
    <row r="416" spans="10:25" x14ac:dyDescent="0.25">
      <c r="J416" s="57" t="e">
        <f>+VLOOKUP($X416,Vector!$A:$P,4,0)-$A416</f>
        <v>#N/A</v>
      </c>
      <c r="K416" s="57" t="e">
        <f>+VLOOKUP($X416,Vector!$A:$P,2,0)</f>
        <v>#N/A</v>
      </c>
      <c r="L416" s="57" t="e">
        <f>VLOOKUP(VLOOKUP($X416,Vector!$A:$P,5,0),Catalogos!K:L,2,0)</f>
        <v>#N/A</v>
      </c>
      <c r="M416" s="53" t="str">
        <f>IFERROR(VLOOKUP($F416,Catalogos!$A:$B,2,0),"VII")</f>
        <v>VII</v>
      </c>
      <c r="N416" s="56" t="e">
        <f>VLOOKUP(MIN(IFERROR(VLOOKUP(T416,Catalogos!$F:$G,2,0),200),IFERROR(VLOOKUP(U416,Catalogos!$F:$G,2,0),200),IFERROR(VLOOKUP(V416,Catalogos!$F:$G,2,0),200),IFERROR(VLOOKUP(W416,Catalogos!$F:$G,2,0),200)),Catalogos!$G$30:$H$57,2,0)</f>
        <v>#N/A</v>
      </c>
      <c r="O416" s="53" t="e">
        <f>VLOOKUP($F416,Catalogos!$A:$C,3,0)</f>
        <v>#N/A</v>
      </c>
      <c r="P416" s="14" t="e">
        <f t="shared" si="38"/>
        <v>#N/A</v>
      </c>
      <c r="Q416" s="20">
        <f t="shared" si="39"/>
        <v>0</v>
      </c>
      <c r="R416" s="20" t="e">
        <f t="shared" si="40"/>
        <v>#N/A</v>
      </c>
      <c r="S416" s="20" t="s">
        <v>118</v>
      </c>
      <c r="T416" s="65" t="e">
        <f>VLOOKUP($X416,Vector!$A:$I,6,0)</f>
        <v>#N/A</v>
      </c>
      <c r="U416" s="65" t="e">
        <f>VLOOKUP($X416,Vector!$A:$I,7,0)</f>
        <v>#N/A</v>
      </c>
      <c r="V416" s="65" t="e">
        <f>VLOOKUP($X416,Vector!$A:$I,8,0)</f>
        <v>#N/A</v>
      </c>
      <c r="W416" s="65" t="e">
        <f>VLOOKUP($X416,Vector!$A:$I,9,0)</f>
        <v>#N/A</v>
      </c>
      <c r="X416" s="13" t="str">
        <f t="shared" si="41"/>
        <v/>
      </c>
      <c r="Y416" s="75">
        <f t="shared" si="42"/>
        <v>0</v>
      </c>
    </row>
    <row r="417" spans="10:25" x14ac:dyDescent="0.25">
      <c r="J417" s="57" t="e">
        <f>+VLOOKUP($X417,Vector!$A:$P,4,0)-$A417</f>
        <v>#N/A</v>
      </c>
      <c r="K417" s="57" t="e">
        <f>+VLOOKUP($X417,Vector!$A:$P,2,0)</f>
        <v>#N/A</v>
      </c>
      <c r="L417" s="57" t="e">
        <f>VLOOKUP(VLOOKUP($X417,Vector!$A:$P,5,0),Catalogos!K:L,2,0)</f>
        <v>#N/A</v>
      </c>
      <c r="M417" s="53" t="str">
        <f>IFERROR(VLOOKUP($F417,Catalogos!$A:$B,2,0),"VII")</f>
        <v>VII</v>
      </c>
      <c r="N417" s="56" t="e">
        <f>VLOOKUP(MIN(IFERROR(VLOOKUP(T417,Catalogos!$F:$G,2,0),200),IFERROR(VLOOKUP(U417,Catalogos!$F:$G,2,0),200),IFERROR(VLOOKUP(V417,Catalogos!$F:$G,2,0),200),IFERROR(VLOOKUP(W417,Catalogos!$F:$G,2,0),200)),Catalogos!$G$30:$H$57,2,0)</f>
        <v>#N/A</v>
      </c>
      <c r="O417" s="53" t="e">
        <f>VLOOKUP($F417,Catalogos!$A:$C,3,0)</f>
        <v>#N/A</v>
      </c>
      <c r="P417" s="14" t="e">
        <f t="shared" si="38"/>
        <v>#N/A</v>
      </c>
      <c r="Q417" s="20">
        <f t="shared" si="39"/>
        <v>0</v>
      </c>
      <c r="R417" s="20" t="e">
        <f t="shared" si="40"/>
        <v>#N/A</v>
      </c>
      <c r="S417" s="20" t="s">
        <v>118</v>
      </c>
      <c r="T417" s="65" t="e">
        <f>VLOOKUP($X417,Vector!$A:$I,6,0)</f>
        <v>#N/A</v>
      </c>
      <c r="U417" s="65" t="e">
        <f>VLOOKUP($X417,Vector!$A:$I,7,0)</f>
        <v>#N/A</v>
      </c>
      <c r="V417" s="65" t="e">
        <f>VLOOKUP($X417,Vector!$A:$I,8,0)</f>
        <v>#N/A</v>
      </c>
      <c r="W417" s="65" t="e">
        <f>VLOOKUP($X417,Vector!$A:$I,9,0)</f>
        <v>#N/A</v>
      </c>
      <c r="X417" s="13" t="str">
        <f t="shared" si="41"/>
        <v/>
      </c>
      <c r="Y417" s="75">
        <f t="shared" si="42"/>
        <v>0</v>
      </c>
    </row>
    <row r="418" spans="10:25" x14ac:dyDescent="0.25">
      <c r="J418" s="57" t="e">
        <f>+VLOOKUP($X418,Vector!$A:$P,4,0)-$A418</f>
        <v>#N/A</v>
      </c>
      <c r="K418" s="57" t="e">
        <f>+VLOOKUP($X418,Vector!$A:$P,2,0)</f>
        <v>#N/A</v>
      </c>
      <c r="L418" s="57" t="e">
        <f>VLOOKUP(VLOOKUP($X418,Vector!$A:$P,5,0),Catalogos!K:L,2,0)</f>
        <v>#N/A</v>
      </c>
      <c r="M418" s="53" t="str">
        <f>IFERROR(VLOOKUP($F418,Catalogos!$A:$B,2,0),"VII")</f>
        <v>VII</v>
      </c>
      <c r="N418" s="56" t="e">
        <f>VLOOKUP(MIN(IFERROR(VLOOKUP(T418,Catalogos!$F:$G,2,0),200),IFERROR(VLOOKUP(U418,Catalogos!$F:$G,2,0),200),IFERROR(VLOOKUP(V418,Catalogos!$F:$G,2,0),200),IFERROR(VLOOKUP(W418,Catalogos!$F:$G,2,0),200)),Catalogos!$G$30:$H$57,2,0)</f>
        <v>#N/A</v>
      </c>
      <c r="O418" s="53" t="e">
        <f>VLOOKUP($F418,Catalogos!$A:$C,3,0)</f>
        <v>#N/A</v>
      </c>
      <c r="P418" s="14" t="e">
        <f t="shared" si="38"/>
        <v>#N/A</v>
      </c>
      <c r="Q418" s="20">
        <f t="shared" si="39"/>
        <v>0</v>
      </c>
      <c r="R418" s="20" t="e">
        <f t="shared" si="40"/>
        <v>#N/A</v>
      </c>
      <c r="S418" s="20" t="s">
        <v>118</v>
      </c>
      <c r="T418" s="65" t="e">
        <f>VLOOKUP($X418,Vector!$A:$I,6,0)</f>
        <v>#N/A</v>
      </c>
      <c r="U418" s="65" t="e">
        <f>VLOOKUP($X418,Vector!$A:$I,7,0)</f>
        <v>#N/A</v>
      </c>
      <c r="V418" s="65" t="e">
        <f>VLOOKUP($X418,Vector!$A:$I,8,0)</f>
        <v>#N/A</v>
      </c>
      <c r="W418" s="65" t="e">
        <f>VLOOKUP($X418,Vector!$A:$I,9,0)</f>
        <v>#N/A</v>
      </c>
      <c r="X418" s="13" t="str">
        <f t="shared" si="41"/>
        <v/>
      </c>
      <c r="Y418" s="75">
        <f t="shared" si="42"/>
        <v>0</v>
      </c>
    </row>
    <row r="419" spans="10:25" x14ac:dyDescent="0.25">
      <c r="J419" s="57" t="e">
        <f>+VLOOKUP($X419,Vector!$A:$P,4,0)-$A419</f>
        <v>#N/A</v>
      </c>
      <c r="K419" s="57" t="e">
        <f>+VLOOKUP($X419,Vector!$A:$P,2,0)</f>
        <v>#N/A</v>
      </c>
      <c r="L419" s="57" t="e">
        <f>VLOOKUP(VLOOKUP($X419,Vector!$A:$P,5,0),Catalogos!K:L,2,0)</f>
        <v>#N/A</v>
      </c>
      <c r="M419" s="53" t="str">
        <f>IFERROR(VLOOKUP($F419,Catalogos!$A:$B,2,0),"VII")</f>
        <v>VII</v>
      </c>
      <c r="N419" s="56" t="e">
        <f>VLOOKUP(MIN(IFERROR(VLOOKUP(T419,Catalogos!$F:$G,2,0),200),IFERROR(VLOOKUP(U419,Catalogos!$F:$G,2,0),200),IFERROR(VLOOKUP(V419,Catalogos!$F:$G,2,0),200),IFERROR(VLOOKUP(W419,Catalogos!$F:$G,2,0),200)),Catalogos!$G$30:$H$57,2,0)</f>
        <v>#N/A</v>
      </c>
      <c r="O419" s="53" t="e">
        <f>VLOOKUP($F419,Catalogos!$A:$C,3,0)</f>
        <v>#N/A</v>
      </c>
      <c r="P419" s="14" t="e">
        <f t="shared" si="38"/>
        <v>#N/A</v>
      </c>
      <c r="Q419" s="20">
        <f t="shared" si="39"/>
        <v>0</v>
      </c>
      <c r="R419" s="20" t="e">
        <f t="shared" si="40"/>
        <v>#N/A</v>
      </c>
      <c r="S419" s="20" t="s">
        <v>118</v>
      </c>
      <c r="T419" s="65" t="e">
        <f>VLOOKUP($X419,Vector!$A:$I,6,0)</f>
        <v>#N/A</v>
      </c>
      <c r="U419" s="65" t="e">
        <f>VLOOKUP($X419,Vector!$A:$I,7,0)</f>
        <v>#N/A</v>
      </c>
      <c r="V419" s="65" t="e">
        <f>VLOOKUP($X419,Vector!$A:$I,8,0)</f>
        <v>#N/A</v>
      </c>
      <c r="W419" s="65" t="e">
        <f>VLOOKUP($X419,Vector!$A:$I,9,0)</f>
        <v>#N/A</v>
      </c>
      <c r="X419" s="13" t="str">
        <f t="shared" si="41"/>
        <v/>
      </c>
      <c r="Y419" s="75">
        <f t="shared" si="42"/>
        <v>0</v>
      </c>
    </row>
    <row r="420" spans="10:25" x14ac:dyDescent="0.25">
      <c r="J420" s="57" t="e">
        <f>+VLOOKUP($X420,Vector!$A:$P,4,0)-$A420</f>
        <v>#N/A</v>
      </c>
      <c r="K420" s="57" t="e">
        <f>+VLOOKUP($X420,Vector!$A:$P,2,0)</f>
        <v>#N/A</v>
      </c>
      <c r="L420" s="57" t="e">
        <f>VLOOKUP(VLOOKUP($X420,Vector!$A:$P,5,0),Catalogos!K:L,2,0)</f>
        <v>#N/A</v>
      </c>
      <c r="M420" s="53" t="str">
        <f>IFERROR(VLOOKUP($F420,Catalogos!$A:$B,2,0),"VII")</f>
        <v>VII</v>
      </c>
      <c r="N420" s="56" t="e">
        <f>VLOOKUP(MIN(IFERROR(VLOOKUP(T420,Catalogos!$F:$G,2,0),200),IFERROR(VLOOKUP(U420,Catalogos!$F:$G,2,0),200),IFERROR(VLOOKUP(V420,Catalogos!$F:$G,2,0),200),IFERROR(VLOOKUP(W420,Catalogos!$F:$G,2,0),200)),Catalogos!$G$30:$H$57,2,0)</f>
        <v>#N/A</v>
      </c>
      <c r="O420" s="53" t="e">
        <f>VLOOKUP($F420,Catalogos!$A:$C,3,0)</f>
        <v>#N/A</v>
      </c>
      <c r="P420" s="14" t="e">
        <f t="shared" si="38"/>
        <v>#N/A</v>
      </c>
      <c r="Q420" s="20">
        <f t="shared" si="39"/>
        <v>0</v>
      </c>
      <c r="R420" s="20" t="e">
        <f t="shared" si="40"/>
        <v>#N/A</v>
      </c>
      <c r="S420" s="20" t="s">
        <v>118</v>
      </c>
      <c r="T420" s="65" t="e">
        <f>VLOOKUP($X420,Vector!$A:$I,6,0)</f>
        <v>#N/A</v>
      </c>
      <c r="U420" s="65" t="e">
        <f>VLOOKUP($X420,Vector!$A:$I,7,0)</f>
        <v>#N/A</v>
      </c>
      <c r="V420" s="65" t="e">
        <f>VLOOKUP($X420,Vector!$A:$I,8,0)</f>
        <v>#N/A</v>
      </c>
      <c r="W420" s="65" t="e">
        <f>VLOOKUP($X420,Vector!$A:$I,9,0)</f>
        <v>#N/A</v>
      </c>
      <c r="X420" s="13" t="str">
        <f t="shared" si="41"/>
        <v/>
      </c>
      <c r="Y420" s="75">
        <f t="shared" si="42"/>
        <v>0</v>
      </c>
    </row>
    <row r="421" spans="10:25" x14ac:dyDescent="0.25">
      <c r="J421" s="57" t="e">
        <f>+VLOOKUP($X421,Vector!$A:$P,4,0)-$A421</f>
        <v>#N/A</v>
      </c>
      <c r="K421" s="57" t="e">
        <f>+VLOOKUP($X421,Vector!$A:$P,2,0)</f>
        <v>#N/A</v>
      </c>
      <c r="L421" s="57" t="e">
        <f>VLOOKUP(VLOOKUP($X421,Vector!$A:$P,5,0),Catalogos!K:L,2,0)</f>
        <v>#N/A</v>
      </c>
      <c r="M421" s="53" t="str">
        <f>IFERROR(VLOOKUP($F421,Catalogos!$A:$B,2,0),"VII")</f>
        <v>VII</v>
      </c>
      <c r="N421" s="56" t="e">
        <f>VLOOKUP(MIN(IFERROR(VLOOKUP(T421,Catalogos!$F:$G,2,0),200),IFERROR(VLOOKUP(U421,Catalogos!$F:$G,2,0),200),IFERROR(VLOOKUP(V421,Catalogos!$F:$G,2,0),200),IFERROR(VLOOKUP(W421,Catalogos!$F:$G,2,0),200)),Catalogos!$G$30:$H$57,2,0)</f>
        <v>#N/A</v>
      </c>
      <c r="O421" s="53" t="e">
        <f>VLOOKUP($F421,Catalogos!$A:$C,3,0)</f>
        <v>#N/A</v>
      </c>
      <c r="P421" s="14" t="e">
        <f t="shared" si="38"/>
        <v>#N/A</v>
      </c>
      <c r="Q421" s="20">
        <f t="shared" si="39"/>
        <v>0</v>
      </c>
      <c r="R421" s="20" t="e">
        <f t="shared" si="40"/>
        <v>#N/A</v>
      </c>
      <c r="S421" s="20" t="s">
        <v>118</v>
      </c>
      <c r="T421" s="65" t="e">
        <f>VLOOKUP($X421,Vector!$A:$I,6,0)</f>
        <v>#N/A</v>
      </c>
      <c r="U421" s="65" t="e">
        <f>VLOOKUP($X421,Vector!$A:$I,7,0)</f>
        <v>#N/A</v>
      </c>
      <c r="V421" s="65" t="e">
        <f>VLOOKUP($X421,Vector!$A:$I,8,0)</f>
        <v>#N/A</v>
      </c>
      <c r="W421" s="65" t="e">
        <f>VLOOKUP($X421,Vector!$A:$I,9,0)</f>
        <v>#N/A</v>
      </c>
      <c r="X421" s="13" t="str">
        <f t="shared" si="41"/>
        <v/>
      </c>
      <c r="Y421" s="75">
        <f t="shared" si="42"/>
        <v>0</v>
      </c>
    </row>
    <row r="422" spans="10:25" x14ac:dyDescent="0.25">
      <c r="J422" s="57" t="e">
        <f>+VLOOKUP($X422,Vector!$A:$P,4,0)-$A422</f>
        <v>#N/A</v>
      </c>
      <c r="K422" s="57" t="e">
        <f>+VLOOKUP($X422,Vector!$A:$P,2,0)</f>
        <v>#N/A</v>
      </c>
      <c r="L422" s="57" t="e">
        <f>VLOOKUP(VLOOKUP($X422,Vector!$A:$P,5,0),Catalogos!K:L,2,0)</f>
        <v>#N/A</v>
      </c>
      <c r="M422" s="53" t="str">
        <f>IFERROR(VLOOKUP($F422,Catalogos!$A:$B,2,0),"VII")</f>
        <v>VII</v>
      </c>
      <c r="N422" s="56" t="e">
        <f>VLOOKUP(MIN(IFERROR(VLOOKUP(T422,Catalogos!$F:$G,2,0),200),IFERROR(VLOOKUP(U422,Catalogos!$F:$G,2,0),200),IFERROR(VLOOKUP(V422,Catalogos!$F:$G,2,0),200),IFERROR(VLOOKUP(W422,Catalogos!$F:$G,2,0),200)),Catalogos!$G$30:$H$57,2,0)</f>
        <v>#N/A</v>
      </c>
      <c r="O422" s="53" t="e">
        <f>VLOOKUP($F422,Catalogos!$A:$C,3,0)</f>
        <v>#N/A</v>
      </c>
      <c r="P422" s="14" t="e">
        <f t="shared" si="38"/>
        <v>#N/A</v>
      </c>
      <c r="Q422" s="20">
        <f t="shared" si="39"/>
        <v>0</v>
      </c>
      <c r="R422" s="20" t="e">
        <f t="shared" si="40"/>
        <v>#N/A</v>
      </c>
      <c r="S422" s="20" t="s">
        <v>118</v>
      </c>
      <c r="T422" s="65" t="e">
        <f>VLOOKUP($X422,Vector!$A:$I,6,0)</f>
        <v>#N/A</v>
      </c>
      <c r="U422" s="65" t="e">
        <f>VLOOKUP($X422,Vector!$A:$I,7,0)</f>
        <v>#N/A</v>
      </c>
      <c r="V422" s="65" t="e">
        <f>VLOOKUP($X422,Vector!$A:$I,8,0)</f>
        <v>#N/A</v>
      </c>
      <c r="W422" s="65" t="e">
        <f>VLOOKUP($X422,Vector!$A:$I,9,0)</f>
        <v>#N/A</v>
      </c>
      <c r="X422" s="13" t="str">
        <f t="shared" si="41"/>
        <v/>
      </c>
      <c r="Y422" s="75">
        <f t="shared" si="42"/>
        <v>0</v>
      </c>
    </row>
    <row r="423" spans="10:25" x14ac:dyDescent="0.25">
      <c r="J423" s="57" t="e">
        <f>+VLOOKUP($X423,Vector!$A:$P,4,0)-$A423</f>
        <v>#N/A</v>
      </c>
      <c r="K423" s="57" t="e">
        <f>+VLOOKUP($X423,Vector!$A:$P,2,0)</f>
        <v>#N/A</v>
      </c>
      <c r="L423" s="57" t="e">
        <f>VLOOKUP(VLOOKUP($X423,Vector!$A:$P,5,0),Catalogos!K:L,2,0)</f>
        <v>#N/A</v>
      </c>
      <c r="M423" s="53" t="str">
        <f>IFERROR(VLOOKUP($F423,Catalogos!$A:$B,2,0),"VII")</f>
        <v>VII</v>
      </c>
      <c r="N423" s="56" t="e">
        <f>VLOOKUP(MIN(IFERROR(VLOOKUP(T423,Catalogos!$F:$G,2,0),200),IFERROR(VLOOKUP(U423,Catalogos!$F:$G,2,0),200),IFERROR(VLOOKUP(V423,Catalogos!$F:$G,2,0),200),IFERROR(VLOOKUP(W423,Catalogos!$F:$G,2,0),200)),Catalogos!$G$30:$H$57,2,0)</f>
        <v>#N/A</v>
      </c>
      <c r="O423" s="53" t="e">
        <f>VLOOKUP($F423,Catalogos!$A:$C,3,0)</f>
        <v>#N/A</v>
      </c>
      <c r="P423" s="14" t="e">
        <f t="shared" si="38"/>
        <v>#N/A</v>
      </c>
      <c r="Q423" s="20">
        <f t="shared" si="39"/>
        <v>0</v>
      </c>
      <c r="R423" s="20" t="e">
        <f t="shared" si="40"/>
        <v>#N/A</v>
      </c>
      <c r="S423" s="20" t="s">
        <v>118</v>
      </c>
      <c r="T423" s="65" t="e">
        <f>VLOOKUP($X423,Vector!$A:$I,6,0)</f>
        <v>#N/A</v>
      </c>
      <c r="U423" s="65" t="e">
        <f>VLOOKUP($X423,Vector!$A:$I,7,0)</f>
        <v>#N/A</v>
      </c>
      <c r="V423" s="65" t="e">
        <f>VLOOKUP($X423,Vector!$A:$I,8,0)</f>
        <v>#N/A</v>
      </c>
      <c r="W423" s="65" t="e">
        <f>VLOOKUP($X423,Vector!$A:$I,9,0)</f>
        <v>#N/A</v>
      </c>
      <c r="X423" s="13" t="str">
        <f t="shared" si="41"/>
        <v/>
      </c>
      <c r="Y423" s="75">
        <f t="shared" si="42"/>
        <v>0</v>
      </c>
    </row>
    <row r="424" spans="10:25" x14ac:dyDescent="0.25">
      <c r="J424" s="57" t="e">
        <f>+VLOOKUP($X424,Vector!$A:$P,4,0)-$A424</f>
        <v>#N/A</v>
      </c>
      <c r="K424" s="57" t="e">
        <f>+VLOOKUP($X424,Vector!$A:$P,2,0)</f>
        <v>#N/A</v>
      </c>
      <c r="L424" s="57" t="e">
        <f>VLOOKUP(VLOOKUP($X424,Vector!$A:$P,5,0),Catalogos!K:L,2,0)</f>
        <v>#N/A</v>
      </c>
      <c r="M424" s="53" t="str">
        <f>IFERROR(VLOOKUP($F424,Catalogos!$A:$B,2,0),"VII")</f>
        <v>VII</v>
      </c>
      <c r="N424" s="56" t="e">
        <f>VLOOKUP(MIN(IFERROR(VLOOKUP(T424,Catalogos!$F:$G,2,0),200),IFERROR(VLOOKUP(U424,Catalogos!$F:$G,2,0),200),IFERROR(VLOOKUP(V424,Catalogos!$F:$G,2,0),200),IFERROR(VLOOKUP(W424,Catalogos!$F:$G,2,0),200)),Catalogos!$G$30:$H$57,2,0)</f>
        <v>#N/A</v>
      </c>
      <c r="O424" s="53" t="e">
        <f>VLOOKUP($F424,Catalogos!$A:$C,3,0)</f>
        <v>#N/A</v>
      </c>
      <c r="P424" s="14" t="e">
        <f t="shared" si="38"/>
        <v>#N/A</v>
      </c>
      <c r="Q424" s="20">
        <f t="shared" si="39"/>
        <v>0</v>
      </c>
      <c r="R424" s="20" t="e">
        <f t="shared" si="40"/>
        <v>#N/A</v>
      </c>
      <c r="S424" s="20" t="s">
        <v>118</v>
      </c>
      <c r="T424" s="65" t="e">
        <f>VLOOKUP($X424,Vector!$A:$I,6,0)</f>
        <v>#N/A</v>
      </c>
      <c r="U424" s="65" t="e">
        <f>VLOOKUP($X424,Vector!$A:$I,7,0)</f>
        <v>#N/A</v>
      </c>
      <c r="V424" s="65" t="e">
        <f>VLOOKUP($X424,Vector!$A:$I,8,0)</f>
        <v>#N/A</v>
      </c>
      <c r="W424" s="65" t="e">
        <f>VLOOKUP($X424,Vector!$A:$I,9,0)</f>
        <v>#N/A</v>
      </c>
      <c r="X424" s="13" t="str">
        <f t="shared" si="41"/>
        <v/>
      </c>
      <c r="Y424" s="75">
        <f t="shared" si="42"/>
        <v>0</v>
      </c>
    </row>
    <row r="425" spans="10:25" x14ac:dyDescent="0.25">
      <c r="J425" s="57" t="e">
        <f>+VLOOKUP($X425,Vector!$A:$P,4,0)-$A425</f>
        <v>#N/A</v>
      </c>
      <c r="K425" s="57" t="e">
        <f>+VLOOKUP($X425,Vector!$A:$P,2,0)</f>
        <v>#N/A</v>
      </c>
      <c r="L425" s="57" t="e">
        <f>VLOOKUP(VLOOKUP($X425,Vector!$A:$P,5,0),Catalogos!K:L,2,0)</f>
        <v>#N/A</v>
      </c>
      <c r="M425" s="53" t="str">
        <f>IFERROR(VLOOKUP($F425,Catalogos!$A:$B,2,0),"VII")</f>
        <v>VII</v>
      </c>
      <c r="N425" s="56" t="e">
        <f>VLOOKUP(MIN(IFERROR(VLOOKUP(T425,Catalogos!$F:$G,2,0),200),IFERROR(VLOOKUP(U425,Catalogos!$F:$G,2,0),200),IFERROR(VLOOKUP(V425,Catalogos!$F:$G,2,0),200),IFERROR(VLOOKUP(W425,Catalogos!$F:$G,2,0),200)),Catalogos!$G$30:$H$57,2,0)</f>
        <v>#N/A</v>
      </c>
      <c r="O425" s="53" t="e">
        <f>VLOOKUP($F425,Catalogos!$A:$C,3,0)</f>
        <v>#N/A</v>
      </c>
      <c r="P425" s="14" t="e">
        <f t="shared" si="38"/>
        <v>#N/A</v>
      </c>
      <c r="Q425" s="20">
        <f t="shared" si="39"/>
        <v>0</v>
      </c>
      <c r="R425" s="20" t="e">
        <f t="shared" si="40"/>
        <v>#N/A</v>
      </c>
      <c r="S425" s="20" t="s">
        <v>118</v>
      </c>
      <c r="T425" s="65" t="e">
        <f>VLOOKUP($X425,Vector!$A:$I,6,0)</f>
        <v>#N/A</v>
      </c>
      <c r="U425" s="65" t="e">
        <f>VLOOKUP($X425,Vector!$A:$I,7,0)</f>
        <v>#N/A</v>
      </c>
      <c r="V425" s="65" t="e">
        <f>VLOOKUP($X425,Vector!$A:$I,8,0)</f>
        <v>#N/A</v>
      </c>
      <c r="W425" s="65" t="e">
        <f>VLOOKUP($X425,Vector!$A:$I,9,0)</f>
        <v>#N/A</v>
      </c>
      <c r="X425" s="13" t="str">
        <f t="shared" si="41"/>
        <v/>
      </c>
      <c r="Y425" s="75">
        <f t="shared" si="42"/>
        <v>0</v>
      </c>
    </row>
    <row r="426" spans="10:25" x14ac:dyDescent="0.25">
      <c r="J426" s="57" t="e">
        <f>+VLOOKUP($X426,Vector!$A:$P,4,0)-$A426</f>
        <v>#N/A</v>
      </c>
      <c r="K426" s="57" t="e">
        <f>+VLOOKUP($X426,Vector!$A:$P,2,0)</f>
        <v>#N/A</v>
      </c>
      <c r="L426" s="57" t="e">
        <f>VLOOKUP(VLOOKUP($X426,Vector!$A:$P,5,0),Catalogos!K:L,2,0)</f>
        <v>#N/A</v>
      </c>
      <c r="M426" s="53" t="str">
        <f>IFERROR(VLOOKUP($F426,Catalogos!$A:$B,2,0),"VII")</f>
        <v>VII</v>
      </c>
      <c r="N426" s="56" t="e">
        <f>VLOOKUP(MIN(IFERROR(VLOOKUP(T426,Catalogos!$F:$G,2,0),200),IFERROR(VLOOKUP(U426,Catalogos!$F:$G,2,0),200),IFERROR(VLOOKUP(V426,Catalogos!$F:$G,2,0),200),IFERROR(VLOOKUP(W426,Catalogos!$F:$G,2,0),200)),Catalogos!$G$30:$H$57,2,0)</f>
        <v>#N/A</v>
      </c>
      <c r="O426" s="53" t="e">
        <f>VLOOKUP($F426,Catalogos!$A:$C,3,0)</f>
        <v>#N/A</v>
      </c>
      <c r="P426" s="14" t="e">
        <f t="shared" si="38"/>
        <v>#N/A</v>
      </c>
      <c r="Q426" s="20">
        <f t="shared" si="39"/>
        <v>0</v>
      </c>
      <c r="R426" s="20" t="e">
        <f t="shared" si="40"/>
        <v>#N/A</v>
      </c>
      <c r="S426" s="20" t="s">
        <v>118</v>
      </c>
      <c r="T426" s="65" t="e">
        <f>VLOOKUP($X426,Vector!$A:$I,6,0)</f>
        <v>#N/A</v>
      </c>
      <c r="U426" s="65" t="e">
        <f>VLOOKUP($X426,Vector!$A:$I,7,0)</f>
        <v>#N/A</v>
      </c>
      <c r="V426" s="65" t="e">
        <f>VLOOKUP($X426,Vector!$A:$I,8,0)</f>
        <v>#N/A</v>
      </c>
      <c r="W426" s="65" t="e">
        <f>VLOOKUP($X426,Vector!$A:$I,9,0)</f>
        <v>#N/A</v>
      </c>
      <c r="X426" s="13" t="str">
        <f t="shared" si="41"/>
        <v/>
      </c>
      <c r="Y426" s="75">
        <f t="shared" si="42"/>
        <v>0</v>
      </c>
    </row>
    <row r="427" spans="10:25" x14ac:dyDescent="0.25">
      <c r="J427" s="57" t="e">
        <f>+VLOOKUP($X427,Vector!$A:$P,4,0)-$A427</f>
        <v>#N/A</v>
      </c>
      <c r="K427" s="57" t="e">
        <f>+VLOOKUP($X427,Vector!$A:$P,2,0)</f>
        <v>#N/A</v>
      </c>
      <c r="L427" s="57" t="e">
        <f>VLOOKUP(VLOOKUP($X427,Vector!$A:$P,5,0),Catalogos!K:L,2,0)</f>
        <v>#N/A</v>
      </c>
      <c r="M427" s="53" t="str">
        <f>IFERROR(VLOOKUP($F427,Catalogos!$A:$B,2,0),"VII")</f>
        <v>VII</v>
      </c>
      <c r="N427" s="56" t="e">
        <f>VLOOKUP(MIN(IFERROR(VLOOKUP(T427,Catalogos!$F:$G,2,0),200),IFERROR(VLOOKUP(U427,Catalogos!$F:$G,2,0),200),IFERROR(VLOOKUP(V427,Catalogos!$F:$G,2,0),200),IFERROR(VLOOKUP(W427,Catalogos!$F:$G,2,0),200)),Catalogos!$G$30:$H$57,2,0)</f>
        <v>#N/A</v>
      </c>
      <c r="O427" s="53" t="e">
        <f>VLOOKUP($F427,Catalogos!$A:$C,3,0)</f>
        <v>#N/A</v>
      </c>
      <c r="P427" s="14" t="e">
        <f t="shared" si="38"/>
        <v>#N/A</v>
      </c>
      <c r="Q427" s="20">
        <f t="shared" si="39"/>
        <v>0</v>
      </c>
      <c r="R427" s="20" t="e">
        <f t="shared" si="40"/>
        <v>#N/A</v>
      </c>
      <c r="S427" s="20" t="s">
        <v>118</v>
      </c>
      <c r="T427" s="65" t="e">
        <f>VLOOKUP($X427,Vector!$A:$I,6,0)</f>
        <v>#N/A</v>
      </c>
      <c r="U427" s="65" t="e">
        <f>VLOOKUP($X427,Vector!$A:$I,7,0)</f>
        <v>#N/A</v>
      </c>
      <c r="V427" s="65" t="e">
        <f>VLOOKUP($X427,Vector!$A:$I,8,0)</f>
        <v>#N/A</v>
      </c>
      <c r="W427" s="65" t="e">
        <f>VLOOKUP($X427,Vector!$A:$I,9,0)</f>
        <v>#N/A</v>
      </c>
      <c r="X427" s="13" t="str">
        <f t="shared" si="41"/>
        <v/>
      </c>
      <c r="Y427" s="75">
        <f t="shared" si="42"/>
        <v>0</v>
      </c>
    </row>
    <row r="428" spans="10:25" x14ac:dyDescent="0.25">
      <c r="J428" s="57" t="e">
        <f>+VLOOKUP($X428,Vector!$A:$P,4,0)-$A428</f>
        <v>#N/A</v>
      </c>
      <c r="K428" s="57" t="e">
        <f>+VLOOKUP($X428,Vector!$A:$P,2,0)</f>
        <v>#N/A</v>
      </c>
      <c r="L428" s="57" t="e">
        <f>VLOOKUP(VLOOKUP($X428,Vector!$A:$P,5,0),Catalogos!K:L,2,0)</f>
        <v>#N/A</v>
      </c>
      <c r="M428" s="53" t="str">
        <f>IFERROR(VLOOKUP($F428,Catalogos!$A:$B,2,0),"VII")</f>
        <v>VII</v>
      </c>
      <c r="N428" s="56" t="e">
        <f>VLOOKUP(MIN(IFERROR(VLOOKUP(T428,Catalogos!$F:$G,2,0),200),IFERROR(VLOOKUP(U428,Catalogos!$F:$G,2,0),200),IFERROR(VLOOKUP(V428,Catalogos!$F:$G,2,0),200),IFERROR(VLOOKUP(W428,Catalogos!$F:$G,2,0),200)),Catalogos!$G$30:$H$57,2,0)</f>
        <v>#N/A</v>
      </c>
      <c r="O428" s="53" t="e">
        <f>VLOOKUP($F428,Catalogos!$A:$C,3,0)</f>
        <v>#N/A</v>
      </c>
      <c r="P428" s="14" t="e">
        <f t="shared" si="38"/>
        <v>#N/A</v>
      </c>
      <c r="Q428" s="20">
        <f t="shared" si="39"/>
        <v>0</v>
      </c>
      <c r="R428" s="20" t="e">
        <f t="shared" si="40"/>
        <v>#N/A</v>
      </c>
      <c r="S428" s="20" t="s">
        <v>118</v>
      </c>
      <c r="T428" s="65" t="e">
        <f>VLOOKUP($X428,Vector!$A:$I,6,0)</f>
        <v>#N/A</v>
      </c>
      <c r="U428" s="65" t="e">
        <f>VLOOKUP($X428,Vector!$A:$I,7,0)</f>
        <v>#N/A</v>
      </c>
      <c r="V428" s="65" t="e">
        <f>VLOOKUP($X428,Vector!$A:$I,8,0)</f>
        <v>#N/A</v>
      </c>
      <c r="W428" s="65" t="e">
        <f>VLOOKUP($X428,Vector!$A:$I,9,0)</f>
        <v>#N/A</v>
      </c>
      <c r="X428" s="13" t="str">
        <f t="shared" si="41"/>
        <v/>
      </c>
      <c r="Y428" s="75">
        <f t="shared" si="42"/>
        <v>0</v>
      </c>
    </row>
    <row r="429" spans="10:25" x14ac:dyDescent="0.25">
      <c r="J429" s="57" t="e">
        <f>+VLOOKUP($X429,Vector!$A:$P,4,0)-$A429</f>
        <v>#N/A</v>
      </c>
      <c r="K429" s="57" t="e">
        <f>+VLOOKUP($X429,Vector!$A:$P,2,0)</f>
        <v>#N/A</v>
      </c>
      <c r="L429" s="57" t="e">
        <f>VLOOKUP(VLOOKUP($X429,Vector!$A:$P,5,0),Catalogos!K:L,2,0)</f>
        <v>#N/A</v>
      </c>
      <c r="M429" s="53" t="str">
        <f>IFERROR(VLOOKUP($F429,Catalogos!$A:$B,2,0),"VII")</f>
        <v>VII</v>
      </c>
      <c r="N429" s="56" t="e">
        <f>VLOOKUP(MIN(IFERROR(VLOOKUP(T429,Catalogos!$F:$G,2,0),200),IFERROR(VLOOKUP(U429,Catalogos!$F:$G,2,0),200),IFERROR(VLOOKUP(V429,Catalogos!$F:$G,2,0),200),IFERROR(VLOOKUP(W429,Catalogos!$F:$G,2,0),200)),Catalogos!$G$30:$H$57,2,0)</f>
        <v>#N/A</v>
      </c>
      <c r="O429" s="53" t="e">
        <f>VLOOKUP($F429,Catalogos!$A:$C,3,0)</f>
        <v>#N/A</v>
      </c>
      <c r="P429" s="14" t="e">
        <f t="shared" si="38"/>
        <v>#N/A</v>
      </c>
      <c r="Q429" s="20">
        <f t="shared" si="39"/>
        <v>0</v>
      </c>
      <c r="R429" s="20" t="e">
        <f t="shared" si="40"/>
        <v>#N/A</v>
      </c>
      <c r="S429" s="20" t="s">
        <v>118</v>
      </c>
      <c r="T429" s="65" t="e">
        <f>VLOOKUP($X429,Vector!$A:$I,6,0)</f>
        <v>#N/A</v>
      </c>
      <c r="U429" s="65" t="e">
        <f>VLOOKUP($X429,Vector!$A:$I,7,0)</f>
        <v>#N/A</v>
      </c>
      <c r="V429" s="65" t="e">
        <f>VLOOKUP($X429,Vector!$A:$I,8,0)</f>
        <v>#N/A</v>
      </c>
      <c r="W429" s="65" t="e">
        <f>VLOOKUP($X429,Vector!$A:$I,9,0)</f>
        <v>#N/A</v>
      </c>
      <c r="X429" s="13" t="str">
        <f t="shared" si="41"/>
        <v/>
      </c>
      <c r="Y429" s="75">
        <f t="shared" si="42"/>
        <v>0</v>
      </c>
    </row>
    <row r="430" spans="10:25" x14ac:dyDescent="0.25">
      <c r="J430" s="57" t="e">
        <f>+VLOOKUP($X430,Vector!$A:$P,4,0)-$A430</f>
        <v>#N/A</v>
      </c>
      <c r="K430" s="57" t="e">
        <f>+VLOOKUP($X430,Vector!$A:$P,2,0)</f>
        <v>#N/A</v>
      </c>
      <c r="L430" s="57" t="e">
        <f>VLOOKUP(VLOOKUP($X430,Vector!$A:$P,5,0),Catalogos!K:L,2,0)</f>
        <v>#N/A</v>
      </c>
      <c r="M430" s="53" t="str">
        <f>IFERROR(VLOOKUP($F430,Catalogos!$A:$B,2,0),"VII")</f>
        <v>VII</v>
      </c>
      <c r="N430" s="56" t="e">
        <f>VLOOKUP(MIN(IFERROR(VLOOKUP(T430,Catalogos!$F:$G,2,0),200),IFERROR(VLOOKUP(U430,Catalogos!$F:$G,2,0),200),IFERROR(VLOOKUP(V430,Catalogos!$F:$G,2,0),200),IFERROR(VLOOKUP(W430,Catalogos!$F:$G,2,0),200)),Catalogos!$G$30:$H$57,2,0)</f>
        <v>#N/A</v>
      </c>
      <c r="O430" s="53" t="e">
        <f>VLOOKUP($F430,Catalogos!$A:$C,3,0)</f>
        <v>#N/A</v>
      </c>
      <c r="P430" s="14" t="e">
        <f t="shared" si="38"/>
        <v>#N/A</v>
      </c>
      <c r="Q430" s="20">
        <f t="shared" si="39"/>
        <v>0</v>
      </c>
      <c r="R430" s="20" t="e">
        <f t="shared" si="40"/>
        <v>#N/A</v>
      </c>
      <c r="S430" s="20" t="s">
        <v>118</v>
      </c>
      <c r="T430" s="65" t="e">
        <f>VLOOKUP($X430,Vector!$A:$I,6,0)</f>
        <v>#N/A</v>
      </c>
      <c r="U430" s="65" t="e">
        <f>VLOOKUP($X430,Vector!$A:$I,7,0)</f>
        <v>#N/A</v>
      </c>
      <c r="V430" s="65" t="e">
        <f>VLOOKUP($X430,Vector!$A:$I,8,0)</f>
        <v>#N/A</v>
      </c>
      <c r="W430" s="65" t="e">
        <f>VLOOKUP($X430,Vector!$A:$I,9,0)</f>
        <v>#N/A</v>
      </c>
      <c r="X430" s="13" t="str">
        <f t="shared" si="41"/>
        <v/>
      </c>
      <c r="Y430" s="75">
        <f t="shared" si="42"/>
        <v>0</v>
      </c>
    </row>
    <row r="431" spans="10:25" x14ac:dyDescent="0.25">
      <c r="J431" s="57" t="e">
        <f>+VLOOKUP($X431,Vector!$A:$P,4,0)-$A431</f>
        <v>#N/A</v>
      </c>
      <c r="K431" s="57" t="e">
        <f>+VLOOKUP($X431,Vector!$A:$P,2,0)</f>
        <v>#N/A</v>
      </c>
      <c r="L431" s="57" t="e">
        <f>VLOOKUP(VLOOKUP($X431,Vector!$A:$P,5,0),Catalogos!K:L,2,0)</f>
        <v>#N/A</v>
      </c>
      <c r="M431" s="53" t="str">
        <f>IFERROR(VLOOKUP($F431,Catalogos!$A:$B,2,0),"VII")</f>
        <v>VII</v>
      </c>
      <c r="N431" s="56" t="e">
        <f>VLOOKUP(MIN(IFERROR(VLOOKUP(T431,Catalogos!$F:$G,2,0),200),IFERROR(VLOOKUP(U431,Catalogos!$F:$G,2,0),200),IFERROR(VLOOKUP(V431,Catalogos!$F:$G,2,0),200),IFERROR(VLOOKUP(W431,Catalogos!$F:$G,2,0),200)),Catalogos!$G$30:$H$57,2,0)</f>
        <v>#N/A</v>
      </c>
      <c r="O431" s="53" t="e">
        <f>VLOOKUP($F431,Catalogos!$A:$C,3,0)</f>
        <v>#N/A</v>
      </c>
      <c r="P431" s="14" t="e">
        <f t="shared" ref="P431:P494" si="43">+K431*D431</f>
        <v>#N/A</v>
      </c>
      <c r="Q431" s="20">
        <f t="shared" ref="Q431:Q494" si="44">+H431-A431</f>
        <v>0</v>
      </c>
      <c r="R431" s="20" t="e">
        <f t="shared" ref="R431:R494" si="45">+J431-A431</f>
        <v>#N/A</v>
      </c>
      <c r="S431" s="20" t="s">
        <v>118</v>
      </c>
      <c r="T431" s="65" t="e">
        <f>VLOOKUP($X431,Vector!$A:$I,6,0)</f>
        <v>#N/A</v>
      </c>
      <c r="U431" s="65" t="e">
        <f>VLOOKUP($X431,Vector!$A:$I,7,0)</f>
        <v>#N/A</v>
      </c>
      <c r="V431" s="65" t="e">
        <f>VLOOKUP($X431,Vector!$A:$I,8,0)</f>
        <v>#N/A</v>
      </c>
      <c r="W431" s="65" t="e">
        <f>VLOOKUP($X431,Vector!$A:$I,9,0)</f>
        <v>#N/A</v>
      </c>
      <c r="X431" s="13" t="str">
        <f t="shared" ref="X431:X494" si="46">E431&amp;F431&amp;G431</f>
        <v/>
      </c>
      <c r="Y431" s="75">
        <f t="shared" si="42"/>
        <v>0</v>
      </c>
    </row>
    <row r="432" spans="10:25" x14ac:dyDescent="0.25">
      <c r="J432" s="57" t="e">
        <f>+VLOOKUP($X432,Vector!$A:$P,4,0)-$A432</f>
        <v>#N/A</v>
      </c>
      <c r="K432" s="57" t="e">
        <f>+VLOOKUP($X432,Vector!$A:$P,2,0)</f>
        <v>#N/A</v>
      </c>
      <c r="L432" s="57" t="e">
        <f>VLOOKUP(VLOOKUP($X432,Vector!$A:$P,5,0),Catalogos!K:L,2,0)</f>
        <v>#N/A</v>
      </c>
      <c r="M432" s="53" t="str">
        <f>IFERROR(VLOOKUP($F432,Catalogos!$A:$B,2,0),"VII")</f>
        <v>VII</v>
      </c>
      <c r="N432" s="56" t="e">
        <f>VLOOKUP(MIN(IFERROR(VLOOKUP(T432,Catalogos!$F:$G,2,0),200),IFERROR(VLOOKUP(U432,Catalogos!$F:$G,2,0),200),IFERROR(VLOOKUP(V432,Catalogos!$F:$G,2,0),200),IFERROR(VLOOKUP(W432,Catalogos!$F:$G,2,0),200)),Catalogos!$G$30:$H$57,2,0)</f>
        <v>#N/A</v>
      </c>
      <c r="O432" s="53" t="e">
        <f>VLOOKUP($F432,Catalogos!$A:$C,3,0)</f>
        <v>#N/A</v>
      </c>
      <c r="P432" s="14" t="e">
        <f t="shared" si="43"/>
        <v>#N/A</v>
      </c>
      <c r="Q432" s="20">
        <f t="shared" si="44"/>
        <v>0</v>
      </c>
      <c r="R432" s="20" t="e">
        <f t="shared" si="45"/>
        <v>#N/A</v>
      </c>
      <c r="S432" s="20" t="s">
        <v>118</v>
      </c>
      <c r="T432" s="65" t="e">
        <f>VLOOKUP($X432,Vector!$A:$I,6,0)</f>
        <v>#N/A</v>
      </c>
      <c r="U432" s="65" t="e">
        <f>VLOOKUP($X432,Vector!$A:$I,7,0)</f>
        <v>#N/A</v>
      </c>
      <c r="V432" s="65" t="e">
        <f>VLOOKUP($X432,Vector!$A:$I,8,0)</f>
        <v>#N/A</v>
      </c>
      <c r="W432" s="65" t="e">
        <f>VLOOKUP($X432,Vector!$A:$I,9,0)</f>
        <v>#N/A</v>
      </c>
      <c r="X432" s="13" t="str">
        <f t="shared" si="46"/>
        <v/>
      </c>
      <c r="Y432" s="75">
        <f t="shared" si="42"/>
        <v>0</v>
      </c>
    </row>
    <row r="433" spans="10:25" x14ac:dyDescent="0.25">
      <c r="J433" s="57" t="e">
        <f>+VLOOKUP($X433,Vector!$A:$P,4,0)-$A433</f>
        <v>#N/A</v>
      </c>
      <c r="K433" s="57" t="e">
        <f>+VLOOKUP($X433,Vector!$A:$P,2,0)</f>
        <v>#N/A</v>
      </c>
      <c r="L433" s="57" t="e">
        <f>VLOOKUP(VLOOKUP($X433,Vector!$A:$P,5,0),Catalogos!K:L,2,0)</f>
        <v>#N/A</v>
      </c>
      <c r="M433" s="53" t="str">
        <f>IFERROR(VLOOKUP($F433,Catalogos!$A:$B,2,0),"VII")</f>
        <v>VII</v>
      </c>
      <c r="N433" s="56" t="e">
        <f>VLOOKUP(MIN(IFERROR(VLOOKUP(T433,Catalogos!$F:$G,2,0),200),IFERROR(VLOOKUP(U433,Catalogos!$F:$G,2,0),200),IFERROR(VLOOKUP(V433,Catalogos!$F:$G,2,0),200),IFERROR(VLOOKUP(W433,Catalogos!$F:$G,2,0),200)),Catalogos!$G$30:$H$57,2,0)</f>
        <v>#N/A</v>
      </c>
      <c r="O433" s="53" t="e">
        <f>VLOOKUP($F433,Catalogos!$A:$C,3,0)</f>
        <v>#N/A</v>
      </c>
      <c r="P433" s="14" t="e">
        <f t="shared" si="43"/>
        <v>#N/A</v>
      </c>
      <c r="Q433" s="20">
        <f t="shared" si="44"/>
        <v>0</v>
      </c>
      <c r="R433" s="20" t="e">
        <f t="shared" si="45"/>
        <v>#N/A</v>
      </c>
      <c r="S433" s="20" t="s">
        <v>118</v>
      </c>
      <c r="T433" s="65" t="e">
        <f>VLOOKUP($X433,Vector!$A:$I,6,0)</f>
        <v>#N/A</v>
      </c>
      <c r="U433" s="65" t="e">
        <f>VLOOKUP($X433,Vector!$A:$I,7,0)</f>
        <v>#N/A</v>
      </c>
      <c r="V433" s="65" t="e">
        <f>VLOOKUP($X433,Vector!$A:$I,8,0)</f>
        <v>#N/A</v>
      </c>
      <c r="W433" s="65" t="e">
        <f>VLOOKUP($X433,Vector!$A:$I,9,0)</f>
        <v>#N/A</v>
      </c>
      <c r="X433" s="13" t="str">
        <f t="shared" si="46"/>
        <v/>
      </c>
      <c r="Y433" s="75">
        <f t="shared" si="42"/>
        <v>0</v>
      </c>
    </row>
    <row r="434" spans="10:25" x14ac:dyDescent="0.25">
      <c r="J434" s="57" t="e">
        <f>+VLOOKUP($X434,Vector!$A:$P,4,0)-$A434</f>
        <v>#N/A</v>
      </c>
      <c r="K434" s="57" t="e">
        <f>+VLOOKUP($X434,Vector!$A:$P,2,0)</f>
        <v>#N/A</v>
      </c>
      <c r="L434" s="57" t="e">
        <f>VLOOKUP(VLOOKUP($X434,Vector!$A:$P,5,0),Catalogos!K:L,2,0)</f>
        <v>#N/A</v>
      </c>
      <c r="M434" s="53" t="str">
        <f>IFERROR(VLOOKUP($F434,Catalogos!$A:$B,2,0),"VII")</f>
        <v>VII</v>
      </c>
      <c r="N434" s="56" t="e">
        <f>VLOOKUP(MIN(IFERROR(VLOOKUP(T434,Catalogos!$F:$G,2,0),200),IFERROR(VLOOKUP(U434,Catalogos!$F:$G,2,0),200),IFERROR(VLOOKUP(V434,Catalogos!$F:$G,2,0),200),IFERROR(VLOOKUP(W434,Catalogos!$F:$G,2,0),200)),Catalogos!$G$30:$H$57,2,0)</f>
        <v>#N/A</v>
      </c>
      <c r="O434" s="53" t="e">
        <f>VLOOKUP($F434,Catalogos!$A:$C,3,0)</f>
        <v>#N/A</v>
      </c>
      <c r="P434" s="14" t="e">
        <f t="shared" si="43"/>
        <v>#N/A</v>
      </c>
      <c r="Q434" s="20">
        <f t="shared" si="44"/>
        <v>0</v>
      </c>
      <c r="R434" s="20" t="e">
        <f t="shared" si="45"/>
        <v>#N/A</v>
      </c>
      <c r="S434" s="20" t="s">
        <v>118</v>
      </c>
      <c r="T434" s="65" t="e">
        <f>VLOOKUP($X434,Vector!$A:$I,6,0)</f>
        <v>#N/A</v>
      </c>
      <c r="U434" s="65" t="e">
        <f>VLOOKUP($X434,Vector!$A:$I,7,0)</f>
        <v>#N/A</v>
      </c>
      <c r="V434" s="65" t="e">
        <f>VLOOKUP($X434,Vector!$A:$I,8,0)</f>
        <v>#N/A</v>
      </c>
      <c r="W434" s="65" t="e">
        <f>VLOOKUP($X434,Vector!$A:$I,9,0)</f>
        <v>#N/A</v>
      </c>
      <c r="X434" s="13" t="str">
        <f t="shared" si="46"/>
        <v/>
      </c>
      <c r="Y434" s="75">
        <f t="shared" si="42"/>
        <v>0</v>
      </c>
    </row>
    <row r="435" spans="10:25" x14ac:dyDescent="0.25">
      <c r="J435" s="57" t="e">
        <f>+VLOOKUP($X435,Vector!$A:$P,4,0)-$A435</f>
        <v>#N/A</v>
      </c>
      <c r="K435" s="57" t="e">
        <f>+VLOOKUP($X435,Vector!$A:$P,2,0)</f>
        <v>#N/A</v>
      </c>
      <c r="L435" s="57" t="e">
        <f>VLOOKUP(VLOOKUP($X435,Vector!$A:$P,5,0),Catalogos!K:L,2,0)</f>
        <v>#N/A</v>
      </c>
      <c r="M435" s="53" t="str">
        <f>IFERROR(VLOOKUP($F435,Catalogos!$A:$B,2,0),"VII")</f>
        <v>VII</v>
      </c>
      <c r="N435" s="56" t="e">
        <f>VLOOKUP(MIN(IFERROR(VLOOKUP(T435,Catalogos!$F:$G,2,0),200),IFERROR(VLOOKUP(U435,Catalogos!$F:$G,2,0),200),IFERROR(VLOOKUP(V435,Catalogos!$F:$G,2,0),200),IFERROR(VLOOKUP(W435,Catalogos!$F:$G,2,0),200)),Catalogos!$G$30:$H$57,2,0)</f>
        <v>#N/A</v>
      </c>
      <c r="O435" s="53" t="e">
        <f>VLOOKUP($F435,Catalogos!$A:$C,3,0)</f>
        <v>#N/A</v>
      </c>
      <c r="P435" s="14" t="e">
        <f t="shared" si="43"/>
        <v>#N/A</v>
      </c>
      <c r="Q435" s="20">
        <f t="shared" si="44"/>
        <v>0</v>
      </c>
      <c r="R435" s="20" t="e">
        <f t="shared" si="45"/>
        <v>#N/A</v>
      </c>
      <c r="S435" s="20" t="s">
        <v>118</v>
      </c>
      <c r="T435" s="65" t="e">
        <f>VLOOKUP($X435,Vector!$A:$I,6,0)</f>
        <v>#N/A</v>
      </c>
      <c r="U435" s="65" t="e">
        <f>VLOOKUP($X435,Vector!$A:$I,7,0)</f>
        <v>#N/A</v>
      </c>
      <c r="V435" s="65" t="e">
        <f>VLOOKUP($X435,Vector!$A:$I,8,0)</f>
        <v>#N/A</v>
      </c>
      <c r="W435" s="65" t="e">
        <f>VLOOKUP($X435,Vector!$A:$I,9,0)</f>
        <v>#N/A</v>
      </c>
      <c r="X435" s="13" t="str">
        <f t="shared" si="46"/>
        <v/>
      </c>
      <c r="Y435" s="75">
        <f t="shared" si="42"/>
        <v>0</v>
      </c>
    </row>
    <row r="436" spans="10:25" x14ac:dyDescent="0.25">
      <c r="J436" s="57" t="e">
        <f>+VLOOKUP($X436,Vector!$A:$P,4,0)-$A436</f>
        <v>#N/A</v>
      </c>
      <c r="K436" s="57" t="e">
        <f>+VLOOKUP($X436,Vector!$A:$P,2,0)</f>
        <v>#N/A</v>
      </c>
      <c r="L436" s="57" t="e">
        <f>VLOOKUP(VLOOKUP($X436,Vector!$A:$P,5,0),Catalogos!K:L,2,0)</f>
        <v>#N/A</v>
      </c>
      <c r="M436" s="53" t="str">
        <f>IFERROR(VLOOKUP($F436,Catalogos!$A:$B,2,0),"VII")</f>
        <v>VII</v>
      </c>
      <c r="N436" s="56" t="e">
        <f>VLOOKUP(MIN(IFERROR(VLOOKUP(T436,Catalogos!$F:$G,2,0),200),IFERROR(VLOOKUP(U436,Catalogos!$F:$G,2,0),200),IFERROR(VLOOKUP(V436,Catalogos!$F:$G,2,0),200),IFERROR(VLOOKUP(W436,Catalogos!$F:$G,2,0),200)),Catalogos!$G$30:$H$57,2,0)</f>
        <v>#N/A</v>
      </c>
      <c r="O436" s="53" t="e">
        <f>VLOOKUP($F436,Catalogos!$A:$C,3,0)</f>
        <v>#N/A</v>
      </c>
      <c r="P436" s="14" t="e">
        <f t="shared" si="43"/>
        <v>#N/A</v>
      </c>
      <c r="Q436" s="20">
        <f t="shared" si="44"/>
        <v>0</v>
      </c>
      <c r="R436" s="20" t="e">
        <f t="shared" si="45"/>
        <v>#N/A</v>
      </c>
      <c r="S436" s="20" t="s">
        <v>118</v>
      </c>
      <c r="T436" s="65" t="e">
        <f>VLOOKUP($X436,Vector!$A:$I,6,0)</f>
        <v>#N/A</v>
      </c>
      <c r="U436" s="65" t="e">
        <f>VLOOKUP($X436,Vector!$A:$I,7,0)</f>
        <v>#N/A</v>
      </c>
      <c r="V436" s="65" t="e">
        <f>VLOOKUP($X436,Vector!$A:$I,8,0)</f>
        <v>#N/A</v>
      </c>
      <c r="W436" s="65" t="e">
        <f>VLOOKUP($X436,Vector!$A:$I,9,0)</f>
        <v>#N/A</v>
      </c>
      <c r="X436" s="13" t="str">
        <f t="shared" si="46"/>
        <v/>
      </c>
      <c r="Y436" s="75">
        <f t="shared" si="42"/>
        <v>0</v>
      </c>
    </row>
    <row r="437" spans="10:25" x14ac:dyDescent="0.25">
      <c r="J437" s="57" t="e">
        <f>+VLOOKUP($X437,Vector!$A:$P,4,0)-$A437</f>
        <v>#N/A</v>
      </c>
      <c r="K437" s="57" t="e">
        <f>+VLOOKUP($X437,Vector!$A:$P,2,0)</f>
        <v>#N/A</v>
      </c>
      <c r="L437" s="57" t="e">
        <f>VLOOKUP(VLOOKUP($X437,Vector!$A:$P,5,0),Catalogos!K:L,2,0)</f>
        <v>#N/A</v>
      </c>
      <c r="M437" s="53" t="str">
        <f>IFERROR(VLOOKUP($F437,Catalogos!$A:$B,2,0),"VII")</f>
        <v>VII</v>
      </c>
      <c r="N437" s="56" t="e">
        <f>VLOOKUP(MIN(IFERROR(VLOOKUP(T437,Catalogos!$F:$G,2,0),200),IFERROR(VLOOKUP(U437,Catalogos!$F:$G,2,0),200),IFERROR(VLOOKUP(V437,Catalogos!$F:$G,2,0),200),IFERROR(VLOOKUP(W437,Catalogos!$F:$G,2,0),200)),Catalogos!$G$30:$H$57,2,0)</f>
        <v>#N/A</v>
      </c>
      <c r="O437" s="53" t="e">
        <f>VLOOKUP($F437,Catalogos!$A:$C,3,0)</f>
        <v>#N/A</v>
      </c>
      <c r="P437" s="14" t="e">
        <f t="shared" si="43"/>
        <v>#N/A</v>
      </c>
      <c r="Q437" s="20">
        <f t="shared" si="44"/>
        <v>0</v>
      </c>
      <c r="R437" s="20" t="e">
        <f t="shared" si="45"/>
        <v>#N/A</v>
      </c>
      <c r="S437" s="20" t="s">
        <v>118</v>
      </c>
      <c r="T437" s="65" t="e">
        <f>VLOOKUP($X437,Vector!$A:$I,6,0)</f>
        <v>#N/A</v>
      </c>
      <c r="U437" s="65" t="e">
        <f>VLOOKUP($X437,Vector!$A:$I,7,0)</f>
        <v>#N/A</v>
      </c>
      <c r="V437" s="65" t="e">
        <f>VLOOKUP($X437,Vector!$A:$I,8,0)</f>
        <v>#N/A</v>
      </c>
      <c r="W437" s="65" t="e">
        <f>VLOOKUP($X437,Vector!$A:$I,9,0)</f>
        <v>#N/A</v>
      </c>
      <c r="X437" s="13" t="str">
        <f t="shared" si="46"/>
        <v/>
      </c>
      <c r="Y437" s="75">
        <f t="shared" si="42"/>
        <v>0</v>
      </c>
    </row>
    <row r="438" spans="10:25" x14ac:dyDescent="0.25">
      <c r="J438" s="57" t="e">
        <f>+VLOOKUP($X438,Vector!$A:$P,4,0)-$A438</f>
        <v>#N/A</v>
      </c>
      <c r="K438" s="57" t="e">
        <f>+VLOOKUP($X438,Vector!$A:$P,2,0)</f>
        <v>#N/A</v>
      </c>
      <c r="L438" s="57" t="e">
        <f>VLOOKUP(VLOOKUP($X438,Vector!$A:$P,5,0),Catalogos!K:L,2,0)</f>
        <v>#N/A</v>
      </c>
      <c r="M438" s="53" t="str">
        <f>IFERROR(VLOOKUP($F438,Catalogos!$A:$B,2,0),"VII")</f>
        <v>VII</v>
      </c>
      <c r="N438" s="56" t="e">
        <f>VLOOKUP(MIN(IFERROR(VLOOKUP(T438,Catalogos!$F:$G,2,0),200),IFERROR(VLOOKUP(U438,Catalogos!$F:$G,2,0),200),IFERROR(VLOOKUP(V438,Catalogos!$F:$G,2,0),200),IFERROR(VLOOKUP(W438,Catalogos!$F:$G,2,0),200)),Catalogos!$G$30:$H$57,2,0)</f>
        <v>#N/A</v>
      </c>
      <c r="O438" s="53" t="e">
        <f>VLOOKUP($F438,Catalogos!$A:$C,3,0)</f>
        <v>#N/A</v>
      </c>
      <c r="P438" s="14" t="e">
        <f t="shared" si="43"/>
        <v>#N/A</v>
      </c>
      <c r="Q438" s="20">
        <f t="shared" si="44"/>
        <v>0</v>
      </c>
      <c r="R438" s="20" t="e">
        <f t="shared" si="45"/>
        <v>#N/A</v>
      </c>
      <c r="S438" s="20" t="s">
        <v>118</v>
      </c>
      <c r="T438" s="65" t="e">
        <f>VLOOKUP($X438,Vector!$A:$I,6,0)</f>
        <v>#N/A</v>
      </c>
      <c r="U438" s="65" t="e">
        <f>VLOOKUP($X438,Vector!$A:$I,7,0)</f>
        <v>#N/A</v>
      </c>
      <c r="V438" s="65" t="e">
        <f>VLOOKUP($X438,Vector!$A:$I,8,0)</f>
        <v>#N/A</v>
      </c>
      <c r="W438" s="65" t="e">
        <f>VLOOKUP($X438,Vector!$A:$I,9,0)</f>
        <v>#N/A</v>
      </c>
      <c r="X438" s="13" t="str">
        <f t="shared" si="46"/>
        <v/>
      </c>
      <c r="Y438" s="75">
        <f t="shared" si="42"/>
        <v>0</v>
      </c>
    </row>
    <row r="439" spans="10:25" x14ac:dyDescent="0.25">
      <c r="J439" s="57" t="e">
        <f>+VLOOKUP($X439,Vector!$A:$P,4,0)-$A439</f>
        <v>#N/A</v>
      </c>
      <c r="K439" s="57" t="e">
        <f>+VLOOKUP($X439,Vector!$A:$P,2,0)</f>
        <v>#N/A</v>
      </c>
      <c r="L439" s="57" t="e">
        <f>VLOOKUP(VLOOKUP($X439,Vector!$A:$P,5,0),Catalogos!K:L,2,0)</f>
        <v>#N/A</v>
      </c>
      <c r="M439" s="53" t="str">
        <f>IFERROR(VLOOKUP($F439,Catalogos!$A:$B,2,0),"VII")</f>
        <v>VII</v>
      </c>
      <c r="N439" s="56" t="e">
        <f>VLOOKUP(MIN(IFERROR(VLOOKUP(T439,Catalogos!$F:$G,2,0),200),IFERROR(VLOOKUP(U439,Catalogos!$F:$G,2,0),200),IFERROR(VLOOKUP(V439,Catalogos!$F:$G,2,0),200),IFERROR(VLOOKUP(W439,Catalogos!$F:$G,2,0),200)),Catalogos!$G$30:$H$57,2,0)</f>
        <v>#N/A</v>
      </c>
      <c r="O439" s="53" t="e">
        <f>VLOOKUP($F439,Catalogos!$A:$C,3,0)</f>
        <v>#N/A</v>
      </c>
      <c r="P439" s="14" t="e">
        <f t="shared" si="43"/>
        <v>#N/A</v>
      </c>
      <c r="Q439" s="20">
        <f t="shared" si="44"/>
        <v>0</v>
      </c>
      <c r="R439" s="20" t="e">
        <f t="shared" si="45"/>
        <v>#N/A</v>
      </c>
      <c r="S439" s="20" t="s">
        <v>118</v>
      </c>
      <c r="T439" s="65" t="e">
        <f>VLOOKUP($X439,Vector!$A:$I,6,0)</f>
        <v>#N/A</v>
      </c>
      <c r="U439" s="65" t="e">
        <f>VLOOKUP($X439,Vector!$A:$I,7,0)</f>
        <v>#N/A</v>
      </c>
      <c r="V439" s="65" t="e">
        <f>VLOOKUP($X439,Vector!$A:$I,8,0)</f>
        <v>#N/A</v>
      </c>
      <c r="W439" s="65" t="e">
        <f>VLOOKUP($X439,Vector!$A:$I,9,0)</f>
        <v>#N/A</v>
      </c>
      <c r="X439" s="13" t="str">
        <f t="shared" si="46"/>
        <v/>
      </c>
      <c r="Y439" s="75">
        <f t="shared" si="42"/>
        <v>0</v>
      </c>
    </row>
    <row r="440" spans="10:25" x14ac:dyDescent="0.25">
      <c r="J440" s="57" t="e">
        <f>+VLOOKUP($X440,Vector!$A:$P,4,0)-$A440</f>
        <v>#N/A</v>
      </c>
      <c r="K440" s="57" t="e">
        <f>+VLOOKUP($X440,Vector!$A:$P,2,0)</f>
        <v>#N/A</v>
      </c>
      <c r="L440" s="57" t="e">
        <f>VLOOKUP(VLOOKUP($X440,Vector!$A:$P,5,0),Catalogos!K:L,2,0)</f>
        <v>#N/A</v>
      </c>
      <c r="M440" s="53" t="str">
        <f>IFERROR(VLOOKUP($F440,Catalogos!$A:$B,2,0),"VII")</f>
        <v>VII</v>
      </c>
      <c r="N440" s="56" t="e">
        <f>VLOOKUP(MIN(IFERROR(VLOOKUP(T440,Catalogos!$F:$G,2,0),200),IFERROR(VLOOKUP(U440,Catalogos!$F:$G,2,0),200),IFERROR(VLOOKUP(V440,Catalogos!$F:$G,2,0),200),IFERROR(VLOOKUP(W440,Catalogos!$F:$G,2,0),200)),Catalogos!$G$30:$H$57,2,0)</f>
        <v>#N/A</v>
      </c>
      <c r="O440" s="53" t="e">
        <f>VLOOKUP($F440,Catalogos!$A:$C,3,0)</f>
        <v>#N/A</v>
      </c>
      <c r="P440" s="14" t="e">
        <f t="shared" si="43"/>
        <v>#N/A</v>
      </c>
      <c r="Q440" s="20">
        <f t="shared" si="44"/>
        <v>0</v>
      </c>
      <c r="R440" s="20" t="e">
        <f t="shared" si="45"/>
        <v>#N/A</v>
      </c>
      <c r="S440" s="20" t="s">
        <v>118</v>
      </c>
      <c r="T440" s="65" t="e">
        <f>VLOOKUP($X440,Vector!$A:$I,6,0)</f>
        <v>#N/A</v>
      </c>
      <c r="U440" s="65" t="e">
        <f>VLOOKUP($X440,Vector!$A:$I,7,0)</f>
        <v>#N/A</v>
      </c>
      <c r="V440" s="65" t="e">
        <f>VLOOKUP($X440,Vector!$A:$I,8,0)</f>
        <v>#N/A</v>
      </c>
      <c r="W440" s="65" t="e">
        <f>VLOOKUP($X440,Vector!$A:$I,9,0)</f>
        <v>#N/A</v>
      </c>
      <c r="X440" s="13" t="str">
        <f t="shared" si="46"/>
        <v/>
      </c>
      <c r="Y440" s="75">
        <f t="shared" si="42"/>
        <v>0</v>
      </c>
    </row>
    <row r="441" spans="10:25" x14ac:dyDescent="0.25">
      <c r="J441" s="57" t="e">
        <f>+VLOOKUP($X441,Vector!$A:$P,4,0)-$A441</f>
        <v>#N/A</v>
      </c>
      <c r="K441" s="57" t="e">
        <f>+VLOOKUP($X441,Vector!$A:$P,2,0)</f>
        <v>#N/A</v>
      </c>
      <c r="L441" s="57" t="e">
        <f>VLOOKUP(VLOOKUP($X441,Vector!$A:$P,5,0),Catalogos!K:L,2,0)</f>
        <v>#N/A</v>
      </c>
      <c r="M441" s="53" t="str">
        <f>IFERROR(VLOOKUP($F441,Catalogos!$A:$B,2,0),"VII")</f>
        <v>VII</v>
      </c>
      <c r="N441" s="56" t="e">
        <f>VLOOKUP(MIN(IFERROR(VLOOKUP(T441,Catalogos!$F:$G,2,0),200),IFERROR(VLOOKUP(U441,Catalogos!$F:$G,2,0),200),IFERROR(VLOOKUP(V441,Catalogos!$F:$G,2,0),200),IFERROR(VLOOKUP(W441,Catalogos!$F:$G,2,0),200)),Catalogos!$G$30:$H$57,2,0)</f>
        <v>#N/A</v>
      </c>
      <c r="O441" s="53" t="e">
        <f>VLOOKUP($F441,Catalogos!$A:$C,3,0)</f>
        <v>#N/A</v>
      </c>
      <c r="P441" s="14" t="e">
        <f t="shared" si="43"/>
        <v>#N/A</v>
      </c>
      <c r="Q441" s="20">
        <f t="shared" si="44"/>
        <v>0</v>
      </c>
      <c r="R441" s="20" t="e">
        <f t="shared" si="45"/>
        <v>#N/A</v>
      </c>
      <c r="S441" s="20" t="s">
        <v>118</v>
      </c>
      <c r="T441" s="65" t="e">
        <f>VLOOKUP($X441,Vector!$A:$I,6,0)</f>
        <v>#N/A</v>
      </c>
      <c r="U441" s="65" t="e">
        <f>VLOOKUP($X441,Vector!$A:$I,7,0)</f>
        <v>#N/A</v>
      </c>
      <c r="V441" s="65" t="e">
        <f>VLOOKUP($X441,Vector!$A:$I,8,0)</f>
        <v>#N/A</v>
      </c>
      <c r="W441" s="65" t="e">
        <f>VLOOKUP($X441,Vector!$A:$I,9,0)</f>
        <v>#N/A</v>
      </c>
      <c r="X441" s="13" t="str">
        <f t="shared" si="46"/>
        <v/>
      </c>
      <c r="Y441" s="75">
        <f t="shared" si="42"/>
        <v>0</v>
      </c>
    </row>
    <row r="442" spans="10:25" x14ac:dyDescent="0.25">
      <c r="J442" s="57" t="e">
        <f>+VLOOKUP($X442,Vector!$A:$P,4,0)-$A442</f>
        <v>#N/A</v>
      </c>
      <c r="K442" s="57" t="e">
        <f>+VLOOKUP($X442,Vector!$A:$P,2,0)</f>
        <v>#N/A</v>
      </c>
      <c r="L442" s="57" t="e">
        <f>VLOOKUP(VLOOKUP($X442,Vector!$A:$P,5,0),Catalogos!K:L,2,0)</f>
        <v>#N/A</v>
      </c>
      <c r="M442" s="53" t="str">
        <f>IFERROR(VLOOKUP($F442,Catalogos!$A:$B,2,0),"VII")</f>
        <v>VII</v>
      </c>
      <c r="N442" s="56" t="e">
        <f>VLOOKUP(MIN(IFERROR(VLOOKUP(T442,Catalogos!$F:$G,2,0),200),IFERROR(VLOOKUP(U442,Catalogos!$F:$G,2,0),200),IFERROR(VLOOKUP(V442,Catalogos!$F:$G,2,0),200),IFERROR(VLOOKUP(W442,Catalogos!$F:$G,2,0),200)),Catalogos!$G$30:$H$57,2,0)</f>
        <v>#N/A</v>
      </c>
      <c r="O442" s="53" t="e">
        <f>VLOOKUP($F442,Catalogos!$A:$C,3,0)</f>
        <v>#N/A</v>
      </c>
      <c r="P442" s="14" t="e">
        <f t="shared" si="43"/>
        <v>#N/A</v>
      </c>
      <c r="Q442" s="20">
        <f t="shared" si="44"/>
        <v>0</v>
      </c>
      <c r="R442" s="20" t="e">
        <f t="shared" si="45"/>
        <v>#N/A</v>
      </c>
      <c r="S442" s="20" t="s">
        <v>118</v>
      </c>
      <c r="T442" s="65" t="e">
        <f>VLOOKUP($X442,Vector!$A:$I,6,0)</f>
        <v>#N/A</v>
      </c>
      <c r="U442" s="65" t="e">
        <f>VLOOKUP($X442,Vector!$A:$I,7,0)</f>
        <v>#N/A</v>
      </c>
      <c r="V442" s="65" t="e">
        <f>VLOOKUP($X442,Vector!$A:$I,8,0)</f>
        <v>#N/A</v>
      </c>
      <c r="W442" s="65" t="e">
        <f>VLOOKUP($X442,Vector!$A:$I,9,0)</f>
        <v>#N/A</v>
      </c>
      <c r="X442" s="13" t="str">
        <f t="shared" si="46"/>
        <v/>
      </c>
      <c r="Y442" s="75">
        <f t="shared" si="42"/>
        <v>0</v>
      </c>
    </row>
    <row r="443" spans="10:25" x14ac:dyDescent="0.25">
      <c r="J443" s="57" t="e">
        <f>+VLOOKUP($X443,Vector!$A:$P,4,0)-$A443</f>
        <v>#N/A</v>
      </c>
      <c r="K443" s="57" t="e">
        <f>+VLOOKUP($X443,Vector!$A:$P,2,0)</f>
        <v>#N/A</v>
      </c>
      <c r="L443" s="57" t="e">
        <f>VLOOKUP(VLOOKUP($X443,Vector!$A:$P,5,0),Catalogos!K:L,2,0)</f>
        <v>#N/A</v>
      </c>
      <c r="M443" s="53" t="str">
        <f>IFERROR(VLOOKUP($F443,Catalogos!$A:$B,2,0),"VII")</f>
        <v>VII</v>
      </c>
      <c r="N443" s="56" t="e">
        <f>VLOOKUP(MIN(IFERROR(VLOOKUP(T443,Catalogos!$F:$G,2,0),200),IFERROR(VLOOKUP(U443,Catalogos!$F:$G,2,0),200),IFERROR(VLOOKUP(V443,Catalogos!$F:$G,2,0),200),IFERROR(VLOOKUP(W443,Catalogos!$F:$G,2,0),200)),Catalogos!$G$30:$H$57,2,0)</f>
        <v>#N/A</v>
      </c>
      <c r="O443" s="53" t="e">
        <f>VLOOKUP($F443,Catalogos!$A:$C,3,0)</f>
        <v>#N/A</v>
      </c>
      <c r="P443" s="14" t="e">
        <f t="shared" si="43"/>
        <v>#N/A</v>
      </c>
      <c r="Q443" s="20">
        <f t="shared" si="44"/>
        <v>0</v>
      </c>
      <c r="R443" s="20" t="e">
        <f t="shared" si="45"/>
        <v>#N/A</v>
      </c>
      <c r="S443" s="20" t="s">
        <v>118</v>
      </c>
      <c r="T443" s="65" t="e">
        <f>VLOOKUP($X443,Vector!$A:$I,6,0)</f>
        <v>#N/A</v>
      </c>
      <c r="U443" s="65" t="e">
        <f>VLOOKUP($X443,Vector!$A:$I,7,0)</f>
        <v>#N/A</v>
      </c>
      <c r="V443" s="65" t="e">
        <f>VLOOKUP($X443,Vector!$A:$I,8,0)</f>
        <v>#N/A</v>
      </c>
      <c r="W443" s="65" t="e">
        <f>VLOOKUP($X443,Vector!$A:$I,9,0)</f>
        <v>#N/A</v>
      </c>
      <c r="X443" s="13" t="str">
        <f t="shared" si="46"/>
        <v/>
      </c>
      <c r="Y443" s="75">
        <f t="shared" si="42"/>
        <v>0</v>
      </c>
    </row>
    <row r="444" spans="10:25" x14ac:dyDescent="0.25">
      <c r="J444" s="57" t="e">
        <f>+VLOOKUP($X444,Vector!$A:$P,4,0)-$A444</f>
        <v>#N/A</v>
      </c>
      <c r="K444" s="57" t="e">
        <f>+VLOOKUP($X444,Vector!$A:$P,2,0)</f>
        <v>#N/A</v>
      </c>
      <c r="L444" s="57" t="e">
        <f>VLOOKUP(VLOOKUP($X444,Vector!$A:$P,5,0),Catalogos!K:L,2,0)</f>
        <v>#N/A</v>
      </c>
      <c r="M444" s="53" t="str">
        <f>IFERROR(VLOOKUP($F444,Catalogos!$A:$B,2,0),"VII")</f>
        <v>VII</v>
      </c>
      <c r="N444" s="56" t="e">
        <f>VLOOKUP(MIN(IFERROR(VLOOKUP(T444,Catalogos!$F:$G,2,0),200),IFERROR(VLOOKUP(U444,Catalogos!$F:$G,2,0),200),IFERROR(VLOOKUP(V444,Catalogos!$F:$G,2,0),200),IFERROR(VLOOKUP(W444,Catalogos!$F:$G,2,0),200)),Catalogos!$G$30:$H$57,2,0)</f>
        <v>#N/A</v>
      </c>
      <c r="O444" s="53" t="e">
        <f>VLOOKUP($F444,Catalogos!$A:$C,3,0)</f>
        <v>#N/A</v>
      </c>
      <c r="P444" s="14" t="e">
        <f t="shared" si="43"/>
        <v>#N/A</v>
      </c>
      <c r="Q444" s="20">
        <f t="shared" si="44"/>
        <v>0</v>
      </c>
      <c r="R444" s="20" t="e">
        <f t="shared" si="45"/>
        <v>#N/A</v>
      </c>
      <c r="S444" s="20" t="s">
        <v>118</v>
      </c>
      <c r="T444" s="65" t="e">
        <f>VLOOKUP($X444,Vector!$A:$I,6,0)</f>
        <v>#N/A</v>
      </c>
      <c r="U444" s="65" t="e">
        <f>VLOOKUP($X444,Vector!$A:$I,7,0)</f>
        <v>#N/A</v>
      </c>
      <c r="V444" s="65" t="e">
        <f>VLOOKUP($X444,Vector!$A:$I,8,0)</f>
        <v>#N/A</v>
      </c>
      <c r="W444" s="65" t="e">
        <f>VLOOKUP($X444,Vector!$A:$I,9,0)</f>
        <v>#N/A</v>
      </c>
      <c r="X444" s="13" t="str">
        <f t="shared" si="46"/>
        <v/>
      </c>
      <c r="Y444" s="75">
        <f t="shared" si="42"/>
        <v>0</v>
      </c>
    </row>
    <row r="445" spans="10:25" x14ac:dyDescent="0.25">
      <c r="J445" s="57" t="e">
        <f>+VLOOKUP($X445,Vector!$A:$P,4,0)-$A445</f>
        <v>#N/A</v>
      </c>
      <c r="K445" s="57" t="e">
        <f>+VLOOKUP($X445,Vector!$A:$P,2,0)</f>
        <v>#N/A</v>
      </c>
      <c r="L445" s="57" t="e">
        <f>VLOOKUP(VLOOKUP($X445,Vector!$A:$P,5,0),Catalogos!K:L,2,0)</f>
        <v>#N/A</v>
      </c>
      <c r="M445" s="53" t="str">
        <f>IFERROR(VLOOKUP($F445,Catalogos!$A:$B,2,0),"VII")</f>
        <v>VII</v>
      </c>
      <c r="N445" s="56" t="e">
        <f>VLOOKUP(MIN(IFERROR(VLOOKUP(T445,Catalogos!$F:$G,2,0),200),IFERROR(VLOOKUP(U445,Catalogos!$F:$G,2,0),200),IFERROR(VLOOKUP(V445,Catalogos!$F:$G,2,0),200),IFERROR(VLOOKUP(W445,Catalogos!$F:$G,2,0),200)),Catalogos!$G$30:$H$57,2,0)</f>
        <v>#N/A</v>
      </c>
      <c r="O445" s="53" t="e">
        <f>VLOOKUP($F445,Catalogos!$A:$C,3,0)</f>
        <v>#N/A</v>
      </c>
      <c r="P445" s="14" t="e">
        <f t="shared" si="43"/>
        <v>#N/A</v>
      </c>
      <c r="Q445" s="20">
        <f t="shared" si="44"/>
        <v>0</v>
      </c>
      <c r="R445" s="20" t="e">
        <f t="shared" si="45"/>
        <v>#N/A</v>
      </c>
      <c r="S445" s="20" t="s">
        <v>118</v>
      </c>
      <c r="T445" s="65" t="e">
        <f>VLOOKUP($X445,Vector!$A:$I,6,0)</f>
        <v>#N/A</v>
      </c>
      <c r="U445" s="65" t="e">
        <f>VLOOKUP($X445,Vector!$A:$I,7,0)</f>
        <v>#N/A</v>
      </c>
      <c r="V445" s="65" t="e">
        <f>VLOOKUP($X445,Vector!$A:$I,8,0)</f>
        <v>#N/A</v>
      </c>
      <c r="W445" s="65" t="e">
        <f>VLOOKUP($X445,Vector!$A:$I,9,0)</f>
        <v>#N/A</v>
      </c>
      <c r="X445" s="13" t="str">
        <f t="shared" si="46"/>
        <v/>
      </c>
      <c r="Y445" s="75">
        <f t="shared" si="42"/>
        <v>0</v>
      </c>
    </row>
    <row r="446" spans="10:25" x14ac:dyDescent="0.25">
      <c r="J446" s="57" t="e">
        <f>+VLOOKUP($X446,Vector!$A:$P,4,0)-$A446</f>
        <v>#N/A</v>
      </c>
      <c r="K446" s="57" t="e">
        <f>+VLOOKUP($X446,Vector!$A:$P,2,0)</f>
        <v>#N/A</v>
      </c>
      <c r="L446" s="57" t="e">
        <f>VLOOKUP(VLOOKUP($X446,Vector!$A:$P,5,0),Catalogos!K:L,2,0)</f>
        <v>#N/A</v>
      </c>
      <c r="M446" s="53" t="str">
        <f>IFERROR(VLOOKUP($F446,Catalogos!$A:$B,2,0),"VII")</f>
        <v>VII</v>
      </c>
      <c r="N446" s="56" t="e">
        <f>VLOOKUP(MIN(IFERROR(VLOOKUP(T446,Catalogos!$F:$G,2,0),200),IFERROR(VLOOKUP(U446,Catalogos!$F:$G,2,0),200),IFERROR(VLOOKUP(V446,Catalogos!$F:$G,2,0),200),IFERROR(VLOOKUP(W446,Catalogos!$F:$G,2,0),200)),Catalogos!$G$30:$H$57,2,0)</f>
        <v>#N/A</v>
      </c>
      <c r="O446" s="53" t="e">
        <f>VLOOKUP($F446,Catalogos!$A:$C,3,0)</f>
        <v>#N/A</v>
      </c>
      <c r="P446" s="14" t="e">
        <f t="shared" si="43"/>
        <v>#N/A</v>
      </c>
      <c r="Q446" s="20">
        <f t="shared" si="44"/>
        <v>0</v>
      </c>
      <c r="R446" s="20" t="e">
        <f t="shared" si="45"/>
        <v>#N/A</v>
      </c>
      <c r="S446" s="20" t="s">
        <v>118</v>
      </c>
      <c r="T446" s="65" t="e">
        <f>VLOOKUP($X446,Vector!$A:$I,6,0)</f>
        <v>#N/A</v>
      </c>
      <c r="U446" s="65" t="e">
        <f>VLOOKUP($X446,Vector!$A:$I,7,0)</f>
        <v>#N/A</v>
      </c>
      <c r="V446" s="65" t="e">
        <f>VLOOKUP($X446,Vector!$A:$I,8,0)</f>
        <v>#N/A</v>
      </c>
      <c r="W446" s="65" t="e">
        <f>VLOOKUP($X446,Vector!$A:$I,9,0)</f>
        <v>#N/A</v>
      </c>
      <c r="X446" s="13" t="str">
        <f t="shared" si="46"/>
        <v/>
      </c>
      <c r="Y446" s="75">
        <f t="shared" si="42"/>
        <v>0</v>
      </c>
    </row>
    <row r="447" spans="10:25" x14ac:dyDescent="0.25">
      <c r="J447" s="57" t="e">
        <f>+VLOOKUP($X447,Vector!$A:$P,4,0)-$A447</f>
        <v>#N/A</v>
      </c>
      <c r="K447" s="57" t="e">
        <f>+VLOOKUP($X447,Vector!$A:$P,2,0)</f>
        <v>#N/A</v>
      </c>
      <c r="L447" s="57" t="e">
        <f>VLOOKUP(VLOOKUP($X447,Vector!$A:$P,5,0),Catalogos!K:L,2,0)</f>
        <v>#N/A</v>
      </c>
      <c r="M447" s="53" t="str">
        <f>IFERROR(VLOOKUP($F447,Catalogos!$A:$B,2,0),"VII")</f>
        <v>VII</v>
      </c>
      <c r="N447" s="56" t="e">
        <f>VLOOKUP(MIN(IFERROR(VLOOKUP(T447,Catalogos!$F:$G,2,0),200),IFERROR(VLOOKUP(U447,Catalogos!$F:$G,2,0),200),IFERROR(VLOOKUP(V447,Catalogos!$F:$G,2,0),200),IFERROR(VLOOKUP(W447,Catalogos!$F:$G,2,0),200)),Catalogos!$G$30:$H$57,2,0)</f>
        <v>#N/A</v>
      </c>
      <c r="O447" s="53" t="e">
        <f>VLOOKUP($F447,Catalogos!$A:$C,3,0)</f>
        <v>#N/A</v>
      </c>
      <c r="P447" s="14" t="e">
        <f t="shared" si="43"/>
        <v>#N/A</v>
      </c>
      <c r="Q447" s="20">
        <f t="shared" si="44"/>
        <v>0</v>
      </c>
      <c r="R447" s="20" t="e">
        <f t="shared" si="45"/>
        <v>#N/A</v>
      </c>
      <c r="S447" s="20" t="s">
        <v>118</v>
      </c>
      <c r="T447" s="65" t="e">
        <f>VLOOKUP($X447,Vector!$A:$I,6,0)</f>
        <v>#N/A</v>
      </c>
      <c r="U447" s="65" t="e">
        <f>VLOOKUP($X447,Vector!$A:$I,7,0)</f>
        <v>#N/A</v>
      </c>
      <c r="V447" s="65" t="e">
        <f>VLOOKUP($X447,Vector!$A:$I,8,0)</f>
        <v>#N/A</v>
      </c>
      <c r="W447" s="65" t="e">
        <f>VLOOKUP($X447,Vector!$A:$I,9,0)</f>
        <v>#N/A</v>
      </c>
      <c r="X447" s="13" t="str">
        <f t="shared" si="46"/>
        <v/>
      </c>
      <c r="Y447" s="75">
        <f t="shared" si="42"/>
        <v>0</v>
      </c>
    </row>
    <row r="448" spans="10:25" x14ac:dyDescent="0.25">
      <c r="J448" s="57" t="e">
        <f>+VLOOKUP($X448,Vector!$A:$P,4,0)-$A448</f>
        <v>#N/A</v>
      </c>
      <c r="K448" s="57" t="e">
        <f>+VLOOKUP($X448,Vector!$A:$P,2,0)</f>
        <v>#N/A</v>
      </c>
      <c r="L448" s="57" t="e">
        <f>VLOOKUP(VLOOKUP($X448,Vector!$A:$P,5,0),Catalogos!K:L,2,0)</f>
        <v>#N/A</v>
      </c>
      <c r="M448" s="53" t="str">
        <f>IFERROR(VLOOKUP($F448,Catalogos!$A:$B,2,0),"VII")</f>
        <v>VII</v>
      </c>
      <c r="N448" s="56" t="e">
        <f>VLOOKUP(MIN(IFERROR(VLOOKUP(T448,Catalogos!$F:$G,2,0),200),IFERROR(VLOOKUP(U448,Catalogos!$F:$G,2,0),200),IFERROR(VLOOKUP(V448,Catalogos!$F:$G,2,0),200),IFERROR(VLOOKUP(W448,Catalogos!$F:$G,2,0),200)),Catalogos!$G$30:$H$57,2,0)</f>
        <v>#N/A</v>
      </c>
      <c r="O448" s="53" t="e">
        <f>VLOOKUP($F448,Catalogos!$A:$C,3,0)</f>
        <v>#N/A</v>
      </c>
      <c r="P448" s="14" t="e">
        <f t="shared" si="43"/>
        <v>#N/A</v>
      </c>
      <c r="Q448" s="20">
        <f t="shared" si="44"/>
        <v>0</v>
      </c>
      <c r="R448" s="20" t="e">
        <f t="shared" si="45"/>
        <v>#N/A</v>
      </c>
      <c r="S448" s="20" t="s">
        <v>118</v>
      </c>
      <c r="T448" s="65" t="e">
        <f>VLOOKUP($X448,Vector!$A:$I,6,0)</f>
        <v>#N/A</v>
      </c>
      <c r="U448" s="65" t="e">
        <f>VLOOKUP($X448,Vector!$A:$I,7,0)</f>
        <v>#N/A</v>
      </c>
      <c r="V448" s="65" t="e">
        <f>VLOOKUP($X448,Vector!$A:$I,8,0)</f>
        <v>#N/A</v>
      </c>
      <c r="W448" s="65" t="e">
        <f>VLOOKUP($X448,Vector!$A:$I,9,0)</f>
        <v>#N/A</v>
      </c>
      <c r="X448" s="13" t="str">
        <f t="shared" si="46"/>
        <v/>
      </c>
      <c r="Y448" s="75">
        <f t="shared" si="42"/>
        <v>0</v>
      </c>
    </row>
    <row r="449" spans="10:25" x14ac:dyDescent="0.25">
      <c r="J449" s="57" t="e">
        <f>+VLOOKUP($X449,Vector!$A:$P,4,0)-$A449</f>
        <v>#N/A</v>
      </c>
      <c r="K449" s="57" t="e">
        <f>+VLOOKUP($X449,Vector!$A:$P,2,0)</f>
        <v>#N/A</v>
      </c>
      <c r="L449" s="57" t="e">
        <f>VLOOKUP(VLOOKUP($X449,Vector!$A:$P,5,0),Catalogos!K:L,2,0)</f>
        <v>#N/A</v>
      </c>
      <c r="M449" s="53" t="str">
        <f>IFERROR(VLOOKUP($F449,Catalogos!$A:$B,2,0),"VII")</f>
        <v>VII</v>
      </c>
      <c r="N449" s="56" t="e">
        <f>VLOOKUP(MIN(IFERROR(VLOOKUP(T449,Catalogos!$F:$G,2,0),200),IFERROR(VLOOKUP(U449,Catalogos!$F:$G,2,0),200),IFERROR(VLOOKUP(V449,Catalogos!$F:$G,2,0),200),IFERROR(VLOOKUP(W449,Catalogos!$F:$G,2,0),200)),Catalogos!$G$30:$H$57,2,0)</f>
        <v>#N/A</v>
      </c>
      <c r="O449" s="53" t="e">
        <f>VLOOKUP($F449,Catalogos!$A:$C,3,0)</f>
        <v>#N/A</v>
      </c>
      <c r="P449" s="14" t="e">
        <f t="shared" si="43"/>
        <v>#N/A</v>
      </c>
      <c r="Q449" s="20">
        <f t="shared" si="44"/>
        <v>0</v>
      </c>
      <c r="R449" s="20" t="e">
        <f t="shared" si="45"/>
        <v>#N/A</v>
      </c>
      <c r="S449" s="20" t="s">
        <v>118</v>
      </c>
      <c r="T449" s="65" t="e">
        <f>VLOOKUP($X449,Vector!$A:$I,6,0)</f>
        <v>#N/A</v>
      </c>
      <c r="U449" s="65" t="e">
        <f>VLOOKUP($X449,Vector!$A:$I,7,0)</f>
        <v>#N/A</v>
      </c>
      <c r="V449" s="65" t="e">
        <f>VLOOKUP($X449,Vector!$A:$I,8,0)</f>
        <v>#N/A</v>
      </c>
      <c r="W449" s="65" t="e">
        <f>VLOOKUP($X449,Vector!$A:$I,9,0)</f>
        <v>#N/A</v>
      </c>
      <c r="X449" s="13" t="str">
        <f t="shared" si="46"/>
        <v/>
      </c>
      <c r="Y449" s="75">
        <f t="shared" si="42"/>
        <v>0</v>
      </c>
    </row>
    <row r="450" spans="10:25" x14ac:dyDescent="0.25">
      <c r="J450" s="57" t="e">
        <f>+VLOOKUP($X450,Vector!$A:$P,4,0)-$A450</f>
        <v>#N/A</v>
      </c>
      <c r="K450" s="57" t="e">
        <f>+VLOOKUP($X450,Vector!$A:$P,2,0)</f>
        <v>#N/A</v>
      </c>
      <c r="L450" s="57" t="e">
        <f>VLOOKUP(VLOOKUP($X450,Vector!$A:$P,5,0),Catalogos!K:L,2,0)</f>
        <v>#N/A</v>
      </c>
      <c r="M450" s="53" t="str">
        <f>IFERROR(VLOOKUP($F450,Catalogos!$A:$B,2,0),"VII")</f>
        <v>VII</v>
      </c>
      <c r="N450" s="56" t="e">
        <f>VLOOKUP(MIN(IFERROR(VLOOKUP(T450,Catalogos!$F:$G,2,0),200),IFERROR(VLOOKUP(U450,Catalogos!$F:$G,2,0),200),IFERROR(VLOOKUP(V450,Catalogos!$F:$G,2,0),200),IFERROR(VLOOKUP(W450,Catalogos!$F:$G,2,0),200)),Catalogos!$G$30:$H$57,2,0)</f>
        <v>#N/A</v>
      </c>
      <c r="O450" s="53" t="e">
        <f>VLOOKUP($F450,Catalogos!$A:$C,3,0)</f>
        <v>#N/A</v>
      </c>
      <c r="P450" s="14" t="e">
        <f t="shared" si="43"/>
        <v>#N/A</v>
      </c>
      <c r="Q450" s="20">
        <f t="shared" si="44"/>
        <v>0</v>
      </c>
      <c r="R450" s="20" t="e">
        <f t="shared" si="45"/>
        <v>#N/A</v>
      </c>
      <c r="S450" s="20" t="s">
        <v>118</v>
      </c>
      <c r="T450" s="65" t="e">
        <f>VLOOKUP($X450,Vector!$A:$I,6,0)</f>
        <v>#N/A</v>
      </c>
      <c r="U450" s="65" t="e">
        <f>VLOOKUP($X450,Vector!$A:$I,7,0)</f>
        <v>#N/A</v>
      </c>
      <c r="V450" s="65" t="e">
        <f>VLOOKUP($X450,Vector!$A:$I,8,0)</f>
        <v>#N/A</v>
      </c>
      <c r="W450" s="65" t="e">
        <f>VLOOKUP($X450,Vector!$A:$I,9,0)</f>
        <v>#N/A</v>
      </c>
      <c r="X450" s="13" t="str">
        <f t="shared" si="46"/>
        <v/>
      </c>
      <c r="Y450" s="75">
        <f t="shared" si="42"/>
        <v>0</v>
      </c>
    </row>
    <row r="451" spans="10:25" x14ac:dyDescent="0.25">
      <c r="J451" s="57" t="e">
        <f>+VLOOKUP($X451,Vector!$A:$P,4,0)-$A451</f>
        <v>#N/A</v>
      </c>
      <c r="K451" s="57" t="e">
        <f>+VLOOKUP($X451,Vector!$A:$P,2,0)</f>
        <v>#N/A</v>
      </c>
      <c r="L451" s="57" t="e">
        <f>VLOOKUP(VLOOKUP($X451,Vector!$A:$P,5,0),Catalogos!K:L,2,0)</f>
        <v>#N/A</v>
      </c>
      <c r="M451" s="53" t="str">
        <f>IFERROR(VLOOKUP($F451,Catalogos!$A:$B,2,0),"VII")</f>
        <v>VII</v>
      </c>
      <c r="N451" s="56" t="e">
        <f>VLOOKUP(MIN(IFERROR(VLOOKUP(T451,Catalogos!$F:$G,2,0),200),IFERROR(VLOOKUP(U451,Catalogos!$F:$G,2,0),200),IFERROR(VLOOKUP(V451,Catalogos!$F:$G,2,0),200),IFERROR(VLOOKUP(W451,Catalogos!$F:$G,2,0),200)),Catalogos!$G$30:$H$57,2,0)</f>
        <v>#N/A</v>
      </c>
      <c r="O451" s="53" t="e">
        <f>VLOOKUP($F451,Catalogos!$A:$C,3,0)</f>
        <v>#N/A</v>
      </c>
      <c r="P451" s="14" t="e">
        <f t="shared" si="43"/>
        <v>#N/A</v>
      </c>
      <c r="Q451" s="20">
        <f t="shared" si="44"/>
        <v>0</v>
      </c>
      <c r="R451" s="20" t="e">
        <f t="shared" si="45"/>
        <v>#N/A</v>
      </c>
      <c r="S451" s="20" t="s">
        <v>118</v>
      </c>
      <c r="T451" s="65" t="e">
        <f>VLOOKUP($X451,Vector!$A:$I,6,0)</f>
        <v>#N/A</v>
      </c>
      <c r="U451" s="65" t="e">
        <f>VLOOKUP($X451,Vector!$A:$I,7,0)</f>
        <v>#N/A</v>
      </c>
      <c r="V451" s="65" t="e">
        <f>VLOOKUP($X451,Vector!$A:$I,8,0)</f>
        <v>#N/A</v>
      </c>
      <c r="W451" s="65" t="e">
        <f>VLOOKUP($X451,Vector!$A:$I,9,0)</f>
        <v>#N/A</v>
      </c>
      <c r="X451" s="13" t="str">
        <f t="shared" si="46"/>
        <v/>
      </c>
      <c r="Y451" s="75">
        <f t="shared" ref="Y451:Y514" si="47">IF(X451="",0,1)</f>
        <v>0</v>
      </c>
    </row>
    <row r="452" spans="10:25" x14ac:dyDescent="0.25">
      <c r="J452" s="57" t="e">
        <f>+VLOOKUP($X452,Vector!$A:$P,4,0)-$A452</f>
        <v>#N/A</v>
      </c>
      <c r="K452" s="57" t="e">
        <f>+VLOOKUP($X452,Vector!$A:$P,2,0)</f>
        <v>#N/A</v>
      </c>
      <c r="L452" s="57" t="e">
        <f>VLOOKUP(VLOOKUP($X452,Vector!$A:$P,5,0),Catalogos!K:L,2,0)</f>
        <v>#N/A</v>
      </c>
      <c r="M452" s="53" t="str">
        <f>IFERROR(VLOOKUP($F452,Catalogos!$A:$B,2,0),"VII")</f>
        <v>VII</v>
      </c>
      <c r="N452" s="56" t="e">
        <f>VLOOKUP(MIN(IFERROR(VLOOKUP(T452,Catalogos!$F:$G,2,0),200),IFERROR(VLOOKUP(U452,Catalogos!$F:$G,2,0),200),IFERROR(VLOOKUP(V452,Catalogos!$F:$G,2,0),200),IFERROR(VLOOKUP(W452,Catalogos!$F:$G,2,0),200)),Catalogos!$G$30:$H$57,2,0)</f>
        <v>#N/A</v>
      </c>
      <c r="O452" s="53" t="e">
        <f>VLOOKUP($F452,Catalogos!$A:$C,3,0)</f>
        <v>#N/A</v>
      </c>
      <c r="P452" s="14" t="e">
        <f t="shared" si="43"/>
        <v>#N/A</v>
      </c>
      <c r="Q452" s="20">
        <f t="shared" si="44"/>
        <v>0</v>
      </c>
      <c r="R452" s="20" t="e">
        <f t="shared" si="45"/>
        <v>#N/A</v>
      </c>
      <c r="S452" s="20" t="s">
        <v>118</v>
      </c>
      <c r="T452" s="65" t="e">
        <f>VLOOKUP($X452,Vector!$A:$I,6,0)</f>
        <v>#N/A</v>
      </c>
      <c r="U452" s="65" t="e">
        <f>VLOOKUP($X452,Vector!$A:$I,7,0)</f>
        <v>#N/A</v>
      </c>
      <c r="V452" s="65" t="e">
        <f>VLOOKUP($X452,Vector!$A:$I,8,0)</f>
        <v>#N/A</v>
      </c>
      <c r="W452" s="65" t="e">
        <f>VLOOKUP($X452,Vector!$A:$I,9,0)</f>
        <v>#N/A</v>
      </c>
      <c r="X452" s="13" t="str">
        <f t="shared" si="46"/>
        <v/>
      </c>
      <c r="Y452" s="75">
        <f t="shared" si="47"/>
        <v>0</v>
      </c>
    </row>
    <row r="453" spans="10:25" x14ac:dyDescent="0.25">
      <c r="J453" s="57" t="e">
        <f>+VLOOKUP($X453,Vector!$A:$P,4,0)-$A453</f>
        <v>#N/A</v>
      </c>
      <c r="K453" s="57" t="e">
        <f>+VLOOKUP($X453,Vector!$A:$P,2,0)</f>
        <v>#N/A</v>
      </c>
      <c r="L453" s="57" t="e">
        <f>VLOOKUP(VLOOKUP($X453,Vector!$A:$P,5,0),Catalogos!K:L,2,0)</f>
        <v>#N/A</v>
      </c>
      <c r="M453" s="53" t="str">
        <f>IFERROR(VLOOKUP($F453,Catalogos!$A:$B,2,0),"VII")</f>
        <v>VII</v>
      </c>
      <c r="N453" s="56" t="e">
        <f>VLOOKUP(MIN(IFERROR(VLOOKUP(T453,Catalogos!$F:$G,2,0),200),IFERROR(VLOOKUP(U453,Catalogos!$F:$G,2,0),200),IFERROR(VLOOKUP(V453,Catalogos!$F:$G,2,0),200),IFERROR(VLOOKUP(W453,Catalogos!$F:$G,2,0),200)),Catalogos!$G$30:$H$57,2,0)</f>
        <v>#N/A</v>
      </c>
      <c r="O453" s="53" t="e">
        <f>VLOOKUP($F453,Catalogos!$A:$C,3,0)</f>
        <v>#N/A</v>
      </c>
      <c r="P453" s="14" t="e">
        <f t="shared" si="43"/>
        <v>#N/A</v>
      </c>
      <c r="Q453" s="20">
        <f t="shared" si="44"/>
        <v>0</v>
      </c>
      <c r="R453" s="20" t="e">
        <f t="shared" si="45"/>
        <v>#N/A</v>
      </c>
      <c r="S453" s="20" t="s">
        <v>118</v>
      </c>
      <c r="T453" s="65" t="e">
        <f>VLOOKUP($X453,Vector!$A:$I,6,0)</f>
        <v>#N/A</v>
      </c>
      <c r="U453" s="65" t="e">
        <f>VLOOKUP($X453,Vector!$A:$I,7,0)</f>
        <v>#N/A</v>
      </c>
      <c r="V453" s="65" t="e">
        <f>VLOOKUP($X453,Vector!$A:$I,8,0)</f>
        <v>#N/A</v>
      </c>
      <c r="W453" s="65" t="e">
        <f>VLOOKUP($X453,Vector!$A:$I,9,0)</f>
        <v>#N/A</v>
      </c>
      <c r="X453" s="13" t="str">
        <f t="shared" si="46"/>
        <v/>
      </c>
      <c r="Y453" s="75">
        <f t="shared" si="47"/>
        <v>0</v>
      </c>
    </row>
    <row r="454" spans="10:25" x14ac:dyDescent="0.25">
      <c r="J454" s="57" t="e">
        <f>+VLOOKUP($X454,Vector!$A:$P,4,0)-$A454</f>
        <v>#N/A</v>
      </c>
      <c r="K454" s="57" t="e">
        <f>+VLOOKUP($X454,Vector!$A:$P,2,0)</f>
        <v>#N/A</v>
      </c>
      <c r="L454" s="57" t="e">
        <f>VLOOKUP(VLOOKUP($X454,Vector!$A:$P,5,0),Catalogos!K:L,2,0)</f>
        <v>#N/A</v>
      </c>
      <c r="M454" s="53" t="str">
        <f>IFERROR(VLOOKUP($F454,Catalogos!$A:$B,2,0),"VII")</f>
        <v>VII</v>
      </c>
      <c r="N454" s="56" t="e">
        <f>VLOOKUP(MIN(IFERROR(VLOOKUP(T454,Catalogos!$F:$G,2,0),200),IFERROR(VLOOKUP(U454,Catalogos!$F:$G,2,0),200),IFERROR(VLOOKUP(V454,Catalogos!$F:$G,2,0),200),IFERROR(VLOOKUP(W454,Catalogos!$F:$G,2,0),200)),Catalogos!$G$30:$H$57,2,0)</f>
        <v>#N/A</v>
      </c>
      <c r="O454" s="53" t="e">
        <f>VLOOKUP($F454,Catalogos!$A:$C,3,0)</f>
        <v>#N/A</v>
      </c>
      <c r="P454" s="14" t="e">
        <f t="shared" si="43"/>
        <v>#N/A</v>
      </c>
      <c r="Q454" s="20">
        <f t="shared" si="44"/>
        <v>0</v>
      </c>
      <c r="R454" s="20" t="e">
        <f t="shared" si="45"/>
        <v>#N/A</v>
      </c>
      <c r="S454" s="20" t="s">
        <v>118</v>
      </c>
      <c r="T454" s="65" t="e">
        <f>VLOOKUP($X454,Vector!$A:$I,6,0)</f>
        <v>#N/A</v>
      </c>
      <c r="U454" s="65" t="e">
        <f>VLOOKUP($X454,Vector!$A:$I,7,0)</f>
        <v>#N/A</v>
      </c>
      <c r="V454" s="65" t="e">
        <f>VLOOKUP($X454,Vector!$A:$I,8,0)</f>
        <v>#N/A</v>
      </c>
      <c r="W454" s="65" t="e">
        <f>VLOOKUP($X454,Vector!$A:$I,9,0)</f>
        <v>#N/A</v>
      </c>
      <c r="X454" s="13" t="str">
        <f t="shared" si="46"/>
        <v/>
      </c>
      <c r="Y454" s="75">
        <f t="shared" si="47"/>
        <v>0</v>
      </c>
    </row>
    <row r="455" spans="10:25" x14ac:dyDescent="0.25">
      <c r="J455" s="57" t="e">
        <f>+VLOOKUP($X455,Vector!$A:$P,4,0)-$A455</f>
        <v>#N/A</v>
      </c>
      <c r="K455" s="57" t="e">
        <f>+VLOOKUP($X455,Vector!$A:$P,2,0)</f>
        <v>#N/A</v>
      </c>
      <c r="L455" s="57" t="e">
        <f>VLOOKUP(VLOOKUP($X455,Vector!$A:$P,5,0),Catalogos!K:L,2,0)</f>
        <v>#N/A</v>
      </c>
      <c r="M455" s="53" t="str">
        <f>IFERROR(VLOOKUP($F455,Catalogos!$A:$B,2,0),"VII")</f>
        <v>VII</v>
      </c>
      <c r="N455" s="56" t="e">
        <f>VLOOKUP(MIN(IFERROR(VLOOKUP(T455,Catalogos!$F:$G,2,0),200),IFERROR(VLOOKUP(U455,Catalogos!$F:$G,2,0),200),IFERROR(VLOOKUP(V455,Catalogos!$F:$G,2,0),200),IFERROR(VLOOKUP(W455,Catalogos!$F:$G,2,0),200)),Catalogos!$G$30:$H$57,2,0)</f>
        <v>#N/A</v>
      </c>
      <c r="O455" s="53" t="e">
        <f>VLOOKUP($F455,Catalogos!$A:$C,3,0)</f>
        <v>#N/A</v>
      </c>
      <c r="P455" s="14" t="e">
        <f t="shared" si="43"/>
        <v>#N/A</v>
      </c>
      <c r="Q455" s="20">
        <f t="shared" si="44"/>
        <v>0</v>
      </c>
      <c r="R455" s="20" t="e">
        <f t="shared" si="45"/>
        <v>#N/A</v>
      </c>
      <c r="S455" s="20" t="s">
        <v>118</v>
      </c>
      <c r="T455" s="65" t="e">
        <f>VLOOKUP($X455,Vector!$A:$I,6,0)</f>
        <v>#N/A</v>
      </c>
      <c r="U455" s="65" t="e">
        <f>VLOOKUP($X455,Vector!$A:$I,7,0)</f>
        <v>#N/A</v>
      </c>
      <c r="V455" s="65" t="e">
        <f>VLOOKUP($X455,Vector!$A:$I,8,0)</f>
        <v>#N/A</v>
      </c>
      <c r="W455" s="65" t="e">
        <f>VLOOKUP($X455,Vector!$A:$I,9,0)</f>
        <v>#N/A</v>
      </c>
      <c r="X455" s="13" t="str">
        <f t="shared" si="46"/>
        <v/>
      </c>
      <c r="Y455" s="75">
        <f t="shared" si="47"/>
        <v>0</v>
      </c>
    </row>
    <row r="456" spans="10:25" x14ac:dyDescent="0.25">
      <c r="J456" s="57" t="e">
        <f>+VLOOKUP($X456,Vector!$A:$P,4,0)-$A456</f>
        <v>#N/A</v>
      </c>
      <c r="K456" s="57" t="e">
        <f>+VLOOKUP($X456,Vector!$A:$P,2,0)</f>
        <v>#N/A</v>
      </c>
      <c r="L456" s="57" t="e">
        <f>VLOOKUP(VLOOKUP($X456,Vector!$A:$P,5,0),Catalogos!K:L,2,0)</f>
        <v>#N/A</v>
      </c>
      <c r="M456" s="53" t="str">
        <f>IFERROR(VLOOKUP($F456,Catalogos!$A:$B,2,0),"VII")</f>
        <v>VII</v>
      </c>
      <c r="N456" s="56" t="e">
        <f>VLOOKUP(MIN(IFERROR(VLOOKUP(T456,Catalogos!$F:$G,2,0),200),IFERROR(VLOOKUP(U456,Catalogos!$F:$G,2,0),200),IFERROR(VLOOKUP(V456,Catalogos!$F:$G,2,0),200),IFERROR(VLOOKUP(W456,Catalogos!$F:$G,2,0),200)),Catalogos!$G$30:$H$57,2,0)</f>
        <v>#N/A</v>
      </c>
      <c r="O456" s="53" t="e">
        <f>VLOOKUP($F456,Catalogos!$A:$C,3,0)</f>
        <v>#N/A</v>
      </c>
      <c r="P456" s="14" t="e">
        <f t="shared" si="43"/>
        <v>#N/A</v>
      </c>
      <c r="Q456" s="20">
        <f t="shared" si="44"/>
        <v>0</v>
      </c>
      <c r="R456" s="20" t="e">
        <f t="shared" si="45"/>
        <v>#N/A</v>
      </c>
      <c r="S456" s="20" t="s">
        <v>118</v>
      </c>
      <c r="T456" s="65" t="e">
        <f>VLOOKUP($X456,Vector!$A:$I,6,0)</f>
        <v>#N/A</v>
      </c>
      <c r="U456" s="65" t="e">
        <f>VLOOKUP($X456,Vector!$A:$I,7,0)</f>
        <v>#N/A</v>
      </c>
      <c r="V456" s="65" t="e">
        <f>VLOOKUP($X456,Vector!$A:$I,8,0)</f>
        <v>#N/A</v>
      </c>
      <c r="W456" s="65" t="e">
        <f>VLOOKUP($X456,Vector!$A:$I,9,0)</f>
        <v>#N/A</v>
      </c>
      <c r="X456" s="13" t="str">
        <f t="shared" si="46"/>
        <v/>
      </c>
      <c r="Y456" s="75">
        <f t="shared" si="47"/>
        <v>0</v>
      </c>
    </row>
    <row r="457" spans="10:25" x14ac:dyDescent="0.25">
      <c r="J457" s="57" t="e">
        <f>+VLOOKUP($X457,Vector!$A:$P,4,0)-$A457</f>
        <v>#N/A</v>
      </c>
      <c r="K457" s="57" t="e">
        <f>+VLOOKUP($X457,Vector!$A:$P,2,0)</f>
        <v>#N/A</v>
      </c>
      <c r="L457" s="57" t="e">
        <f>VLOOKUP(VLOOKUP($X457,Vector!$A:$P,5,0),Catalogos!K:L,2,0)</f>
        <v>#N/A</v>
      </c>
      <c r="M457" s="53" t="str">
        <f>IFERROR(VLOOKUP($F457,Catalogos!$A:$B,2,0),"VII")</f>
        <v>VII</v>
      </c>
      <c r="N457" s="56" t="e">
        <f>VLOOKUP(MIN(IFERROR(VLOOKUP(T457,Catalogos!$F:$G,2,0),200),IFERROR(VLOOKUP(U457,Catalogos!$F:$G,2,0),200),IFERROR(VLOOKUP(V457,Catalogos!$F:$G,2,0),200),IFERROR(VLOOKUP(W457,Catalogos!$F:$G,2,0),200)),Catalogos!$G$30:$H$57,2,0)</f>
        <v>#N/A</v>
      </c>
      <c r="O457" s="53" t="e">
        <f>VLOOKUP($F457,Catalogos!$A:$C,3,0)</f>
        <v>#N/A</v>
      </c>
      <c r="P457" s="14" t="e">
        <f t="shared" si="43"/>
        <v>#N/A</v>
      </c>
      <c r="Q457" s="20">
        <f t="shared" si="44"/>
        <v>0</v>
      </c>
      <c r="R457" s="20" t="e">
        <f t="shared" si="45"/>
        <v>#N/A</v>
      </c>
      <c r="S457" s="20" t="s">
        <v>118</v>
      </c>
      <c r="T457" s="65" t="e">
        <f>VLOOKUP($X457,Vector!$A:$I,6,0)</f>
        <v>#N/A</v>
      </c>
      <c r="U457" s="65" t="e">
        <f>VLOOKUP($X457,Vector!$A:$I,7,0)</f>
        <v>#N/A</v>
      </c>
      <c r="V457" s="65" t="e">
        <f>VLOOKUP($X457,Vector!$A:$I,8,0)</f>
        <v>#N/A</v>
      </c>
      <c r="W457" s="65" t="e">
        <f>VLOOKUP($X457,Vector!$A:$I,9,0)</f>
        <v>#N/A</v>
      </c>
      <c r="X457" s="13" t="str">
        <f t="shared" si="46"/>
        <v/>
      </c>
      <c r="Y457" s="75">
        <f t="shared" si="47"/>
        <v>0</v>
      </c>
    </row>
    <row r="458" spans="10:25" x14ac:dyDescent="0.25">
      <c r="J458" s="57" t="e">
        <f>+VLOOKUP($X458,Vector!$A:$P,4,0)-$A458</f>
        <v>#N/A</v>
      </c>
      <c r="K458" s="57" t="e">
        <f>+VLOOKUP($X458,Vector!$A:$P,2,0)</f>
        <v>#N/A</v>
      </c>
      <c r="L458" s="57" t="e">
        <f>VLOOKUP(VLOOKUP($X458,Vector!$A:$P,5,0),Catalogos!K:L,2,0)</f>
        <v>#N/A</v>
      </c>
      <c r="M458" s="53" t="str">
        <f>IFERROR(VLOOKUP($F458,Catalogos!$A:$B,2,0),"VII")</f>
        <v>VII</v>
      </c>
      <c r="N458" s="56" t="e">
        <f>VLOOKUP(MIN(IFERROR(VLOOKUP(T458,Catalogos!$F:$G,2,0),200),IFERROR(VLOOKUP(U458,Catalogos!$F:$G,2,0),200),IFERROR(VLOOKUP(V458,Catalogos!$F:$G,2,0),200),IFERROR(VLOOKUP(W458,Catalogos!$F:$G,2,0),200)),Catalogos!$G$30:$H$57,2,0)</f>
        <v>#N/A</v>
      </c>
      <c r="O458" s="53" t="e">
        <f>VLOOKUP($F458,Catalogos!$A:$C,3,0)</f>
        <v>#N/A</v>
      </c>
      <c r="P458" s="14" t="e">
        <f t="shared" si="43"/>
        <v>#N/A</v>
      </c>
      <c r="Q458" s="20">
        <f t="shared" si="44"/>
        <v>0</v>
      </c>
      <c r="R458" s="20" t="e">
        <f t="shared" si="45"/>
        <v>#N/A</v>
      </c>
      <c r="S458" s="20" t="s">
        <v>118</v>
      </c>
      <c r="T458" s="65" t="e">
        <f>VLOOKUP($X458,Vector!$A:$I,6,0)</f>
        <v>#N/A</v>
      </c>
      <c r="U458" s="65" t="e">
        <f>VLOOKUP($X458,Vector!$A:$I,7,0)</f>
        <v>#N/A</v>
      </c>
      <c r="V458" s="65" t="e">
        <f>VLOOKUP($X458,Vector!$A:$I,8,0)</f>
        <v>#N/A</v>
      </c>
      <c r="W458" s="65" t="e">
        <f>VLOOKUP($X458,Vector!$A:$I,9,0)</f>
        <v>#N/A</v>
      </c>
      <c r="X458" s="13" t="str">
        <f t="shared" si="46"/>
        <v/>
      </c>
      <c r="Y458" s="75">
        <f t="shared" si="47"/>
        <v>0</v>
      </c>
    </row>
    <row r="459" spans="10:25" x14ac:dyDescent="0.25">
      <c r="J459" s="57" t="e">
        <f>+VLOOKUP($X459,Vector!$A:$P,4,0)-$A459</f>
        <v>#N/A</v>
      </c>
      <c r="K459" s="57" t="e">
        <f>+VLOOKUP($X459,Vector!$A:$P,2,0)</f>
        <v>#N/A</v>
      </c>
      <c r="L459" s="57" t="e">
        <f>VLOOKUP(VLOOKUP($X459,Vector!$A:$P,5,0),Catalogos!K:L,2,0)</f>
        <v>#N/A</v>
      </c>
      <c r="M459" s="53" t="str">
        <f>IFERROR(VLOOKUP($F459,Catalogos!$A:$B,2,0),"VII")</f>
        <v>VII</v>
      </c>
      <c r="N459" s="56" t="e">
        <f>VLOOKUP(MIN(IFERROR(VLOOKUP(T459,Catalogos!$F:$G,2,0),200),IFERROR(VLOOKUP(U459,Catalogos!$F:$G,2,0),200),IFERROR(VLOOKUP(V459,Catalogos!$F:$G,2,0),200),IFERROR(VLOOKUP(W459,Catalogos!$F:$G,2,0),200)),Catalogos!$G$30:$H$57,2,0)</f>
        <v>#N/A</v>
      </c>
      <c r="O459" s="53" t="e">
        <f>VLOOKUP($F459,Catalogos!$A:$C,3,0)</f>
        <v>#N/A</v>
      </c>
      <c r="P459" s="14" t="e">
        <f t="shared" si="43"/>
        <v>#N/A</v>
      </c>
      <c r="Q459" s="20">
        <f t="shared" si="44"/>
        <v>0</v>
      </c>
      <c r="R459" s="20" t="e">
        <f t="shared" si="45"/>
        <v>#N/A</v>
      </c>
      <c r="S459" s="20" t="s">
        <v>118</v>
      </c>
      <c r="T459" s="65" t="e">
        <f>VLOOKUP($X459,Vector!$A:$I,6,0)</f>
        <v>#N/A</v>
      </c>
      <c r="U459" s="65" t="e">
        <f>VLOOKUP($X459,Vector!$A:$I,7,0)</f>
        <v>#N/A</v>
      </c>
      <c r="V459" s="65" t="e">
        <f>VLOOKUP($X459,Vector!$A:$I,8,0)</f>
        <v>#N/A</v>
      </c>
      <c r="W459" s="65" t="e">
        <f>VLOOKUP($X459,Vector!$A:$I,9,0)</f>
        <v>#N/A</v>
      </c>
      <c r="X459" s="13" t="str">
        <f t="shared" si="46"/>
        <v/>
      </c>
      <c r="Y459" s="75">
        <f t="shared" si="47"/>
        <v>0</v>
      </c>
    </row>
    <row r="460" spans="10:25" x14ac:dyDescent="0.25">
      <c r="J460" s="57" t="e">
        <f>+VLOOKUP($X460,Vector!$A:$P,4,0)-$A460</f>
        <v>#N/A</v>
      </c>
      <c r="K460" s="57" t="e">
        <f>+VLOOKUP($X460,Vector!$A:$P,2,0)</f>
        <v>#N/A</v>
      </c>
      <c r="L460" s="57" t="e">
        <f>VLOOKUP(VLOOKUP($X460,Vector!$A:$P,5,0),Catalogos!K:L,2,0)</f>
        <v>#N/A</v>
      </c>
      <c r="M460" s="53" t="str">
        <f>IFERROR(VLOOKUP($F460,Catalogos!$A:$B,2,0),"VII")</f>
        <v>VII</v>
      </c>
      <c r="N460" s="56" t="e">
        <f>VLOOKUP(MIN(IFERROR(VLOOKUP(T460,Catalogos!$F:$G,2,0),200),IFERROR(VLOOKUP(U460,Catalogos!$F:$G,2,0),200),IFERROR(VLOOKUP(V460,Catalogos!$F:$G,2,0),200),IFERROR(VLOOKUP(W460,Catalogos!$F:$G,2,0),200)),Catalogos!$G$30:$H$57,2,0)</f>
        <v>#N/A</v>
      </c>
      <c r="O460" s="53" t="e">
        <f>VLOOKUP($F460,Catalogos!$A:$C,3,0)</f>
        <v>#N/A</v>
      </c>
      <c r="P460" s="14" t="e">
        <f t="shared" si="43"/>
        <v>#N/A</v>
      </c>
      <c r="Q460" s="20">
        <f t="shared" si="44"/>
        <v>0</v>
      </c>
      <c r="R460" s="20" t="e">
        <f t="shared" si="45"/>
        <v>#N/A</v>
      </c>
      <c r="S460" s="20" t="s">
        <v>118</v>
      </c>
      <c r="T460" s="65" t="e">
        <f>VLOOKUP($X460,Vector!$A:$I,6,0)</f>
        <v>#N/A</v>
      </c>
      <c r="U460" s="65" t="e">
        <f>VLOOKUP($X460,Vector!$A:$I,7,0)</f>
        <v>#N/A</v>
      </c>
      <c r="V460" s="65" t="e">
        <f>VLOOKUP($X460,Vector!$A:$I,8,0)</f>
        <v>#N/A</v>
      </c>
      <c r="W460" s="65" t="e">
        <f>VLOOKUP($X460,Vector!$A:$I,9,0)</f>
        <v>#N/A</v>
      </c>
      <c r="X460" s="13" t="str">
        <f t="shared" si="46"/>
        <v/>
      </c>
      <c r="Y460" s="75">
        <f t="shared" si="47"/>
        <v>0</v>
      </c>
    </row>
    <row r="461" spans="10:25" x14ac:dyDescent="0.25">
      <c r="J461" s="57" t="e">
        <f>+VLOOKUP($X461,Vector!$A:$P,4,0)-$A461</f>
        <v>#N/A</v>
      </c>
      <c r="K461" s="57" t="e">
        <f>+VLOOKUP($X461,Vector!$A:$P,2,0)</f>
        <v>#N/A</v>
      </c>
      <c r="L461" s="57" t="e">
        <f>VLOOKUP(VLOOKUP($X461,Vector!$A:$P,5,0),Catalogos!K:L,2,0)</f>
        <v>#N/A</v>
      </c>
      <c r="M461" s="53" t="str">
        <f>IFERROR(VLOOKUP($F461,Catalogos!$A:$B,2,0),"VII")</f>
        <v>VII</v>
      </c>
      <c r="N461" s="56" t="e">
        <f>VLOOKUP(MIN(IFERROR(VLOOKUP(T461,Catalogos!$F:$G,2,0),200),IFERROR(VLOOKUP(U461,Catalogos!$F:$G,2,0),200),IFERROR(VLOOKUP(V461,Catalogos!$F:$G,2,0),200),IFERROR(VLOOKUP(W461,Catalogos!$F:$G,2,0),200)),Catalogos!$G$30:$H$57,2,0)</f>
        <v>#N/A</v>
      </c>
      <c r="O461" s="53" t="e">
        <f>VLOOKUP($F461,Catalogos!$A:$C,3,0)</f>
        <v>#N/A</v>
      </c>
      <c r="P461" s="14" t="e">
        <f t="shared" si="43"/>
        <v>#N/A</v>
      </c>
      <c r="Q461" s="20">
        <f t="shared" si="44"/>
        <v>0</v>
      </c>
      <c r="R461" s="20" t="e">
        <f t="shared" si="45"/>
        <v>#N/A</v>
      </c>
      <c r="S461" s="20" t="s">
        <v>118</v>
      </c>
      <c r="T461" s="65" t="e">
        <f>VLOOKUP($X461,Vector!$A:$I,6,0)</f>
        <v>#N/A</v>
      </c>
      <c r="U461" s="65" t="e">
        <f>VLOOKUP($X461,Vector!$A:$I,7,0)</f>
        <v>#N/A</v>
      </c>
      <c r="V461" s="65" t="e">
        <f>VLOOKUP($X461,Vector!$A:$I,8,0)</f>
        <v>#N/A</v>
      </c>
      <c r="W461" s="65" t="e">
        <f>VLOOKUP($X461,Vector!$A:$I,9,0)</f>
        <v>#N/A</v>
      </c>
      <c r="X461" s="13" t="str">
        <f t="shared" si="46"/>
        <v/>
      </c>
      <c r="Y461" s="75">
        <f t="shared" si="47"/>
        <v>0</v>
      </c>
    </row>
    <row r="462" spans="10:25" x14ac:dyDescent="0.25">
      <c r="J462" s="57" t="e">
        <f>+VLOOKUP($X462,Vector!$A:$P,4,0)-$A462</f>
        <v>#N/A</v>
      </c>
      <c r="K462" s="57" t="e">
        <f>+VLOOKUP($X462,Vector!$A:$P,2,0)</f>
        <v>#N/A</v>
      </c>
      <c r="L462" s="57" t="e">
        <f>VLOOKUP(VLOOKUP($X462,Vector!$A:$P,5,0),Catalogos!K:L,2,0)</f>
        <v>#N/A</v>
      </c>
      <c r="M462" s="53" t="str">
        <f>IFERROR(VLOOKUP($F462,Catalogos!$A:$B,2,0),"VII")</f>
        <v>VII</v>
      </c>
      <c r="N462" s="56" t="e">
        <f>VLOOKUP(MIN(IFERROR(VLOOKUP(T462,Catalogos!$F:$G,2,0),200),IFERROR(VLOOKUP(U462,Catalogos!$F:$G,2,0),200),IFERROR(VLOOKUP(V462,Catalogos!$F:$G,2,0),200),IFERROR(VLOOKUP(W462,Catalogos!$F:$G,2,0),200)),Catalogos!$G$30:$H$57,2,0)</f>
        <v>#N/A</v>
      </c>
      <c r="O462" s="53" t="e">
        <f>VLOOKUP($F462,Catalogos!$A:$C,3,0)</f>
        <v>#N/A</v>
      </c>
      <c r="P462" s="14" t="e">
        <f t="shared" si="43"/>
        <v>#N/A</v>
      </c>
      <c r="Q462" s="20">
        <f t="shared" si="44"/>
        <v>0</v>
      </c>
      <c r="R462" s="20" t="e">
        <f t="shared" si="45"/>
        <v>#N/A</v>
      </c>
      <c r="S462" s="20" t="s">
        <v>118</v>
      </c>
      <c r="T462" s="65" t="e">
        <f>VLOOKUP($X462,Vector!$A:$I,6,0)</f>
        <v>#N/A</v>
      </c>
      <c r="U462" s="65" t="e">
        <f>VLOOKUP($X462,Vector!$A:$I,7,0)</f>
        <v>#N/A</v>
      </c>
      <c r="V462" s="65" t="e">
        <f>VLOOKUP($X462,Vector!$A:$I,8,0)</f>
        <v>#N/A</v>
      </c>
      <c r="W462" s="65" t="e">
        <f>VLOOKUP($X462,Vector!$A:$I,9,0)</f>
        <v>#N/A</v>
      </c>
      <c r="X462" s="13" t="str">
        <f t="shared" si="46"/>
        <v/>
      </c>
      <c r="Y462" s="75">
        <f t="shared" si="47"/>
        <v>0</v>
      </c>
    </row>
    <row r="463" spans="10:25" x14ac:dyDescent="0.25">
      <c r="J463" s="57" t="e">
        <f>+VLOOKUP($X463,Vector!$A:$P,4,0)-$A463</f>
        <v>#N/A</v>
      </c>
      <c r="K463" s="57" t="e">
        <f>+VLOOKUP($X463,Vector!$A:$P,2,0)</f>
        <v>#N/A</v>
      </c>
      <c r="L463" s="57" t="e">
        <f>VLOOKUP(VLOOKUP($X463,Vector!$A:$P,5,0),Catalogos!K:L,2,0)</f>
        <v>#N/A</v>
      </c>
      <c r="M463" s="53" t="str">
        <f>IFERROR(VLOOKUP($F463,Catalogos!$A:$B,2,0),"VII")</f>
        <v>VII</v>
      </c>
      <c r="N463" s="56" t="e">
        <f>VLOOKUP(MIN(IFERROR(VLOOKUP(T463,Catalogos!$F:$G,2,0),200),IFERROR(VLOOKUP(U463,Catalogos!$F:$G,2,0),200),IFERROR(VLOOKUP(V463,Catalogos!$F:$G,2,0),200),IFERROR(VLOOKUP(W463,Catalogos!$F:$G,2,0),200)),Catalogos!$G$30:$H$57,2,0)</f>
        <v>#N/A</v>
      </c>
      <c r="O463" s="53" t="e">
        <f>VLOOKUP($F463,Catalogos!$A:$C,3,0)</f>
        <v>#N/A</v>
      </c>
      <c r="P463" s="14" t="e">
        <f t="shared" si="43"/>
        <v>#N/A</v>
      </c>
      <c r="Q463" s="20">
        <f t="shared" si="44"/>
        <v>0</v>
      </c>
      <c r="R463" s="20" t="e">
        <f t="shared" si="45"/>
        <v>#N/A</v>
      </c>
      <c r="S463" s="20" t="s">
        <v>118</v>
      </c>
      <c r="T463" s="65" t="e">
        <f>VLOOKUP($X463,Vector!$A:$I,6,0)</f>
        <v>#N/A</v>
      </c>
      <c r="U463" s="65" t="e">
        <f>VLOOKUP($X463,Vector!$A:$I,7,0)</f>
        <v>#N/A</v>
      </c>
      <c r="V463" s="65" t="e">
        <f>VLOOKUP($X463,Vector!$A:$I,8,0)</f>
        <v>#N/A</v>
      </c>
      <c r="W463" s="65" t="e">
        <f>VLOOKUP($X463,Vector!$A:$I,9,0)</f>
        <v>#N/A</v>
      </c>
      <c r="X463" s="13" t="str">
        <f t="shared" si="46"/>
        <v/>
      </c>
      <c r="Y463" s="75">
        <f t="shared" si="47"/>
        <v>0</v>
      </c>
    </row>
    <row r="464" spans="10:25" x14ac:dyDescent="0.25">
      <c r="J464" s="57" t="e">
        <f>+VLOOKUP($X464,Vector!$A:$P,4,0)-$A464</f>
        <v>#N/A</v>
      </c>
      <c r="K464" s="57" t="e">
        <f>+VLOOKUP($X464,Vector!$A:$P,2,0)</f>
        <v>#N/A</v>
      </c>
      <c r="L464" s="57" t="e">
        <f>VLOOKUP(VLOOKUP($X464,Vector!$A:$P,5,0),Catalogos!K:L,2,0)</f>
        <v>#N/A</v>
      </c>
      <c r="M464" s="53" t="str">
        <f>IFERROR(VLOOKUP($F464,Catalogos!$A:$B,2,0),"VII")</f>
        <v>VII</v>
      </c>
      <c r="N464" s="56" t="e">
        <f>VLOOKUP(MIN(IFERROR(VLOOKUP(T464,Catalogos!$F:$G,2,0),200),IFERROR(VLOOKUP(U464,Catalogos!$F:$G,2,0),200),IFERROR(VLOOKUP(V464,Catalogos!$F:$G,2,0),200),IFERROR(VLOOKUP(W464,Catalogos!$F:$G,2,0),200)),Catalogos!$G$30:$H$57,2,0)</f>
        <v>#N/A</v>
      </c>
      <c r="O464" s="53" t="e">
        <f>VLOOKUP($F464,Catalogos!$A:$C,3,0)</f>
        <v>#N/A</v>
      </c>
      <c r="P464" s="14" t="e">
        <f t="shared" si="43"/>
        <v>#N/A</v>
      </c>
      <c r="Q464" s="20">
        <f t="shared" si="44"/>
        <v>0</v>
      </c>
      <c r="R464" s="20" t="e">
        <f t="shared" si="45"/>
        <v>#N/A</v>
      </c>
      <c r="S464" s="20" t="s">
        <v>118</v>
      </c>
      <c r="T464" s="65" t="e">
        <f>VLOOKUP($X464,Vector!$A:$I,6,0)</f>
        <v>#N/A</v>
      </c>
      <c r="U464" s="65" t="e">
        <f>VLOOKUP($X464,Vector!$A:$I,7,0)</f>
        <v>#N/A</v>
      </c>
      <c r="V464" s="65" t="e">
        <f>VLOOKUP($X464,Vector!$A:$I,8,0)</f>
        <v>#N/A</v>
      </c>
      <c r="W464" s="65" t="e">
        <f>VLOOKUP($X464,Vector!$A:$I,9,0)</f>
        <v>#N/A</v>
      </c>
      <c r="X464" s="13" t="str">
        <f t="shared" si="46"/>
        <v/>
      </c>
      <c r="Y464" s="75">
        <f t="shared" si="47"/>
        <v>0</v>
      </c>
    </row>
    <row r="465" spans="10:25" x14ac:dyDescent="0.25">
      <c r="J465" s="57" t="e">
        <f>+VLOOKUP($X465,Vector!$A:$P,4,0)-$A465</f>
        <v>#N/A</v>
      </c>
      <c r="K465" s="57" t="e">
        <f>+VLOOKUP($X465,Vector!$A:$P,2,0)</f>
        <v>#N/A</v>
      </c>
      <c r="L465" s="57" t="e">
        <f>VLOOKUP(VLOOKUP($X465,Vector!$A:$P,5,0),Catalogos!K:L,2,0)</f>
        <v>#N/A</v>
      </c>
      <c r="M465" s="53" t="str">
        <f>IFERROR(VLOOKUP($F465,Catalogos!$A:$B,2,0),"VII")</f>
        <v>VII</v>
      </c>
      <c r="N465" s="56" t="e">
        <f>VLOOKUP(MIN(IFERROR(VLOOKUP(T465,Catalogos!$F:$G,2,0),200),IFERROR(VLOOKUP(U465,Catalogos!$F:$G,2,0),200),IFERROR(VLOOKUP(V465,Catalogos!$F:$G,2,0),200),IFERROR(VLOOKUP(W465,Catalogos!$F:$G,2,0),200)),Catalogos!$G$30:$H$57,2,0)</f>
        <v>#N/A</v>
      </c>
      <c r="O465" s="53" t="e">
        <f>VLOOKUP($F465,Catalogos!$A:$C,3,0)</f>
        <v>#N/A</v>
      </c>
      <c r="P465" s="14" t="e">
        <f t="shared" si="43"/>
        <v>#N/A</v>
      </c>
      <c r="Q465" s="20">
        <f t="shared" si="44"/>
        <v>0</v>
      </c>
      <c r="R465" s="20" t="e">
        <f t="shared" si="45"/>
        <v>#N/A</v>
      </c>
      <c r="S465" s="20" t="s">
        <v>118</v>
      </c>
      <c r="T465" s="65" t="e">
        <f>VLOOKUP($X465,Vector!$A:$I,6,0)</f>
        <v>#N/A</v>
      </c>
      <c r="U465" s="65" t="e">
        <f>VLOOKUP($X465,Vector!$A:$I,7,0)</f>
        <v>#N/A</v>
      </c>
      <c r="V465" s="65" t="e">
        <f>VLOOKUP($X465,Vector!$A:$I,8,0)</f>
        <v>#N/A</v>
      </c>
      <c r="W465" s="65" t="e">
        <f>VLOOKUP($X465,Vector!$A:$I,9,0)</f>
        <v>#N/A</v>
      </c>
      <c r="X465" s="13" t="str">
        <f t="shared" si="46"/>
        <v/>
      </c>
      <c r="Y465" s="75">
        <f t="shared" si="47"/>
        <v>0</v>
      </c>
    </row>
    <row r="466" spans="10:25" x14ac:dyDescent="0.25">
      <c r="J466" s="57" t="e">
        <f>+VLOOKUP($X466,Vector!$A:$P,4,0)-$A466</f>
        <v>#N/A</v>
      </c>
      <c r="K466" s="57" t="e">
        <f>+VLOOKUP($X466,Vector!$A:$P,2,0)</f>
        <v>#N/A</v>
      </c>
      <c r="L466" s="57" t="e">
        <f>VLOOKUP(VLOOKUP($X466,Vector!$A:$P,5,0),Catalogos!K:L,2,0)</f>
        <v>#N/A</v>
      </c>
      <c r="M466" s="53" t="str">
        <f>IFERROR(VLOOKUP($F466,Catalogos!$A:$B,2,0),"VII")</f>
        <v>VII</v>
      </c>
      <c r="N466" s="56" t="e">
        <f>VLOOKUP(MIN(IFERROR(VLOOKUP(T466,Catalogos!$F:$G,2,0),200),IFERROR(VLOOKUP(U466,Catalogos!$F:$G,2,0),200),IFERROR(VLOOKUP(V466,Catalogos!$F:$G,2,0),200),IFERROR(VLOOKUP(W466,Catalogos!$F:$G,2,0),200)),Catalogos!$G$30:$H$57,2,0)</f>
        <v>#N/A</v>
      </c>
      <c r="O466" s="53" t="e">
        <f>VLOOKUP($F466,Catalogos!$A:$C,3,0)</f>
        <v>#N/A</v>
      </c>
      <c r="P466" s="14" t="e">
        <f t="shared" si="43"/>
        <v>#N/A</v>
      </c>
      <c r="Q466" s="20">
        <f t="shared" si="44"/>
        <v>0</v>
      </c>
      <c r="R466" s="20" t="e">
        <f t="shared" si="45"/>
        <v>#N/A</v>
      </c>
      <c r="S466" s="20" t="s">
        <v>118</v>
      </c>
      <c r="T466" s="65" t="e">
        <f>VLOOKUP($X466,Vector!$A:$I,6,0)</f>
        <v>#N/A</v>
      </c>
      <c r="U466" s="65" t="e">
        <f>VLOOKUP($X466,Vector!$A:$I,7,0)</f>
        <v>#N/A</v>
      </c>
      <c r="V466" s="65" t="e">
        <f>VLOOKUP($X466,Vector!$A:$I,8,0)</f>
        <v>#N/A</v>
      </c>
      <c r="W466" s="65" t="e">
        <f>VLOOKUP($X466,Vector!$A:$I,9,0)</f>
        <v>#N/A</v>
      </c>
      <c r="X466" s="13" t="str">
        <f t="shared" si="46"/>
        <v/>
      </c>
      <c r="Y466" s="75">
        <f t="shared" si="47"/>
        <v>0</v>
      </c>
    </row>
    <row r="467" spans="10:25" x14ac:dyDescent="0.25">
      <c r="J467" s="57" t="e">
        <f>+VLOOKUP($X467,Vector!$A:$P,4,0)-$A467</f>
        <v>#N/A</v>
      </c>
      <c r="K467" s="57" t="e">
        <f>+VLOOKUP($X467,Vector!$A:$P,2,0)</f>
        <v>#N/A</v>
      </c>
      <c r="L467" s="57" t="e">
        <f>VLOOKUP(VLOOKUP($X467,Vector!$A:$P,5,0),Catalogos!K:L,2,0)</f>
        <v>#N/A</v>
      </c>
      <c r="M467" s="53" t="str">
        <f>IFERROR(VLOOKUP($F467,Catalogos!$A:$B,2,0),"VII")</f>
        <v>VII</v>
      </c>
      <c r="N467" s="56" t="e">
        <f>VLOOKUP(MIN(IFERROR(VLOOKUP(T467,Catalogos!$F:$G,2,0),200),IFERROR(VLOOKUP(U467,Catalogos!$F:$G,2,0),200),IFERROR(VLOOKUP(V467,Catalogos!$F:$G,2,0),200),IFERROR(VLOOKUP(W467,Catalogos!$F:$G,2,0),200)),Catalogos!$G$30:$H$57,2,0)</f>
        <v>#N/A</v>
      </c>
      <c r="O467" s="53" t="e">
        <f>VLOOKUP($F467,Catalogos!$A:$C,3,0)</f>
        <v>#N/A</v>
      </c>
      <c r="P467" s="14" t="e">
        <f t="shared" si="43"/>
        <v>#N/A</v>
      </c>
      <c r="Q467" s="20">
        <f t="shared" si="44"/>
        <v>0</v>
      </c>
      <c r="R467" s="20" t="e">
        <f t="shared" si="45"/>
        <v>#N/A</v>
      </c>
      <c r="S467" s="20" t="s">
        <v>118</v>
      </c>
      <c r="T467" s="65" t="e">
        <f>VLOOKUP($X467,Vector!$A:$I,6,0)</f>
        <v>#N/A</v>
      </c>
      <c r="U467" s="65" t="e">
        <f>VLOOKUP($X467,Vector!$A:$I,7,0)</f>
        <v>#N/A</v>
      </c>
      <c r="V467" s="65" t="e">
        <f>VLOOKUP($X467,Vector!$A:$I,8,0)</f>
        <v>#N/A</v>
      </c>
      <c r="W467" s="65" t="e">
        <f>VLOOKUP($X467,Vector!$A:$I,9,0)</f>
        <v>#N/A</v>
      </c>
      <c r="X467" s="13" t="str">
        <f t="shared" si="46"/>
        <v/>
      </c>
      <c r="Y467" s="75">
        <f t="shared" si="47"/>
        <v>0</v>
      </c>
    </row>
    <row r="468" spans="10:25" x14ac:dyDescent="0.25">
      <c r="J468" s="57" t="e">
        <f>+VLOOKUP($X468,Vector!$A:$P,4,0)-$A468</f>
        <v>#N/A</v>
      </c>
      <c r="K468" s="57" t="e">
        <f>+VLOOKUP($X468,Vector!$A:$P,2,0)</f>
        <v>#N/A</v>
      </c>
      <c r="L468" s="57" t="e">
        <f>VLOOKUP(VLOOKUP($X468,Vector!$A:$P,5,0),Catalogos!K:L,2,0)</f>
        <v>#N/A</v>
      </c>
      <c r="M468" s="53" t="str">
        <f>IFERROR(VLOOKUP($F468,Catalogos!$A:$B,2,0),"VII")</f>
        <v>VII</v>
      </c>
      <c r="N468" s="56" t="e">
        <f>VLOOKUP(MIN(IFERROR(VLOOKUP(T468,Catalogos!$F:$G,2,0),200),IFERROR(VLOOKUP(U468,Catalogos!$F:$G,2,0),200),IFERROR(VLOOKUP(V468,Catalogos!$F:$G,2,0),200),IFERROR(VLOOKUP(W468,Catalogos!$F:$G,2,0),200)),Catalogos!$G$30:$H$57,2,0)</f>
        <v>#N/A</v>
      </c>
      <c r="O468" s="53" t="e">
        <f>VLOOKUP($F468,Catalogos!$A:$C,3,0)</f>
        <v>#N/A</v>
      </c>
      <c r="P468" s="14" t="e">
        <f t="shared" si="43"/>
        <v>#N/A</v>
      </c>
      <c r="Q468" s="20">
        <f t="shared" si="44"/>
        <v>0</v>
      </c>
      <c r="R468" s="20" t="e">
        <f t="shared" si="45"/>
        <v>#N/A</v>
      </c>
      <c r="S468" s="20" t="s">
        <v>118</v>
      </c>
      <c r="T468" s="65" t="e">
        <f>VLOOKUP($X468,Vector!$A:$I,6,0)</f>
        <v>#N/A</v>
      </c>
      <c r="U468" s="65" t="e">
        <f>VLOOKUP($X468,Vector!$A:$I,7,0)</f>
        <v>#N/A</v>
      </c>
      <c r="V468" s="65" t="e">
        <f>VLOOKUP($X468,Vector!$A:$I,8,0)</f>
        <v>#N/A</v>
      </c>
      <c r="W468" s="65" t="e">
        <f>VLOOKUP($X468,Vector!$A:$I,9,0)</f>
        <v>#N/A</v>
      </c>
      <c r="X468" s="13" t="str">
        <f t="shared" si="46"/>
        <v/>
      </c>
      <c r="Y468" s="75">
        <f t="shared" si="47"/>
        <v>0</v>
      </c>
    </row>
    <row r="469" spans="10:25" x14ac:dyDescent="0.25">
      <c r="J469" s="57" t="e">
        <f>+VLOOKUP($X469,Vector!$A:$P,4,0)-$A469</f>
        <v>#N/A</v>
      </c>
      <c r="K469" s="57" t="e">
        <f>+VLOOKUP($X469,Vector!$A:$P,2,0)</f>
        <v>#N/A</v>
      </c>
      <c r="L469" s="57" t="e">
        <f>VLOOKUP(VLOOKUP($X469,Vector!$A:$P,5,0),Catalogos!K:L,2,0)</f>
        <v>#N/A</v>
      </c>
      <c r="M469" s="53" t="str">
        <f>IFERROR(VLOOKUP($F469,Catalogos!$A:$B,2,0),"VII")</f>
        <v>VII</v>
      </c>
      <c r="N469" s="56" t="e">
        <f>VLOOKUP(MIN(IFERROR(VLOOKUP(T469,Catalogos!$F:$G,2,0),200),IFERROR(VLOOKUP(U469,Catalogos!$F:$G,2,0),200),IFERROR(VLOOKUP(V469,Catalogos!$F:$G,2,0),200),IFERROR(VLOOKUP(W469,Catalogos!$F:$G,2,0),200)),Catalogos!$G$30:$H$57,2,0)</f>
        <v>#N/A</v>
      </c>
      <c r="O469" s="53" t="e">
        <f>VLOOKUP($F469,Catalogos!$A:$C,3,0)</f>
        <v>#N/A</v>
      </c>
      <c r="P469" s="14" t="e">
        <f t="shared" si="43"/>
        <v>#N/A</v>
      </c>
      <c r="Q469" s="20">
        <f t="shared" si="44"/>
        <v>0</v>
      </c>
      <c r="R469" s="20" t="e">
        <f t="shared" si="45"/>
        <v>#N/A</v>
      </c>
      <c r="S469" s="20" t="s">
        <v>118</v>
      </c>
      <c r="T469" s="65" t="e">
        <f>VLOOKUP($X469,Vector!$A:$I,6,0)</f>
        <v>#N/A</v>
      </c>
      <c r="U469" s="65" t="e">
        <f>VLOOKUP($X469,Vector!$A:$I,7,0)</f>
        <v>#N/A</v>
      </c>
      <c r="V469" s="65" t="e">
        <f>VLOOKUP($X469,Vector!$A:$I,8,0)</f>
        <v>#N/A</v>
      </c>
      <c r="W469" s="65" t="e">
        <f>VLOOKUP($X469,Vector!$A:$I,9,0)</f>
        <v>#N/A</v>
      </c>
      <c r="X469" s="13" t="str">
        <f t="shared" si="46"/>
        <v/>
      </c>
      <c r="Y469" s="75">
        <f t="shared" si="47"/>
        <v>0</v>
      </c>
    </row>
    <row r="470" spans="10:25" x14ac:dyDescent="0.25">
      <c r="J470" s="57" t="e">
        <f>+VLOOKUP($X470,Vector!$A:$P,4,0)-$A470</f>
        <v>#N/A</v>
      </c>
      <c r="K470" s="57" t="e">
        <f>+VLOOKUP($X470,Vector!$A:$P,2,0)</f>
        <v>#N/A</v>
      </c>
      <c r="L470" s="57" t="e">
        <f>VLOOKUP(VLOOKUP($X470,Vector!$A:$P,5,0),Catalogos!K:L,2,0)</f>
        <v>#N/A</v>
      </c>
      <c r="M470" s="53" t="str">
        <f>IFERROR(VLOOKUP($F470,Catalogos!$A:$B,2,0),"VII")</f>
        <v>VII</v>
      </c>
      <c r="N470" s="56" t="e">
        <f>VLOOKUP(MIN(IFERROR(VLOOKUP(T470,Catalogos!$F:$G,2,0),200),IFERROR(VLOOKUP(U470,Catalogos!$F:$G,2,0),200),IFERROR(VLOOKUP(V470,Catalogos!$F:$G,2,0),200),IFERROR(VLOOKUP(W470,Catalogos!$F:$G,2,0),200)),Catalogos!$G$30:$H$57,2,0)</f>
        <v>#N/A</v>
      </c>
      <c r="O470" s="53" t="e">
        <f>VLOOKUP($F470,Catalogos!$A:$C,3,0)</f>
        <v>#N/A</v>
      </c>
      <c r="P470" s="14" t="e">
        <f t="shared" si="43"/>
        <v>#N/A</v>
      </c>
      <c r="Q470" s="20">
        <f t="shared" si="44"/>
        <v>0</v>
      </c>
      <c r="R470" s="20" t="e">
        <f t="shared" si="45"/>
        <v>#N/A</v>
      </c>
      <c r="S470" s="20" t="s">
        <v>118</v>
      </c>
      <c r="T470" s="65" t="e">
        <f>VLOOKUP($X470,Vector!$A:$I,6,0)</f>
        <v>#N/A</v>
      </c>
      <c r="U470" s="65" t="e">
        <f>VLOOKUP($X470,Vector!$A:$I,7,0)</f>
        <v>#N/A</v>
      </c>
      <c r="V470" s="65" t="e">
        <f>VLOOKUP($X470,Vector!$A:$I,8,0)</f>
        <v>#N/A</v>
      </c>
      <c r="W470" s="65" t="e">
        <f>VLOOKUP($X470,Vector!$A:$I,9,0)</f>
        <v>#N/A</v>
      </c>
      <c r="X470" s="13" t="str">
        <f t="shared" si="46"/>
        <v/>
      </c>
      <c r="Y470" s="75">
        <f t="shared" si="47"/>
        <v>0</v>
      </c>
    </row>
    <row r="471" spans="10:25" x14ac:dyDescent="0.25">
      <c r="J471" s="57" t="e">
        <f>+VLOOKUP($X471,Vector!$A:$P,4,0)-$A471</f>
        <v>#N/A</v>
      </c>
      <c r="K471" s="57" t="e">
        <f>+VLOOKUP($X471,Vector!$A:$P,2,0)</f>
        <v>#N/A</v>
      </c>
      <c r="L471" s="57" t="e">
        <f>VLOOKUP(VLOOKUP($X471,Vector!$A:$P,5,0),Catalogos!K:L,2,0)</f>
        <v>#N/A</v>
      </c>
      <c r="M471" s="53" t="str">
        <f>IFERROR(VLOOKUP($F471,Catalogos!$A:$B,2,0),"VII")</f>
        <v>VII</v>
      </c>
      <c r="N471" s="56" t="e">
        <f>VLOOKUP(MIN(IFERROR(VLOOKUP(T471,Catalogos!$F:$G,2,0),200),IFERROR(VLOOKUP(U471,Catalogos!$F:$G,2,0),200),IFERROR(VLOOKUP(V471,Catalogos!$F:$G,2,0),200),IFERROR(VLOOKUP(W471,Catalogos!$F:$G,2,0),200)),Catalogos!$G$30:$H$57,2,0)</f>
        <v>#N/A</v>
      </c>
      <c r="O471" s="53" t="e">
        <f>VLOOKUP($F471,Catalogos!$A:$C,3,0)</f>
        <v>#N/A</v>
      </c>
      <c r="P471" s="14" t="e">
        <f t="shared" si="43"/>
        <v>#N/A</v>
      </c>
      <c r="Q471" s="20">
        <f t="shared" si="44"/>
        <v>0</v>
      </c>
      <c r="R471" s="20" t="e">
        <f t="shared" si="45"/>
        <v>#N/A</v>
      </c>
      <c r="S471" s="20" t="s">
        <v>118</v>
      </c>
      <c r="T471" s="65" t="e">
        <f>VLOOKUP($X471,Vector!$A:$I,6,0)</f>
        <v>#N/A</v>
      </c>
      <c r="U471" s="65" t="e">
        <f>VLOOKUP($X471,Vector!$A:$I,7,0)</f>
        <v>#N/A</v>
      </c>
      <c r="V471" s="65" t="e">
        <f>VLOOKUP($X471,Vector!$A:$I,8,0)</f>
        <v>#N/A</v>
      </c>
      <c r="W471" s="65" t="e">
        <f>VLOOKUP($X471,Vector!$A:$I,9,0)</f>
        <v>#N/A</v>
      </c>
      <c r="X471" s="13" t="str">
        <f t="shared" si="46"/>
        <v/>
      </c>
      <c r="Y471" s="75">
        <f t="shared" si="47"/>
        <v>0</v>
      </c>
    </row>
    <row r="472" spans="10:25" x14ac:dyDescent="0.25">
      <c r="J472" s="57" t="e">
        <f>+VLOOKUP($X472,Vector!$A:$P,4,0)-$A472</f>
        <v>#N/A</v>
      </c>
      <c r="K472" s="57" t="e">
        <f>+VLOOKUP($X472,Vector!$A:$P,2,0)</f>
        <v>#N/A</v>
      </c>
      <c r="L472" s="57" t="e">
        <f>VLOOKUP(VLOOKUP($X472,Vector!$A:$P,5,0),Catalogos!K:L,2,0)</f>
        <v>#N/A</v>
      </c>
      <c r="M472" s="53" t="str">
        <f>IFERROR(VLOOKUP($F472,Catalogos!$A:$B,2,0),"VII")</f>
        <v>VII</v>
      </c>
      <c r="N472" s="56" t="e">
        <f>VLOOKUP(MIN(IFERROR(VLOOKUP(T472,Catalogos!$F:$G,2,0),200),IFERROR(VLOOKUP(U472,Catalogos!$F:$G,2,0),200),IFERROR(VLOOKUP(V472,Catalogos!$F:$G,2,0),200),IFERROR(VLOOKUP(W472,Catalogos!$F:$G,2,0),200)),Catalogos!$G$30:$H$57,2,0)</f>
        <v>#N/A</v>
      </c>
      <c r="O472" s="53" t="e">
        <f>VLOOKUP($F472,Catalogos!$A:$C,3,0)</f>
        <v>#N/A</v>
      </c>
      <c r="P472" s="14" t="e">
        <f t="shared" si="43"/>
        <v>#N/A</v>
      </c>
      <c r="Q472" s="20">
        <f t="shared" si="44"/>
        <v>0</v>
      </c>
      <c r="R472" s="20" t="e">
        <f t="shared" si="45"/>
        <v>#N/A</v>
      </c>
      <c r="S472" s="20" t="s">
        <v>118</v>
      </c>
      <c r="T472" s="65" t="e">
        <f>VLOOKUP($X472,Vector!$A:$I,6,0)</f>
        <v>#N/A</v>
      </c>
      <c r="U472" s="65" t="e">
        <f>VLOOKUP($X472,Vector!$A:$I,7,0)</f>
        <v>#N/A</v>
      </c>
      <c r="V472" s="65" t="e">
        <f>VLOOKUP($X472,Vector!$A:$I,8,0)</f>
        <v>#N/A</v>
      </c>
      <c r="W472" s="65" t="e">
        <f>VLOOKUP($X472,Vector!$A:$I,9,0)</f>
        <v>#N/A</v>
      </c>
      <c r="X472" s="13" t="str">
        <f t="shared" si="46"/>
        <v/>
      </c>
      <c r="Y472" s="75">
        <f t="shared" si="47"/>
        <v>0</v>
      </c>
    </row>
    <row r="473" spans="10:25" x14ac:dyDescent="0.25">
      <c r="J473" s="57" t="e">
        <f>+VLOOKUP($X473,Vector!$A:$P,4,0)-$A473</f>
        <v>#N/A</v>
      </c>
      <c r="K473" s="57" t="e">
        <f>+VLOOKUP($X473,Vector!$A:$P,2,0)</f>
        <v>#N/A</v>
      </c>
      <c r="L473" s="57" t="e">
        <f>VLOOKUP(VLOOKUP($X473,Vector!$A:$P,5,0),Catalogos!K:L,2,0)</f>
        <v>#N/A</v>
      </c>
      <c r="M473" s="53" t="str">
        <f>IFERROR(VLOOKUP($F473,Catalogos!$A:$B,2,0),"VII")</f>
        <v>VII</v>
      </c>
      <c r="N473" s="56" t="e">
        <f>VLOOKUP(MIN(IFERROR(VLOOKUP(T473,Catalogos!$F:$G,2,0),200),IFERROR(VLOOKUP(U473,Catalogos!$F:$G,2,0),200),IFERROR(VLOOKUP(V473,Catalogos!$F:$G,2,0),200),IFERROR(VLOOKUP(W473,Catalogos!$F:$G,2,0),200)),Catalogos!$G$30:$H$57,2,0)</f>
        <v>#N/A</v>
      </c>
      <c r="O473" s="53" t="e">
        <f>VLOOKUP($F473,Catalogos!$A:$C,3,0)</f>
        <v>#N/A</v>
      </c>
      <c r="P473" s="14" t="e">
        <f t="shared" si="43"/>
        <v>#N/A</v>
      </c>
      <c r="Q473" s="20">
        <f t="shared" si="44"/>
        <v>0</v>
      </c>
      <c r="R473" s="20" t="e">
        <f t="shared" si="45"/>
        <v>#N/A</v>
      </c>
      <c r="S473" s="20" t="s">
        <v>118</v>
      </c>
      <c r="T473" s="65" t="e">
        <f>VLOOKUP($X473,Vector!$A:$I,6,0)</f>
        <v>#N/A</v>
      </c>
      <c r="U473" s="65" t="e">
        <f>VLOOKUP($X473,Vector!$A:$I,7,0)</f>
        <v>#N/A</v>
      </c>
      <c r="V473" s="65" t="e">
        <f>VLOOKUP($X473,Vector!$A:$I,8,0)</f>
        <v>#N/A</v>
      </c>
      <c r="W473" s="65" t="e">
        <f>VLOOKUP($X473,Vector!$A:$I,9,0)</f>
        <v>#N/A</v>
      </c>
      <c r="X473" s="13" t="str">
        <f t="shared" si="46"/>
        <v/>
      </c>
      <c r="Y473" s="75">
        <f t="shared" si="47"/>
        <v>0</v>
      </c>
    </row>
    <row r="474" spans="10:25" x14ac:dyDescent="0.25">
      <c r="J474" s="57" t="e">
        <f>+VLOOKUP($X474,Vector!$A:$P,4,0)-$A474</f>
        <v>#N/A</v>
      </c>
      <c r="K474" s="57" t="e">
        <f>+VLOOKUP($X474,Vector!$A:$P,2,0)</f>
        <v>#N/A</v>
      </c>
      <c r="L474" s="57" t="e">
        <f>VLOOKUP(VLOOKUP($X474,Vector!$A:$P,5,0),Catalogos!K:L,2,0)</f>
        <v>#N/A</v>
      </c>
      <c r="M474" s="53" t="str">
        <f>IFERROR(VLOOKUP($F474,Catalogos!$A:$B,2,0),"VII")</f>
        <v>VII</v>
      </c>
      <c r="N474" s="56" t="e">
        <f>VLOOKUP(MIN(IFERROR(VLOOKUP(T474,Catalogos!$F:$G,2,0),200),IFERROR(VLOOKUP(U474,Catalogos!$F:$G,2,0),200),IFERROR(VLOOKUP(V474,Catalogos!$F:$G,2,0),200),IFERROR(VLOOKUP(W474,Catalogos!$F:$G,2,0),200)),Catalogos!$G$30:$H$57,2,0)</f>
        <v>#N/A</v>
      </c>
      <c r="O474" s="53" t="e">
        <f>VLOOKUP($F474,Catalogos!$A:$C,3,0)</f>
        <v>#N/A</v>
      </c>
      <c r="P474" s="14" t="e">
        <f t="shared" si="43"/>
        <v>#N/A</v>
      </c>
      <c r="Q474" s="20">
        <f t="shared" si="44"/>
        <v>0</v>
      </c>
      <c r="R474" s="20" t="e">
        <f t="shared" si="45"/>
        <v>#N/A</v>
      </c>
      <c r="S474" s="20" t="s">
        <v>118</v>
      </c>
      <c r="T474" s="65" t="e">
        <f>VLOOKUP($X474,Vector!$A:$I,6,0)</f>
        <v>#N/A</v>
      </c>
      <c r="U474" s="65" t="e">
        <f>VLOOKUP($X474,Vector!$A:$I,7,0)</f>
        <v>#N/A</v>
      </c>
      <c r="V474" s="65" t="e">
        <f>VLOOKUP($X474,Vector!$A:$I,8,0)</f>
        <v>#N/A</v>
      </c>
      <c r="W474" s="65" t="e">
        <f>VLOOKUP($X474,Vector!$A:$I,9,0)</f>
        <v>#N/A</v>
      </c>
      <c r="X474" s="13" t="str">
        <f t="shared" si="46"/>
        <v/>
      </c>
      <c r="Y474" s="75">
        <f t="shared" si="47"/>
        <v>0</v>
      </c>
    </row>
    <row r="475" spans="10:25" x14ac:dyDescent="0.25">
      <c r="J475" s="57" t="e">
        <f>+VLOOKUP($X475,Vector!$A:$P,4,0)-$A475</f>
        <v>#N/A</v>
      </c>
      <c r="K475" s="57" t="e">
        <f>+VLOOKUP($X475,Vector!$A:$P,2,0)</f>
        <v>#N/A</v>
      </c>
      <c r="L475" s="57" t="e">
        <f>VLOOKUP(VLOOKUP($X475,Vector!$A:$P,5,0),Catalogos!K:L,2,0)</f>
        <v>#N/A</v>
      </c>
      <c r="M475" s="53" t="str">
        <f>IFERROR(VLOOKUP($F475,Catalogos!$A:$B,2,0),"VII")</f>
        <v>VII</v>
      </c>
      <c r="N475" s="56" t="e">
        <f>VLOOKUP(MIN(IFERROR(VLOOKUP(T475,Catalogos!$F:$G,2,0),200),IFERROR(VLOOKUP(U475,Catalogos!$F:$G,2,0),200),IFERROR(VLOOKUP(V475,Catalogos!$F:$G,2,0),200),IFERROR(VLOOKUP(W475,Catalogos!$F:$G,2,0),200)),Catalogos!$G$30:$H$57,2,0)</f>
        <v>#N/A</v>
      </c>
      <c r="O475" s="53" t="e">
        <f>VLOOKUP($F475,Catalogos!$A:$C,3,0)</f>
        <v>#N/A</v>
      </c>
      <c r="P475" s="14" t="e">
        <f t="shared" si="43"/>
        <v>#N/A</v>
      </c>
      <c r="Q475" s="20">
        <f t="shared" si="44"/>
        <v>0</v>
      </c>
      <c r="R475" s="20" t="e">
        <f t="shared" si="45"/>
        <v>#N/A</v>
      </c>
      <c r="S475" s="20" t="s">
        <v>118</v>
      </c>
      <c r="T475" s="65" t="e">
        <f>VLOOKUP($X475,Vector!$A:$I,6,0)</f>
        <v>#N/A</v>
      </c>
      <c r="U475" s="65" t="e">
        <f>VLOOKUP($X475,Vector!$A:$I,7,0)</f>
        <v>#N/A</v>
      </c>
      <c r="V475" s="65" t="e">
        <f>VLOOKUP($X475,Vector!$A:$I,8,0)</f>
        <v>#N/A</v>
      </c>
      <c r="W475" s="65" t="e">
        <f>VLOOKUP($X475,Vector!$A:$I,9,0)</f>
        <v>#N/A</v>
      </c>
      <c r="X475" s="13" t="str">
        <f t="shared" si="46"/>
        <v/>
      </c>
      <c r="Y475" s="75">
        <f t="shared" si="47"/>
        <v>0</v>
      </c>
    </row>
    <row r="476" spans="10:25" x14ac:dyDescent="0.25">
      <c r="J476" s="57" t="e">
        <f>+VLOOKUP($X476,Vector!$A:$P,4,0)-$A476</f>
        <v>#N/A</v>
      </c>
      <c r="K476" s="57" t="e">
        <f>+VLOOKUP($X476,Vector!$A:$P,2,0)</f>
        <v>#N/A</v>
      </c>
      <c r="L476" s="57" t="e">
        <f>VLOOKUP(VLOOKUP($X476,Vector!$A:$P,5,0),Catalogos!K:L,2,0)</f>
        <v>#N/A</v>
      </c>
      <c r="M476" s="53" t="str">
        <f>IFERROR(VLOOKUP($F476,Catalogos!$A:$B,2,0),"VII")</f>
        <v>VII</v>
      </c>
      <c r="N476" s="56" t="e">
        <f>VLOOKUP(MIN(IFERROR(VLOOKUP(T476,Catalogos!$F:$G,2,0),200),IFERROR(VLOOKUP(U476,Catalogos!$F:$G,2,0),200),IFERROR(VLOOKUP(V476,Catalogos!$F:$G,2,0),200),IFERROR(VLOOKUP(W476,Catalogos!$F:$G,2,0),200)),Catalogos!$G$30:$H$57,2,0)</f>
        <v>#N/A</v>
      </c>
      <c r="O476" s="53" t="e">
        <f>VLOOKUP($F476,Catalogos!$A:$C,3,0)</f>
        <v>#N/A</v>
      </c>
      <c r="P476" s="14" t="e">
        <f t="shared" si="43"/>
        <v>#N/A</v>
      </c>
      <c r="Q476" s="20">
        <f t="shared" si="44"/>
        <v>0</v>
      </c>
      <c r="R476" s="20" t="e">
        <f t="shared" si="45"/>
        <v>#N/A</v>
      </c>
      <c r="S476" s="20" t="s">
        <v>118</v>
      </c>
      <c r="T476" s="65" t="e">
        <f>VLOOKUP($X476,Vector!$A:$I,6,0)</f>
        <v>#N/A</v>
      </c>
      <c r="U476" s="65" t="e">
        <f>VLOOKUP($X476,Vector!$A:$I,7,0)</f>
        <v>#N/A</v>
      </c>
      <c r="V476" s="65" t="e">
        <f>VLOOKUP($X476,Vector!$A:$I,8,0)</f>
        <v>#N/A</v>
      </c>
      <c r="W476" s="65" t="e">
        <f>VLOOKUP($X476,Vector!$A:$I,9,0)</f>
        <v>#N/A</v>
      </c>
      <c r="X476" s="13" t="str">
        <f t="shared" si="46"/>
        <v/>
      </c>
      <c r="Y476" s="75">
        <f t="shared" si="47"/>
        <v>0</v>
      </c>
    </row>
    <row r="477" spans="10:25" x14ac:dyDescent="0.25">
      <c r="J477" s="57" t="e">
        <f>+VLOOKUP($X477,Vector!$A:$P,4,0)-$A477</f>
        <v>#N/A</v>
      </c>
      <c r="K477" s="57" t="e">
        <f>+VLOOKUP($X477,Vector!$A:$P,2,0)</f>
        <v>#N/A</v>
      </c>
      <c r="L477" s="57" t="e">
        <f>VLOOKUP(VLOOKUP($X477,Vector!$A:$P,5,0),Catalogos!K:L,2,0)</f>
        <v>#N/A</v>
      </c>
      <c r="M477" s="53" t="str">
        <f>IFERROR(VLOOKUP($F477,Catalogos!$A:$B,2,0),"VII")</f>
        <v>VII</v>
      </c>
      <c r="N477" s="56" t="e">
        <f>VLOOKUP(MIN(IFERROR(VLOOKUP(T477,Catalogos!$F:$G,2,0),200),IFERROR(VLOOKUP(U477,Catalogos!$F:$G,2,0),200),IFERROR(VLOOKUP(V477,Catalogos!$F:$G,2,0),200),IFERROR(VLOOKUP(W477,Catalogos!$F:$G,2,0),200)),Catalogos!$G$30:$H$57,2,0)</f>
        <v>#N/A</v>
      </c>
      <c r="O477" s="53" t="e">
        <f>VLOOKUP($F477,Catalogos!$A:$C,3,0)</f>
        <v>#N/A</v>
      </c>
      <c r="P477" s="14" t="e">
        <f t="shared" si="43"/>
        <v>#N/A</v>
      </c>
      <c r="Q477" s="20">
        <f t="shared" si="44"/>
        <v>0</v>
      </c>
      <c r="R477" s="20" t="e">
        <f t="shared" si="45"/>
        <v>#N/A</v>
      </c>
      <c r="S477" s="20" t="s">
        <v>118</v>
      </c>
      <c r="T477" s="65" t="e">
        <f>VLOOKUP($X477,Vector!$A:$I,6,0)</f>
        <v>#N/A</v>
      </c>
      <c r="U477" s="65" t="e">
        <f>VLOOKUP($X477,Vector!$A:$I,7,0)</f>
        <v>#N/A</v>
      </c>
      <c r="V477" s="65" t="e">
        <f>VLOOKUP($X477,Vector!$A:$I,8,0)</f>
        <v>#N/A</v>
      </c>
      <c r="W477" s="65" t="e">
        <f>VLOOKUP($X477,Vector!$A:$I,9,0)</f>
        <v>#N/A</v>
      </c>
      <c r="X477" s="13" t="str">
        <f t="shared" si="46"/>
        <v/>
      </c>
      <c r="Y477" s="75">
        <f t="shared" si="47"/>
        <v>0</v>
      </c>
    </row>
    <row r="478" spans="10:25" x14ac:dyDescent="0.25">
      <c r="J478" s="57" t="e">
        <f>+VLOOKUP($X478,Vector!$A:$P,4,0)-$A478</f>
        <v>#N/A</v>
      </c>
      <c r="K478" s="57" t="e">
        <f>+VLOOKUP($X478,Vector!$A:$P,2,0)</f>
        <v>#N/A</v>
      </c>
      <c r="L478" s="57" t="e">
        <f>VLOOKUP(VLOOKUP($X478,Vector!$A:$P,5,0),Catalogos!K:L,2,0)</f>
        <v>#N/A</v>
      </c>
      <c r="M478" s="53" t="str">
        <f>IFERROR(VLOOKUP($F478,Catalogos!$A:$B,2,0),"VII")</f>
        <v>VII</v>
      </c>
      <c r="N478" s="56" t="e">
        <f>VLOOKUP(MIN(IFERROR(VLOOKUP(T478,Catalogos!$F:$G,2,0),200),IFERROR(VLOOKUP(U478,Catalogos!$F:$G,2,0),200),IFERROR(VLOOKUP(V478,Catalogos!$F:$G,2,0),200),IFERROR(VLOOKUP(W478,Catalogos!$F:$G,2,0),200)),Catalogos!$G$30:$H$57,2,0)</f>
        <v>#N/A</v>
      </c>
      <c r="O478" s="53" t="e">
        <f>VLOOKUP($F478,Catalogos!$A:$C,3,0)</f>
        <v>#N/A</v>
      </c>
      <c r="P478" s="14" t="e">
        <f t="shared" si="43"/>
        <v>#N/A</v>
      </c>
      <c r="Q478" s="20">
        <f t="shared" si="44"/>
        <v>0</v>
      </c>
      <c r="R478" s="20" t="e">
        <f t="shared" si="45"/>
        <v>#N/A</v>
      </c>
      <c r="S478" s="20" t="s">
        <v>118</v>
      </c>
      <c r="T478" s="65" t="e">
        <f>VLOOKUP($X478,Vector!$A:$I,6,0)</f>
        <v>#N/A</v>
      </c>
      <c r="U478" s="65" t="e">
        <f>VLOOKUP($X478,Vector!$A:$I,7,0)</f>
        <v>#N/A</v>
      </c>
      <c r="V478" s="65" t="e">
        <f>VLOOKUP($X478,Vector!$A:$I,8,0)</f>
        <v>#N/A</v>
      </c>
      <c r="W478" s="65" t="e">
        <f>VLOOKUP($X478,Vector!$A:$I,9,0)</f>
        <v>#N/A</v>
      </c>
      <c r="X478" s="13" t="str">
        <f t="shared" si="46"/>
        <v/>
      </c>
      <c r="Y478" s="75">
        <f t="shared" si="47"/>
        <v>0</v>
      </c>
    </row>
    <row r="479" spans="10:25" x14ac:dyDescent="0.25">
      <c r="J479" s="57" t="e">
        <f>+VLOOKUP($X479,Vector!$A:$P,4,0)-$A479</f>
        <v>#N/A</v>
      </c>
      <c r="K479" s="57" t="e">
        <f>+VLOOKUP($X479,Vector!$A:$P,2,0)</f>
        <v>#N/A</v>
      </c>
      <c r="L479" s="57" t="e">
        <f>VLOOKUP(VLOOKUP($X479,Vector!$A:$P,5,0),Catalogos!K:L,2,0)</f>
        <v>#N/A</v>
      </c>
      <c r="M479" s="53" t="str">
        <f>IFERROR(VLOOKUP($F479,Catalogos!$A:$B,2,0),"VII")</f>
        <v>VII</v>
      </c>
      <c r="N479" s="56" t="e">
        <f>VLOOKUP(MIN(IFERROR(VLOOKUP(T479,Catalogos!$F:$G,2,0),200),IFERROR(VLOOKUP(U479,Catalogos!$F:$G,2,0),200),IFERROR(VLOOKUP(V479,Catalogos!$F:$G,2,0),200),IFERROR(VLOOKUP(W479,Catalogos!$F:$G,2,0),200)),Catalogos!$G$30:$H$57,2,0)</f>
        <v>#N/A</v>
      </c>
      <c r="O479" s="53" t="e">
        <f>VLOOKUP($F479,Catalogos!$A:$C,3,0)</f>
        <v>#N/A</v>
      </c>
      <c r="P479" s="14" t="e">
        <f t="shared" si="43"/>
        <v>#N/A</v>
      </c>
      <c r="Q479" s="20">
        <f t="shared" si="44"/>
        <v>0</v>
      </c>
      <c r="R479" s="20" t="e">
        <f t="shared" si="45"/>
        <v>#N/A</v>
      </c>
      <c r="S479" s="20" t="s">
        <v>118</v>
      </c>
      <c r="T479" s="65" t="e">
        <f>VLOOKUP($X479,Vector!$A:$I,6,0)</f>
        <v>#N/A</v>
      </c>
      <c r="U479" s="65" t="e">
        <f>VLOOKUP($X479,Vector!$A:$I,7,0)</f>
        <v>#N/A</v>
      </c>
      <c r="V479" s="65" t="e">
        <f>VLOOKUP($X479,Vector!$A:$I,8,0)</f>
        <v>#N/A</v>
      </c>
      <c r="W479" s="65" t="e">
        <f>VLOOKUP($X479,Vector!$A:$I,9,0)</f>
        <v>#N/A</v>
      </c>
      <c r="X479" s="13" t="str">
        <f t="shared" si="46"/>
        <v/>
      </c>
      <c r="Y479" s="75">
        <f t="shared" si="47"/>
        <v>0</v>
      </c>
    </row>
    <row r="480" spans="10:25" x14ac:dyDescent="0.25">
      <c r="J480" s="57" t="e">
        <f>+VLOOKUP($X480,Vector!$A:$P,4,0)-$A480</f>
        <v>#N/A</v>
      </c>
      <c r="K480" s="57" t="e">
        <f>+VLOOKUP($X480,Vector!$A:$P,2,0)</f>
        <v>#N/A</v>
      </c>
      <c r="L480" s="57" t="e">
        <f>VLOOKUP(VLOOKUP($X480,Vector!$A:$P,5,0),Catalogos!K:L,2,0)</f>
        <v>#N/A</v>
      </c>
      <c r="M480" s="53" t="str">
        <f>IFERROR(VLOOKUP($F480,Catalogos!$A:$B,2,0),"VII")</f>
        <v>VII</v>
      </c>
      <c r="N480" s="56" t="e">
        <f>VLOOKUP(MIN(IFERROR(VLOOKUP(T480,Catalogos!$F:$G,2,0),200),IFERROR(VLOOKUP(U480,Catalogos!$F:$G,2,0),200),IFERROR(VLOOKUP(V480,Catalogos!$F:$G,2,0),200),IFERROR(VLOOKUP(W480,Catalogos!$F:$G,2,0),200)),Catalogos!$G$30:$H$57,2,0)</f>
        <v>#N/A</v>
      </c>
      <c r="O480" s="53" t="e">
        <f>VLOOKUP($F480,Catalogos!$A:$C,3,0)</f>
        <v>#N/A</v>
      </c>
      <c r="P480" s="14" t="e">
        <f t="shared" si="43"/>
        <v>#N/A</v>
      </c>
      <c r="Q480" s="20">
        <f t="shared" si="44"/>
        <v>0</v>
      </c>
      <c r="R480" s="20" t="e">
        <f t="shared" si="45"/>
        <v>#N/A</v>
      </c>
      <c r="S480" s="20" t="s">
        <v>118</v>
      </c>
      <c r="T480" s="65" t="e">
        <f>VLOOKUP($X480,Vector!$A:$I,6,0)</f>
        <v>#N/A</v>
      </c>
      <c r="U480" s="65" t="e">
        <f>VLOOKUP($X480,Vector!$A:$I,7,0)</f>
        <v>#N/A</v>
      </c>
      <c r="V480" s="65" t="e">
        <f>VLOOKUP($X480,Vector!$A:$I,8,0)</f>
        <v>#N/A</v>
      </c>
      <c r="W480" s="65" t="e">
        <f>VLOOKUP($X480,Vector!$A:$I,9,0)</f>
        <v>#N/A</v>
      </c>
      <c r="X480" s="13" t="str">
        <f t="shared" si="46"/>
        <v/>
      </c>
      <c r="Y480" s="75">
        <f t="shared" si="47"/>
        <v>0</v>
      </c>
    </row>
    <row r="481" spans="10:25" x14ac:dyDescent="0.25">
      <c r="J481" s="57" t="e">
        <f>+VLOOKUP($X481,Vector!$A:$P,4,0)-$A481</f>
        <v>#N/A</v>
      </c>
      <c r="K481" s="57" t="e">
        <f>+VLOOKUP($X481,Vector!$A:$P,2,0)</f>
        <v>#N/A</v>
      </c>
      <c r="L481" s="57" t="e">
        <f>VLOOKUP(VLOOKUP($X481,Vector!$A:$P,5,0),Catalogos!K:L,2,0)</f>
        <v>#N/A</v>
      </c>
      <c r="M481" s="53" t="str">
        <f>IFERROR(VLOOKUP($F481,Catalogos!$A:$B,2,0),"VII")</f>
        <v>VII</v>
      </c>
      <c r="N481" s="56" t="e">
        <f>VLOOKUP(MIN(IFERROR(VLOOKUP(T481,Catalogos!$F:$G,2,0),200),IFERROR(VLOOKUP(U481,Catalogos!$F:$G,2,0),200),IFERROR(VLOOKUP(V481,Catalogos!$F:$G,2,0),200),IFERROR(VLOOKUP(W481,Catalogos!$F:$G,2,0),200)),Catalogos!$G$30:$H$57,2,0)</f>
        <v>#N/A</v>
      </c>
      <c r="O481" s="53" t="e">
        <f>VLOOKUP($F481,Catalogos!$A:$C,3,0)</f>
        <v>#N/A</v>
      </c>
      <c r="P481" s="14" t="e">
        <f t="shared" si="43"/>
        <v>#N/A</v>
      </c>
      <c r="Q481" s="20">
        <f t="shared" si="44"/>
        <v>0</v>
      </c>
      <c r="R481" s="20" t="e">
        <f t="shared" si="45"/>
        <v>#N/A</v>
      </c>
      <c r="S481" s="20" t="s">
        <v>118</v>
      </c>
      <c r="T481" s="65" t="e">
        <f>VLOOKUP($X481,Vector!$A:$I,6,0)</f>
        <v>#N/A</v>
      </c>
      <c r="U481" s="65" t="e">
        <f>VLOOKUP($X481,Vector!$A:$I,7,0)</f>
        <v>#N/A</v>
      </c>
      <c r="V481" s="65" t="e">
        <f>VLOOKUP($X481,Vector!$A:$I,8,0)</f>
        <v>#N/A</v>
      </c>
      <c r="W481" s="65" t="e">
        <f>VLOOKUP($X481,Vector!$A:$I,9,0)</f>
        <v>#N/A</v>
      </c>
      <c r="X481" s="13" t="str">
        <f t="shared" si="46"/>
        <v/>
      </c>
      <c r="Y481" s="75">
        <f t="shared" si="47"/>
        <v>0</v>
      </c>
    </row>
    <row r="482" spans="10:25" x14ac:dyDescent="0.25">
      <c r="J482" s="57" t="e">
        <f>+VLOOKUP($X482,Vector!$A:$P,4,0)-$A482</f>
        <v>#N/A</v>
      </c>
      <c r="K482" s="57" t="e">
        <f>+VLOOKUP($X482,Vector!$A:$P,2,0)</f>
        <v>#N/A</v>
      </c>
      <c r="L482" s="57" t="e">
        <f>VLOOKUP(VLOOKUP($X482,Vector!$A:$P,5,0),Catalogos!K:L,2,0)</f>
        <v>#N/A</v>
      </c>
      <c r="M482" s="53" t="str">
        <f>IFERROR(VLOOKUP($F482,Catalogos!$A:$B,2,0),"VII")</f>
        <v>VII</v>
      </c>
      <c r="N482" s="56" t="e">
        <f>VLOOKUP(MIN(IFERROR(VLOOKUP(T482,Catalogos!$F:$G,2,0),200),IFERROR(VLOOKUP(U482,Catalogos!$F:$G,2,0),200),IFERROR(VLOOKUP(V482,Catalogos!$F:$G,2,0),200),IFERROR(VLOOKUP(W482,Catalogos!$F:$G,2,0),200)),Catalogos!$G$30:$H$57,2,0)</f>
        <v>#N/A</v>
      </c>
      <c r="O482" s="53" t="e">
        <f>VLOOKUP($F482,Catalogos!$A:$C,3,0)</f>
        <v>#N/A</v>
      </c>
      <c r="P482" s="14" t="e">
        <f t="shared" si="43"/>
        <v>#N/A</v>
      </c>
      <c r="Q482" s="20">
        <f t="shared" si="44"/>
        <v>0</v>
      </c>
      <c r="R482" s="20" t="e">
        <f t="shared" si="45"/>
        <v>#N/A</v>
      </c>
      <c r="S482" s="20" t="s">
        <v>118</v>
      </c>
      <c r="T482" s="65" t="e">
        <f>VLOOKUP($X482,Vector!$A:$I,6,0)</f>
        <v>#N/A</v>
      </c>
      <c r="U482" s="65" t="e">
        <f>VLOOKUP($X482,Vector!$A:$I,7,0)</f>
        <v>#N/A</v>
      </c>
      <c r="V482" s="65" t="e">
        <f>VLOOKUP($X482,Vector!$A:$I,8,0)</f>
        <v>#N/A</v>
      </c>
      <c r="W482" s="65" t="e">
        <f>VLOOKUP($X482,Vector!$A:$I,9,0)</f>
        <v>#N/A</v>
      </c>
      <c r="X482" s="13" t="str">
        <f t="shared" si="46"/>
        <v/>
      </c>
      <c r="Y482" s="75">
        <f t="shared" si="47"/>
        <v>0</v>
      </c>
    </row>
    <row r="483" spans="10:25" x14ac:dyDescent="0.25">
      <c r="J483" s="57" t="e">
        <f>+VLOOKUP($X483,Vector!$A:$P,4,0)-$A483</f>
        <v>#N/A</v>
      </c>
      <c r="K483" s="57" t="e">
        <f>+VLOOKUP($X483,Vector!$A:$P,2,0)</f>
        <v>#N/A</v>
      </c>
      <c r="L483" s="57" t="e">
        <f>VLOOKUP(VLOOKUP($X483,Vector!$A:$P,5,0),Catalogos!K:L,2,0)</f>
        <v>#N/A</v>
      </c>
      <c r="M483" s="53" t="str">
        <f>IFERROR(VLOOKUP($F483,Catalogos!$A:$B,2,0),"VII")</f>
        <v>VII</v>
      </c>
      <c r="N483" s="56" t="e">
        <f>VLOOKUP(MIN(IFERROR(VLOOKUP(T483,Catalogos!$F:$G,2,0),200),IFERROR(VLOOKUP(U483,Catalogos!$F:$G,2,0),200),IFERROR(VLOOKUP(V483,Catalogos!$F:$G,2,0),200),IFERROR(VLOOKUP(W483,Catalogos!$F:$G,2,0),200)),Catalogos!$G$30:$H$57,2,0)</f>
        <v>#N/A</v>
      </c>
      <c r="O483" s="53" t="e">
        <f>VLOOKUP($F483,Catalogos!$A:$C,3,0)</f>
        <v>#N/A</v>
      </c>
      <c r="P483" s="14" t="e">
        <f t="shared" si="43"/>
        <v>#N/A</v>
      </c>
      <c r="Q483" s="20">
        <f t="shared" si="44"/>
        <v>0</v>
      </c>
      <c r="R483" s="20" t="e">
        <f t="shared" si="45"/>
        <v>#N/A</v>
      </c>
      <c r="S483" s="20" t="s">
        <v>118</v>
      </c>
      <c r="T483" s="65" t="e">
        <f>VLOOKUP($X483,Vector!$A:$I,6,0)</f>
        <v>#N/A</v>
      </c>
      <c r="U483" s="65" t="e">
        <f>VLOOKUP($X483,Vector!$A:$I,7,0)</f>
        <v>#N/A</v>
      </c>
      <c r="V483" s="65" t="e">
        <f>VLOOKUP($X483,Vector!$A:$I,8,0)</f>
        <v>#N/A</v>
      </c>
      <c r="W483" s="65" t="e">
        <f>VLOOKUP($X483,Vector!$A:$I,9,0)</f>
        <v>#N/A</v>
      </c>
      <c r="X483" s="13" t="str">
        <f t="shared" si="46"/>
        <v/>
      </c>
      <c r="Y483" s="75">
        <f t="shared" si="47"/>
        <v>0</v>
      </c>
    </row>
    <row r="484" spans="10:25" x14ac:dyDescent="0.25">
      <c r="J484" s="57" t="e">
        <f>+VLOOKUP($X484,Vector!$A:$P,4,0)-$A484</f>
        <v>#N/A</v>
      </c>
      <c r="K484" s="57" t="e">
        <f>+VLOOKUP($X484,Vector!$A:$P,2,0)</f>
        <v>#N/A</v>
      </c>
      <c r="L484" s="57" t="e">
        <f>VLOOKUP(VLOOKUP($X484,Vector!$A:$P,5,0),Catalogos!K:L,2,0)</f>
        <v>#N/A</v>
      </c>
      <c r="M484" s="53" t="str">
        <f>IFERROR(VLOOKUP($F484,Catalogos!$A:$B,2,0),"VII")</f>
        <v>VII</v>
      </c>
      <c r="N484" s="56" t="e">
        <f>VLOOKUP(MIN(IFERROR(VLOOKUP(T484,Catalogos!$F:$G,2,0),200),IFERROR(VLOOKUP(U484,Catalogos!$F:$G,2,0),200),IFERROR(VLOOKUP(V484,Catalogos!$F:$G,2,0),200),IFERROR(VLOOKUP(W484,Catalogos!$F:$G,2,0),200)),Catalogos!$G$30:$H$57,2,0)</f>
        <v>#N/A</v>
      </c>
      <c r="O484" s="53" t="e">
        <f>VLOOKUP($F484,Catalogos!$A:$C,3,0)</f>
        <v>#N/A</v>
      </c>
      <c r="P484" s="14" t="e">
        <f t="shared" si="43"/>
        <v>#N/A</v>
      </c>
      <c r="Q484" s="20">
        <f t="shared" si="44"/>
        <v>0</v>
      </c>
      <c r="R484" s="20" t="e">
        <f t="shared" si="45"/>
        <v>#N/A</v>
      </c>
      <c r="S484" s="20" t="s">
        <v>118</v>
      </c>
      <c r="T484" s="65" t="e">
        <f>VLOOKUP($X484,Vector!$A:$I,6,0)</f>
        <v>#N/A</v>
      </c>
      <c r="U484" s="65" t="e">
        <f>VLOOKUP($X484,Vector!$A:$I,7,0)</f>
        <v>#N/A</v>
      </c>
      <c r="V484" s="65" t="e">
        <f>VLOOKUP($X484,Vector!$A:$I,8,0)</f>
        <v>#N/A</v>
      </c>
      <c r="W484" s="65" t="e">
        <f>VLOOKUP($X484,Vector!$A:$I,9,0)</f>
        <v>#N/A</v>
      </c>
      <c r="X484" s="13" t="str">
        <f t="shared" si="46"/>
        <v/>
      </c>
      <c r="Y484" s="75">
        <f t="shared" si="47"/>
        <v>0</v>
      </c>
    </row>
    <row r="485" spans="10:25" x14ac:dyDescent="0.25">
      <c r="J485" s="57" t="e">
        <f>+VLOOKUP($X485,Vector!$A:$P,4,0)-$A485</f>
        <v>#N/A</v>
      </c>
      <c r="K485" s="57" t="e">
        <f>+VLOOKUP($X485,Vector!$A:$P,2,0)</f>
        <v>#N/A</v>
      </c>
      <c r="L485" s="57" t="e">
        <f>VLOOKUP(VLOOKUP($X485,Vector!$A:$P,5,0),Catalogos!K:L,2,0)</f>
        <v>#N/A</v>
      </c>
      <c r="M485" s="53" t="str">
        <f>IFERROR(VLOOKUP($F485,Catalogos!$A:$B,2,0),"VII")</f>
        <v>VII</v>
      </c>
      <c r="N485" s="56" t="e">
        <f>VLOOKUP(MIN(IFERROR(VLOOKUP(T485,Catalogos!$F:$G,2,0),200),IFERROR(VLOOKUP(U485,Catalogos!$F:$G,2,0),200),IFERROR(VLOOKUP(V485,Catalogos!$F:$G,2,0),200),IFERROR(VLOOKUP(W485,Catalogos!$F:$G,2,0),200)),Catalogos!$G$30:$H$57,2,0)</f>
        <v>#N/A</v>
      </c>
      <c r="O485" s="53" t="e">
        <f>VLOOKUP($F485,Catalogos!$A:$C,3,0)</f>
        <v>#N/A</v>
      </c>
      <c r="P485" s="14" t="e">
        <f t="shared" si="43"/>
        <v>#N/A</v>
      </c>
      <c r="Q485" s="20">
        <f t="shared" si="44"/>
        <v>0</v>
      </c>
      <c r="R485" s="20" t="e">
        <f t="shared" si="45"/>
        <v>#N/A</v>
      </c>
      <c r="S485" s="20" t="s">
        <v>118</v>
      </c>
      <c r="T485" s="65" t="e">
        <f>VLOOKUP($X485,Vector!$A:$I,6,0)</f>
        <v>#N/A</v>
      </c>
      <c r="U485" s="65" t="e">
        <f>VLOOKUP($X485,Vector!$A:$I,7,0)</f>
        <v>#N/A</v>
      </c>
      <c r="V485" s="65" t="e">
        <f>VLOOKUP($X485,Vector!$A:$I,8,0)</f>
        <v>#N/A</v>
      </c>
      <c r="W485" s="65" t="e">
        <f>VLOOKUP($X485,Vector!$A:$I,9,0)</f>
        <v>#N/A</v>
      </c>
      <c r="X485" s="13" t="str">
        <f t="shared" si="46"/>
        <v/>
      </c>
      <c r="Y485" s="75">
        <f t="shared" si="47"/>
        <v>0</v>
      </c>
    </row>
    <row r="486" spans="10:25" x14ac:dyDescent="0.25">
      <c r="J486" s="57" t="e">
        <f>+VLOOKUP($X486,Vector!$A:$P,4,0)-$A486</f>
        <v>#N/A</v>
      </c>
      <c r="K486" s="57" t="e">
        <f>+VLOOKUP($X486,Vector!$A:$P,2,0)</f>
        <v>#N/A</v>
      </c>
      <c r="L486" s="57" t="e">
        <f>VLOOKUP(VLOOKUP($X486,Vector!$A:$P,5,0),Catalogos!K:L,2,0)</f>
        <v>#N/A</v>
      </c>
      <c r="M486" s="53" t="str">
        <f>IFERROR(VLOOKUP($F486,Catalogos!$A:$B,2,0),"VII")</f>
        <v>VII</v>
      </c>
      <c r="N486" s="56" t="e">
        <f>VLOOKUP(MIN(IFERROR(VLOOKUP(T486,Catalogos!$F:$G,2,0),200),IFERROR(VLOOKUP(U486,Catalogos!$F:$G,2,0),200),IFERROR(VLOOKUP(V486,Catalogos!$F:$G,2,0),200),IFERROR(VLOOKUP(W486,Catalogos!$F:$G,2,0),200)),Catalogos!$G$30:$H$57,2,0)</f>
        <v>#N/A</v>
      </c>
      <c r="O486" s="53" t="e">
        <f>VLOOKUP($F486,Catalogos!$A:$C,3,0)</f>
        <v>#N/A</v>
      </c>
      <c r="P486" s="14" t="e">
        <f t="shared" si="43"/>
        <v>#N/A</v>
      </c>
      <c r="Q486" s="20">
        <f t="shared" si="44"/>
        <v>0</v>
      </c>
      <c r="R486" s="20" t="e">
        <f t="shared" si="45"/>
        <v>#N/A</v>
      </c>
      <c r="S486" s="20" t="s">
        <v>118</v>
      </c>
      <c r="T486" s="65" t="e">
        <f>VLOOKUP($X486,Vector!$A:$I,6,0)</f>
        <v>#N/A</v>
      </c>
      <c r="U486" s="65" t="e">
        <f>VLOOKUP($X486,Vector!$A:$I,7,0)</f>
        <v>#N/A</v>
      </c>
      <c r="V486" s="65" t="e">
        <f>VLOOKUP($X486,Vector!$A:$I,8,0)</f>
        <v>#N/A</v>
      </c>
      <c r="W486" s="65" t="e">
        <f>VLOOKUP($X486,Vector!$A:$I,9,0)</f>
        <v>#N/A</v>
      </c>
      <c r="X486" s="13" t="str">
        <f t="shared" si="46"/>
        <v/>
      </c>
      <c r="Y486" s="75">
        <f t="shared" si="47"/>
        <v>0</v>
      </c>
    </row>
    <row r="487" spans="10:25" x14ac:dyDescent="0.25">
      <c r="J487" s="57" t="e">
        <f>+VLOOKUP($X487,Vector!$A:$P,4,0)-$A487</f>
        <v>#N/A</v>
      </c>
      <c r="K487" s="57" t="e">
        <f>+VLOOKUP($X487,Vector!$A:$P,2,0)</f>
        <v>#N/A</v>
      </c>
      <c r="L487" s="57" t="e">
        <f>VLOOKUP(VLOOKUP($X487,Vector!$A:$P,5,0),Catalogos!K:L,2,0)</f>
        <v>#N/A</v>
      </c>
      <c r="M487" s="53" t="str">
        <f>IFERROR(VLOOKUP($F487,Catalogos!$A:$B,2,0),"VII")</f>
        <v>VII</v>
      </c>
      <c r="N487" s="56" t="e">
        <f>VLOOKUP(MIN(IFERROR(VLOOKUP(T487,Catalogos!$F:$G,2,0),200),IFERROR(VLOOKUP(U487,Catalogos!$F:$G,2,0),200),IFERROR(VLOOKUP(V487,Catalogos!$F:$G,2,0),200),IFERROR(VLOOKUP(W487,Catalogos!$F:$G,2,0),200)),Catalogos!$G$30:$H$57,2,0)</f>
        <v>#N/A</v>
      </c>
      <c r="O487" s="53" t="e">
        <f>VLOOKUP($F487,Catalogos!$A:$C,3,0)</f>
        <v>#N/A</v>
      </c>
      <c r="P487" s="14" t="e">
        <f t="shared" si="43"/>
        <v>#N/A</v>
      </c>
      <c r="Q487" s="20">
        <f t="shared" si="44"/>
        <v>0</v>
      </c>
      <c r="R487" s="20" t="e">
        <f t="shared" si="45"/>
        <v>#N/A</v>
      </c>
      <c r="S487" s="20" t="s">
        <v>118</v>
      </c>
      <c r="T487" s="65" t="e">
        <f>VLOOKUP($X487,Vector!$A:$I,6,0)</f>
        <v>#N/A</v>
      </c>
      <c r="U487" s="65" t="e">
        <f>VLOOKUP($X487,Vector!$A:$I,7,0)</f>
        <v>#N/A</v>
      </c>
      <c r="V487" s="65" t="e">
        <f>VLOOKUP($X487,Vector!$A:$I,8,0)</f>
        <v>#N/A</v>
      </c>
      <c r="W487" s="65" t="e">
        <f>VLOOKUP($X487,Vector!$A:$I,9,0)</f>
        <v>#N/A</v>
      </c>
      <c r="X487" s="13" t="str">
        <f t="shared" si="46"/>
        <v/>
      </c>
      <c r="Y487" s="75">
        <f t="shared" si="47"/>
        <v>0</v>
      </c>
    </row>
    <row r="488" spans="10:25" x14ac:dyDescent="0.25">
      <c r="J488" s="57" t="e">
        <f>+VLOOKUP($X488,Vector!$A:$P,4,0)-$A488</f>
        <v>#N/A</v>
      </c>
      <c r="K488" s="57" t="e">
        <f>+VLOOKUP($X488,Vector!$A:$P,2,0)</f>
        <v>#N/A</v>
      </c>
      <c r="L488" s="57" t="e">
        <f>VLOOKUP(VLOOKUP($X488,Vector!$A:$P,5,0),Catalogos!K:L,2,0)</f>
        <v>#N/A</v>
      </c>
      <c r="M488" s="53" t="str">
        <f>IFERROR(VLOOKUP($F488,Catalogos!$A:$B,2,0),"VII")</f>
        <v>VII</v>
      </c>
      <c r="N488" s="56" t="e">
        <f>VLOOKUP(MIN(IFERROR(VLOOKUP(T488,Catalogos!$F:$G,2,0),200),IFERROR(VLOOKUP(U488,Catalogos!$F:$G,2,0),200),IFERROR(VLOOKUP(V488,Catalogos!$F:$G,2,0),200),IFERROR(VLOOKUP(W488,Catalogos!$F:$G,2,0),200)),Catalogos!$G$30:$H$57,2,0)</f>
        <v>#N/A</v>
      </c>
      <c r="O488" s="53" t="e">
        <f>VLOOKUP($F488,Catalogos!$A:$C,3,0)</f>
        <v>#N/A</v>
      </c>
      <c r="P488" s="14" t="e">
        <f t="shared" si="43"/>
        <v>#N/A</v>
      </c>
      <c r="Q488" s="20">
        <f t="shared" si="44"/>
        <v>0</v>
      </c>
      <c r="R488" s="20" t="e">
        <f t="shared" si="45"/>
        <v>#N/A</v>
      </c>
      <c r="S488" s="20" t="s">
        <v>118</v>
      </c>
      <c r="T488" s="65" t="e">
        <f>VLOOKUP($X488,Vector!$A:$I,6,0)</f>
        <v>#N/A</v>
      </c>
      <c r="U488" s="65" t="e">
        <f>VLOOKUP($X488,Vector!$A:$I,7,0)</f>
        <v>#N/A</v>
      </c>
      <c r="V488" s="65" t="e">
        <f>VLOOKUP($X488,Vector!$A:$I,8,0)</f>
        <v>#N/A</v>
      </c>
      <c r="W488" s="65" t="e">
        <f>VLOOKUP($X488,Vector!$A:$I,9,0)</f>
        <v>#N/A</v>
      </c>
      <c r="X488" s="13" t="str">
        <f t="shared" si="46"/>
        <v/>
      </c>
      <c r="Y488" s="75">
        <f t="shared" si="47"/>
        <v>0</v>
      </c>
    </row>
    <row r="489" spans="10:25" x14ac:dyDescent="0.25">
      <c r="J489" s="57" t="e">
        <f>+VLOOKUP($X489,Vector!$A:$P,4,0)-$A489</f>
        <v>#N/A</v>
      </c>
      <c r="K489" s="57" t="e">
        <f>+VLOOKUP($X489,Vector!$A:$P,2,0)</f>
        <v>#N/A</v>
      </c>
      <c r="L489" s="57" t="e">
        <f>VLOOKUP(VLOOKUP($X489,Vector!$A:$P,5,0),Catalogos!K:L,2,0)</f>
        <v>#N/A</v>
      </c>
      <c r="M489" s="53" t="str">
        <f>IFERROR(VLOOKUP($F489,Catalogos!$A:$B,2,0),"VII")</f>
        <v>VII</v>
      </c>
      <c r="N489" s="56" t="e">
        <f>VLOOKUP(MIN(IFERROR(VLOOKUP(T489,Catalogos!$F:$G,2,0),200),IFERROR(VLOOKUP(U489,Catalogos!$F:$G,2,0),200),IFERROR(VLOOKUP(V489,Catalogos!$F:$G,2,0),200),IFERROR(VLOOKUP(W489,Catalogos!$F:$G,2,0),200)),Catalogos!$G$30:$H$57,2,0)</f>
        <v>#N/A</v>
      </c>
      <c r="O489" s="53" t="e">
        <f>VLOOKUP($F489,Catalogos!$A:$C,3,0)</f>
        <v>#N/A</v>
      </c>
      <c r="P489" s="14" t="e">
        <f t="shared" si="43"/>
        <v>#N/A</v>
      </c>
      <c r="Q489" s="20">
        <f t="shared" si="44"/>
        <v>0</v>
      </c>
      <c r="R489" s="20" t="e">
        <f t="shared" si="45"/>
        <v>#N/A</v>
      </c>
      <c r="S489" s="20" t="s">
        <v>118</v>
      </c>
      <c r="T489" s="65" t="e">
        <f>VLOOKUP($X489,Vector!$A:$I,6,0)</f>
        <v>#N/A</v>
      </c>
      <c r="U489" s="65" t="e">
        <f>VLOOKUP($X489,Vector!$A:$I,7,0)</f>
        <v>#N/A</v>
      </c>
      <c r="V489" s="65" t="e">
        <f>VLOOKUP($X489,Vector!$A:$I,8,0)</f>
        <v>#N/A</v>
      </c>
      <c r="W489" s="65" t="e">
        <f>VLOOKUP($X489,Vector!$A:$I,9,0)</f>
        <v>#N/A</v>
      </c>
      <c r="X489" s="13" t="str">
        <f t="shared" si="46"/>
        <v/>
      </c>
      <c r="Y489" s="75">
        <f t="shared" si="47"/>
        <v>0</v>
      </c>
    </row>
    <row r="490" spans="10:25" x14ac:dyDescent="0.25">
      <c r="J490" s="57" t="e">
        <f>+VLOOKUP($X490,Vector!$A:$P,4,0)-$A490</f>
        <v>#N/A</v>
      </c>
      <c r="K490" s="57" t="e">
        <f>+VLOOKUP($X490,Vector!$A:$P,2,0)</f>
        <v>#N/A</v>
      </c>
      <c r="L490" s="57" t="e">
        <f>VLOOKUP(VLOOKUP($X490,Vector!$A:$P,5,0),Catalogos!K:L,2,0)</f>
        <v>#N/A</v>
      </c>
      <c r="M490" s="53" t="str">
        <f>IFERROR(VLOOKUP($F490,Catalogos!$A:$B,2,0),"VII")</f>
        <v>VII</v>
      </c>
      <c r="N490" s="56" t="e">
        <f>VLOOKUP(MIN(IFERROR(VLOOKUP(T490,Catalogos!$F:$G,2,0),200),IFERROR(VLOOKUP(U490,Catalogos!$F:$G,2,0),200),IFERROR(VLOOKUP(V490,Catalogos!$F:$G,2,0),200),IFERROR(VLOOKUP(W490,Catalogos!$F:$G,2,0),200)),Catalogos!$G$30:$H$57,2,0)</f>
        <v>#N/A</v>
      </c>
      <c r="O490" s="53" t="e">
        <f>VLOOKUP($F490,Catalogos!$A:$C,3,0)</f>
        <v>#N/A</v>
      </c>
      <c r="P490" s="14" t="e">
        <f t="shared" si="43"/>
        <v>#N/A</v>
      </c>
      <c r="Q490" s="20">
        <f t="shared" si="44"/>
        <v>0</v>
      </c>
      <c r="R490" s="20" t="e">
        <f t="shared" si="45"/>
        <v>#N/A</v>
      </c>
      <c r="S490" s="20" t="s">
        <v>118</v>
      </c>
      <c r="T490" s="65" t="e">
        <f>VLOOKUP($X490,Vector!$A:$I,6,0)</f>
        <v>#N/A</v>
      </c>
      <c r="U490" s="65" t="e">
        <f>VLOOKUP($X490,Vector!$A:$I,7,0)</f>
        <v>#N/A</v>
      </c>
      <c r="V490" s="65" t="e">
        <f>VLOOKUP($X490,Vector!$A:$I,8,0)</f>
        <v>#N/A</v>
      </c>
      <c r="W490" s="65" t="e">
        <f>VLOOKUP($X490,Vector!$A:$I,9,0)</f>
        <v>#N/A</v>
      </c>
      <c r="X490" s="13" t="str">
        <f t="shared" si="46"/>
        <v/>
      </c>
      <c r="Y490" s="75">
        <f t="shared" si="47"/>
        <v>0</v>
      </c>
    </row>
    <row r="491" spans="10:25" x14ac:dyDescent="0.25">
      <c r="J491" s="57" t="e">
        <f>+VLOOKUP($X491,Vector!$A:$P,4,0)-$A491</f>
        <v>#N/A</v>
      </c>
      <c r="K491" s="57" t="e">
        <f>+VLOOKUP($X491,Vector!$A:$P,2,0)</f>
        <v>#N/A</v>
      </c>
      <c r="L491" s="57" t="e">
        <f>VLOOKUP(VLOOKUP($X491,Vector!$A:$P,5,0),Catalogos!K:L,2,0)</f>
        <v>#N/A</v>
      </c>
      <c r="M491" s="53" t="str">
        <f>IFERROR(VLOOKUP($F491,Catalogos!$A:$B,2,0),"VII")</f>
        <v>VII</v>
      </c>
      <c r="N491" s="56" t="e">
        <f>VLOOKUP(MIN(IFERROR(VLOOKUP(T491,Catalogos!$F:$G,2,0),200),IFERROR(VLOOKUP(U491,Catalogos!$F:$G,2,0),200),IFERROR(VLOOKUP(V491,Catalogos!$F:$G,2,0),200),IFERROR(VLOOKUP(W491,Catalogos!$F:$G,2,0),200)),Catalogos!$G$30:$H$57,2,0)</f>
        <v>#N/A</v>
      </c>
      <c r="O491" s="53" t="e">
        <f>VLOOKUP($F491,Catalogos!$A:$C,3,0)</f>
        <v>#N/A</v>
      </c>
      <c r="P491" s="14" t="e">
        <f t="shared" si="43"/>
        <v>#N/A</v>
      </c>
      <c r="Q491" s="20">
        <f t="shared" si="44"/>
        <v>0</v>
      </c>
      <c r="R491" s="20" t="e">
        <f t="shared" si="45"/>
        <v>#N/A</v>
      </c>
      <c r="S491" s="20" t="s">
        <v>118</v>
      </c>
      <c r="T491" s="65" t="e">
        <f>VLOOKUP($X491,Vector!$A:$I,6,0)</f>
        <v>#N/A</v>
      </c>
      <c r="U491" s="65" t="e">
        <f>VLOOKUP($X491,Vector!$A:$I,7,0)</f>
        <v>#N/A</v>
      </c>
      <c r="V491" s="65" t="e">
        <f>VLOOKUP($X491,Vector!$A:$I,8,0)</f>
        <v>#N/A</v>
      </c>
      <c r="W491" s="65" t="e">
        <f>VLOOKUP($X491,Vector!$A:$I,9,0)</f>
        <v>#N/A</v>
      </c>
      <c r="X491" s="13" t="str">
        <f t="shared" si="46"/>
        <v/>
      </c>
      <c r="Y491" s="75">
        <f t="shared" si="47"/>
        <v>0</v>
      </c>
    </row>
    <row r="492" spans="10:25" x14ac:dyDescent="0.25">
      <c r="J492" s="57" t="e">
        <f>+VLOOKUP($X492,Vector!$A:$P,4,0)-$A492</f>
        <v>#N/A</v>
      </c>
      <c r="K492" s="57" t="e">
        <f>+VLOOKUP($X492,Vector!$A:$P,2,0)</f>
        <v>#N/A</v>
      </c>
      <c r="L492" s="57" t="e">
        <f>VLOOKUP(VLOOKUP($X492,Vector!$A:$P,5,0),Catalogos!K:L,2,0)</f>
        <v>#N/A</v>
      </c>
      <c r="M492" s="53" t="str">
        <f>IFERROR(VLOOKUP($F492,Catalogos!$A:$B,2,0),"VII")</f>
        <v>VII</v>
      </c>
      <c r="N492" s="56" t="e">
        <f>VLOOKUP(MIN(IFERROR(VLOOKUP(T492,Catalogos!$F:$G,2,0),200),IFERROR(VLOOKUP(U492,Catalogos!$F:$G,2,0),200),IFERROR(VLOOKUP(V492,Catalogos!$F:$G,2,0),200),IFERROR(VLOOKUP(W492,Catalogos!$F:$G,2,0),200)),Catalogos!$G$30:$H$57,2,0)</f>
        <v>#N/A</v>
      </c>
      <c r="O492" s="53" t="e">
        <f>VLOOKUP($F492,Catalogos!$A:$C,3,0)</f>
        <v>#N/A</v>
      </c>
      <c r="P492" s="14" t="e">
        <f t="shared" si="43"/>
        <v>#N/A</v>
      </c>
      <c r="Q492" s="20">
        <f t="shared" si="44"/>
        <v>0</v>
      </c>
      <c r="R492" s="20" t="e">
        <f t="shared" si="45"/>
        <v>#N/A</v>
      </c>
      <c r="S492" s="20" t="s">
        <v>118</v>
      </c>
      <c r="T492" s="65" t="e">
        <f>VLOOKUP($X492,Vector!$A:$I,6,0)</f>
        <v>#N/A</v>
      </c>
      <c r="U492" s="65" t="e">
        <f>VLOOKUP($X492,Vector!$A:$I,7,0)</f>
        <v>#N/A</v>
      </c>
      <c r="V492" s="65" t="e">
        <f>VLOOKUP($X492,Vector!$A:$I,8,0)</f>
        <v>#N/A</v>
      </c>
      <c r="W492" s="65" t="e">
        <f>VLOOKUP($X492,Vector!$A:$I,9,0)</f>
        <v>#N/A</v>
      </c>
      <c r="X492" s="13" t="str">
        <f t="shared" si="46"/>
        <v/>
      </c>
      <c r="Y492" s="75">
        <f t="shared" si="47"/>
        <v>0</v>
      </c>
    </row>
    <row r="493" spans="10:25" x14ac:dyDescent="0.25">
      <c r="J493" s="57" t="e">
        <f>+VLOOKUP($X493,Vector!$A:$P,4,0)-$A493</f>
        <v>#N/A</v>
      </c>
      <c r="K493" s="57" t="e">
        <f>+VLOOKUP($X493,Vector!$A:$P,2,0)</f>
        <v>#N/A</v>
      </c>
      <c r="L493" s="57" t="e">
        <f>VLOOKUP(VLOOKUP($X493,Vector!$A:$P,5,0),Catalogos!K:L,2,0)</f>
        <v>#N/A</v>
      </c>
      <c r="M493" s="53" t="str">
        <f>IFERROR(VLOOKUP($F493,Catalogos!$A:$B,2,0),"VII")</f>
        <v>VII</v>
      </c>
      <c r="N493" s="56" t="e">
        <f>VLOOKUP(MIN(IFERROR(VLOOKUP(T493,Catalogos!$F:$G,2,0),200),IFERROR(VLOOKUP(U493,Catalogos!$F:$G,2,0),200),IFERROR(VLOOKUP(V493,Catalogos!$F:$G,2,0),200),IFERROR(VLOOKUP(W493,Catalogos!$F:$G,2,0),200)),Catalogos!$G$30:$H$57,2,0)</f>
        <v>#N/A</v>
      </c>
      <c r="O493" s="53" t="e">
        <f>VLOOKUP($F493,Catalogos!$A:$C,3,0)</f>
        <v>#N/A</v>
      </c>
      <c r="P493" s="14" t="e">
        <f t="shared" si="43"/>
        <v>#N/A</v>
      </c>
      <c r="Q493" s="20">
        <f t="shared" si="44"/>
        <v>0</v>
      </c>
      <c r="R493" s="20" t="e">
        <f t="shared" si="45"/>
        <v>#N/A</v>
      </c>
      <c r="S493" s="20" t="s">
        <v>118</v>
      </c>
      <c r="T493" s="65" t="e">
        <f>VLOOKUP($X493,Vector!$A:$I,6,0)</f>
        <v>#N/A</v>
      </c>
      <c r="U493" s="65" t="e">
        <f>VLOOKUP($X493,Vector!$A:$I,7,0)</f>
        <v>#N/A</v>
      </c>
      <c r="V493" s="65" t="e">
        <f>VLOOKUP($X493,Vector!$A:$I,8,0)</f>
        <v>#N/A</v>
      </c>
      <c r="W493" s="65" t="e">
        <f>VLOOKUP($X493,Vector!$A:$I,9,0)</f>
        <v>#N/A</v>
      </c>
      <c r="X493" s="13" t="str">
        <f t="shared" si="46"/>
        <v/>
      </c>
      <c r="Y493" s="75">
        <f t="shared" si="47"/>
        <v>0</v>
      </c>
    </row>
    <row r="494" spans="10:25" x14ac:dyDescent="0.25">
      <c r="J494" s="57" t="e">
        <f>+VLOOKUP($X494,Vector!$A:$P,4,0)-$A494</f>
        <v>#N/A</v>
      </c>
      <c r="K494" s="57" t="e">
        <f>+VLOOKUP($X494,Vector!$A:$P,2,0)</f>
        <v>#N/A</v>
      </c>
      <c r="L494" s="57" t="e">
        <f>VLOOKUP(VLOOKUP($X494,Vector!$A:$P,5,0),Catalogos!K:L,2,0)</f>
        <v>#N/A</v>
      </c>
      <c r="M494" s="53" t="str">
        <f>IFERROR(VLOOKUP($F494,Catalogos!$A:$B,2,0),"VII")</f>
        <v>VII</v>
      </c>
      <c r="N494" s="56" t="e">
        <f>VLOOKUP(MIN(IFERROR(VLOOKUP(T494,Catalogos!$F:$G,2,0),200),IFERROR(VLOOKUP(U494,Catalogos!$F:$G,2,0),200),IFERROR(VLOOKUP(V494,Catalogos!$F:$G,2,0),200),IFERROR(VLOOKUP(W494,Catalogos!$F:$G,2,0),200)),Catalogos!$G$30:$H$57,2,0)</f>
        <v>#N/A</v>
      </c>
      <c r="O494" s="53" t="e">
        <f>VLOOKUP($F494,Catalogos!$A:$C,3,0)</f>
        <v>#N/A</v>
      </c>
      <c r="P494" s="14" t="e">
        <f t="shared" si="43"/>
        <v>#N/A</v>
      </c>
      <c r="Q494" s="20">
        <f t="shared" si="44"/>
        <v>0</v>
      </c>
      <c r="R494" s="20" t="e">
        <f t="shared" si="45"/>
        <v>#N/A</v>
      </c>
      <c r="S494" s="20" t="s">
        <v>118</v>
      </c>
      <c r="T494" s="65" t="e">
        <f>VLOOKUP($X494,Vector!$A:$I,6,0)</f>
        <v>#N/A</v>
      </c>
      <c r="U494" s="65" t="e">
        <f>VLOOKUP($X494,Vector!$A:$I,7,0)</f>
        <v>#N/A</v>
      </c>
      <c r="V494" s="65" t="e">
        <f>VLOOKUP($X494,Vector!$A:$I,8,0)</f>
        <v>#N/A</v>
      </c>
      <c r="W494" s="65" t="e">
        <f>VLOOKUP($X494,Vector!$A:$I,9,0)</f>
        <v>#N/A</v>
      </c>
      <c r="X494" s="13" t="str">
        <f t="shared" si="46"/>
        <v/>
      </c>
      <c r="Y494" s="75">
        <f t="shared" si="47"/>
        <v>0</v>
      </c>
    </row>
    <row r="495" spans="10:25" x14ac:dyDescent="0.25">
      <c r="J495" s="57" t="e">
        <f>+VLOOKUP($X495,Vector!$A:$P,4,0)-$A495</f>
        <v>#N/A</v>
      </c>
      <c r="K495" s="57" t="e">
        <f>+VLOOKUP($X495,Vector!$A:$P,2,0)</f>
        <v>#N/A</v>
      </c>
      <c r="L495" s="57" t="e">
        <f>VLOOKUP(VLOOKUP($X495,Vector!$A:$P,5,0),Catalogos!K:L,2,0)</f>
        <v>#N/A</v>
      </c>
      <c r="M495" s="53" t="str">
        <f>IFERROR(VLOOKUP($F495,Catalogos!$A:$B,2,0),"VII")</f>
        <v>VII</v>
      </c>
      <c r="N495" s="56" t="e">
        <f>VLOOKUP(MIN(IFERROR(VLOOKUP(T495,Catalogos!$F:$G,2,0),200),IFERROR(VLOOKUP(U495,Catalogos!$F:$G,2,0),200),IFERROR(VLOOKUP(V495,Catalogos!$F:$G,2,0),200),IFERROR(VLOOKUP(W495,Catalogos!$F:$G,2,0),200)),Catalogos!$G$30:$H$57,2,0)</f>
        <v>#N/A</v>
      </c>
      <c r="O495" s="53" t="e">
        <f>VLOOKUP($F495,Catalogos!$A:$C,3,0)</f>
        <v>#N/A</v>
      </c>
      <c r="P495" s="14" t="e">
        <f t="shared" ref="P495:P558" si="48">+K495*D495</f>
        <v>#N/A</v>
      </c>
      <c r="Q495" s="20">
        <f t="shared" ref="Q495:Q558" si="49">+H495-A495</f>
        <v>0</v>
      </c>
      <c r="R495" s="20" t="e">
        <f t="shared" ref="R495:R558" si="50">+J495-A495</f>
        <v>#N/A</v>
      </c>
      <c r="S495" s="20" t="s">
        <v>118</v>
      </c>
      <c r="T495" s="65" t="e">
        <f>VLOOKUP($X495,Vector!$A:$I,6,0)</f>
        <v>#N/A</v>
      </c>
      <c r="U495" s="65" t="e">
        <f>VLOOKUP($X495,Vector!$A:$I,7,0)</f>
        <v>#N/A</v>
      </c>
      <c r="V495" s="65" t="e">
        <f>VLOOKUP($X495,Vector!$A:$I,8,0)</f>
        <v>#N/A</v>
      </c>
      <c r="W495" s="65" t="e">
        <f>VLOOKUP($X495,Vector!$A:$I,9,0)</f>
        <v>#N/A</v>
      </c>
      <c r="X495" s="13" t="str">
        <f t="shared" ref="X495:X558" si="51">E495&amp;F495&amp;G495</f>
        <v/>
      </c>
      <c r="Y495" s="75">
        <f t="shared" si="47"/>
        <v>0</v>
      </c>
    </row>
    <row r="496" spans="10:25" x14ac:dyDescent="0.25">
      <c r="J496" s="57" t="e">
        <f>+VLOOKUP($X496,Vector!$A:$P,4,0)-$A496</f>
        <v>#N/A</v>
      </c>
      <c r="K496" s="57" t="e">
        <f>+VLOOKUP($X496,Vector!$A:$P,2,0)</f>
        <v>#N/A</v>
      </c>
      <c r="L496" s="57" t="e">
        <f>VLOOKUP(VLOOKUP($X496,Vector!$A:$P,5,0),Catalogos!K:L,2,0)</f>
        <v>#N/A</v>
      </c>
      <c r="M496" s="53" t="str">
        <f>IFERROR(VLOOKUP($F496,Catalogos!$A:$B,2,0),"VII")</f>
        <v>VII</v>
      </c>
      <c r="N496" s="56" t="e">
        <f>VLOOKUP(MIN(IFERROR(VLOOKUP(T496,Catalogos!$F:$G,2,0),200),IFERROR(VLOOKUP(U496,Catalogos!$F:$G,2,0),200),IFERROR(VLOOKUP(V496,Catalogos!$F:$G,2,0),200),IFERROR(VLOOKUP(W496,Catalogos!$F:$G,2,0),200)),Catalogos!$G$30:$H$57,2,0)</f>
        <v>#N/A</v>
      </c>
      <c r="O496" s="53" t="e">
        <f>VLOOKUP($F496,Catalogos!$A:$C,3,0)</f>
        <v>#N/A</v>
      </c>
      <c r="P496" s="14" t="e">
        <f t="shared" si="48"/>
        <v>#N/A</v>
      </c>
      <c r="Q496" s="20">
        <f t="shared" si="49"/>
        <v>0</v>
      </c>
      <c r="R496" s="20" t="e">
        <f t="shared" si="50"/>
        <v>#N/A</v>
      </c>
      <c r="S496" s="20" t="s">
        <v>118</v>
      </c>
      <c r="T496" s="65" t="e">
        <f>VLOOKUP($X496,Vector!$A:$I,6,0)</f>
        <v>#N/A</v>
      </c>
      <c r="U496" s="65" t="e">
        <f>VLOOKUP($X496,Vector!$A:$I,7,0)</f>
        <v>#N/A</v>
      </c>
      <c r="V496" s="65" t="e">
        <f>VLOOKUP($X496,Vector!$A:$I,8,0)</f>
        <v>#N/A</v>
      </c>
      <c r="W496" s="65" t="e">
        <f>VLOOKUP($X496,Vector!$A:$I,9,0)</f>
        <v>#N/A</v>
      </c>
      <c r="X496" s="13" t="str">
        <f t="shared" si="51"/>
        <v/>
      </c>
      <c r="Y496" s="75">
        <f t="shared" si="47"/>
        <v>0</v>
      </c>
    </row>
    <row r="497" spans="10:25" x14ac:dyDescent="0.25">
      <c r="J497" s="57" t="e">
        <f>+VLOOKUP($X497,Vector!$A:$P,4,0)-$A497</f>
        <v>#N/A</v>
      </c>
      <c r="K497" s="57" t="e">
        <f>+VLOOKUP($X497,Vector!$A:$P,2,0)</f>
        <v>#N/A</v>
      </c>
      <c r="L497" s="57" t="e">
        <f>VLOOKUP(VLOOKUP($X497,Vector!$A:$P,5,0),Catalogos!K:L,2,0)</f>
        <v>#N/A</v>
      </c>
      <c r="M497" s="53" t="str">
        <f>IFERROR(VLOOKUP($F497,Catalogos!$A:$B,2,0),"VII")</f>
        <v>VII</v>
      </c>
      <c r="N497" s="56" t="e">
        <f>VLOOKUP(MIN(IFERROR(VLOOKUP(T497,Catalogos!$F:$G,2,0),200),IFERROR(VLOOKUP(U497,Catalogos!$F:$G,2,0),200),IFERROR(VLOOKUP(V497,Catalogos!$F:$G,2,0),200),IFERROR(VLOOKUP(W497,Catalogos!$F:$G,2,0),200)),Catalogos!$G$30:$H$57,2,0)</f>
        <v>#N/A</v>
      </c>
      <c r="O497" s="53" t="e">
        <f>VLOOKUP($F497,Catalogos!$A:$C,3,0)</f>
        <v>#N/A</v>
      </c>
      <c r="P497" s="14" t="e">
        <f t="shared" si="48"/>
        <v>#N/A</v>
      </c>
      <c r="Q497" s="20">
        <f t="shared" si="49"/>
        <v>0</v>
      </c>
      <c r="R497" s="20" t="e">
        <f t="shared" si="50"/>
        <v>#N/A</v>
      </c>
      <c r="S497" s="20" t="s">
        <v>118</v>
      </c>
      <c r="T497" s="65" t="e">
        <f>VLOOKUP($X497,Vector!$A:$I,6,0)</f>
        <v>#N/A</v>
      </c>
      <c r="U497" s="65" t="e">
        <f>VLOOKUP($X497,Vector!$A:$I,7,0)</f>
        <v>#N/A</v>
      </c>
      <c r="V497" s="65" t="e">
        <f>VLOOKUP($X497,Vector!$A:$I,8,0)</f>
        <v>#N/A</v>
      </c>
      <c r="W497" s="65" t="e">
        <f>VLOOKUP($X497,Vector!$A:$I,9,0)</f>
        <v>#N/A</v>
      </c>
      <c r="X497" s="13" t="str">
        <f t="shared" si="51"/>
        <v/>
      </c>
      <c r="Y497" s="75">
        <f t="shared" si="47"/>
        <v>0</v>
      </c>
    </row>
    <row r="498" spans="10:25" x14ac:dyDescent="0.25">
      <c r="J498" s="57" t="e">
        <f>+VLOOKUP($X498,Vector!$A:$P,4,0)-$A498</f>
        <v>#N/A</v>
      </c>
      <c r="K498" s="57" t="e">
        <f>+VLOOKUP($X498,Vector!$A:$P,2,0)</f>
        <v>#N/A</v>
      </c>
      <c r="L498" s="57" t="e">
        <f>VLOOKUP(VLOOKUP($X498,Vector!$A:$P,5,0),Catalogos!K:L,2,0)</f>
        <v>#N/A</v>
      </c>
      <c r="M498" s="53" t="str">
        <f>IFERROR(VLOOKUP($F498,Catalogos!$A:$B,2,0),"VII")</f>
        <v>VII</v>
      </c>
      <c r="N498" s="56" t="e">
        <f>VLOOKUP(MIN(IFERROR(VLOOKUP(T498,Catalogos!$F:$G,2,0),200),IFERROR(VLOOKUP(U498,Catalogos!$F:$G,2,0),200),IFERROR(VLOOKUP(V498,Catalogos!$F:$G,2,0),200),IFERROR(VLOOKUP(W498,Catalogos!$F:$G,2,0),200)),Catalogos!$G$30:$H$57,2,0)</f>
        <v>#N/A</v>
      </c>
      <c r="O498" s="53" t="e">
        <f>VLOOKUP($F498,Catalogos!$A:$C,3,0)</f>
        <v>#N/A</v>
      </c>
      <c r="P498" s="14" t="e">
        <f t="shared" si="48"/>
        <v>#N/A</v>
      </c>
      <c r="Q498" s="20">
        <f t="shared" si="49"/>
        <v>0</v>
      </c>
      <c r="R498" s="20" t="e">
        <f t="shared" si="50"/>
        <v>#N/A</v>
      </c>
      <c r="S498" s="20" t="s">
        <v>118</v>
      </c>
      <c r="T498" s="65" t="e">
        <f>VLOOKUP($X498,Vector!$A:$I,6,0)</f>
        <v>#N/A</v>
      </c>
      <c r="U498" s="65" t="e">
        <f>VLOOKUP($X498,Vector!$A:$I,7,0)</f>
        <v>#N/A</v>
      </c>
      <c r="V498" s="65" t="e">
        <f>VLOOKUP($X498,Vector!$A:$I,8,0)</f>
        <v>#N/A</v>
      </c>
      <c r="W498" s="65" t="e">
        <f>VLOOKUP($X498,Vector!$A:$I,9,0)</f>
        <v>#N/A</v>
      </c>
      <c r="X498" s="13" t="str">
        <f t="shared" si="51"/>
        <v/>
      </c>
      <c r="Y498" s="75">
        <f t="shared" si="47"/>
        <v>0</v>
      </c>
    </row>
    <row r="499" spans="10:25" x14ac:dyDescent="0.25">
      <c r="J499" s="57" t="e">
        <f>+VLOOKUP($X499,Vector!$A:$P,4,0)-$A499</f>
        <v>#N/A</v>
      </c>
      <c r="K499" s="57" t="e">
        <f>+VLOOKUP($X499,Vector!$A:$P,2,0)</f>
        <v>#N/A</v>
      </c>
      <c r="L499" s="57" t="e">
        <f>VLOOKUP(VLOOKUP($X499,Vector!$A:$P,5,0),Catalogos!K:L,2,0)</f>
        <v>#N/A</v>
      </c>
      <c r="M499" s="53" t="str">
        <f>IFERROR(VLOOKUP($F499,Catalogos!$A:$B,2,0),"VII")</f>
        <v>VII</v>
      </c>
      <c r="N499" s="56" t="e">
        <f>VLOOKUP(MIN(IFERROR(VLOOKUP(T499,Catalogos!$F:$G,2,0),200),IFERROR(VLOOKUP(U499,Catalogos!$F:$G,2,0),200),IFERROR(VLOOKUP(V499,Catalogos!$F:$G,2,0),200),IFERROR(VLOOKUP(W499,Catalogos!$F:$G,2,0),200)),Catalogos!$G$30:$H$57,2,0)</f>
        <v>#N/A</v>
      </c>
      <c r="O499" s="53" t="e">
        <f>VLOOKUP($F499,Catalogos!$A:$C,3,0)</f>
        <v>#N/A</v>
      </c>
      <c r="P499" s="14" t="e">
        <f t="shared" si="48"/>
        <v>#N/A</v>
      </c>
      <c r="Q499" s="20">
        <f t="shared" si="49"/>
        <v>0</v>
      </c>
      <c r="R499" s="20" t="e">
        <f t="shared" si="50"/>
        <v>#N/A</v>
      </c>
      <c r="S499" s="20" t="s">
        <v>118</v>
      </c>
      <c r="T499" s="65" t="e">
        <f>VLOOKUP($X499,Vector!$A:$I,6,0)</f>
        <v>#N/A</v>
      </c>
      <c r="U499" s="65" t="e">
        <f>VLOOKUP($X499,Vector!$A:$I,7,0)</f>
        <v>#N/A</v>
      </c>
      <c r="V499" s="65" t="e">
        <f>VLOOKUP($X499,Vector!$A:$I,8,0)</f>
        <v>#N/A</v>
      </c>
      <c r="W499" s="65" t="e">
        <f>VLOOKUP($X499,Vector!$A:$I,9,0)</f>
        <v>#N/A</v>
      </c>
      <c r="X499" s="13" t="str">
        <f t="shared" si="51"/>
        <v/>
      </c>
      <c r="Y499" s="75">
        <f t="shared" si="47"/>
        <v>0</v>
      </c>
    </row>
    <row r="500" spans="10:25" x14ac:dyDescent="0.25">
      <c r="J500" s="57" t="e">
        <f>+VLOOKUP($X500,Vector!$A:$P,4,0)-$A500</f>
        <v>#N/A</v>
      </c>
      <c r="K500" s="57" t="e">
        <f>+VLOOKUP($X500,Vector!$A:$P,2,0)</f>
        <v>#N/A</v>
      </c>
      <c r="L500" s="57" t="e">
        <f>VLOOKUP(VLOOKUP($X500,Vector!$A:$P,5,0),Catalogos!K:L,2,0)</f>
        <v>#N/A</v>
      </c>
      <c r="M500" s="53" t="str">
        <f>IFERROR(VLOOKUP($F500,Catalogos!$A:$B,2,0),"VII")</f>
        <v>VII</v>
      </c>
      <c r="N500" s="56" t="e">
        <f>VLOOKUP(MIN(IFERROR(VLOOKUP(T500,Catalogos!$F:$G,2,0),200),IFERROR(VLOOKUP(U500,Catalogos!$F:$G,2,0),200),IFERROR(VLOOKUP(V500,Catalogos!$F:$G,2,0),200),IFERROR(VLOOKUP(W500,Catalogos!$F:$G,2,0),200)),Catalogos!$G$30:$H$57,2,0)</f>
        <v>#N/A</v>
      </c>
      <c r="O500" s="53" t="e">
        <f>VLOOKUP($F500,Catalogos!$A:$C,3,0)</f>
        <v>#N/A</v>
      </c>
      <c r="P500" s="14" t="e">
        <f t="shared" si="48"/>
        <v>#N/A</v>
      </c>
      <c r="Q500" s="20">
        <f t="shared" si="49"/>
        <v>0</v>
      </c>
      <c r="R500" s="20" t="e">
        <f t="shared" si="50"/>
        <v>#N/A</v>
      </c>
      <c r="S500" s="20" t="s">
        <v>118</v>
      </c>
      <c r="T500" s="65" t="e">
        <f>VLOOKUP($X500,Vector!$A:$I,6,0)</f>
        <v>#N/A</v>
      </c>
      <c r="U500" s="65" t="e">
        <f>VLOOKUP($X500,Vector!$A:$I,7,0)</f>
        <v>#N/A</v>
      </c>
      <c r="V500" s="65" t="e">
        <f>VLOOKUP($X500,Vector!$A:$I,8,0)</f>
        <v>#N/A</v>
      </c>
      <c r="W500" s="65" t="e">
        <f>VLOOKUP($X500,Vector!$A:$I,9,0)</f>
        <v>#N/A</v>
      </c>
      <c r="X500" s="13" t="str">
        <f t="shared" si="51"/>
        <v/>
      </c>
      <c r="Y500" s="75">
        <f t="shared" si="47"/>
        <v>0</v>
      </c>
    </row>
    <row r="501" spans="10:25" x14ac:dyDescent="0.25">
      <c r="J501" s="57" t="e">
        <f>+VLOOKUP($X501,Vector!$A:$P,4,0)-$A501</f>
        <v>#N/A</v>
      </c>
      <c r="K501" s="57" t="e">
        <f>+VLOOKUP($X501,Vector!$A:$P,2,0)</f>
        <v>#N/A</v>
      </c>
      <c r="L501" s="57" t="e">
        <f>VLOOKUP(VLOOKUP($X501,Vector!$A:$P,5,0),Catalogos!K:L,2,0)</f>
        <v>#N/A</v>
      </c>
      <c r="M501" s="53" t="str">
        <f>IFERROR(VLOOKUP($F501,Catalogos!$A:$B,2,0),"VII")</f>
        <v>VII</v>
      </c>
      <c r="N501" s="56" t="e">
        <f>VLOOKUP(MIN(IFERROR(VLOOKUP(T501,Catalogos!$F:$G,2,0),200),IFERROR(VLOOKUP(U501,Catalogos!$F:$G,2,0),200),IFERROR(VLOOKUP(V501,Catalogos!$F:$G,2,0),200),IFERROR(VLOOKUP(W501,Catalogos!$F:$G,2,0),200)),Catalogos!$G$30:$H$57,2,0)</f>
        <v>#N/A</v>
      </c>
      <c r="O501" s="53" t="e">
        <f>VLOOKUP($F501,Catalogos!$A:$C,3,0)</f>
        <v>#N/A</v>
      </c>
      <c r="P501" s="14" t="e">
        <f t="shared" si="48"/>
        <v>#N/A</v>
      </c>
      <c r="Q501" s="20">
        <f t="shared" si="49"/>
        <v>0</v>
      </c>
      <c r="R501" s="20" t="e">
        <f t="shared" si="50"/>
        <v>#N/A</v>
      </c>
      <c r="S501" s="20" t="s">
        <v>118</v>
      </c>
      <c r="T501" s="65" t="e">
        <f>VLOOKUP($X501,Vector!$A:$I,6,0)</f>
        <v>#N/A</v>
      </c>
      <c r="U501" s="65" t="e">
        <f>VLOOKUP($X501,Vector!$A:$I,7,0)</f>
        <v>#N/A</v>
      </c>
      <c r="V501" s="65" t="e">
        <f>VLOOKUP($X501,Vector!$A:$I,8,0)</f>
        <v>#N/A</v>
      </c>
      <c r="W501" s="65" t="e">
        <f>VLOOKUP($X501,Vector!$A:$I,9,0)</f>
        <v>#N/A</v>
      </c>
      <c r="X501" s="13" t="str">
        <f t="shared" si="51"/>
        <v/>
      </c>
      <c r="Y501" s="75">
        <f t="shared" si="47"/>
        <v>0</v>
      </c>
    </row>
    <row r="502" spans="10:25" x14ac:dyDescent="0.25">
      <c r="J502" s="57" t="e">
        <f>+VLOOKUP($X502,Vector!$A:$P,4,0)-$A502</f>
        <v>#N/A</v>
      </c>
      <c r="K502" s="57" t="e">
        <f>+VLOOKUP($X502,Vector!$A:$P,2,0)</f>
        <v>#N/A</v>
      </c>
      <c r="L502" s="57" t="e">
        <f>VLOOKUP(VLOOKUP($X502,Vector!$A:$P,5,0),Catalogos!K:L,2,0)</f>
        <v>#N/A</v>
      </c>
      <c r="M502" s="53" t="str">
        <f>IFERROR(VLOOKUP($F502,Catalogos!$A:$B,2,0),"VII")</f>
        <v>VII</v>
      </c>
      <c r="N502" s="56" t="e">
        <f>VLOOKUP(MIN(IFERROR(VLOOKUP(T502,Catalogos!$F:$G,2,0),200),IFERROR(VLOOKUP(U502,Catalogos!$F:$G,2,0),200),IFERROR(VLOOKUP(V502,Catalogos!$F:$G,2,0),200),IFERROR(VLOOKUP(W502,Catalogos!$F:$G,2,0),200)),Catalogos!$G$30:$H$57,2,0)</f>
        <v>#N/A</v>
      </c>
      <c r="O502" s="53" t="e">
        <f>VLOOKUP($F502,Catalogos!$A:$C,3,0)</f>
        <v>#N/A</v>
      </c>
      <c r="P502" s="14" t="e">
        <f t="shared" si="48"/>
        <v>#N/A</v>
      </c>
      <c r="Q502" s="20">
        <f t="shared" si="49"/>
        <v>0</v>
      </c>
      <c r="R502" s="20" t="e">
        <f t="shared" si="50"/>
        <v>#N/A</v>
      </c>
      <c r="S502" s="20" t="s">
        <v>118</v>
      </c>
      <c r="T502" s="65" t="e">
        <f>VLOOKUP($X502,Vector!$A:$I,6,0)</f>
        <v>#N/A</v>
      </c>
      <c r="U502" s="65" t="e">
        <f>VLOOKUP($X502,Vector!$A:$I,7,0)</f>
        <v>#N/A</v>
      </c>
      <c r="V502" s="65" t="e">
        <f>VLOOKUP($X502,Vector!$A:$I,8,0)</f>
        <v>#N/A</v>
      </c>
      <c r="W502" s="65" t="e">
        <f>VLOOKUP($X502,Vector!$A:$I,9,0)</f>
        <v>#N/A</v>
      </c>
      <c r="X502" s="13" t="str">
        <f t="shared" si="51"/>
        <v/>
      </c>
      <c r="Y502" s="75">
        <f t="shared" si="47"/>
        <v>0</v>
      </c>
    </row>
    <row r="503" spans="10:25" x14ac:dyDescent="0.25">
      <c r="J503" s="57" t="e">
        <f>+VLOOKUP($X503,Vector!$A:$P,4,0)-$A503</f>
        <v>#N/A</v>
      </c>
      <c r="K503" s="57" t="e">
        <f>+VLOOKUP($X503,Vector!$A:$P,2,0)</f>
        <v>#N/A</v>
      </c>
      <c r="L503" s="57" t="e">
        <f>VLOOKUP(VLOOKUP($X503,Vector!$A:$P,5,0),Catalogos!K:L,2,0)</f>
        <v>#N/A</v>
      </c>
      <c r="M503" s="53" t="str">
        <f>IFERROR(VLOOKUP($F503,Catalogos!$A:$B,2,0),"VII")</f>
        <v>VII</v>
      </c>
      <c r="N503" s="56" t="e">
        <f>VLOOKUP(MIN(IFERROR(VLOOKUP(T503,Catalogos!$F:$G,2,0),200),IFERROR(VLOOKUP(U503,Catalogos!$F:$G,2,0),200),IFERROR(VLOOKUP(V503,Catalogos!$F:$G,2,0),200),IFERROR(VLOOKUP(W503,Catalogos!$F:$G,2,0),200)),Catalogos!$G$30:$H$57,2,0)</f>
        <v>#N/A</v>
      </c>
      <c r="O503" s="53" t="e">
        <f>VLOOKUP($F503,Catalogos!$A:$C,3,0)</f>
        <v>#N/A</v>
      </c>
      <c r="P503" s="14" t="e">
        <f t="shared" si="48"/>
        <v>#N/A</v>
      </c>
      <c r="Q503" s="20">
        <f t="shared" si="49"/>
        <v>0</v>
      </c>
      <c r="R503" s="20" t="e">
        <f t="shared" si="50"/>
        <v>#N/A</v>
      </c>
      <c r="S503" s="20" t="s">
        <v>118</v>
      </c>
      <c r="T503" s="65" t="e">
        <f>VLOOKUP($X503,Vector!$A:$I,6,0)</f>
        <v>#N/A</v>
      </c>
      <c r="U503" s="65" t="e">
        <f>VLOOKUP($X503,Vector!$A:$I,7,0)</f>
        <v>#N/A</v>
      </c>
      <c r="V503" s="65" t="e">
        <f>VLOOKUP($X503,Vector!$A:$I,8,0)</f>
        <v>#N/A</v>
      </c>
      <c r="W503" s="65" t="e">
        <f>VLOOKUP($X503,Vector!$A:$I,9,0)</f>
        <v>#N/A</v>
      </c>
      <c r="X503" s="13" t="str">
        <f t="shared" si="51"/>
        <v/>
      </c>
      <c r="Y503" s="75">
        <f t="shared" si="47"/>
        <v>0</v>
      </c>
    </row>
    <row r="504" spans="10:25" x14ac:dyDescent="0.25">
      <c r="J504" s="57" t="e">
        <f>+VLOOKUP($X504,Vector!$A:$P,4,0)-$A504</f>
        <v>#N/A</v>
      </c>
      <c r="K504" s="57" t="e">
        <f>+VLOOKUP($X504,Vector!$A:$P,2,0)</f>
        <v>#N/A</v>
      </c>
      <c r="L504" s="57" t="e">
        <f>VLOOKUP(VLOOKUP($X504,Vector!$A:$P,5,0),Catalogos!K:L,2,0)</f>
        <v>#N/A</v>
      </c>
      <c r="M504" s="53" t="str">
        <f>IFERROR(VLOOKUP($F504,Catalogos!$A:$B,2,0),"VII")</f>
        <v>VII</v>
      </c>
      <c r="N504" s="56" t="e">
        <f>VLOOKUP(MIN(IFERROR(VLOOKUP(T504,Catalogos!$F:$G,2,0),200),IFERROR(VLOOKUP(U504,Catalogos!$F:$G,2,0),200),IFERROR(VLOOKUP(V504,Catalogos!$F:$G,2,0),200),IFERROR(VLOOKUP(W504,Catalogos!$F:$G,2,0),200)),Catalogos!$G$30:$H$57,2,0)</f>
        <v>#N/A</v>
      </c>
      <c r="O504" s="53" t="e">
        <f>VLOOKUP($F504,Catalogos!$A:$C,3,0)</f>
        <v>#N/A</v>
      </c>
      <c r="P504" s="14" t="e">
        <f t="shared" si="48"/>
        <v>#N/A</v>
      </c>
      <c r="Q504" s="20">
        <f t="shared" si="49"/>
        <v>0</v>
      </c>
      <c r="R504" s="20" t="e">
        <f t="shared" si="50"/>
        <v>#N/A</v>
      </c>
      <c r="S504" s="20" t="s">
        <v>118</v>
      </c>
      <c r="T504" s="65" t="e">
        <f>VLOOKUP($X504,Vector!$A:$I,6,0)</f>
        <v>#N/A</v>
      </c>
      <c r="U504" s="65" t="e">
        <f>VLOOKUP($X504,Vector!$A:$I,7,0)</f>
        <v>#N/A</v>
      </c>
      <c r="V504" s="65" t="e">
        <f>VLOOKUP($X504,Vector!$A:$I,8,0)</f>
        <v>#N/A</v>
      </c>
      <c r="W504" s="65" t="e">
        <f>VLOOKUP($X504,Vector!$A:$I,9,0)</f>
        <v>#N/A</v>
      </c>
      <c r="X504" s="13" t="str">
        <f t="shared" si="51"/>
        <v/>
      </c>
      <c r="Y504" s="75">
        <f t="shared" si="47"/>
        <v>0</v>
      </c>
    </row>
    <row r="505" spans="10:25" x14ac:dyDescent="0.25">
      <c r="J505" s="57" t="e">
        <f>+VLOOKUP($X505,Vector!$A:$P,4,0)-$A505</f>
        <v>#N/A</v>
      </c>
      <c r="K505" s="57" t="e">
        <f>+VLOOKUP($X505,Vector!$A:$P,2,0)</f>
        <v>#N/A</v>
      </c>
      <c r="L505" s="57" t="e">
        <f>VLOOKUP(VLOOKUP($X505,Vector!$A:$P,5,0),Catalogos!K:L,2,0)</f>
        <v>#N/A</v>
      </c>
      <c r="M505" s="53" t="str">
        <f>IFERROR(VLOOKUP($F505,Catalogos!$A:$B,2,0),"VII")</f>
        <v>VII</v>
      </c>
      <c r="N505" s="56" t="e">
        <f>VLOOKUP(MIN(IFERROR(VLOOKUP(T505,Catalogos!$F:$G,2,0),200),IFERROR(VLOOKUP(U505,Catalogos!$F:$G,2,0),200),IFERROR(VLOOKUP(V505,Catalogos!$F:$G,2,0),200),IFERROR(VLOOKUP(W505,Catalogos!$F:$G,2,0),200)),Catalogos!$G$30:$H$57,2,0)</f>
        <v>#N/A</v>
      </c>
      <c r="O505" s="53" t="e">
        <f>VLOOKUP($F505,Catalogos!$A:$C,3,0)</f>
        <v>#N/A</v>
      </c>
      <c r="P505" s="14" t="e">
        <f t="shared" si="48"/>
        <v>#N/A</v>
      </c>
      <c r="Q505" s="20">
        <f t="shared" si="49"/>
        <v>0</v>
      </c>
      <c r="R505" s="20" t="e">
        <f t="shared" si="50"/>
        <v>#N/A</v>
      </c>
      <c r="S505" s="20" t="s">
        <v>118</v>
      </c>
      <c r="T505" s="65" t="e">
        <f>VLOOKUP($X505,Vector!$A:$I,6,0)</f>
        <v>#N/A</v>
      </c>
      <c r="U505" s="65" t="e">
        <f>VLOOKUP($X505,Vector!$A:$I,7,0)</f>
        <v>#N/A</v>
      </c>
      <c r="V505" s="65" t="e">
        <f>VLOOKUP($X505,Vector!$A:$I,8,0)</f>
        <v>#N/A</v>
      </c>
      <c r="W505" s="65" t="e">
        <f>VLOOKUP($X505,Vector!$A:$I,9,0)</f>
        <v>#N/A</v>
      </c>
      <c r="X505" s="13" t="str">
        <f t="shared" si="51"/>
        <v/>
      </c>
      <c r="Y505" s="75">
        <f t="shared" si="47"/>
        <v>0</v>
      </c>
    </row>
    <row r="506" spans="10:25" x14ac:dyDescent="0.25">
      <c r="J506" s="57" t="e">
        <f>+VLOOKUP($X506,Vector!$A:$P,4,0)-$A506</f>
        <v>#N/A</v>
      </c>
      <c r="K506" s="57" t="e">
        <f>+VLOOKUP($X506,Vector!$A:$P,2,0)</f>
        <v>#N/A</v>
      </c>
      <c r="L506" s="57" t="e">
        <f>VLOOKUP(VLOOKUP($X506,Vector!$A:$P,5,0),Catalogos!K:L,2,0)</f>
        <v>#N/A</v>
      </c>
      <c r="M506" s="53" t="str">
        <f>IFERROR(VLOOKUP($F506,Catalogos!$A:$B,2,0),"VII")</f>
        <v>VII</v>
      </c>
      <c r="N506" s="56" t="e">
        <f>VLOOKUP(MIN(IFERROR(VLOOKUP(T506,Catalogos!$F:$G,2,0),200),IFERROR(VLOOKUP(U506,Catalogos!$F:$G,2,0),200),IFERROR(VLOOKUP(V506,Catalogos!$F:$G,2,0),200),IFERROR(VLOOKUP(W506,Catalogos!$F:$G,2,0),200)),Catalogos!$G$30:$H$57,2,0)</f>
        <v>#N/A</v>
      </c>
      <c r="O506" s="53" t="e">
        <f>VLOOKUP($F506,Catalogos!$A:$C,3,0)</f>
        <v>#N/A</v>
      </c>
      <c r="P506" s="14" t="e">
        <f t="shared" si="48"/>
        <v>#N/A</v>
      </c>
      <c r="Q506" s="20">
        <f t="shared" si="49"/>
        <v>0</v>
      </c>
      <c r="R506" s="20" t="e">
        <f t="shared" si="50"/>
        <v>#N/A</v>
      </c>
      <c r="S506" s="20" t="s">
        <v>118</v>
      </c>
      <c r="T506" s="65" t="e">
        <f>VLOOKUP($X506,Vector!$A:$I,6,0)</f>
        <v>#N/A</v>
      </c>
      <c r="U506" s="65" t="e">
        <f>VLOOKUP($X506,Vector!$A:$I,7,0)</f>
        <v>#N/A</v>
      </c>
      <c r="V506" s="65" t="e">
        <f>VLOOKUP($X506,Vector!$A:$I,8,0)</f>
        <v>#N/A</v>
      </c>
      <c r="W506" s="65" t="e">
        <f>VLOOKUP($X506,Vector!$A:$I,9,0)</f>
        <v>#N/A</v>
      </c>
      <c r="X506" s="13" t="str">
        <f t="shared" si="51"/>
        <v/>
      </c>
      <c r="Y506" s="75">
        <f t="shared" si="47"/>
        <v>0</v>
      </c>
    </row>
    <row r="507" spans="10:25" x14ac:dyDescent="0.25">
      <c r="J507" s="57" t="e">
        <f>+VLOOKUP($X507,Vector!$A:$P,4,0)-$A507</f>
        <v>#N/A</v>
      </c>
      <c r="K507" s="57" t="e">
        <f>+VLOOKUP($X507,Vector!$A:$P,2,0)</f>
        <v>#N/A</v>
      </c>
      <c r="L507" s="57" t="e">
        <f>VLOOKUP(VLOOKUP($X507,Vector!$A:$P,5,0),Catalogos!K:L,2,0)</f>
        <v>#N/A</v>
      </c>
      <c r="M507" s="53" t="str">
        <f>IFERROR(VLOOKUP($F507,Catalogos!$A:$B,2,0),"VII")</f>
        <v>VII</v>
      </c>
      <c r="N507" s="56" t="e">
        <f>VLOOKUP(MIN(IFERROR(VLOOKUP(T507,Catalogos!$F:$G,2,0),200),IFERROR(VLOOKUP(U507,Catalogos!$F:$G,2,0),200),IFERROR(VLOOKUP(V507,Catalogos!$F:$G,2,0),200),IFERROR(VLOOKUP(W507,Catalogos!$F:$G,2,0),200)),Catalogos!$G$30:$H$57,2,0)</f>
        <v>#N/A</v>
      </c>
      <c r="O507" s="53" t="e">
        <f>VLOOKUP($F507,Catalogos!$A:$C,3,0)</f>
        <v>#N/A</v>
      </c>
      <c r="P507" s="14" t="e">
        <f t="shared" si="48"/>
        <v>#N/A</v>
      </c>
      <c r="Q507" s="20">
        <f t="shared" si="49"/>
        <v>0</v>
      </c>
      <c r="R507" s="20" t="e">
        <f t="shared" si="50"/>
        <v>#N/A</v>
      </c>
      <c r="S507" s="20" t="s">
        <v>118</v>
      </c>
      <c r="T507" s="65" t="e">
        <f>VLOOKUP($X507,Vector!$A:$I,6,0)</f>
        <v>#N/A</v>
      </c>
      <c r="U507" s="65" t="e">
        <f>VLOOKUP($X507,Vector!$A:$I,7,0)</f>
        <v>#N/A</v>
      </c>
      <c r="V507" s="65" t="e">
        <f>VLOOKUP($X507,Vector!$A:$I,8,0)</f>
        <v>#N/A</v>
      </c>
      <c r="W507" s="65" t="e">
        <f>VLOOKUP($X507,Vector!$A:$I,9,0)</f>
        <v>#N/A</v>
      </c>
      <c r="X507" s="13" t="str">
        <f t="shared" si="51"/>
        <v/>
      </c>
      <c r="Y507" s="75">
        <f t="shared" si="47"/>
        <v>0</v>
      </c>
    </row>
    <row r="508" spans="10:25" x14ac:dyDescent="0.25">
      <c r="J508" s="57" t="e">
        <f>+VLOOKUP($X508,Vector!$A:$P,4,0)-$A508</f>
        <v>#N/A</v>
      </c>
      <c r="K508" s="57" t="e">
        <f>+VLOOKUP($X508,Vector!$A:$P,2,0)</f>
        <v>#N/A</v>
      </c>
      <c r="L508" s="57" t="e">
        <f>VLOOKUP(VLOOKUP($X508,Vector!$A:$P,5,0),Catalogos!K:L,2,0)</f>
        <v>#N/A</v>
      </c>
      <c r="M508" s="53" t="str">
        <f>IFERROR(VLOOKUP($F508,Catalogos!$A:$B,2,0),"VII")</f>
        <v>VII</v>
      </c>
      <c r="N508" s="56" t="e">
        <f>VLOOKUP(MIN(IFERROR(VLOOKUP(T508,Catalogos!$F:$G,2,0),200),IFERROR(VLOOKUP(U508,Catalogos!$F:$G,2,0),200),IFERROR(VLOOKUP(V508,Catalogos!$F:$G,2,0),200),IFERROR(VLOOKUP(W508,Catalogos!$F:$G,2,0),200)),Catalogos!$G$30:$H$57,2,0)</f>
        <v>#N/A</v>
      </c>
      <c r="O508" s="53" t="e">
        <f>VLOOKUP($F508,Catalogos!$A:$C,3,0)</f>
        <v>#N/A</v>
      </c>
      <c r="P508" s="14" t="e">
        <f t="shared" si="48"/>
        <v>#N/A</v>
      </c>
      <c r="Q508" s="20">
        <f t="shared" si="49"/>
        <v>0</v>
      </c>
      <c r="R508" s="20" t="e">
        <f t="shared" si="50"/>
        <v>#N/A</v>
      </c>
      <c r="S508" s="20" t="s">
        <v>118</v>
      </c>
      <c r="T508" s="65" t="e">
        <f>VLOOKUP($X508,Vector!$A:$I,6,0)</f>
        <v>#N/A</v>
      </c>
      <c r="U508" s="65" t="e">
        <f>VLOOKUP($X508,Vector!$A:$I,7,0)</f>
        <v>#N/A</v>
      </c>
      <c r="V508" s="65" t="e">
        <f>VLOOKUP($X508,Vector!$A:$I,8,0)</f>
        <v>#N/A</v>
      </c>
      <c r="W508" s="65" t="e">
        <f>VLOOKUP($X508,Vector!$A:$I,9,0)</f>
        <v>#N/A</v>
      </c>
      <c r="X508" s="13" t="str">
        <f t="shared" si="51"/>
        <v/>
      </c>
      <c r="Y508" s="75">
        <f t="shared" si="47"/>
        <v>0</v>
      </c>
    </row>
    <row r="509" spans="10:25" x14ac:dyDescent="0.25">
      <c r="J509" s="57" t="e">
        <f>+VLOOKUP($X509,Vector!$A:$P,4,0)-$A509</f>
        <v>#N/A</v>
      </c>
      <c r="K509" s="57" t="e">
        <f>+VLOOKUP($X509,Vector!$A:$P,2,0)</f>
        <v>#N/A</v>
      </c>
      <c r="L509" s="57" t="e">
        <f>VLOOKUP(VLOOKUP($X509,Vector!$A:$P,5,0),Catalogos!K:L,2,0)</f>
        <v>#N/A</v>
      </c>
      <c r="M509" s="53" t="str">
        <f>IFERROR(VLOOKUP($F509,Catalogos!$A:$B,2,0),"VII")</f>
        <v>VII</v>
      </c>
      <c r="N509" s="56" t="e">
        <f>VLOOKUP(MIN(IFERROR(VLOOKUP(T509,Catalogos!$F:$G,2,0),200),IFERROR(VLOOKUP(U509,Catalogos!$F:$G,2,0),200),IFERROR(VLOOKUP(V509,Catalogos!$F:$G,2,0),200),IFERROR(VLOOKUP(W509,Catalogos!$F:$G,2,0),200)),Catalogos!$G$30:$H$57,2,0)</f>
        <v>#N/A</v>
      </c>
      <c r="O509" s="53" t="e">
        <f>VLOOKUP($F509,Catalogos!$A:$C,3,0)</f>
        <v>#N/A</v>
      </c>
      <c r="P509" s="14" t="e">
        <f t="shared" si="48"/>
        <v>#N/A</v>
      </c>
      <c r="Q509" s="20">
        <f t="shared" si="49"/>
        <v>0</v>
      </c>
      <c r="R509" s="20" t="e">
        <f t="shared" si="50"/>
        <v>#N/A</v>
      </c>
      <c r="S509" s="20" t="s">
        <v>118</v>
      </c>
      <c r="T509" s="65" t="e">
        <f>VLOOKUP($X509,Vector!$A:$I,6,0)</f>
        <v>#N/A</v>
      </c>
      <c r="U509" s="65" t="e">
        <f>VLOOKUP($X509,Vector!$A:$I,7,0)</f>
        <v>#N/A</v>
      </c>
      <c r="V509" s="65" t="e">
        <f>VLOOKUP($X509,Vector!$A:$I,8,0)</f>
        <v>#N/A</v>
      </c>
      <c r="W509" s="65" t="e">
        <f>VLOOKUP($X509,Vector!$A:$I,9,0)</f>
        <v>#N/A</v>
      </c>
      <c r="X509" s="13" t="str">
        <f t="shared" si="51"/>
        <v/>
      </c>
      <c r="Y509" s="75">
        <f t="shared" si="47"/>
        <v>0</v>
      </c>
    </row>
    <row r="510" spans="10:25" x14ac:dyDescent="0.25">
      <c r="J510" s="57" t="e">
        <f>+VLOOKUP($X510,Vector!$A:$P,4,0)-$A510</f>
        <v>#N/A</v>
      </c>
      <c r="K510" s="57" t="e">
        <f>+VLOOKUP($X510,Vector!$A:$P,2,0)</f>
        <v>#N/A</v>
      </c>
      <c r="L510" s="57" t="e">
        <f>VLOOKUP(VLOOKUP($X510,Vector!$A:$P,5,0),Catalogos!K:L,2,0)</f>
        <v>#N/A</v>
      </c>
      <c r="M510" s="53" t="str">
        <f>IFERROR(VLOOKUP($F510,Catalogos!$A:$B,2,0),"VII")</f>
        <v>VII</v>
      </c>
      <c r="N510" s="56" t="e">
        <f>VLOOKUP(MIN(IFERROR(VLOOKUP(T510,Catalogos!$F:$G,2,0),200),IFERROR(VLOOKUP(U510,Catalogos!$F:$G,2,0),200),IFERROR(VLOOKUP(V510,Catalogos!$F:$G,2,0),200),IFERROR(VLOOKUP(W510,Catalogos!$F:$G,2,0),200)),Catalogos!$G$30:$H$57,2,0)</f>
        <v>#N/A</v>
      </c>
      <c r="O510" s="53" t="e">
        <f>VLOOKUP($F510,Catalogos!$A:$C,3,0)</f>
        <v>#N/A</v>
      </c>
      <c r="P510" s="14" t="e">
        <f t="shared" si="48"/>
        <v>#N/A</v>
      </c>
      <c r="Q510" s="20">
        <f t="shared" si="49"/>
        <v>0</v>
      </c>
      <c r="R510" s="20" t="e">
        <f t="shared" si="50"/>
        <v>#N/A</v>
      </c>
      <c r="S510" s="20" t="s">
        <v>118</v>
      </c>
      <c r="T510" s="65" t="e">
        <f>VLOOKUP($X510,Vector!$A:$I,6,0)</f>
        <v>#N/A</v>
      </c>
      <c r="U510" s="65" t="e">
        <f>VLOOKUP($X510,Vector!$A:$I,7,0)</f>
        <v>#N/A</v>
      </c>
      <c r="V510" s="65" t="e">
        <f>VLOOKUP($X510,Vector!$A:$I,8,0)</f>
        <v>#N/A</v>
      </c>
      <c r="W510" s="65" t="e">
        <f>VLOOKUP($X510,Vector!$A:$I,9,0)</f>
        <v>#N/A</v>
      </c>
      <c r="X510" s="13" t="str">
        <f t="shared" si="51"/>
        <v/>
      </c>
      <c r="Y510" s="75">
        <f t="shared" si="47"/>
        <v>0</v>
      </c>
    </row>
    <row r="511" spans="10:25" x14ac:dyDescent="0.25">
      <c r="J511" s="57" t="e">
        <f>+VLOOKUP($X511,Vector!$A:$P,4,0)-$A511</f>
        <v>#N/A</v>
      </c>
      <c r="K511" s="57" t="e">
        <f>+VLOOKUP($X511,Vector!$A:$P,2,0)</f>
        <v>#N/A</v>
      </c>
      <c r="L511" s="57" t="e">
        <f>VLOOKUP(VLOOKUP($X511,Vector!$A:$P,5,0),Catalogos!K:L,2,0)</f>
        <v>#N/A</v>
      </c>
      <c r="M511" s="53" t="str">
        <f>IFERROR(VLOOKUP($F511,Catalogos!$A:$B,2,0),"VII")</f>
        <v>VII</v>
      </c>
      <c r="N511" s="56" t="e">
        <f>VLOOKUP(MIN(IFERROR(VLOOKUP(T511,Catalogos!$F:$G,2,0),200),IFERROR(VLOOKUP(U511,Catalogos!$F:$G,2,0),200),IFERROR(VLOOKUP(V511,Catalogos!$F:$G,2,0),200),IFERROR(VLOOKUP(W511,Catalogos!$F:$G,2,0),200)),Catalogos!$G$30:$H$57,2,0)</f>
        <v>#N/A</v>
      </c>
      <c r="O511" s="53" t="e">
        <f>VLOOKUP($F511,Catalogos!$A:$C,3,0)</f>
        <v>#N/A</v>
      </c>
      <c r="P511" s="14" t="e">
        <f t="shared" si="48"/>
        <v>#N/A</v>
      </c>
      <c r="Q511" s="20">
        <f t="shared" si="49"/>
        <v>0</v>
      </c>
      <c r="R511" s="20" t="e">
        <f t="shared" si="50"/>
        <v>#N/A</v>
      </c>
      <c r="S511" s="20" t="s">
        <v>118</v>
      </c>
      <c r="T511" s="65" t="e">
        <f>VLOOKUP($X511,Vector!$A:$I,6,0)</f>
        <v>#N/A</v>
      </c>
      <c r="U511" s="65" t="e">
        <f>VLOOKUP($X511,Vector!$A:$I,7,0)</f>
        <v>#N/A</v>
      </c>
      <c r="V511" s="65" t="e">
        <f>VLOOKUP($X511,Vector!$A:$I,8,0)</f>
        <v>#N/A</v>
      </c>
      <c r="W511" s="65" t="e">
        <f>VLOOKUP($X511,Vector!$A:$I,9,0)</f>
        <v>#N/A</v>
      </c>
      <c r="X511" s="13" t="str">
        <f t="shared" si="51"/>
        <v/>
      </c>
      <c r="Y511" s="75">
        <f t="shared" si="47"/>
        <v>0</v>
      </c>
    </row>
    <row r="512" spans="10:25" x14ac:dyDescent="0.25">
      <c r="J512" s="57" t="e">
        <f>+VLOOKUP($X512,Vector!$A:$P,4,0)-$A512</f>
        <v>#N/A</v>
      </c>
      <c r="K512" s="57" t="e">
        <f>+VLOOKUP($X512,Vector!$A:$P,2,0)</f>
        <v>#N/A</v>
      </c>
      <c r="L512" s="57" t="e">
        <f>VLOOKUP(VLOOKUP($X512,Vector!$A:$P,5,0),Catalogos!K:L,2,0)</f>
        <v>#N/A</v>
      </c>
      <c r="M512" s="53" t="str">
        <f>IFERROR(VLOOKUP($F512,Catalogos!$A:$B,2,0),"VII")</f>
        <v>VII</v>
      </c>
      <c r="N512" s="56" t="e">
        <f>VLOOKUP(MIN(IFERROR(VLOOKUP(T512,Catalogos!$F:$G,2,0),200),IFERROR(VLOOKUP(U512,Catalogos!$F:$G,2,0),200),IFERROR(VLOOKUP(V512,Catalogos!$F:$G,2,0),200),IFERROR(VLOOKUP(W512,Catalogos!$F:$G,2,0),200)),Catalogos!$G$30:$H$57,2,0)</f>
        <v>#N/A</v>
      </c>
      <c r="O512" s="53" t="e">
        <f>VLOOKUP($F512,Catalogos!$A:$C,3,0)</f>
        <v>#N/A</v>
      </c>
      <c r="P512" s="14" t="e">
        <f t="shared" si="48"/>
        <v>#N/A</v>
      </c>
      <c r="Q512" s="20">
        <f t="shared" si="49"/>
        <v>0</v>
      </c>
      <c r="R512" s="20" t="e">
        <f t="shared" si="50"/>
        <v>#N/A</v>
      </c>
      <c r="S512" s="20" t="s">
        <v>118</v>
      </c>
      <c r="T512" s="65" t="e">
        <f>VLOOKUP($X512,Vector!$A:$I,6,0)</f>
        <v>#N/A</v>
      </c>
      <c r="U512" s="65" t="e">
        <f>VLOOKUP($X512,Vector!$A:$I,7,0)</f>
        <v>#N/A</v>
      </c>
      <c r="V512" s="65" t="e">
        <f>VLOOKUP($X512,Vector!$A:$I,8,0)</f>
        <v>#N/A</v>
      </c>
      <c r="W512" s="65" t="e">
        <f>VLOOKUP($X512,Vector!$A:$I,9,0)</f>
        <v>#N/A</v>
      </c>
      <c r="X512" s="13" t="str">
        <f t="shared" si="51"/>
        <v/>
      </c>
      <c r="Y512" s="75">
        <f t="shared" si="47"/>
        <v>0</v>
      </c>
    </row>
    <row r="513" spans="10:25" x14ac:dyDescent="0.25">
      <c r="J513" s="57" t="e">
        <f>+VLOOKUP($X513,Vector!$A:$P,4,0)-$A513</f>
        <v>#N/A</v>
      </c>
      <c r="K513" s="57" t="e">
        <f>+VLOOKUP($X513,Vector!$A:$P,2,0)</f>
        <v>#N/A</v>
      </c>
      <c r="L513" s="57" t="e">
        <f>VLOOKUP(VLOOKUP($X513,Vector!$A:$P,5,0),Catalogos!K:L,2,0)</f>
        <v>#N/A</v>
      </c>
      <c r="M513" s="53" t="str">
        <f>IFERROR(VLOOKUP($F513,Catalogos!$A:$B,2,0),"VII")</f>
        <v>VII</v>
      </c>
      <c r="N513" s="56" t="e">
        <f>VLOOKUP(MIN(IFERROR(VLOOKUP(T513,Catalogos!$F:$G,2,0),200),IFERROR(VLOOKUP(U513,Catalogos!$F:$G,2,0),200),IFERROR(VLOOKUP(V513,Catalogos!$F:$G,2,0),200),IFERROR(VLOOKUP(W513,Catalogos!$F:$G,2,0),200)),Catalogos!$G$30:$H$57,2,0)</f>
        <v>#N/A</v>
      </c>
      <c r="O513" s="53" t="e">
        <f>VLOOKUP($F513,Catalogos!$A:$C,3,0)</f>
        <v>#N/A</v>
      </c>
      <c r="P513" s="14" t="e">
        <f t="shared" si="48"/>
        <v>#N/A</v>
      </c>
      <c r="Q513" s="20">
        <f t="shared" si="49"/>
        <v>0</v>
      </c>
      <c r="R513" s="20" t="e">
        <f t="shared" si="50"/>
        <v>#N/A</v>
      </c>
      <c r="S513" s="20" t="s">
        <v>118</v>
      </c>
      <c r="T513" s="65" t="e">
        <f>VLOOKUP($X513,Vector!$A:$I,6,0)</f>
        <v>#N/A</v>
      </c>
      <c r="U513" s="65" t="e">
        <f>VLOOKUP($X513,Vector!$A:$I,7,0)</f>
        <v>#N/A</v>
      </c>
      <c r="V513" s="65" t="e">
        <f>VLOOKUP($X513,Vector!$A:$I,8,0)</f>
        <v>#N/A</v>
      </c>
      <c r="W513" s="65" t="e">
        <f>VLOOKUP($X513,Vector!$A:$I,9,0)</f>
        <v>#N/A</v>
      </c>
      <c r="X513" s="13" t="str">
        <f t="shared" si="51"/>
        <v/>
      </c>
      <c r="Y513" s="75">
        <f t="shared" si="47"/>
        <v>0</v>
      </c>
    </row>
    <row r="514" spans="10:25" x14ac:dyDescent="0.25">
      <c r="J514" s="57" t="e">
        <f>+VLOOKUP($X514,Vector!$A:$P,4,0)-$A514</f>
        <v>#N/A</v>
      </c>
      <c r="K514" s="57" t="e">
        <f>+VLOOKUP($X514,Vector!$A:$P,2,0)</f>
        <v>#N/A</v>
      </c>
      <c r="L514" s="57" t="e">
        <f>VLOOKUP(VLOOKUP($X514,Vector!$A:$P,5,0),Catalogos!K:L,2,0)</f>
        <v>#N/A</v>
      </c>
      <c r="M514" s="53" t="str">
        <f>IFERROR(VLOOKUP($F514,Catalogos!$A:$B,2,0),"VII")</f>
        <v>VII</v>
      </c>
      <c r="N514" s="56" t="e">
        <f>VLOOKUP(MIN(IFERROR(VLOOKUP(T514,Catalogos!$F:$G,2,0),200),IFERROR(VLOOKUP(U514,Catalogos!$F:$G,2,0),200),IFERROR(VLOOKUP(V514,Catalogos!$F:$G,2,0),200),IFERROR(VLOOKUP(W514,Catalogos!$F:$G,2,0),200)),Catalogos!$G$30:$H$57,2,0)</f>
        <v>#N/A</v>
      </c>
      <c r="O514" s="53" t="e">
        <f>VLOOKUP($F514,Catalogos!$A:$C,3,0)</f>
        <v>#N/A</v>
      </c>
      <c r="P514" s="14" t="e">
        <f t="shared" si="48"/>
        <v>#N/A</v>
      </c>
      <c r="Q514" s="20">
        <f t="shared" si="49"/>
        <v>0</v>
      </c>
      <c r="R514" s="20" t="e">
        <f t="shared" si="50"/>
        <v>#N/A</v>
      </c>
      <c r="S514" s="20" t="s">
        <v>118</v>
      </c>
      <c r="T514" s="65" t="e">
        <f>VLOOKUP($X514,Vector!$A:$I,6,0)</f>
        <v>#N/A</v>
      </c>
      <c r="U514" s="65" t="e">
        <f>VLOOKUP($X514,Vector!$A:$I,7,0)</f>
        <v>#N/A</v>
      </c>
      <c r="V514" s="65" t="e">
        <f>VLOOKUP($X514,Vector!$A:$I,8,0)</f>
        <v>#N/A</v>
      </c>
      <c r="W514" s="65" t="e">
        <f>VLOOKUP($X514,Vector!$A:$I,9,0)</f>
        <v>#N/A</v>
      </c>
      <c r="X514" s="13" t="str">
        <f t="shared" si="51"/>
        <v/>
      </c>
      <c r="Y514" s="75">
        <f t="shared" si="47"/>
        <v>0</v>
      </c>
    </row>
    <row r="515" spans="10:25" x14ac:dyDescent="0.25">
      <c r="J515" s="57" t="e">
        <f>+VLOOKUP($X515,Vector!$A:$P,4,0)-$A515</f>
        <v>#N/A</v>
      </c>
      <c r="K515" s="57" t="e">
        <f>+VLOOKUP($X515,Vector!$A:$P,2,0)</f>
        <v>#N/A</v>
      </c>
      <c r="L515" s="57" t="e">
        <f>VLOOKUP(VLOOKUP($X515,Vector!$A:$P,5,0),Catalogos!K:L,2,0)</f>
        <v>#N/A</v>
      </c>
      <c r="M515" s="53" t="str">
        <f>IFERROR(VLOOKUP($F515,Catalogos!$A:$B,2,0),"VII")</f>
        <v>VII</v>
      </c>
      <c r="N515" s="56" t="e">
        <f>VLOOKUP(MIN(IFERROR(VLOOKUP(T515,Catalogos!$F:$G,2,0),200),IFERROR(VLOOKUP(U515,Catalogos!$F:$G,2,0),200),IFERROR(VLOOKUP(V515,Catalogos!$F:$G,2,0),200),IFERROR(VLOOKUP(W515,Catalogos!$F:$G,2,0),200)),Catalogos!$G$30:$H$57,2,0)</f>
        <v>#N/A</v>
      </c>
      <c r="O515" s="53" t="e">
        <f>VLOOKUP($F515,Catalogos!$A:$C,3,0)</f>
        <v>#N/A</v>
      </c>
      <c r="P515" s="14" t="e">
        <f t="shared" si="48"/>
        <v>#N/A</v>
      </c>
      <c r="Q515" s="20">
        <f t="shared" si="49"/>
        <v>0</v>
      </c>
      <c r="R515" s="20" t="e">
        <f t="shared" si="50"/>
        <v>#N/A</v>
      </c>
      <c r="S515" s="20" t="s">
        <v>118</v>
      </c>
      <c r="T515" s="65" t="e">
        <f>VLOOKUP($X515,Vector!$A:$I,6,0)</f>
        <v>#N/A</v>
      </c>
      <c r="U515" s="65" t="e">
        <f>VLOOKUP($X515,Vector!$A:$I,7,0)</f>
        <v>#N/A</v>
      </c>
      <c r="V515" s="65" t="e">
        <f>VLOOKUP($X515,Vector!$A:$I,8,0)</f>
        <v>#N/A</v>
      </c>
      <c r="W515" s="65" t="e">
        <f>VLOOKUP($X515,Vector!$A:$I,9,0)</f>
        <v>#N/A</v>
      </c>
      <c r="X515" s="13" t="str">
        <f t="shared" si="51"/>
        <v/>
      </c>
      <c r="Y515" s="75">
        <f t="shared" ref="Y515:Y578" si="52">IF(X515="",0,1)</f>
        <v>0</v>
      </c>
    </row>
    <row r="516" spans="10:25" x14ac:dyDescent="0.25">
      <c r="J516" s="57" t="e">
        <f>+VLOOKUP($X516,Vector!$A:$P,4,0)-$A516</f>
        <v>#N/A</v>
      </c>
      <c r="K516" s="57" t="e">
        <f>+VLOOKUP($X516,Vector!$A:$P,2,0)</f>
        <v>#N/A</v>
      </c>
      <c r="L516" s="57" t="e">
        <f>VLOOKUP(VLOOKUP($X516,Vector!$A:$P,5,0),Catalogos!K:L,2,0)</f>
        <v>#N/A</v>
      </c>
      <c r="M516" s="53" t="str">
        <f>IFERROR(VLOOKUP($F516,Catalogos!$A:$B,2,0),"VII")</f>
        <v>VII</v>
      </c>
      <c r="N516" s="56" t="e">
        <f>VLOOKUP(MIN(IFERROR(VLOOKUP(T516,Catalogos!$F:$G,2,0),200),IFERROR(VLOOKUP(U516,Catalogos!$F:$G,2,0),200),IFERROR(VLOOKUP(V516,Catalogos!$F:$G,2,0),200),IFERROR(VLOOKUP(W516,Catalogos!$F:$G,2,0),200)),Catalogos!$G$30:$H$57,2,0)</f>
        <v>#N/A</v>
      </c>
      <c r="O516" s="53" t="e">
        <f>VLOOKUP($F516,Catalogos!$A:$C,3,0)</f>
        <v>#N/A</v>
      </c>
      <c r="P516" s="14" t="e">
        <f t="shared" si="48"/>
        <v>#N/A</v>
      </c>
      <c r="Q516" s="20">
        <f t="shared" si="49"/>
        <v>0</v>
      </c>
      <c r="R516" s="20" t="e">
        <f t="shared" si="50"/>
        <v>#N/A</v>
      </c>
      <c r="S516" s="20" t="s">
        <v>118</v>
      </c>
      <c r="T516" s="65" t="e">
        <f>VLOOKUP($X516,Vector!$A:$I,6,0)</f>
        <v>#N/A</v>
      </c>
      <c r="U516" s="65" t="e">
        <f>VLOOKUP($X516,Vector!$A:$I,7,0)</f>
        <v>#N/A</v>
      </c>
      <c r="V516" s="65" t="e">
        <f>VLOOKUP($X516,Vector!$A:$I,8,0)</f>
        <v>#N/A</v>
      </c>
      <c r="W516" s="65" t="e">
        <f>VLOOKUP($X516,Vector!$A:$I,9,0)</f>
        <v>#N/A</v>
      </c>
      <c r="X516" s="13" t="str">
        <f t="shared" si="51"/>
        <v/>
      </c>
      <c r="Y516" s="75">
        <f t="shared" si="52"/>
        <v>0</v>
      </c>
    </row>
    <row r="517" spans="10:25" x14ac:dyDescent="0.25">
      <c r="J517" s="57" t="e">
        <f>+VLOOKUP($X517,Vector!$A:$P,4,0)-$A517</f>
        <v>#N/A</v>
      </c>
      <c r="K517" s="57" t="e">
        <f>+VLOOKUP($X517,Vector!$A:$P,2,0)</f>
        <v>#N/A</v>
      </c>
      <c r="L517" s="57" t="e">
        <f>VLOOKUP(VLOOKUP($X517,Vector!$A:$P,5,0),Catalogos!K:L,2,0)</f>
        <v>#N/A</v>
      </c>
      <c r="M517" s="53" t="str">
        <f>IFERROR(VLOOKUP($F517,Catalogos!$A:$B,2,0),"VII")</f>
        <v>VII</v>
      </c>
      <c r="N517" s="56" t="e">
        <f>VLOOKUP(MIN(IFERROR(VLOOKUP(T517,Catalogos!$F:$G,2,0),200),IFERROR(VLOOKUP(U517,Catalogos!$F:$G,2,0),200),IFERROR(VLOOKUP(V517,Catalogos!$F:$G,2,0),200),IFERROR(VLOOKUP(W517,Catalogos!$F:$G,2,0),200)),Catalogos!$G$30:$H$57,2,0)</f>
        <v>#N/A</v>
      </c>
      <c r="O517" s="53" t="e">
        <f>VLOOKUP($F517,Catalogos!$A:$C,3,0)</f>
        <v>#N/A</v>
      </c>
      <c r="P517" s="14" t="e">
        <f t="shared" si="48"/>
        <v>#N/A</v>
      </c>
      <c r="Q517" s="20">
        <f t="shared" si="49"/>
        <v>0</v>
      </c>
      <c r="R517" s="20" t="e">
        <f t="shared" si="50"/>
        <v>#N/A</v>
      </c>
      <c r="S517" s="20" t="s">
        <v>118</v>
      </c>
      <c r="T517" s="65" t="e">
        <f>VLOOKUP($X517,Vector!$A:$I,6,0)</f>
        <v>#N/A</v>
      </c>
      <c r="U517" s="65" t="e">
        <f>VLOOKUP($X517,Vector!$A:$I,7,0)</f>
        <v>#N/A</v>
      </c>
      <c r="V517" s="65" t="e">
        <f>VLOOKUP($X517,Vector!$A:$I,8,0)</f>
        <v>#N/A</v>
      </c>
      <c r="W517" s="65" t="e">
        <f>VLOOKUP($X517,Vector!$A:$I,9,0)</f>
        <v>#N/A</v>
      </c>
      <c r="X517" s="13" t="str">
        <f t="shared" si="51"/>
        <v/>
      </c>
      <c r="Y517" s="75">
        <f t="shared" si="52"/>
        <v>0</v>
      </c>
    </row>
    <row r="518" spans="10:25" x14ac:dyDescent="0.25">
      <c r="J518" s="57" t="e">
        <f>+VLOOKUP($X518,Vector!$A:$P,4,0)-$A518</f>
        <v>#N/A</v>
      </c>
      <c r="K518" s="57" t="e">
        <f>+VLOOKUP($X518,Vector!$A:$P,2,0)</f>
        <v>#N/A</v>
      </c>
      <c r="L518" s="57" t="e">
        <f>VLOOKUP(VLOOKUP($X518,Vector!$A:$P,5,0),Catalogos!K:L,2,0)</f>
        <v>#N/A</v>
      </c>
      <c r="M518" s="53" t="str">
        <f>IFERROR(VLOOKUP($F518,Catalogos!$A:$B,2,0),"VII")</f>
        <v>VII</v>
      </c>
      <c r="N518" s="56" t="e">
        <f>VLOOKUP(MIN(IFERROR(VLOOKUP(T518,Catalogos!$F:$G,2,0),200),IFERROR(VLOOKUP(U518,Catalogos!$F:$G,2,0),200),IFERROR(VLOOKUP(V518,Catalogos!$F:$G,2,0),200),IFERROR(VLOOKUP(W518,Catalogos!$F:$G,2,0),200)),Catalogos!$G$30:$H$57,2,0)</f>
        <v>#N/A</v>
      </c>
      <c r="O518" s="53" t="e">
        <f>VLOOKUP($F518,Catalogos!$A:$C,3,0)</f>
        <v>#N/A</v>
      </c>
      <c r="P518" s="14" t="e">
        <f t="shared" si="48"/>
        <v>#N/A</v>
      </c>
      <c r="Q518" s="20">
        <f t="shared" si="49"/>
        <v>0</v>
      </c>
      <c r="R518" s="20" t="e">
        <f t="shared" si="50"/>
        <v>#N/A</v>
      </c>
      <c r="S518" s="20" t="s">
        <v>118</v>
      </c>
      <c r="T518" s="65" t="e">
        <f>VLOOKUP($X518,Vector!$A:$I,6,0)</f>
        <v>#N/A</v>
      </c>
      <c r="U518" s="65" t="e">
        <f>VLOOKUP($X518,Vector!$A:$I,7,0)</f>
        <v>#N/A</v>
      </c>
      <c r="V518" s="65" t="e">
        <f>VLOOKUP($X518,Vector!$A:$I,8,0)</f>
        <v>#N/A</v>
      </c>
      <c r="W518" s="65" t="e">
        <f>VLOOKUP($X518,Vector!$A:$I,9,0)</f>
        <v>#N/A</v>
      </c>
      <c r="X518" s="13" t="str">
        <f t="shared" si="51"/>
        <v/>
      </c>
      <c r="Y518" s="75">
        <f t="shared" si="52"/>
        <v>0</v>
      </c>
    </row>
    <row r="519" spans="10:25" x14ac:dyDescent="0.25">
      <c r="J519" s="57" t="e">
        <f>+VLOOKUP($X519,Vector!$A:$P,4,0)-$A519</f>
        <v>#N/A</v>
      </c>
      <c r="K519" s="57" t="e">
        <f>+VLOOKUP($X519,Vector!$A:$P,2,0)</f>
        <v>#N/A</v>
      </c>
      <c r="L519" s="57" t="e">
        <f>VLOOKUP(VLOOKUP($X519,Vector!$A:$P,5,0),Catalogos!K:L,2,0)</f>
        <v>#N/A</v>
      </c>
      <c r="M519" s="53" t="str">
        <f>IFERROR(VLOOKUP($F519,Catalogos!$A:$B,2,0),"VII")</f>
        <v>VII</v>
      </c>
      <c r="N519" s="56" t="e">
        <f>VLOOKUP(MIN(IFERROR(VLOOKUP(T519,Catalogos!$F:$G,2,0),200),IFERROR(VLOOKUP(U519,Catalogos!$F:$G,2,0),200),IFERROR(VLOOKUP(V519,Catalogos!$F:$G,2,0),200),IFERROR(VLOOKUP(W519,Catalogos!$F:$G,2,0),200)),Catalogos!$G$30:$H$57,2,0)</f>
        <v>#N/A</v>
      </c>
      <c r="O519" s="53" t="e">
        <f>VLOOKUP($F519,Catalogos!$A:$C,3,0)</f>
        <v>#N/A</v>
      </c>
      <c r="P519" s="14" t="e">
        <f t="shared" si="48"/>
        <v>#N/A</v>
      </c>
      <c r="Q519" s="20">
        <f t="shared" si="49"/>
        <v>0</v>
      </c>
      <c r="R519" s="20" t="e">
        <f t="shared" si="50"/>
        <v>#N/A</v>
      </c>
      <c r="S519" s="20" t="s">
        <v>118</v>
      </c>
      <c r="T519" s="65" t="e">
        <f>VLOOKUP($X519,Vector!$A:$I,6,0)</f>
        <v>#N/A</v>
      </c>
      <c r="U519" s="65" t="e">
        <f>VLOOKUP($X519,Vector!$A:$I,7,0)</f>
        <v>#N/A</v>
      </c>
      <c r="V519" s="65" t="e">
        <f>VLOOKUP($X519,Vector!$A:$I,8,0)</f>
        <v>#N/A</v>
      </c>
      <c r="W519" s="65" t="e">
        <f>VLOOKUP($X519,Vector!$A:$I,9,0)</f>
        <v>#N/A</v>
      </c>
      <c r="X519" s="13" t="str">
        <f t="shared" si="51"/>
        <v/>
      </c>
      <c r="Y519" s="75">
        <f t="shared" si="52"/>
        <v>0</v>
      </c>
    </row>
    <row r="520" spans="10:25" x14ac:dyDescent="0.25">
      <c r="J520" s="57" t="e">
        <f>+VLOOKUP($X520,Vector!$A:$P,4,0)-$A520</f>
        <v>#N/A</v>
      </c>
      <c r="K520" s="57" t="e">
        <f>+VLOOKUP($X520,Vector!$A:$P,2,0)</f>
        <v>#N/A</v>
      </c>
      <c r="L520" s="57" t="e">
        <f>VLOOKUP(VLOOKUP($X520,Vector!$A:$P,5,0),Catalogos!K:L,2,0)</f>
        <v>#N/A</v>
      </c>
      <c r="M520" s="53" t="str">
        <f>IFERROR(VLOOKUP($F520,Catalogos!$A:$B,2,0),"VII")</f>
        <v>VII</v>
      </c>
      <c r="N520" s="56" t="e">
        <f>VLOOKUP(MIN(IFERROR(VLOOKUP(T520,Catalogos!$F:$G,2,0),200),IFERROR(VLOOKUP(U520,Catalogos!$F:$G,2,0),200),IFERROR(VLOOKUP(V520,Catalogos!$F:$G,2,0),200),IFERROR(VLOOKUP(W520,Catalogos!$F:$G,2,0),200)),Catalogos!$G$30:$H$57,2,0)</f>
        <v>#N/A</v>
      </c>
      <c r="O520" s="53" t="e">
        <f>VLOOKUP($F520,Catalogos!$A:$C,3,0)</f>
        <v>#N/A</v>
      </c>
      <c r="P520" s="14" t="e">
        <f t="shared" si="48"/>
        <v>#N/A</v>
      </c>
      <c r="Q520" s="20">
        <f t="shared" si="49"/>
        <v>0</v>
      </c>
      <c r="R520" s="20" t="e">
        <f t="shared" si="50"/>
        <v>#N/A</v>
      </c>
      <c r="S520" s="20" t="s">
        <v>118</v>
      </c>
      <c r="T520" s="65" t="e">
        <f>VLOOKUP($X520,Vector!$A:$I,6,0)</f>
        <v>#N/A</v>
      </c>
      <c r="U520" s="65" t="e">
        <f>VLOOKUP($X520,Vector!$A:$I,7,0)</f>
        <v>#N/A</v>
      </c>
      <c r="V520" s="65" t="e">
        <f>VLOOKUP($X520,Vector!$A:$I,8,0)</f>
        <v>#N/A</v>
      </c>
      <c r="W520" s="65" t="e">
        <f>VLOOKUP($X520,Vector!$A:$I,9,0)</f>
        <v>#N/A</v>
      </c>
      <c r="X520" s="13" t="str">
        <f t="shared" si="51"/>
        <v/>
      </c>
      <c r="Y520" s="75">
        <f t="shared" si="52"/>
        <v>0</v>
      </c>
    </row>
    <row r="521" spans="10:25" x14ac:dyDescent="0.25">
      <c r="J521" s="57" t="e">
        <f>+VLOOKUP($X521,Vector!$A:$P,4,0)-$A521</f>
        <v>#N/A</v>
      </c>
      <c r="K521" s="57" t="e">
        <f>+VLOOKUP($X521,Vector!$A:$P,2,0)</f>
        <v>#N/A</v>
      </c>
      <c r="L521" s="57" t="e">
        <f>VLOOKUP(VLOOKUP($X521,Vector!$A:$P,5,0),Catalogos!K:L,2,0)</f>
        <v>#N/A</v>
      </c>
      <c r="M521" s="53" t="str">
        <f>IFERROR(VLOOKUP($F521,Catalogos!$A:$B,2,0),"VII")</f>
        <v>VII</v>
      </c>
      <c r="N521" s="56" t="e">
        <f>VLOOKUP(MIN(IFERROR(VLOOKUP(T521,Catalogos!$F:$G,2,0),200),IFERROR(VLOOKUP(U521,Catalogos!$F:$G,2,0),200),IFERROR(VLOOKUP(V521,Catalogos!$F:$G,2,0),200),IFERROR(VLOOKUP(W521,Catalogos!$F:$G,2,0),200)),Catalogos!$G$30:$H$57,2,0)</f>
        <v>#N/A</v>
      </c>
      <c r="O521" s="53" t="e">
        <f>VLOOKUP($F521,Catalogos!$A:$C,3,0)</f>
        <v>#N/A</v>
      </c>
      <c r="P521" s="14" t="e">
        <f t="shared" si="48"/>
        <v>#N/A</v>
      </c>
      <c r="Q521" s="20">
        <f t="shared" si="49"/>
        <v>0</v>
      </c>
      <c r="R521" s="20" t="e">
        <f t="shared" si="50"/>
        <v>#N/A</v>
      </c>
      <c r="S521" s="20" t="s">
        <v>118</v>
      </c>
      <c r="T521" s="65" t="e">
        <f>VLOOKUP($X521,Vector!$A:$I,6,0)</f>
        <v>#N/A</v>
      </c>
      <c r="U521" s="65" t="e">
        <f>VLOOKUP($X521,Vector!$A:$I,7,0)</f>
        <v>#N/A</v>
      </c>
      <c r="V521" s="65" t="e">
        <f>VLOOKUP($X521,Vector!$A:$I,8,0)</f>
        <v>#N/A</v>
      </c>
      <c r="W521" s="65" t="e">
        <f>VLOOKUP($X521,Vector!$A:$I,9,0)</f>
        <v>#N/A</v>
      </c>
      <c r="X521" s="13" t="str">
        <f t="shared" si="51"/>
        <v/>
      </c>
      <c r="Y521" s="75">
        <f t="shared" si="52"/>
        <v>0</v>
      </c>
    </row>
    <row r="522" spans="10:25" x14ac:dyDescent="0.25">
      <c r="J522" s="57" t="e">
        <f>+VLOOKUP($X522,Vector!$A:$P,4,0)-$A522</f>
        <v>#N/A</v>
      </c>
      <c r="K522" s="57" t="e">
        <f>+VLOOKUP($X522,Vector!$A:$P,2,0)</f>
        <v>#N/A</v>
      </c>
      <c r="L522" s="57" t="e">
        <f>VLOOKUP(VLOOKUP($X522,Vector!$A:$P,5,0),Catalogos!K:L,2,0)</f>
        <v>#N/A</v>
      </c>
      <c r="M522" s="53" t="str">
        <f>IFERROR(VLOOKUP($F522,Catalogos!$A:$B,2,0),"VII")</f>
        <v>VII</v>
      </c>
      <c r="N522" s="56" t="e">
        <f>VLOOKUP(MIN(IFERROR(VLOOKUP(T522,Catalogos!$F:$G,2,0),200),IFERROR(VLOOKUP(U522,Catalogos!$F:$G,2,0),200),IFERROR(VLOOKUP(V522,Catalogos!$F:$G,2,0),200),IFERROR(VLOOKUP(W522,Catalogos!$F:$G,2,0),200)),Catalogos!$G$30:$H$57,2,0)</f>
        <v>#N/A</v>
      </c>
      <c r="O522" s="53" t="e">
        <f>VLOOKUP($F522,Catalogos!$A:$C,3,0)</f>
        <v>#N/A</v>
      </c>
      <c r="P522" s="14" t="e">
        <f t="shared" si="48"/>
        <v>#N/A</v>
      </c>
      <c r="Q522" s="20">
        <f t="shared" si="49"/>
        <v>0</v>
      </c>
      <c r="R522" s="20" t="e">
        <f t="shared" si="50"/>
        <v>#N/A</v>
      </c>
      <c r="S522" s="20" t="s">
        <v>118</v>
      </c>
      <c r="T522" s="65" t="e">
        <f>VLOOKUP($X522,Vector!$A:$I,6,0)</f>
        <v>#N/A</v>
      </c>
      <c r="U522" s="65" t="e">
        <f>VLOOKUP($X522,Vector!$A:$I,7,0)</f>
        <v>#N/A</v>
      </c>
      <c r="V522" s="65" t="e">
        <f>VLOOKUP($X522,Vector!$A:$I,8,0)</f>
        <v>#N/A</v>
      </c>
      <c r="W522" s="65" t="e">
        <f>VLOOKUP($X522,Vector!$A:$I,9,0)</f>
        <v>#N/A</v>
      </c>
      <c r="X522" s="13" t="str">
        <f t="shared" si="51"/>
        <v/>
      </c>
      <c r="Y522" s="75">
        <f t="shared" si="52"/>
        <v>0</v>
      </c>
    </row>
    <row r="523" spans="10:25" x14ac:dyDescent="0.25">
      <c r="J523" s="57" t="e">
        <f>+VLOOKUP($X523,Vector!$A:$P,4,0)-$A523</f>
        <v>#N/A</v>
      </c>
      <c r="K523" s="57" t="e">
        <f>+VLOOKUP($X523,Vector!$A:$P,2,0)</f>
        <v>#N/A</v>
      </c>
      <c r="L523" s="57" t="e">
        <f>VLOOKUP(VLOOKUP($X523,Vector!$A:$P,5,0),Catalogos!K:L,2,0)</f>
        <v>#N/A</v>
      </c>
      <c r="M523" s="53" t="str">
        <f>IFERROR(VLOOKUP($F523,Catalogos!$A:$B,2,0),"VII")</f>
        <v>VII</v>
      </c>
      <c r="N523" s="56" t="e">
        <f>VLOOKUP(MIN(IFERROR(VLOOKUP(T523,Catalogos!$F:$G,2,0),200),IFERROR(VLOOKUP(U523,Catalogos!$F:$G,2,0),200),IFERROR(VLOOKUP(V523,Catalogos!$F:$G,2,0),200),IFERROR(VLOOKUP(W523,Catalogos!$F:$G,2,0),200)),Catalogos!$G$30:$H$57,2,0)</f>
        <v>#N/A</v>
      </c>
      <c r="O523" s="53" t="e">
        <f>VLOOKUP($F523,Catalogos!$A:$C,3,0)</f>
        <v>#N/A</v>
      </c>
      <c r="P523" s="14" t="e">
        <f t="shared" si="48"/>
        <v>#N/A</v>
      </c>
      <c r="Q523" s="20">
        <f t="shared" si="49"/>
        <v>0</v>
      </c>
      <c r="R523" s="20" t="e">
        <f t="shared" si="50"/>
        <v>#N/A</v>
      </c>
      <c r="S523" s="20" t="s">
        <v>118</v>
      </c>
      <c r="T523" s="65" t="e">
        <f>VLOOKUP($X523,Vector!$A:$I,6,0)</f>
        <v>#N/A</v>
      </c>
      <c r="U523" s="65" t="e">
        <f>VLOOKUP($X523,Vector!$A:$I,7,0)</f>
        <v>#N/A</v>
      </c>
      <c r="V523" s="65" t="e">
        <f>VLOOKUP($X523,Vector!$A:$I,8,0)</f>
        <v>#N/A</v>
      </c>
      <c r="W523" s="65" t="e">
        <f>VLOOKUP($X523,Vector!$A:$I,9,0)</f>
        <v>#N/A</v>
      </c>
      <c r="X523" s="13" t="str">
        <f t="shared" si="51"/>
        <v/>
      </c>
      <c r="Y523" s="75">
        <f t="shared" si="52"/>
        <v>0</v>
      </c>
    </row>
    <row r="524" spans="10:25" x14ac:dyDescent="0.25">
      <c r="J524" s="57" t="e">
        <f>+VLOOKUP($X524,Vector!$A:$P,4,0)-$A524</f>
        <v>#N/A</v>
      </c>
      <c r="K524" s="57" t="e">
        <f>+VLOOKUP($X524,Vector!$A:$P,2,0)</f>
        <v>#N/A</v>
      </c>
      <c r="L524" s="57" t="e">
        <f>VLOOKUP(VLOOKUP($X524,Vector!$A:$P,5,0),Catalogos!K:L,2,0)</f>
        <v>#N/A</v>
      </c>
      <c r="M524" s="53" t="str">
        <f>IFERROR(VLOOKUP($F524,Catalogos!$A:$B,2,0),"VII")</f>
        <v>VII</v>
      </c>
      <c r="N524" s="56" t="e">
        <f>VLOOKUP(MIN(IFERROR(VLOOKUP(T524,Catalogos!$F:$G,2,0),200),IFERROR(VLOOKUP(U524,Catalogos!$F:$G,2,0),200),IFERROR(VLOOKUP(V524,Catalogos!$F:$G,2,0),200),IFERROR(VLOOKUP(W524,Catalogos!$F:$G,2,0),200)),Catalogos!$G$30:$H$57,2,0)</f>
        <v>#N/A</v>
      </c>
      <c r="O524" s="53" t="e">
        <f>VLOOKUP($F524,Catalogos!$A:$C,3,0)</f>
        <v>#N/A</v>
      </c>
      <c r="P524" s="14" t="e">
        <f t="shared" si="48"/>
        <v>#N/A</v>
      </c>
      <c r="Q524" s="20">
        <f t="shared" si="49"/>
        <v>0</v>
      </c>
      <c r="R524" s="20" t="e">
        <f t="shared" si="50"/>
        <v>#N/A</v>
      </c>
      <c r="S524" s="20" t="s">
        <v>118</v>
      </c>
      <c r="T524" s="65" t="e">
        <f>VLOOKUP($X524,Vector!$A:$I,6,0)</f>
        <v>#N/A</v>
      </c>
      <c r="U524" s="65" t="e">
        <f>VLOOKUP($X524,Vector!$A:$I,7,0)</f>
        <v>#N/A</v>
      </c>
      <c r="V524" s="65" t="e">
        <f>VLOOKUP($X524,Vector!$A:$I,8,0)</f>
        <v>#N/A</v>
      </c>
      <c r="W524" s="65" t="e">
        <f>VLOOKUP($X524,Vector!$A:$I,9,0)</f>
        <v>#N/A</v>
      </c>
      <c r="X524" s="13" t="str">
        <f t="shared" si="51"/>
        <v/>
      </c>
      <c r="Y524" s="75">
        <f t="shared" si="52"/>
        <v>0</v>
      </c>
    </row>
    <row r="525" spans="10:25" x14ac:dyDescent="0.25">
      <c r="J525" s="57" t="e">
        <f>+VLOOKUP($X525,Vector!$A:$P,4,0)-$A525</f>
        <v>#N/A</v>
      </c>
      <c r="K525" s="57" t="e">
        <f>+VLOOKUP($X525,Vector!$A:$P,2,0)</f>
        <v>#N/A</v>
      </c>
      <c r="L525" s="57" t="e">
        <f>VLOOKUP(VLOOKUP($X525,Vector!$A:$P,5,0),Catalogos!K:L,2,0)</f>
        <v>#N/A</v>
      </c>
      <c r="M525" s="53" t="str">
        <f>IFERROR(VLOOKUP($F525,Catalogos!$A:$B,2,0),"VII")</f>
        <v>VII</v>
      </c>
      <c r="N525" s="56" t="e">
        <f>VLOOKUP(MIN(IFERROR(VLOOKUP(T525,Catalogos!$F:$G,2,0),200),IFERROR(VLOOKUP(U525,Catalogos!$F:$G,2,0),200),IFERROR(VLOOKUP(V525,Catalogos!$F:$G,2,0),200),IFERROR(VLOOKUP(W525,Catalogos!$F:$G,2,0),200)),Catalogos!$G$30:$H$57,2,0)</f>
        <v>#N/A</v>
      </c>
      <c r="O525" s="53" t="e">
        <f>VLOOKUP($F525,Catalogos!$A:$C,3,0)</f>
        <v>#N/A</v>
      </c>
      <c r="P525" s="14" t="e">
        <f t="shared" si="48"/>
        <v>#N/A</v>
      </c>
      <c r="Q525" s="20">
        <f t="shared" si="49"/>
        <v>0</v>
      </c>
      <c r="R525" s="20" t="e">
        <f t="shared" si="50"/>
        <v>#N/A</v>
      </c>
      <c r="S525" s="20" t="s">
        <v>118</v>
      </c>
      <c r="T525" s="65" t="e">
        <f>VLOOKUP($X525,Vector!$A:$I,6,0)</f>
        <v>#N/A</v>
      </c>
      <c r="U525" s="65" t="e">
        <f>VLOOKUP($X525,Vector!$A:$I,7,0)</f>
        <v>#N/A</v>
      </c>
      <c r="V525" s="65" t="e">
        <f>VLOOKUP($X525,Vector!$A:$I,8,0)</f>
        <v>#N/A</v>
      </c>
      <c r="W525" s="65" t="e">
        <f>VLOOKUP($X525,Vector!$A:$I,9,0)</f>
        <v>#N/A</v>
      </c>
      <c r="X525" s="13" t="str">
        <f t="shared" si="51"/>
        <v/>
      </c>
      <c r="Y525" s="75">
        <f t="shared" si="52"/>
        <v>0</v>
      </c>
    </row>
    <row r="526" spans="10:25" x14ac:dyDescent="0.25">
      <c r="J526" s="57" t="e">
        <f>+VLOOKUP($X526,Vector!$A:$P,4,0)-$A526</f>
        <v>#N/A</v>
      </c>
      <c r="K526" s="57" t="e">
        <f>+VLOOKUP($X526,Vector!$A:$P,2,0)</f>
        <v>#N/A</v>
      </c>
      <c r="L526" s="57" t="e">
        <f>VLOOKUP(VLOOKUP($X526,Vector!$A:$P,5,0),Catalogos!K:L,2,0)</f>
        <v>#N/A</v>
      </c>
      <c r="M526" s="53" t="str">
        <f>IFERROR(VLOOKUP($F526,Catalogos!$A:$B,2,0),"VII")</f>
        <v>VII</v>
      </c>
      <c r="N526" s="56" t="e">
        <f>VLOOKUP(MIN(IFERROR(VLOOKUP(T526,Catalogos!$F:$G,2,0),200),IFERROR(VLOOKUP(U526,Catalogos!$F:$G,2,0),200),IFERROR(VLOOKUP(V526,Catalogos!$F:$G,2,0),200),IFERROR(VLOOKUP(W526,Catalogos!$F:$G,2,0),200)),Catalogos!$G$30:$H$57,2,0)</f>
        <v>#N/A</v>
      </c>
      <c r="O526" s="53" t="e">
        <f>VLOOKUP($F526,Catalogos!$A:$C,3,0)</f>
        <v>#N/A</v>
      </c>
      <c r="P526" s="14" t="e">
        <f t="shared" si="48"/>
        <v>#N/A</v>
      </c>
      <c r="Q526" s="20">
        <f t="shared" si="49"/>
        <v>0</v>
      </c>
      <c r="R526" s="20" t="e">
        <f t="shared" si="50"/>
        <v>#N/A</v>
      </c>
      <c r="S526" s="20" t="s">
        <v>118</v>
      </c>
      <c r="T526" s="65" t="e">
        <f>VLOOKUP($X526,Vector!$A:$I,6,0)</f>
        <v>#N/A</v>
      </c>
      <c r="U526" s="65" t="e">
        <f>VLOOKUP($X526,Vector!$A:$I,7,0)</f>
        <v>#N/A</v>
      </c>
      <c r="V526" s="65" t="e">
        <f>VLOOKUP($X526,Vector!$A:$I,8,0)</f>
        <v>#N/A</v>
      </c>
      <c r="W526" s="65" t="e">
        <f>VLOOKUP($X526,Vector!$A:$I,9,0)</f>
        <v>#N/A</v>
      </c>
      <c r="X526" s="13" t="str">
        <f t="shared" si="51"/>
        <v/>
      </c>
      <c r="Y526" s="75">
        <f t="shared" si="52"/>
        <v>0</v>
      </c>
    </row>
    <row r="527" spans="10:25" x14ac:dyDescent="0.25">
      <c r="J527" s="57" t="e">
        <f>+VLOOKUP($X527,Vector!$A:$P,4,0)-$A527</f>
        <v>#N/A</v>
      </c>
      <c r="K527" s="57" t="e">
        <f>+VLOOKUP($X527,Vector!$A:$P,2,0)</f>
        <v>#N/A</v>
      </c>
      <c r="L527" s="57" t="e">
        <f>VLOOKUP(VLOOKUP($X527,Vector!$A:$P,5,0),Catalogos!K:L,2,0)</f>
        <v>#N/A</v>
      </c>
      <c r="M527" s="53" t="str">
        <f>IFERROR(VLOOKUP($F527,Catalogos!$A:$B,2,0),"VII")</f>
        <v>VII</v>
      </c>
      <c r="N527" s="56" t="e">
        <f>VLOOKUP(MIN(IFERROR(VLOOKUP(T527,Catalogos!$F:$G,2,0),200),IFERROR(VLOOKUP(U527,Catalogos!$F:$G,2,0),200),IFERROR(VLOOKUP(V527,Catalogos!$F:$G,2,0),200),IFERROR(VLOOKUP(W527,Catalogos!$F:$G,2,0),200)),Catalogos!$G$30:$H$57,2,0)</f>
        <v>#N/A</v>
      </c>
      <c r="O527" s="53" t="e">
        <f>VLOOKUP($F527,Catalogos!$A:$C,3,0)</f>
        <v>#N/A</v>
      </c>
      <c r="P527" s="14" t="e">
        <f t="shared" si="48"/>
        <v>#N/A</v>
      </c>
      <c r="Q527" s="20">
        <f t="shared" si="49"/>
        <v>0</v>
      </c>
      <c r="R527" s="20" t="e">
        <f t="shared" si="50"/>
        <v>#N/A</v>
      </c>
      <c r="S527" s="20" t="s">
        <v>118</v>
      </c>
      <c r="T527" s="65" t="e">
        <f>VLOOKUP($X527,Vector!$A:$I,6,0)</f>
        <v>#N/A</v>
      </c>
      <c r="U527" s="65" t="e">
        <f>VLOOKUP($X527,Vector!$A:$I,7,0)</f>
        <v>#N/A</v>
      </c>
      <c r="V527" s="65" t="e">
        <f>VLOOKUP($X527,Vector!$A:$I,8,0)</f>
        <v>#N/A</v>
      </c>
      <c r="W527" s="65" t="e">
        <f>VLOOKUP($X527,Vector!$A:$I,9,0)</f>
        <v>#N/A</v>
      </c>
      <c r="X527" s="13" t="str">
        <f t="shared" si="51"/>
        <v/>
      </c>
      <c r="Y527" s="75">
        <f t="shared" si="52"/>
        <v>0</v>
      </c>
    </row>
    <row r="528" spans="10:25" x14ac:dyDescent="0.25">
      <c r="J528" s="57" t="e">
        <f>+VLOOKUP($X528,Vector!$A:$P,4,0)-$A528</f>
        <v>#N/A</v>
      </c>
      <c r="K528" s="57" t="e">
        <f>+VLOOKUP($X528,Vector!$A:$P,2,0)</f>
        <v>#N/A</v>
      </c>
      <c r="L528" s="57" t="e">
        <f>VLOOKUP(VLOOKUP($X528,Vector!$A:$P,5,0),Catalogos!K:L,2,0)</f>
        <v>#N/A</v>
      </c>
      <c r="M528" s="53" t="str">
        <f>IFERROR(VLOOKUP($F528,Catalogos!$A:$B,2,0),"VII")</f>
        <v>VII</v>
      </c>
      <c r="N528" s="56" t="e">
        <f>VLOOKUP(MIN(IFERROR(VLOOKUP(T528,Catalogos!$F:$G,2,0),200),IFERROR(VLOOKUP(U528,Catalogos!$F:$G,2,0),200),IFERROR(VLOOKUP(V528,Catalogos!$F:$G,2,0),200),IFERROR(VLOOKUP(W528,Catalogos!$F:$G,2,0),200)),Catalogos!$G$30:$H$57,2,0)</f>
        <v>#N/A</v>
      </c>
      <c r="O528" s="53" t="e">
        <f>VLOOKUP($F528,Catalogos!$A:$C,3,0)</f>
        <v>#N/A</v>
      </c>
      <c r="P528" s="14" t="e">
        <f t="shared" si="48"/>
        <v>#N/A</v>
      </c>
      <c r="Q528" s="20">
        <f t="shared" si="49"/>
        <v>0</v>
      </c>
      <c r="R528" s="20" t="e">
        <f t="shared" si="50"/>
        <v>#N/A</v>
      </c>
      <c r="S528" s="20" t="s">
        <v>118</v>
      </c>
      <c r="T528" s="65" t="e">
        <f>VLOOKUP($X528,Vector!$A:$I,6,0)</f>
        <v>#N/A</v>
      </c>
      <c r="U528" s="65" t="e">
        <f>VLOOKUP($X528,Vector!$A:$I,7,0)</f>
        <v>#N/A</v>
      </c>
      <c r="V528" s="65" t="e">
        <f>VLOOKUP($X528,Vector!$A:$I,8,0)</f>
        <v>#N/A</v>
      </c>
      <c r="W528" s="65" t="e">
        <f>VLOOKUP($X528,Vector!$A:$I,9,0)</f>
        <v>#N/A</v>
      </c>
      <c r="X528" s="13" t="str">
        <f t="shared" si="51"/>
        <v/>
      </c>
      <c r="Y528" s="75">
        <f t="shared" si="52"/>
        <v>0</v>
      </c>
    </row>
    <row r="529" spans="10:25" x14ac:dyDescent="0.25">
      <c r="J529" s="57" t="e">
        <f>+VLOOKUP($X529,Vector!$A:$P,4,0)-$A529</f>
        <v>#N/A</v>
      </c>
      <c r="K529" s="57" t="e">
        <f>+VLOOKUP($X529,Vector!$A:$P,2,0)</f>
        <v>#N/A</v>
      </c>
      <c r="L529" s="57" t="e">
        <f>VLOOKUP(VLOOKUP($X529,Vector!$A:$P,5,0),Catalogos!K:L,2,0)</f>
        <v>#N/A</v>
      </c>
      <c r="M529" s="53" t="str">
        <f>IFERROR(VLOOKUP($F529,Catalogos!$A:$B,2,0),"VII")</f>
        <v>VII</v>
      </c>
      <c r="N529" s="56" t="e">
        <f>VLOOKUP(MIN(IFERROR(VLOOKUP(T529,Catalogos!$F:$G,2,0),200),IFERROR(VLOOKUP(U529,Catalogos!$F:$G,2,0),200),IFERROR(VLOOKUP(V529,Catalogos!$F:$G,2,0),200),IFERROR(VLOOKUP(W529,Catalogos!$F:$G,2,0),200)),Catalogos!$G$30:$H$57,2,0)</f>
        <v>#N/A</v>
      </c>
      <c r="O529" s="53" t="e">
        <f>VLOOKUP($F529,Catalogos!$A:$C,3,0)</f>
        <v>#N/A</v>
      </c>
      <c r="P529" s="14" t="e">
        <f t="shared" si="48"/>
        <v>#N/A</v>
      </c>
      <c r="Q529" s="20">
        <f t="shared" si="49"/>
        <v>0</v>
      </c>
      <c r="R529" s="20" t="e">
        <f t="shared" si="50"/>
        <v>#N/A</v>
      </c>
      <c r="S529" s="20" t="s">
        <v>118</v>
      </c>
      <c r="T529" s="65" t="e">
        <f>VLOOKUP($X529,Vector!$A:$I,6,0)</f>
        <v>#N/A</v>
      </c>
      <c r="U529" s="65" t="e">
        <f>VLOOKUP($X529,Vector!$A:$I,7,0)</f>
        <v>#N/A</v>
      </c>
      <c r="V529" s="65" t="e">
        <f>VLOOKUP($X529,Vector!$A:$I,8,0)</f>
        <v>#N/A</v>
      </c>
      <c r="W529" s="65" t="e">
        <f>VLOOKUP($X529,Vector!$A:$I,9,0)</f>
        <v>#N/A</v>
      </c>
      <c r="X529" s="13" t="str">
        <f t="shared" si="51"/>
        <v/>
      </c>
      <c r="Y529" s="75">
        <f t="shared" si="52"/>
        <v>0</v>
      </c>
    </row>
    <row r="530" spans="10:25" x14ac:dyDescent="0.25">
      <c r="J530" s="57" t="e">
        <f>+VLOOKUP($X530,Vector!$A:$P,4,0)-$A530</f>
        <v>#N/A</v>
      </c>
      <c r="K530" s="57" t="e">
        <f>+VLOOKUP($X530,Vector!$A:$P,2,0)</f>
        <v>#N/A</v>
      </c>
      <c r="L530" s="57" t="e">
        <f>VLOOKUP(VLOOKUP($X530,Vector!$A:$P,5,0),Catalogos!K:L,2,0)</f>
        <v>#N/A</v>
      </c>
      <c r="M530" s="53" t="str">
        <f>IFERROR(VLOOKUP($F530,Catalogos!$A:$B,2,0),"VII")</f>
        <v>VII</v>
      </c>
      <c r="N530" s="56" t="e">
        <f>VLOOKUP(MIN(IFERROR(VLOOKUP(T530,Catalogos!$F:$G,2,0),200),IFERROR(VLOOKUP(U530,Catalogos!$F:$G,2,0),200),IFERROR(VLOOKUP(V530,Catalogos!$F:$G,2,0),200),IFERROR(VLOOKUP(W530,Catalogos!$F:$G,2,0),200)),Catalogos!$G$30:$H$57,2,0)</f>
        <v>#N/A</v>
      </c>
      <c r="O530" s="53" t="e">
        <f>VLOOKUP($F530,Catalogos!$A:$C,3,0)</f>
        <v>#N/A</v>
      </c>
      <c r="P530" s="14" t="e">
        <f t="shared" si="48"/>
        <v>#N/A</v>
      </c>
      <c r="Q530" s="20">
        <f t="shared" si="49"/>
        <v>0</v>
      </c>
      <c r="R530" s="20" t="e">
        <f t="shared" si="50"/>
        <v>#N/A</v>
      </c>
      <c r="S530" s="20" t="s">
        <v>118</v>
      </c>
      <c r="T530" s="65" t="e">
        <f>VLOOKUP($X530,Vector!$A:$I,6,0)</f>
        <v>#N/A</v>
      </c>
      <c r="U530" s="65" t="e">
        <f>VLOOKUP($X530,Vector!$A:$I,7,0)</f>
        <v>#N/A</v>
      </c>
      <c r="V530" s="65" t="e">
        <f>VLOOKUP($X530,Vector!$A:$I,8,0)</f>
        <v>#N/A</v>
      </c>
      <c r="W530" s="65" t="e">
        <f>VLOOKUP($X530,Vector!$A:$I,9,0)</f>
        <v>#N/A</v>
      </c>
      <c r="X530" s="13" t="str">
        <f t="shared" si="51"/>
        <v/>
      </c>
      <c r="Y530" s="75">
        <f t="shared" si="52"/>
        <v>0</v>
      </c>
    </row>
    <row r="531" spans="10:25" x14ac:dyDescent="0.25">
      <c r="J531" s="57" t="e">
        <f>+VLOOKUP($X531,Vector!$A:$P,4,0)-$A531</f>
        <v>#N/A</v>
      </c>
      <c r="K531" s="57" t="e">
        <f>+VLOOKUP($X531,Vector!$A:$P,2,0)</f>
        <v>#N/A</v>
      </c>
      <c r="L531" s="57" t="e">
        <f>VLOOKUP(VLOOKUP($X531,Vector!$A:$P,5,0),Catalogos!K:L,2,0)</f>
        <v>#N/A</v>
      </c>
      <c r="M531" s="53" t="str">
        <f>IFERROR(VLOOKUP($F531,Catalogos!$A:$B,2,0),"VII")</f>
        <v>VII</v>
      </c>
      <c r="N531" s="56" t="e">
        <f>VLOOKUP(MIN(IFERROR(VLOOKUP(T531,Catalogos!$F:$G,2,0),200),IFERROR(VLOOKUP(U531,Catalogos!$F:$G,2,0),200),IFERROR(VLOOKUP(V531,Catalogos!$F:$G,2,0),200),IFERROR(VLOOKUP(W531,Catalogos!$F:$G,2,0),200)),Catalogos!$G$30:$H$57,2,0)</f>
        <v>#N/A</v>
      </c>
      <c r="O531" s="53" t="e">
        <f>VLOOKUP($F531,Catalogos!$A:$C,3,0)</f>
        <v>#N/A</v>
      </c>
      <c r="P531" s="14" t="e">
        <f t="shared" si="48"/>
        <v>#N/A</v>
      </c>
      <c r="Q531" s="20">
        <f t="shared" si="49"/>
        <v>0</v>
      </c>
      <c r="R531" s="20" t="e">
        <f t="shared" si="50"/>
        <v>#N/A</v>
      </c>
      <c r="S531" s="20" t="s">
        <v>118</v>
      </c>
      <c r="T531" s="65" t="e">
        <f>VLOOKUP($X531,Vector!$A:$I,6,0)</f>
        <v>#N/A</v>
      </c>
      <c r="U531" s="65" t="e">
        <f>VLOOKUP($X531,Vector!$A:$I,7,0)</f>
        <v>#N/A</v>
      </c>
      <c r="V531" s="65" t="e">
        <f>VLOOKUP($X531,Vector!$A:$I,8,0)</f>
        <v>#N/A</v>
      </c>
      <c r="W531" s="65" t="e">
        <f>VLOOKUP($X531,Vector!$A:$I,9,0)</f>
        <v>#N/A</v>
      </c>
      <c r="X531" s="13" t="str">
        <f t="shared" si="51"/>
        <v/>
      </c>
      <c r="Y531" s="75">
        <f t="shared" si="52"/>
        <v>0</v>
      </c>
    </row>
    <row r="532" spans="10:25" x14ac:dyDescent="0.25">
      <c r="J532" s="57" t="e">
        <f>+VLOOKUP($X532,Vector!$A:$P,4,0)-$A532</f>
        <v>#N/A</v>
      </c>
      <c r="K532" s="57" t="e">
        <f>+VLOOKUP($X532,Vector!$A:$P,2,0)</f>
        <v>#N/A</v>
      </c>
      <c r="L532" s="57" t="e">
        <f>VLOOKUP(VLOOKUP($X532,Vector!$A:$P,5,0),Catalogos!K:L,2,0)</f>
        <v>#N/A</v>
      </c>
      <c r="M532" s="53" t="str">
        <f>IFERROR(VLOOKUP($F532,Catalogos!$A:$B,2,0),"VII")</f>
        <v>VII</v>
      </c>
      <c r="N532" s="56" t="e">
        <f>VLOOKUP(MIN(IFERROR(VLOOKUP(T532,Catalogos!$F:$G,2,0),200),IFERROR(VLOOKUP(U532,Catalogos!$F:$G,2,0),200),IFERROR(VLOOKUP(V532,Catalogos!$F:$G,2,0),200),IFERROR(VLOOKUP(W532,Catalogos!$F:$G,2,0),200)),Catalogos!$G$30:$H$57,2,0)</f>
        <v>#N/A</v>
      </c>
      <c r="O532" s="53" t="e">
        <f>VLOOKUP($F532,Catalogos!$A:$C,3,0)</f>
        <v>#N/A</v>
      </c>
      <c r="P532" s="14" t="e">
        <f t="shared" si="48"/>
        <v>#N/A</v>
      </c>
      <c r="Q532" s="20">
        <f t="shared" si="49"/>
        <v>0</v>
      </c>
      <c r="R532" s="20" t="e">
        <f t="shared" si="50"/>
        <v>#N/A</v>
      </c>
      <c r="S532" s="20" t="s">
        <v>118</v>
      </c>
      <c r="T532" s="65" t="e">
        <f>VLOOKUP($X532,Vector!$A:$I,6,0)</f>
        <v>#N/A</v>
      </c>
      <c r="U532" s="65" t="e">
        <f>VLOOKUP($X532,Vector!$A:$I,7,0)</f>
        <v>#N/A</v>
      </c>
      <c r="V532" s="65" t="e">
        <f>VLOOKUP($X532,Vector!$A:$I,8,0)</f>
        <v>#N/A</v>
      </c>
      <c r="W532" s="65" t="e">
        <f>VLOOKUP($X532,Vector!$A:$I,9,0)</f>
        <v>#N/A</v>
      </c>
      <c r="X532" s="13" t="str">
        <f t="shared" si="51"/>
        <v/>
      </c>
      <c r="Y532" s="75">
        <f t="shared" si="52"/>
        <v>0</v>
      </c>
    </row>
    <row r="533" spans="10:25" x14ac:dyDescent="0.25">
      <c r="J533" s="57" t="e">
        <f>+VLOOKUP($X533,Vector!$A:$P,4,0)-$A533</f>
        <v>#N/A</v>
      </c>
      <c r="K533" s="57" t="e">
        <f>+VLOOKUP($X533,Vector!$A:$P,2,0)</f>
        <v>#N/A</v>
      </c>
      <c r="L533" s="57" t="e">
        <f>VLOOKUP(VLOOKUP($X533,Vector!$A:$P,5,0),Catalogos!K:L,2,0)</f>
        <v>#N/A</v>
      </c>
      <c r="M533" s="53" t="str">
        <f>IFERROR(VLOOKUP($F533,Catalogos!$A:$B,2,0),"VII")</f>
        <v>VII</v>
      </c>
      <c r="N533" s="56" t="e">
        <f>VLOOKUP(MIN(IFERROR(VLOOKUP(T533,Catalogos!$F:$G,2,0),200),IFERROR(VLOOKUP(U533,Catalogos!$F:$G,2,0),200),IFERROR(VLOOKUP(V533,Catalogos!$F:$G,2,0),200),IFERROR(VLOOKUP(W533,Catalogos!$F:$G,2,0),200)),Catalogos!$G$30:$H$57,2,0)</f>
        <v>#N/A</v>
      </c>
      <c r="O533" s="53" t="e">
        <f>VLOOKUP($F533,Catalogos!$A:$C,3,0)</f>
        <v>#N/A</v>
      </c>
      <c r="P533" s="14" t="e">
        <f t="shared" si="48"/>
        <v>#N/A</v>
      </c>
      <c r="Q533" s="20">
        <f t="shared" si="49"/>
        <v>0</v>
      </c>
      <c r="R533" s="20" t="e">
        <f t="shared" si="50"/>
        <v>#N/A</v>
      </c>
      <c r="S533" s="20" t="s">
        <v>118</v>
      </c>
      <c r="T533" s="65" t="e">
        <f>VLOOKUP($X533,Vector!$A:$I,6,0)</f>
        <v>#N/A</v>
      </c>
      <c r="U533" s="65" t="e">
        <f>VLOOKUP($X533,Vector!$A:$I,7,0)</f>
        <v>#N/A</v>
      </c>
      <c r="V533" s="65" t="e">
        <f>VLOOKUP($X533,Vector!$A:$I,8,0)</f>
        <v>#N/A</v>
      </c>
      <c r="W533" s="65" t="e">
        <f>VLOOKUP($X533,Vector!$A:$I,9,0)</f>
        <v>#N/A</v>
      </c>
      <c r="X533" s="13" t="str">
        <f t="shared" si="51"/>
        <v/>
      </c>
      <c r="Y533" s="75">
        <f t="shared" si="52"/>
        <v>0</v>
      </c>
    </row>
    <row r="534" spans="10:25" x14ac:dyDescent="0.25">
      <c r="J534" s="57" t="e">
        <f>+VLOOKUP($X534,Vector!$A:$P,4,0)-$A534</f>
        <v>#N/A</v>
      </c>
      <c r="K534" s="57" t="e">
        <f>+VLOOKUP($X534,Vector!$A:$P,2,0)</f>
        <v>#N/A</v>
      </c>
      <c r="L534" s="57" t="e">
        <f>VLOOKUP(VLOOKUP($X534,Vector!$A:$P,5,0),Catalogos!K:L,2,0)</f>
        <v>#N/A</v>
      </c>
      <c r="M534" s="53" t="str">
        <f>IFERROR(VLOOKUP($F534,Catalogos!$A:$B,2,0),"VII")</f>
        <v>VII</v>
      </c>
      <c r="N534" s="56" t="e">
        <f>VLOOKUP(MIN(IFERROR(VLOOKUP(T534,Catalogos!$F:$G,2,0),200),IFERROR(VLOOKUP(U534,Catalogos!$F:$G,2,0),200),IFERROR(VLOOKUP(V534,Catalogos!$F:$G,2,0),200),IFERROR(VLOOKUP(W534,Catalogos!$F:$G,2,0),200)),Catalogos!$G$30:$H$57,2,0)</f>
        <v>#N/A</v>
      </c>
      <c r="O534" s="53" t="e">
        <f>VLOOKUP($F534,Catalogos!$A:$C,3,0)</f>
        <v>#N/A</v>
      </c>
      <c r="P534" s="14" t="e">
        <f t="shared" si="48"/>
        <v>#N/A</v>
      </c>
      <c r="Q534" s="20">
        <f t="shared" si="49"/>
        <v>0</v>
      </c>
      <c r="R534" s="20" t="e">
        <f t="shared" si="50"/>
        <v>#N/A</v>
      </c>
      <c r="S534" s="20" t="s">
        <v>118</v>
      </c>
      <c r="T534" s="65" t="e">
        <f>VLOOKUP($X534,Vector!$A:$I,6,0)</f>
        <v>#N/A</v>
      </c>
      <c r="U534" s="65" t="e">
        <f>VLOOKUP($X534,Vector!$A:$I,7,0)</f>
        <v>#N/A</v>
      </c>
      <c r="V534" s="65" t="e">
        <f>VLOOKUP($X534,Vector!$A:$I,8,0)</f>
        <v>#N/A</v>
      </c>
      <c r="W534" s="65" t="e">
        <f>VLOOKUP($X534,Vector!$A:$I,9,0)</f>
        <v>#N/A</v>
      </c>
      <c r="X534" s="13" t="str">
        <f t="shared" si="51"/>
        <v/>
      </c>
      <c r="Y534" s="75">
        <f t="shared" si="52"/>
        <v>0</v>
      </c>
    </row>
    <row r="535" spans="10:25" x14ac:dyDescent="0.25">
      <c r="J535" s="57" t="e">
        <f>+VLOOKUP($X535,Vector!$A:$P,4,0)-$A535</f>
        <v>#N/A</v>
      </c>
      <c r="K535" s="57" t="e">
        <f>+VLOOKUP($X535,Vector!$A:$P,2,0)</f>
        <v>#N/A</v>
      </c>
      <c r="L535" s="57" t="e">
        <f>VLOOKUP(VLOOKUP($X535,Vector!$A:$P,5,0),Catalogos!K:L,2,0)</f>
        <v>#N/A</v>
      </c>
      <c r="M535" s="53" t="str">
        <f>IFERROR(VLOOKUP($F535,Catalogos!$A:$B,2,0),"VII")</f>
        <v>VII</v>
      </c>
      <c r="N535" s="56" t="e">
        <f>VLOOKUP(MIN(IFERROR(VLOOKUP(T535,Catalogos!$F:$G,2,0),200),IFERROR(VLOOKUP(U535,Catalogos!$F:$G,2,0),200),IFERROR(VLOOKUP(V535,Catalogos!$F:$G,2,0),200),IFERROR(VLOOKUP(W535,Catalogos!$F:$G,2,0),200)),Catalogos!$G$30:$H$57,2,0)</f>
        <v>#N/A</v>
      </c>
      <c r="O535" s="53" t="e">
        <f>VLOOKUP($F535,Catalogos!$A:$C,3,0)</f>
        <v>#N/A</v>
      </c>
      <c r="P535" s="14" t="e">
        <f t="shared" si="48"/>
        <v>#N/A</v>
      </c>
      <c r="Q535" s="20">
        <f t="shared" si="49"/>
        <v>0</v>
      </c>
      <c r="R535" s="20" t="e">
        <f t="shared" si="50"/>
        <v>#N/A</v>
      </c>
      <c r="S535" s="20" t="s">
        <v>118</v>
      </c>
      <c r="T535" s="65" t="e">
        <f>VLOOKUP($X535,Vector!$A:$I,6,0)</f>
        <v>#N/A</v>
      </c>
      <c r="U535" s="65" t="e">
        <f>VLOOKUP($X535,Vector!$A:$I,7,0)</f>
        <v>#N/A</v>
      </c>
      <c r="V535" s="65" t="e">
        <f>VLOOKUP($X535,Vector!$A:$I,8,0)</f>
        <v>#N/A</v>
      </c>
      <c r="W535" s="65" t="e">
        <f>VLOOKUP($X535,Vector!$A:$I,9,0)</f>
        <v>#N/A</v>
      </c>
      <c r="X535" s="13" t="str">
        <f t="shared" si="51"/>
        <v/>
      </c>
      <c r="Y535" s="75">
        <f t="shared" si="52"/>
        <v>0</v>
      </c>
    </row>
    <row r="536" spans="10:25" x14ac:dyDescent="0.25">
      <c r="J536" s="57" t="e">
        <f>+VLOOKUP($X536,Vector!$A:$P,4,0)-$A536</f>
        <v>#N/A</v>
      </c>
      <c r="K536" s="57" t="e">
        <f>+VLOOKUP($X536,Vector!$A:$P,2,0)</f>
        <v>#N/A</v>
      </c>
      <c r="L536" s="57" t="e">
        <f>VLOOKUP(VLOOKUP($X536,Vector!$A:$P,5,0),Catalogos!K:L,2,0)</f>
        <v>#N/A</v>
      </c>
      <c r="M536" s="53" t="str">
        <f>IFERROR(VLOOKUP($F536,Catalogos!$A:$B,2,0),"VII")</f>
        <v>VII</v>
      </c>
      <c r="N536" s="56" t="e">
        <f>VLOOKUP(MIN(IFERROR(VLOOKUP(T536,Catalogos!$F:$G,2,0),200),IFERROR(VLOOKUP(U536,Catalogos!$F:$G,2,0),200),IFERROR(VLOOKUP(V536,Catalogos!$F:$G,2,0),200),IFERROR(VLOOKUP(W536,Catalogos!$F:$G,2,0),200)),Catalogos!$G$30:$H$57,2,0)</f>
        <v>#N/A</v>
      </c>
      <c r="O536" s="53" t="e">
        <f>VLOOKUP($F536,Catalogos!$A:$C,3,0)</f>
        <v>#N/A</v>
      </c>
      <c r="P536" s="14" t="e">
        <f t="shared" si="48"/>
        <v>#N/A</v>
      </c>
      <c r="Q536" s="20">
        <f t="shared" si="49"/>
        <v>0</v>
      </c>
      <c r="R536" s="20" t="e">
        <f t="shared" si="50"/>
        <v>#N/A</v>
      </c>
      <c r="S536" s="20" t="s">
        <v>118</v>
      </c>
      <c r="T536" s="65" t="e">
        <f>VLOOKUP($X536,Vector!$A:$I,6,0)</f>
        <v>#N/A</v>
      </c>
      <c r="U536" s="65" t="e">
        <f>VLOOKUP($X536,Vector!$A:$I,7,0)</f>
        <v>#N/A</v>
      </c>
      <c r="V536" s="65" t="e">
        <f>VLOOKUP($X536,Vector!$A:$I,8,0)</f>
        <v>#N/A</v>
      </c>
      <c r="W536" s="65" t="e">
        <f>VLOOKUP($X536,Vector!$A:$I,9,0)</f>
        <v>#N/A</v>
      </c>
      <c r="X536" s="13" t="str">
        <f t="shared" si="51"/>
        <v/>
      </c>
      <c r="Y536" s="75">
        <f t="shared" si="52"/>
        <v>0</v>
      </c>
    </row>
    <row r="537" spans="10:25" x14ac:dyDescent="0.25">
      <c r="J537" s="57" t="e">
        <f>+VLOOKUP($X537,Vector!$A:$P,4,0)-$A537</f>
        <v>#N/A</v>
      </c>
      <c r="K537" s="57" t="e">
        <f>+VLOOKUP($X537,Vector!$A:$P,2,0)</f>
        <v>#N/A</v>
      </c>
      <c r="L537" s="57" t="e">
        <f>VLOOKUP(VLOOKUP($X537,Vector!$A:$P,5,0),Catalogos!K:L,2,0)</f>
        <v>#N/A</v>
      </c>
      <c r="M537" s="53" t="str">
        <f>IFERROR(VLOOKUP($F537,Catalogos!$A:$B,2,0),"VII")</f>
        <v>VII</v>
      </c>
      <c r="N537" s="56" t="e">
        <f>VLOOKUP(MIN(IFERROR(VLOOKUP(T537,Catalogos!$F:$G,2,0),200),IFERROR(VLOOKUP(U537,Catalogos!$F:$G,2,0),200),IFERROR(VLOOKUP(V537,Catalogos!$F:$G,2,0),200),IFERROR(VLOOKUP(W537,Catalogos!$F:$G,2,0),200)),Catalogos!$G$30:$H$57,2,0)</f>
        <v>#N/A</v>
      </c>
      <c r="O537" s="53" t="e">
        <f>VLOOKUP($F537,Catalogos!$A:$C,3,0)</f>
        <v>#N/A</v>
      </c>
      <c r="P537" s="14" t="e">
        <f t="shared" si="48"/>
        <v>#N/A</v>
      </c>
      <c r="Q537" s="20">
        <f t="shared" si="49"/>
        <v>0</v>
      </c>
      <c r="R537" s="20" t="e">
        <f t="shared" si="50"/>
        <v>#N/A</v>
      </c>
      <c r="S537" s="20" t="s">
        <v>118</v>
      </c>
      <c r="T537" s="65" t="e">
        <f>VLOOKUP($X537,Vector!$A:$I,6,0)</f>
        <v>#N/A</v>
      </c>
      <c r="U537" s="65" t="e">
        <f>VLOOKUP($X537,Vector!$A:$I,7,0)</f>
        <v>#N/A</v>
      </c>
      <c r="V537" s="65" t="e">
        <f>VLOOKUP($X537,Vector!$A:$I,8,0)</f>
        <v>#N/A</v>
      </c>
      <c r="W537" s="65" t="e">
        <f>VLOOKUP($X537,Vector!$A:$I,9,0)</f>
        <v>#N/A</v>
      </c>
      <c r="X537" s="13" t="str">
        <f t="shared" si="51"/>
        <v/>
      </c>
      <c r="Y537" s="75">
        <f t="shared" si="52"/>
        <v>0</v>
      </c>
    </row>
    <row r="538" spans="10:25" x14ac:dyDescent="0.25">
      <c r="J538" s="57" t="e">
        <f>+VLOOKUP($X538,Vector!$A:$P,4,0)-$A538</f>
        <v>#N/A</v>
      </c>
      <c r="K538" s="57" t="e">
        <f>+VLOOKUP($X538,Vector!$A:$P,2,0)</f>
        <v>#N/A</v>
      </c>
      <c r="L538" s="57" t="e">
        <f>VLOOKUP(VLOOKUP($X538,Vector!$A:$P,5,0),Catalogos!K:L,2,0)</f>
        <v>#N/A</v>
      </c>
      <c r="M538" s="53" t="str">
        <f>IFERROR(VLOOKUP($F538,Catalogos!$A:$B,2,0),"VII")</f>
        <v>VII</v>
      </c>
      <c r="N538" s="56" t="e">
        <f>VLOOKUP(MIN(IFERROR(VLOOKUP(T538,Catalogos!$F:$G,2,0),200),IFERROR(VLOOKUP(U538,Catalogos!$F:$G,2,0),200),IFERROR(VLOOKUP(V538,Catalogos!$F:$G,2,0),200),IFERROR(VLOOKUP(W538,Catalogos!$F:$G,2,0),200)),Catalogos!$G$30:$H$57,2,0)</f>
        <v>#N/A</v>
      </c>
      <c r="O538" s="53" t="e">
        <f>VLOOKUP($F538,Catalogos!$A:$C,3,0)</f>
        <v>#N/A</v>
      </c>
      <c r="P538" s="14" t="e">
        <f t="shared" si="48"/>
        <v>#N/A</v>
      </c>
      <c r="Q538" s="20">
        <f t="shared" si="49"/>
        <v>0</v>
      </c>
      <c r="R538" s="20" t="e">
        <f t="shared" si="50"/>
        <v>#N/A</v>
      </c>
      <c r="S538" s="20" t="s">
        <v>118</v>
      </c>
      <c r="T538" s="65" t="e">
        <f>VLOOKUP($X538,Vector!$A:$I,6,0)</f>
        <v>#N/A</v>
      </c>
      <c r="U538" s="65" t="e">
        <f>VLOOKUP($X538,Vector!$A:$I,7,0)</f>
        <v>#N/A</v>
      </c>
      <c r="V538" s="65" t="e">
        <f>VLOOKUP($X538,Vector!$A:$I,8,0)</f>
        <v>#N/A</v>
      </c>
      <c r="W538" s="65" t="e">
        <f>VLOOKUP($X538,Vector!$A:$I,9,0)</f>
        <v>#N/A</v>
      </c>
      <c r="X538" s="13" t="str">
        <f t="shared" si="51"/>
        <v/>
      </c>
      <c r="Y538" s="75">
        <f t="shared" si="52"/>
        <v>0</v>
      </c>
    </row>
    <row r="539" spans="10:25" x14ac:dyDescent="0.25">
      <c r="J539" s="57" t="e">
        <f>+VLOOKUP($X539,Vector!$A:$P,4,0)-$A539</f>
        <v>#N/A</v>
      </c>
      <c r="K539" s="57" t="e">
        <f>+VLOOKUP($X539,Vector!$A:$P,2,0)</f>
        <v>#N/A</v>
      </c>
      <c r="L539" s="57" t="e">
        <f>VLOOKUP(VLOOKUP($X539,Vector!$A:$P,5,0),Catalogos!K:L,2,0)</f>
        <v>#N/A</v>
      </c>
      <c r="M539" s="53" t="str">
        <f>IFERROR(VLOOKUP($F539,Catalogos!$A:$B,2,0),"VII")</f>
        <v>VII</v>
      </c>
      <c r="N539" s="56" t="e">
        <f>VLOOKUP(MIN(IFERROR(VLOOKUP(T539,Catalogos!$F:$G,2,0),200),IFERROR(VLOOKUP(U539,Catalogos!$F:$G,2,0),200),IFERROR(VLOOKUP(V539,Catalogos!$F:$G,2,0),200),IFERROR(VLOOKUP(W539,Catalogos!$F:$G,2,0),200)),Catalogos!$G$30:$H$57,2,0)</f>
        <v>#N/A</v>
      </c>
      <c r="O539" s="53" t="e">
        <f>VLOOKUP($F539,Catalogos!$A:$C,3,0)</f>
        <v>#N/A</v>
      </c>
      <c r="P539" s="14" t="e">
        <f t="shared" si="48"/>
        <v>#N/A</v>
      </c>
      <c r="Q539" s="20">
        <f t="shared" si="49"/>
        <v>0</v>
      </c>
      <c r="R539" s="20" t="e">
        <f t="shared" si="50"/>
        <v>#N/A</v>
      </c>
      <c r="S539" s="20" t="s">
        <v>118</v>
      </c>
      <c r="T539" s="65" t="e">
        <f>VLOOKUP($X539,Vector!$A:$I,6,0)</f>
        <v>#N/A</v>
      </c>
      <c r="U539" s="65" t="e">
        <f>VLOOKUP($X539,Vector!$A:$I,7,0)</f>
        <v>#N/A</v>
      </c>
      <c r="V539" s="65" t="e">
        <f>VLOOKUP($X539,Vector!$A:$I,8,0)</f>
        <v>#N/A</v>
      </c>
      <c r="W539" s="65" t="e">
        <f>VLOOKUP($X539,Vector!$A:$I,9,0)</f>
        <v>#N/A</v>
      </c>
      <c r="X539" s="13" t="str">
        <f t="shared" si="51"/>
        <v/>
      </c>
      <c r="Y539" s="75">
        <f t="shared" si="52"/>
        <v>0</v>
      </c>
    </row>
    <row r="540" spans="10:25" x14ac:dyDescent="0.25">
      <c r="J540" s="57" t="e">
        <f>+VLOOKUP($X540,Vector!$A:$P,4,0)-$A540</f>
        <v>#N/A</v>
      </c>
      <c r="K540" s="57" t="e">
        <f>+VLOOKUP($X540,Vector!$A:$P,2,0)</f>
        <v>#N/A</v>
      </c>
      <c r="L540" s="57" t="e">
        <f>VLOOKUP(VLOOKUP($X540,Vector!$A:$P,5,0),Catalogos!K:L,2,0)</f>
        <v>#N/A</v>
      </c>
      <c r="M540" s="53" t="str">
        <f>IFERROR(VLOOKUP($F540,Catalogos!$A:$B,2,0),"VII")</f>
        <v>VII</v>
      </c>
      <c r="N540" s="56" t="e">
        <f>VLOOKUP(MIN(IFERROR(VLOOKUP(T540,Catalogos!$F:$G,2,0),200),IFERROR(VLOOKUP(U540,Catalogos!$F:$G,2,0),200),IFERROR(VLOOKUP(V540,Catalogos!$F:$G,2,0),200),IFERROR(VLOOKUP(W540,Catalogos!$F:$G,2,0),200)),Catalogos!$G$30:$H$57,2,0)</f>
        <v>#N/A</v>
      </c>
      <c r="O540" s="53" t="e">
        <f>VLOOKUP($F540,Catalogos!$A:$C,3,0)</f>
        <v>#N/A</v>
      </c>
      <c r="P540" s="14" t="e">
        <f t="shared" si="48"/>
        <v>#N/A</v>
      </c>
      <c r="Q540" s="20">
        <f t="shared" si="49"/>
        <v>0</v>
      </c>
      <c r="R540" s="20" t="e">
        <f t="shared" si="50"/>
        <v>#N/A</v>
      </c>
      <c r="S540" s="20" t="s">
        <v>118</v>
      </c>
      <c r="T540" s="65" t="e">
        <f>VLOOKUP($X540,Vector!$A:$I,6,0)</f>
        <v>#N/A</v>
      </c>
      <c r="U540" s="65" t="e">
        <f>VLOOKUP($X540,Vector!$A:$I,7,0)</f>
        <v>#N/A</v>
      </c>
      <c r="V540" s="65" t="e">
        <f>VLOOKUP($X540,Vector!$A:$I,8,0)</f>
        <v>#N/A</v>
      </c>
      <c r="W540" s="65" t="e">
        <f>VLOOKUP($X540,Vector!$A:$I,9,0)</f>
        <v>#N/A</v>
      </c>
      <c r="X540" s="13" t="str">
        <f t="shared" si="51"/>
        <v/>
      </c>
      <c r="Y540" s="75">
        <f t="shared" si="52"/>
        <v>0</v>
      </c>
    </row>
    <row r="541" spans="10:25" x14ac:dyDescent="0.25">
      <c r="J541" s="57" t="e">
        <f>+VLOOKUP($X541,Vector!$A:$P,4,0)-$A541</f>
        <v>#N/A</v>
      </c>
      <c r="K541" s="57" t="e">
        <f>+VLOOKUP($X541,Vector!$A:$P,2,0)</f>
        <v>#N/A</v>
      </c>
      <c r="L541" s="57" t="e">
        <f>VLOOKUP(VLOOKUP($X541,Vector!$A:$P,5,0),Catalogos!K:L,2,0)</f>
        <v>#N/A</v>
      </c>
      <c r="M541" s="53" t="str">
        <f>IFERROR(VLOOKUP($F541,Catalogos!$A:$B,2,0),"VII")</f>
        <v>VII</v>
      </c>
      <c r="N541" s="56" t="e">
        <f>VLOOKUP(MIN(IFERROR(VLOOKUP(T541,Catalogos!$F:$G,2,0),200),IFERROR(VLOOKUP(U541,Catalogos!$F:$G,2,0),200),IFERROR(VLOOKUP(V541,Catalogos!$F:$G,2,0),200),IFERROR(VLOOKUP(W541,Catalogos!$F:$G,2,0),200)),Catalogos!$G$30:$H$57,2,0)</f>
        <v>#N/A</v>
      </c>
      <c r="O541" s="53" t="e">
        <f>VLOOKUP($F541,Catalogos!$A:$C,3,0)</f>
        <v>#N/A</v>
      </c>
      <c r="P541" s="14" t="e">
        <f t="shared" si="48"/>
        <v>#N/A</v>
      </c>
      <c r="Q541" s="20">
        <f t="shared" si="49"/>
        <v>0</v>
      </c>
      <c r="R541" s="20" t="e">
        <f t="shared" si="50"/>
        <v>#N/A</v>
      </c>
      <c r="S541" s="20" t="s">
        <v>118</v>
      </c>
      <c r="T541" s="65" t="e">
        <f>VLOOKUP($X541,Vector!$A:$I,6,0)</f>
        <v>#N/A</v>
      </c>
      <c r="U541" s="65" t="e">
        <f>VLOOKUP($X541,Vector!$A:$I,7,0)</f>
        <v>#N/A</v>
      </c>
      <c r="V541" s="65" t="e">
        <f>VLOOKUP($X541,Vector!$A:$I,8,0)</f>
        <v>#N/A</v>
      </c>
      <c r="W541" s="65" t="e">
        <f>VLOOKUP($X541,Vector!$A:$I,9,0)</f>
        <v>#N/A</v>
      </c>
      <c r="X541" s="13" t="str">
        <f t="shared" si="51"/>
        <v/>
      </c>
      <c r="Y541" s="75">
        <f t="shared" si="52"/>
        <v>0</v>
      </c>
    </row>
    <row r="542" spans="10:25" x14ac:dyDescent="0.25">
      <c r="J542" s="57" t="e">
        <f>+VLOOKUP($X542,Vector!$A:$P,4,0)-$A542</f>
        <v>#N/A</v>
      </c>
      <c r="K542" s="57" t="e">
        <f>+VLOOKUP($X542,Vector!$A:$P,2,0)</f>
        <v>#N/A</v>
      </c>
      <c r="L542" s="57" t="e">
        <f>VLOOKUP(VLOOKUP($X542,Vector!$A:$P,5,0),Catalogos!K:L,2,0)</f>
        <v>#N/A</v>
      </c>
      <c r="M542" s="53" t="str">
        <f>IFERROR(VLOOKUP($F542,Catalogos!$A:$B,2,0),"VII")</f>
        <v>VII</v>
      </c>
      <c r="N542" s="56" t="e">
        <f>VLOOKUP(MIN(IFERROR(VLOOKUP(T542,Catalogos!$F:$G,2,0),200),IFERROR(VLOOKUP(U542,Catalogos!$F:$G,2,0),200),IFERROR(VLOOKUP(V542,Catalogos!$F:$G,2,0),200),IFERROR(VLOOKUP(W542,Catalogos!$F:$G,2,0),200)),Catalogos!$G$30:$H$57,2,0)</f>
        <v>#N/A</v>
      </c>
      <c r="O542" s="53" t="e">
        <f>VLOOKUP($F542,Catalogos!$A:$C,3,0)</f>
        <v>#N/A</v>
      </c>
      <c r="P542" s="14" t="e">
        <f t="shared" si="48"/>
        <v>#N/A</v>
      </c>
      <c r="Q542" s="20">
        <f t="shared" si="49"/>
        <v>0</v>
      </c>
      <c r="R542" s="20" t="e">
        <f t="shared" si="50"/>
        <v>#N/A</v>
      </c>
      <c r="S542" s="20" t="s">
        <v>118</v>
      </c>
      <c r="T542" s="65" t="e">
        <f>VLOOKUP($X542,Vector!$A:$I,6,0)</f>
        <v>#N/A</v>
      </c>
      <c r="U542" s="65" t="e">
        <f>VLOOKUP($X542,Vector!$A:$I,7,0)</f>
        <v>#N/A</v>
      </c>
      <c r="V542" s="65" t="e">
        <f>VLOOKUP($X542,Vector!$A:$I,8,0)</f>
        <v>#N/A</v>
      </c>
      <c r="W542" s="65" t="e">
        <f>VLOOKUP($X542,Vector!$A:$I,9,0)</f>
        <v>#N/A</v>
      </c>
      <c r="X542" s="13" t="str">
        <f t="shared" si="51"/>
        <v/>
      </c>
      <c r="Y542" s="75">
        <f t="shared" si="52"/>
        <v>0</v>
      </c>
    </row>
    <row r="543" spans="10:25" x14ac:dyDescent="0.25">
      <c r="J543" s="57" t="e">
        <f>+VLOOKUP($X543,Vector!$A:$P,4,0)-$A543</f>
        <v>#N/A</v>
      </c>
      <c r="K543" s="57" t="e">
        <f>+VLOOKUP($X543,Vector!$A:$P,2,0)</f>
        <v>#N/A</v>
      </c>
      <c r="L543" s="57" t="e">
        <f>VLOOKUP(VLOOKUP($X543,Vector!$A:$P,5,0),Catalogos!K:L,2,0)</f>
        <v>#N/A</v>
      </c>
      <c r="M543" s="53" t="str">
        <f>IFERROR(VLOOKUP($F543,Catalogos!$A:$B,2,0),"VII")</f>
        <v>VII</v>
      </c>
      <c r="N543" s="56" t="e">
        <f>VLOOKUP(MIN(IFERROR(VLOOKUP(T543,Catalogos!$F:$G,2,0),200),IFERROR(VLOOKUP(U543,Catalogos!$F:$G,2,0),200),IFERROR(VLOOKUP(V543,Catalogos!$F:$G,2,0),200),IFERROR(VLOOKUP(W543,Catalogos!$F:$G,2,0),200)),Catalogos!$G$30:$H$57,2,0)</f>
        <v>#N/A</v>
      </c>
      <c r="O543" s="53" t="e">
        <f>VLOOKUP($F543,Catalogos!$A:$C,3,0)</f>
        <v>#N/A</v>
      </c>
      <c r="P543" s="14" t="e">
        <f t="shared" si="48"/>
        <v>#N/A</v>
      </c>
      <c r="Q543" s="20">
        <f t="shared" si="49"/>
        <v>0</v>
      </c>
      <c r="R543" s="20" t="e">
        <f t="shared" si="50"/>
        <v>#N/A</v>
      </c>
      <c r="S543" s="20" t="s">
        <v>118</v>
      </c>
      <c r="T543" s="65" t="e">
        <f>VLOOKUP($X543,Vector!$A:$I,6,0)</f>
        <v>#N/A</v>
      </c>
      <c r="U543" s="65" t="e">
        <f>VLOOKUP($X543,Vector!$A:$I,7,0)</f>
        <v>#N/A</v>
      </c>
      <c r="V543" s="65" t="e">
        <f>VLOOKUP($X543,Vector!$A:$I,8,0)</f>
        <v>#N/A</v>
      </c>
      <c r="W543" s="65" t="e">
        <f>VLOOKUP($X543,Vector!$A:$I,9,0)</f>
        <v>#N/A</v>
      </c>
      <c r="X543" s="13" t="str">
        <f t="shared" si="51"/>
        <v/>
      </c>
      <c r="Y543" s="75">
        <f t="shared" si="52"/>
        <v>0</v>
      </c>
    </row>
    <row r="544" spans="10:25" x14ac:dyDescent="0.25">
      <c r="J544" s="57" t="e">
        <f>+VLOOKUP($X544,Vector!$A:$P,4,0)-$A544</f>
        <v>#N/A</v>
      </c>
      <c r="K544" s="57" t="e">
        <f>+VLOOKUP($X544,Vector!$A:$P,2,0)</f>
        <v>#N/A</v>
      </c>
      <c r="L544" s="57" t="e">
        <f>VLOOKUP(VLOOKUP($X544,Vector!$A:$P,5,0),Catalogos!K:L,2,0)</f>
        <v>#N/A</v>
      </c>
      <c r="M544" s="53" t="str">
        <f>IFERROR(VLOOKUP($F544,Catalogos!$A:$B,2,0),"VII")</f>
        <v>VII</v>
      </c>
      <c r="N544" s="56" t="e">
        <f>VLOOKUP(MIN(IFERROR(VLOOKUP(T544,Catalogos!$F:$G,2,0),200),IFERROR(VLOOKUP(U544,Catalogos!$F:$G,2,0),200),IFERROR(VLOOKUP(V544,Catalogos!$F:$G,2,0),200),IFERROR(VLOOKUP(W544,Catalogos!$F:$G,2,0),200)),Catalogos!$G$30:$H$57,2,0)</f>
        <v>#N/A</v>
      </c>
      <c r="O544" s="53" t="e">
        <f>VLOOKUP($F544,Catalogos!$A:$C,3,0)</f>
        <v>#N/A</v>
      </c>
      <c r="P544" s="14" t="e">
        <f t="shared" si="48"/>
        <v>#N/A</v>
      </c>
      <c r="Q544" s="20">
        <f t="shared" si="49"/>
        <v>0</v>
      </c>
      <c r="R544" s="20" t="e">
        <f t="shared" si="50"/>
        <v>#N/A</v>
      </c>
      <c r="S544" s="20" t="s">
        <v>118</v>
      </c>
      <c r="T544" s="65" t="e">
        <f>VLOOKUP($X544,Vector!$A:$I,6,0)</f>
        <v>#N/A</v>
      </c>
      <c r="U544" s="65" t="e">
        <f>VLOOKUP($X544,Vector!$A:$I,7,0)</f>
        <v>#N/A</v>
      </c>
      <c r="V544" s="65" t="e">
        <f>VLOOKUP($X544,Vector!$A:$I,8,0)</f>
        <v>#N/A</v>
      </c>
      <c r="W544" s="65" t="e">
        <f>VLOOKUP($X544,Vector!$A:$I,9,0)</f>
        <v>#N/A</v>
      </c>
      <c r="X544" s="13" t="str">
        <f t="shared" si="51"/>
        <v/>
      </c>
      <c r="Y544" s="75">
        <f t="shared" si="52"/>
        <v>0</v>
      </c>
    </row>
    <row r="545" spans="10:25" x14ac:dyDescent="0.25">
      <c r="J545" s="57" t="e">
        <f>+VLOOKUP($X545,Vector!$A:$P,4,0)-$A545</f>
        <v>#N/A</v>
      </c>
      <c r="K545" s="57" t="e">
        <f>+VLOOKUP($X545,Vector!$A:$P,2,0)</f>
        <v>#N/A</v>
      </c>
      <c r="L545" s="57" t="e">
        <f>VLOOKUP(VLOOKUP($X545,Vector!$A:$P,5,0),Catalogos!K:L,2,0)</f>
        <v>#N/A</v>
      </c>
      <c r="M545" s="53" t="str">
        <f>IFERROR(VLOOKUP($F545,Catalogos!$A:$B,2,0),"VII")</f>
        <v>VII</v>
      </c>
      <c r="N545" s="56" t="e">
        <f>VLOOKUP(MIN(IFERROR(VLOOKUP(T545,Catalogos!$F:$G,2,0),200),IFERROR(VLOOKUP(U545,Catalogos!$F:$G,2,0),200),IFERROR(VLOOKUP(V545,Catalogos!$F:$G,2,0),200),IFERROR(VLOOKUP(W545,Catalogos!$F:$G,2,0),200)),Catalogos!$G$30:$H$57,2,0)</f>
        <v>#N/A</v>
      </c>
      <c r="O545" s="53" t="e">
        <f>VLOOKUP($F545,Catalogos!$A:$C,3,0)</f>
        <v>#N/A</v>
      </c>
      <c r="P545" s="14" t="e">
        <f t="shared" si="48"/>
        <v>#N/A</v>
      </c>
      <c r="Q545" s="20">
        <f t="shared" si="49"/>
        <v>0</v>
      </c>
      <c r="R545" s="20" t="e">
        <f t="shared" si="50"/>
        <v>#N/A</v>
      </c>
      <c r="S545" s="20" t="s">
        <v>118</v>
      </c>
      <c r="T545" s="65" t="e">
        <f>VLOOKUP($X545,Vector!$A:$I,6,0)</f>
        <v>#N/A</v>
      </c>
      <c r="U545" s="65" t="e">
        <f>VLOOKUP($X545,Vector!$A:$I,7,0)</f>
        <v>#N/A</v>
      </c>
      <c r="V545" s="65" t="e">
        <f>VLOOKUP($X545,Vector!$A:$I,8,0)</f>
        <v>#N/A</v>
      </c>
      <c r="W545" s="65" t="e">
        <f>VLOOKUP($X545,Vector!$A:$I,9,0)</f>
        <v>#N/A</v>
      </c>
      <c r="X545" s="13" t="str">
        <f t="shared" si="51"/>
        <v/>
      </c>
      <c r="Y545" s="75">
        <f t="shared" si="52"/>
        <v>0</v>
      </c>
    </row>
    <row r="546" spans="10:25" x14ac:dyDescent="0.25">
      <c r="J546" s="57" t="e">
        <f>+VLOOKUP($X546,Vector!$A:$P,4,0)-$A546</f>
        <v>#N/A</v>
      </c>
      <c r="K546" s="57" t="e">
        <f>+VLOOKUP($X546,Vector!$A:$P,2,0)</f>
        <v>#N/A</v>
      </c>
      <c r="L546" s="57" t="e">
        <f>VLOOKUP(VLOOKUP($X546,Vector!$A:$P,5,0),Catalogos!K:L,2,0)</f>
        <v>#N/A</v>
      </c>
      <c r="M546" s="53" t="str">
        <f>IFERROR(VLOOKUP($F546,Catalogos!$A:$B,2,0),"VII")</f>
        <v>VII</v>
      </c>
      <c r="N546" s="56" t="e">
        <f>VLOOKUP(MIN(IFERROR(VLOOKUP(T546,Catalogos!$F:$G,2,0),200),IFERROR(VLOOKUP(U546,Catalogos!$F:$G,2,0),200),IFERROR(VLOOKUP(V546,Catalogos!$F:$G,2,0),200),IFERROR(VLOOKUP(W546,Catalogos!$F:$G,2,0),200)),Catalogos!$G$30:$H$57,2,0)</f>
        <v>#N/A</v>
      </c>
      <c r="O546" s="53" t="e">
        <f>VLOOKUP($F546,Catalogos!$A:$C,3,0)</f>
        <v>#N/A</v>
      </c>
      <c r="P546" s="14" t="e">
        <f t="shared" si="48"/>
        <v>#N/A</v>
      </c>
      <c r="Q546" s="20">
        <f t="shared" si="49"/>
        <v>0</v>
      </c>
      <c r="R546" s="20" t="e">
        <f t="shared" si="50"/>
        <v>#N/A</v>
      </c>
      <c r="S546" s="20" t="s">
        <v>118</v>
      </c>
      <c r="T546" s="65" t="e">
        <f>VLOOKUP($X546,Vector!$A:$I,6,0)</f>
        <v>#N/A</v>
      </c>
      <c r="U546" s="65" t="e">
        <f>VLOOKUP($X546,Vector!$A:$I,7,0)</f>
        <v>#N/A</v>
      </c>
      <c r="V546" s="65" t="e">
        <f>VLOOKUP($X546,Vector!$A:$I,8,0)</f>
        <v>#N/A</v>
      </c>
      <c r="W546" s="65" t="e">
        <f>VLOOKUP($X546,Vector!$A:$I,9,0)</f>
        <v>#N/A</v>
      </c>
      <c r="X546" s="13" t="str">
        <f t="shared" si="51"/>
        <v/>
      </c>
      <c r="Y546" s="75">
        <f t="shared" si="52"/>
        <v>0</v>
      </c>
    </row>
    <row r="547" spans="10:25" x14ac:dyDescent="0.25">
      <c r="J547" s="57" t="e">
        <f>+VLOOKUP($X547,Vector!$A:$P,4,0)-$A547</f>
        <v>#N/A</v>
      </c>
      <c r="K547" s="57" t="e">
        <f>+VLOOKUP($X547,Vector!$A:$P,2,0)</f>
        <v>#N/A</v>
      </c>
      <c r="L547" s="57" t="e">
        <f>VLOOKUP(VLOOKUP($X547,Vector!$A:$P,5,0),Catalogos!K:L,2,0)</f>
        <v>#N/A</v>
      </c>
      <c r="M547" s="53" t="str">
        <f>IFERROR(VLOOKUP($F547,Catalogos!$A:$B,2,0),"VII")</f>
        <v>VII</v>
      </c>
      <c r="N547" s="56" t="e">
        <f>VLOOKUP(MIN(IFERROR(VLOOKUP(T547,Catalogos!$F:$G,2,0),200),IFERROR(VLOOKUP(U547,Catalogos!$F:$G,2,0),200),IFERROR(VLOOKUP(V547,Catalogos!$F:$G,2,0),200),IFERROR(VLOOKUP(W547,Catalogos!$F:$G,2,0),200)),Catalogos!$G$30:$H$57,2,0)</f>
        <v>#N/A</v>
      </c>
      <c r="O547" s="53" t="e">
        <f>VLOOKUP($F547,Catalogos!$A:$C,3,0)</f>
        <v>#N/A</v>
      </c>
      <c r="P547" s="14" t="e">
        <f t="shared" si="48"/>
        <v>#N/A</v>
      </c>
      <c r="Q547" s="20">
        <f t="shared" si="49"/>
        <v>0</v>
      </c>
      <c r="R547" s="20" t="e">
        <f t="shared" si="50"/>
        <v>#N/A</v>
      </c>
      <c r="S547" s="20" t="s">
        <v>118</v>
      </c>
      <c r="T547" s="65" t="e">
        <f>VLOOKUP($X547,Vector!$A:$I,6,0)</f>
        <v>#N/A</v>
      </c>
      <c r="U547" s="65" t="e">
        <f>VLOOKUP($X547,Vector!$A:$I,7,0)</f>
        <v>#N/A</v>
      </c>
      <c r="V547" s="65" t="e">
        <f>VLOOKUP($X547,Vector!$A:$I,8,0)</f>
        <v>#N/A</v>
      </c>
      <c r="W547" s="65" t="e">
        <f>VLOOKUP($X547,Vector!$A:$I,9,0)</f>
        <v>#N/A</v>
      </c>
      <c r="X547" s="13" t="str">
        <f t="shared" si="51"/>
        <v/>
      </c>
      <c r="Y547" s="75">
        <f t="shared" si="52"/>
        <v>0</v>
      </c>
    </row>
    <row r="548" spans="10:25" x14ac:dyDescent="0.25">
      <c r="J548" s="57" t="e">
        <f>+VLOOKUP($X548,Vector!$A:$P,4,0)-$A548</f>
        <v>#N/A</v>
      </c>
      <c r="K548" s="57" t="e">
        <f>+VLOOKUP($X548,Vector!$A:$P,2,0)</f>
        <v>#N/A</v>
      </c>
      <c r="L548" s="57" t="e">
        <f>VLOOKUP(VLOOKUP($X548,Vector!$A:$P,5,0),Catalogos!K:L,2,0)</f>
        <v>#N/A</v>
      </c>
      <c r="M548" s="53" t="str">
        <f>IFERROR(VLOOKUP($F548,Catalogos!$A:$B,2,0),"VII")</f>
        <v>VII</v>
      </c>
      <c r="N548" s="56" t="e">
        <f>VLOOKUP(MIN(IFERROR(VLOOKUP(T548,Catalogos!$F:$G,2,0),200),IFERROR(VLOOKUP(U548,Catalogos!$F:$G,2,0),200),IFERROR(VLOOKUP(V548,Catalogos!$F:$G,2,0),200),IFERROR(VLOOKUP(W548,Catalogos!$F:$G,2,0),200)),Catalogos!$G$30:$H$57,2,0)</f>
        <v>#N/A</v>
      </c>
      <c r="O548" s="53" t="e">
        <f>VLOOKUP($F548,Catalogos!$A:$C,3,0)</f>
        <v>#N/A</v>
      </c>
      <c r="P548" s="14" t="e">
        <f t="shared" si="48"/>
        <v>#N/A</v>
      </c>
      <c r="Q548" s="20">
        <f t="shared" si="49"/>
        <v>0</v>
      </c>
      <c r="R548" s="20" t="e">
        <f t="shared" si="50"/>
        <v>#N/A</v>
      </c>
      <c r="S548" s="20" t="s">
        <v>118</v>
      </c>
      <c r="T548" s="65" t="e">
        <f>VLOOKUP($X548,Vector!$A:$I,6,0)</f>
        <v>#N/A</v>
      </c>
      <c r="U548" s="65" t="e">
        <f>VLOOKUP($X548,Vector!$A:$I,7,0)</f>
        <v>#N/A</v>
      </c>
      <c r="V548" s="65" t="e">
        <f>VLOOKUP($X548,Vector!$A:$I,8,0)</f>
        <v>#N/A</v>
      </c>
      <c r="W548" s="65" t="e">
        <f>VLOOKUP($X548,Vector!$A:$I,9,0)</f>
        <v>#N/A</v>
      </c>
      <c r="X548" s="13" t="str">
        <f t="shared" si="51"/>
        <v/>
      </c>
      <c r="Y548" s="75">
        <f t="shared" si="52"/>
        <v>0</v>
      </c>
    </row>
    <row r="549" spans="10:25" x14ac:dyDescent="0.25">
      <c r="J549" s="57" t="e">
        <f>+VLOOKUP($X549,Vector!$A:$P,4,0)-$A549</f>
        <v>#N/A</v>
      </c>
      <c r="K549" s="57" t="e">
        <f>+VLOOKUP($X549,Vector!$A:$P,2,0)</f>
        <v>#N/A</v>
      </c>
      <c r="L549" s="57" t="e">
        <f>VLOOKUP(VLOOKUP($X549,Vector!$A:$P,5,0),Catalogos!K:L,2,0)</f>
        <v>#N/A</v>
      </c>
      <c r="M549" s="53" t="str">
        <f>IFERROR(VLOOKUP($F549,Catalogos!$A:$B,2,0),"VII")</f>
        <v>VII</v>
      </c>
      <c r="N549" s="56" t="e">
        <f>VLOOKUP(MIN(IFERROR(VLOOKUP(T549,Catalogos!$F:$G,2,0),200),IFERROR(VLOOKUP(U549,Catalogos!$F:$G,2,0),200),IFERROR(VLOOKUP(V549,Catalogos!$F:$G,2,0),200),IFERROR(VLOOKUP(W549,Catalogos!$F:$G,2,0),200)),Catalogos!$G$30:$H$57,2,0)</f>
        <v>#N/A</v>
      </c>
      <c r="O549" s="53" t="e">
        <f>VLOOKUP($F549,Catalogos!$A:$C,3,0)</f>
        <v>#N/A</v>
      </c>
      <c r="P549" s="14" t="e">
        <f t="shared" si="48"/>
        <v>#N/A</v>
      </c>
      <c r="Q549" s="20">
        <f t="shared" si="49"/>
        <v>0</v>
      </c>
      <c r="R549" s="20" t="e">
        <f t="shared" si="50"/>
        <v>#N/A</v>
      </c>
      <c r="S549" s="20" t="s">
        <v>118</v>
      </c>
      <c r="T549" s="65" t="e">
        <f>VLOOKUP($X549,Vector!$A:$I,6,0)</f>
        <v>#N/A</v>
      </c>
      <c r="U549" s="65" t="e">
        <f>VLOOKUP($X549,Vector!$A:$I,7,0)</f>
        <v>#N/A</v>
      </c>
      <c r="V549" s="65" t="e">
        <f>VLOOKUP($X549,Vector!$A:$I,8,0)</f>
        <v>#N/A</v>
      </c>
      <c r="W549" s="65" t="e">
        <f>VLOOKUP($X549,Vector!$A:$I,9,0)</f>
        <v>#N/A</v>
      </c>
      <c r="X549" s="13" t="str">
        <f t="shared" si="51"/>
        <v/>
      </c>
      <c r="Y549" s="75">
        <f t="shared" si="52"/>
        <v>0</v>
      </c>
    </row>
    <row r="550" spans="10:25" x14ac:dyDescent="0.25">
      <c r="J550" s="57" t="e">
        <f>+VLOOKUP($X550,Vector!$A:$P,4,0)-$A550</f>
        <v>#N/A</v>
      </c>
      <c r="K550" s="57" t="e">
        <f>+VLOOKUP($X550,Vector!$A:$P,2,0)</f>
        <v>#N/A</v>
      </c>
      <c r="L550" s="57" t="e">
        <f>VLOOKUP(VLOOKUP($X550,Vector!$A:$P,5,0),Catalogos!K:L,2,0)</f>
        <v>#N/A</v>
      </c>
      <c r="M550" s="53" t="str">
        <f>IFERROR(VLOOKUP($F550,Catalogos!$A:$B,2,0),"VII")</f>
        <v>VII</v>
      </c>
      <c r="N550" s="56" t="e">
        <f>VLOOKUP(MIN(IFERROR(VLOOKUP(T550,Catalogos!$F:$G,2,0),200),IFERROR(VLOOKUP(U550,Catalogos!$F:$G,2,0),200),IFERROR(VLOOKUP(V550,Catalogos!$F:$G,2,0),200),IFERROR(VLOOKUP(W550,Catalogos!$F:$G,2,0),200)),Catalogos!$G$30:$H$57,2,0)</f>
        <v>#N/A</v>
      </c>
      <c r="O550" s="53" t="e">
        <f>VLOOKUP($F550,Catalogos!$A:$C,3,0)</f>
        <v>#N/A</v>
      </c>
      <c r="P550" s="14" t="e">
        <f t="shared" si="48"/>
        <v>#N/A</v>
      </c>
      <c r="Q550" s="20">
        <f t="shared" si="49"/>
        <v>0</v>
      </c>
      <c r="R550" s="20" t="e">
        <f t="shared" si="50"/>
        <v>#N/A</v>
      </c>
      <c r="S550" s="20" t="s">
        <v>118</v>
      </c>
      <c r="T550" s="65" t="e">
        <f>VLOOKUP($X550,Vector!$A:$I,6,0)</f>
        <v>#N/A</v>
      </c>
      <c r="U550" s="65" t="e">
        <f>VLOOKUP($X550,Vector!$A:$I,7,0)</f>
        <v>#N/A</v>
      </c>
      <c r="V550" s="65" t="e">
        <f>VLOOKUP($X550,Vector!$A:$I,8,0)</f>
        <v>#N/A</v>
      </c>
      <c r="W550" s="65" t="e">
        <f>VLOOKUP($X550,Vector!$A:$I,9,0)</f>
        <v>#N/A</v>
      </c>
      <c r="X550" s="13" t="str">
        <f t="shared" si="51"/>
        <v/>
      </c>
      <c r="Y550" s="75">
        <f t="shared" si="52"/>
        <v>0</v>
      </c>
    </row>
    <row r="551" spans="10:25" x14ac:dyDescent="0.25">
      <c r="J551" s="57" t="e">
        <f>+VLOOKUP($X551,Vector!$A:$P,4,0)-$A551</f>
        <v>#N/A</v>
      </c>
      <c r="K551" s="57" t="e">
        <f>+VLOOKUP($X551,Vector!$A:$P,2,0)</f>
        <v>#N/A</v>
      </c>
      <c r="L551" s="57" t="e">
        <f>VLOOKUP(VLOOKUP($X551,Vector!$A:$P,5,0),Catalogos!K:L,2,0)</f>
        <v>#N/A</v>
      </c>
      <c r="M551" s="53" t="str">
        <f>IFERROR(VLOOKUP($F551,Catalogos!$A:$B,2,0),"VII")</f>
        <v>VII</v>
      </c>
      <c r="N551" s="56" t="e">
        <f>VLOOKUP(MIN(IFERROR(VLOOKUP(T551,Catalogos!$F:$G,2,0),200),IFERROR(VLOOKUP(U551,Catalogos!$F:$G,2,0),200),IFERROR(VLOOKUP(V551,Catalogos!$F:$G,2,0),200),IFERROR(VLOOKUP(W551,Catalogos!$F:$G,2,0),200)),Catalogos!$G$30:$H$57,2,0)</f>
        <v>#N/A</v>
      </c>
      <c r="O551" s="53" t="e">
        <f>VLOOKUP($F551,Catalogos!$A:$C,3,0)</f>
        <v>#N/A</v>
      </c>
      <c r="P551" s="14" t="e">
        <f t="shared" si="48"/>
        <v>#N/A</v>
      </c>
      <c r="Q551" s="20">
        <f t="shared" si="49"/>
        <v>0</v>
      </c>
      <c r="R551" s="20" t="e">
        <f t="shared" si="50"/>
        <v>#N/A</v>
      </c>
      <c r="S551" s="20" t="s">
        <v>118</v>
      </c>
      <c r="T551" s="65" t="e">
        <f>VLOOKUP($X551,Vector!$A:$I,6,0)</f>
        <v>#N/A</v>
      </c>
      <c r="U551" s="65" t="e">
        <f>VLOOKUP($X551,Vector!$A:$I,7,0)</f>
        <v>#N/A</v>
      </c>
      <c r="V551" s="65" t="e">
        <f>VLOOKUP($X551,Vector!$A:$I,8,0)</f>
        <v>#N/A</v>
      </c>
      <c r="W551" s="65" t="e">
        <f>VLOOKUP($X551,Vector!$A:$I,9,0)</f>
        <v>#N/A</v>
      </c>
      <c r="X551" s="13" t="str">
        <f t="shared" si="51"/>
        <v/>
      </c>
      <c r="Y551" s="75">
        <f t="shared" si="52"/>
        <v>0</v>
      </c>
    </row>
    <row r="552" spans="10:25" x14ac:dyDescent="0.25">
      <c r="J552" s="57" t="e">
        <f>+VLOOKUP($X552,Vector!$A:$P,4,0)-$A552</f>
        <v>#N/A</v>
      </c>
      <c r="K552" s="57" t="e">
        <f>+VLOOKUP($X552,Vector!$A:$P,2,0)</f>
        <v>#N/A</v>
      </c>
      <c r="L552" s="57" t="e">
        <f>VLOOKUP(VLOOKUP($X552,Vector!$A:$P,5,0),Catalogos!K:L,2,0)</f>
        <v>#N/A</v>
      </c>
      <c r="M552" s="53" t="str">
        <f>IFERROR(VLOOKUP($F552,Catalogos!$A:$B,2,0),"VII")</f>
        <v>VII</v>
      </c>
      <c r="N552" s="56" t="e">
        <f>VLOOKUP(MIN(IFERROR(VLOOKUP(T552,Catalogos!$F:$G,2,0),200),IFERROR(VLOOKUP(U552,Catalogos!$F:$G,2,0),200),IFERROR(VLOOKUP(V552,Catalogos!$F:$G,2,0),200),IFERROR(VLOOKUP(W552,Catalogos!$F:$G,2,0),200)),Catalogos!$G$30:$H$57,2,0)</f>
        <v>#N/A</v>
      </c>
      <c r="O552" s="53" t="e">
        <f>VLOOKUP($F552,Catalogos!$A:$C,3,0)</f>
        <v>#N/A</v>
      </c>
      <c r="P552" s="14" t="e">
        <f t="shared" si="48"/>
        <v>#N/A</v>
      </c>
      <c r="Q552" s="20">
        <f t="shared" si="49"/>
        <v>0</v>
      </c>
      <c r="R552" s="20" t="e">
        <f t="shared" si="50"/>
        <v>#N/A</v>
      </c>
      <c r="S552" s="20" t="s">
        <v>118</v>
      </c>
      <c r="T552" s="65" t="e">
        <f>VLOOKUP($X552,Vector!$A:$I,6,0)</f>
        <v>#N/A</v>
      </c>
      <c r="U552" s="65" t="e">
        <f>VLOOKUP($X552,Vector!$A:$I,7,0)</f>
        <v>#N/A</v>
      </c>
      <c r="V552" s="65" t="e">
        <f>VLOOKUP($X552,Vector!$A:$I,8,0)</f>
        <v>#N/A</v>
      </c>
      <c r="W552" s="65" t="e">
        <f>VLOOKUP($X552,Vector!$A:$I,9,0)</f>
        <v>#N/A</v>
      </c>
      <c r="X552" s="13" t="str">
        <f t="shared" si="51"/>
        <v/>
      </c>
      <c r="Y552" s="75">
        <f t="shared" si="52"/>
        <v>0</v>
      </c>
    </row>
    <row r="553" spans="10:25" x14ac:dyDescent="0.25">
      <c r="J553" s="57" t="e">
        <f>+VLOOKUP($X553,Vector!$A:$P,4,0)-$A553</f>
        <v>#N/A</v>
      </c>
      <c r="K553" s="57" t="e">
        <f>+VLOOKUP($X553,Vector!$A:$P,2,0)</f>
        <v>#N/A</v>
      </c>
      <c r="L553" s="57" t="e">
        <f>VLOOKUP(VLOOKUP($X553,Vector!$A:$P,5,0),Catalogos!K:L,2,0)</f>
        <v>#N/A</v>
      </c>
      <c r="M553" s="53" t="str">
        <f>IFERROR(VLOOKUP($F553,Catalogos!$A:$B,2,0),"VII")</f>
        <v>VII</v>
      </c>
      <c r="N553" s="56" t="e">
        <f>VLOOKUP(MIN(IFERROR(VLOOKUP(T553,Catalogos!$F:$G,2,0),200),IFERROR(VLOOKUP(U553,Catalogos!$F:$G,2,0),200),IFERROR(VLOOKUP(V553,Catalogos!$F:$G,2,0),200),IFERROR(VLOOKUP(W553,Catalogos!$F:$G,2,0),200)),Catalogos!$G$30:$H$57,2,0)</f>
        <v>#N/A</v>
      </c>
      <c r="O553" s="53" t="e">
        <f>VLOOKUP($F553,Catalogos!$A:$C,3,0)</f>
        <v>#N/A</v>
      </c>
      <c r="P553" s="14" t="e">
        <f t="shared" si="48"/>
        <v>#N/A</v>
      </c>
      <c r="Q553" s="20">
        <f t="shared" si="49"/>
        <v>0</v>
      </c>
      <c r="R553" s="20" t="e">
        <f t="shared" si="50"/>
        <v>#N/A</v>
      </c>
      <c r="S553" s="20" t="s">
        <v>118</v>
      </c>
      <c r="T553" s="65" t="e">
        <f>VLOOKUP($X553,Vector!$A:$I,6,0)</f>
        <v>#N/A</v>
      </c>
      <c r="U553" s="65" t="e">
        <f>VLOOKUP($X553,Vector!$A:$I,7,0)</f>
        <v>#N/A</v>
      </c>
      <c r="V553" s="65" t="e">
        <f>VLOOKUP($X553,Vector!$A:$I,8,0)</f>
        <v>#N/A</v>
      </c>
      <c r="W553" s="65" t="e">
        <f>VLOOKUP($X553,Vector!$A:$I,9,0)</f>
        <v>#N/A</v>
      </c>
      <c r="X553" s="13" t="str">
        <f t="shared" si="51"/>
        <v/>
      </c>
      <c r="Y553" s="75">
        <f t="shared" si="52"/>
        <v>0</v>
      </c>
    </row>
    <row r="554" spans="10:25" x14ac:dyDescent="0.25">
      <c r="J554" s="57" t="e">
        <f>+VLOOKUP($X554,Vector!$A:$P,4,0)-$A554</f>
        <v>#N/A</v>
      </c>
      <c r="K554" s="57" t="e">
        <f>+VLOOKUP($X554,Vector!$A:$P,2,0)</f>
        <v>#N/A</v>
      </c>
      <c r="L554" s="57" t="e">
        <f>VLOOKUP(VLOOKUP($X554,Vector!$A:$P,5,0),Catalogos!K:L,2,0)</f>
        <v>#N/A</v>
      </c>
      <c r="M554" s="53" t="str">
        <f>IFERROR(VLOOKUP($F554,Catalogos!$A:$B,2,0),"VII")</f>
        <v>VII</v>
      </c>
      <c r="N554" s="56" t="e">
        <f>VLOOKUP(MIN(IFERROR(VLOOKUP(T554,Catalogos!$F:$G,2,0),200),IFERROR(VLOOKUP(U554,Catalogos!$F:$G,2,0),200),IFERROR(VLOOKUP(V554,Catalogos!$F:$G,2,0),200),IFERROR(VLOOKUP(W554,Catalogos!$F:$G,2,0),200)),Catalogos!$G$30:$H$57,2,0)</f>
        <v>#N/A</v>
      </c>
      <c r="O554" s="53" t="e">
        <f>VLOOKUP($F554,Catalogos!$A:$C,3,0)</f>
        <v>#N/A</v>
      </c>
      <c r="P554" s="14" t="e">
        <f t="shared" si="48"/>
        <v>#N/A</v>
      </c>
      <c r="Q554" s="20">
        <f t="shared" si="49"/>
        <v>0</v>
      </c>
      <c r="R554" s="20" t="e">
        <f t="shared" si="50"/>
        <v>#N/A</v>
      </c>
      <c r="S554" s="20" t="s">
        <v>118</v>
      </c>
      <c r="T554" s="65" t="e">
        <f>VLOOKUP($X554,Vector!$A:$I,6,0)</f>
        <v>#N/A</v>
      </c>
      <c r="U554" s="65" t="e">
        <f>VLOOKUP($X554,Vector!$A:$I,7,0)</f>
        <v>#N/A</v>
      </c>
      <c r="V554" s="65" t="e">
        <f>VLOOKUP($X554,Vector!$A:$I,8,0)</f>
        <v>#N/A</v>
      </c>
      <c r="W554" s="65" t="e">
        <f>VLOOKUP($X554,Vector!$A:$I,9,0)</f>
        <v>#N/A</v>
      </c>
      <c r="X554" s="13" t="str">
        <f t="shared" si="51"/>
        <v/>
      </c>
      <c r="Y554" s="75">
        <f t="shared" si="52"/>
        <v>0</v>
      </c>
    </row>
    <row r="555" spans="10:25" x14ac:dyDescent="0.25">
      <c r="J555" s="57" t="e">
        <f>+VLOOKUP($X555,Vector!$A:$P,4,0)-$A555</f>
        <v>#N/A</v>
      </c>
      <c r="K555" s="57" t="e">
        <f>+VLOOKUP($X555,Vector!$A:$P,2,0)</f>
        <v>#N/A</v>
      </c>
      <c r="L555" s="57" t="e">
        <f>VLOOKUP(VLOOKUP($X555,Vector!$A:$P,5,0),Catalogos!K:L,2,0)</f>
        <v>#N/A</v>
      </c>
      <c r="M555" s="53" t="str">
        <f>IFERROR(VLOOKUP($F555,Catalogos!$A:$B,2,0),"VII")</f>
        <v>VII</v>
      </c>
      <c r="N555" s="56" t="e">
        <f>VLOOKUP(MIN(IFERROR(VLOOKUP(T555,Catalogos!$F:$G,2,0),200),IFERROR(VLOOKUP(U555,Catalogos!$F:$G,2,0),200),IFERROR(VLOOKUP(V555,Catalogos!$F:$G,2,0),200),IFERROR(VLOOKUP(W555,Catalogos!$F:$G,2,0),200)),Catalogos!$G$30:$H$57,2,0)</f>
        <v>#N/A</v>
      </c>
      <c r="O555" s="53" t="e">
        <f>VLOOKUP($F555,Catalogos!$A:$C,3,0)</f>
        <v>#N/A</v>
      </c>
      <c r="P555" s="14" t="e">
        <f t="shared" si="48"/>
        <v>#N/A</v>
      </c>
      <c r="Q555" s="20">
        <f t="shared" si="49"/>
        <v>0</v>
      </c>
      <c r="R555" s="20" t="e">
        <f t="shared" si="50"/>
        <v>#N/A</v>
      </c>
      <c r="S555" s="20" t="s">
        <v>118</v>
      </c>
      <c r="T555" s="65" t="e">
        <f>VLOOKUP($X555,Vector!$A:$I,6,0)</f>
        <v>#N/A</v>
      </c>
      <c r="U555" s="65" t="e">
        <f>VLOOKUP($X555,Vector!$A:$I,7,0)</f>
        <v>#N/A</v>
      </c>
      <c r="V555" s="65" t="e">
        <f>VLOOKUP($X555,Vector!$A:$I,8,0)</f>
        <v>#N/A</v>
      </c>
      <c r="W555" s="65" t="e">
        <f>VLOOKUP($X555,Vector!$A:$I,9,0)</f>
        <v>#N/A</v>
      </c>
      <c r="X555" s="13" t="str">
        <f t="shared" si="51"/>
        <v/>
      </c>
      <c r="Y555" s="75">
        <f t="shared" si="52"/>
        <v>0</v>
      </c>
    </row>
    <row r="556" spans="10:25" x14ac:dyDescent="0.25">
      <c r="J556" s="57" t="e">
        <f>+VLOOKUP($X556,Vector!$A:$P,4,0)-$A556</f>
        <v>#N/A</v>
      </c>
      <c r="K556" s="57" t="e">
        <f>+VLOOKUP($X556,Vector!$A:$P,2,0)</f>
        <v>#N/A</v>
      </c>
      <c r="L556" s="57" t="e">
        <f>VLOOKUP(VLOOKUP($X556,Vector!$A:$P,5,0),Catalogos!K:L,2,0)</f>
        <v>#N/A</v>
      </c>
      <c r="M556" s="53" t="str">
        <f>IFERROR(VLOOKUP($F556,Catalogos!$A:$B,2,0),"VII")</f>
        <v>VII</v>
      </c>
      <c r="N556" s="56" t="e">
        <f>VLOOKUP(MIN(IFERROR(VLOOKUP(T556,Catalogos!$F:$G,2,0),200),IFERROR(VLOOKUP(U556,Catalogos!$F:$G,2,0),200),IFERROR(VLOOKUP(V556,Catalogos!$F:$G,2,0),200),IFERROR(VLOOKUP(W556,Catalogos!$F:$G,2,0),200)),Catalogos!$G$30:$H$57,2,0)</f>
        <v>#N/A</v>
      </c>
      <c r="O556" s="53" t="e">
        <f>VLOOKUP($F556,Catalogos!$A:$C,3,0)</f>
        <v>#N/A</v>
      </c>
      <c r="P556" s="14" t="e">
        <f t="shared" si="48"/>
        <v>#N/A</v>
      </c>
      <c r="Q556" s="20">
        <f t="shared" si="49"/>
        <v>0</v>
      </c>
      <c r="R556" s="20" t="e">
        <f t="shared" si="50"/>
        <v>#N/A</v>
      </c>
      <c r="S556" s="20" t="s">
        <v>118</v>
      </c>
      <c r="T556" s="65" t="e">
        <f>VLOOKUP($X556,Vector!$A:$I,6,0)</f>
        <v>#N/A</v>
      </c>
      <c r="U556" s="65" t="e">
        <f>VLOOKUP($X556,Vector!$A:$I,7,0)</f>
        <v>#N/A</v>
      </c>
      <c r="V556" s="65" t="e">
        <f>VLOOKUP($X556,Vector!$A:$I,8,0)</f>
        <v>#N/A</v>
      </c>
      <c r="W556" s="65" t="e">
        <f>VLOOKUP($X556,Vector!$A:$I,9,0)</f>
        <v>#N/A</v>
      </c>
      <c r="X556" s="13" t="str">
        <f t="shared" si="51"/>
        <v/>
      </c>
      <c r="Y556" s="75">
        <f t="shared" si="52"/>
        <v>0</v>
      </c>
    </row>
    <row r="557" spans="10:25" x14ac:dyDescent="0.25">
      <c r="J557" s="57" t="e">
        <f>+VLOOKUP($X557,Vector!$A:$P,4,0)-$A557</f>
        <v>#N/A</v>
      </c>
      <c r="K557" s="57" t="e">
        <f>+VLOOKUP($X557,Vector!$A:$P,2,0)</f>
        <v>#N/A</v>
      </c>
      <c r="L557" s="57" t="e">
        <f>VLOOKUP(VLOOKUP($X557,Vector!$A:$P,5,0),Catalogos!K:L,2,0)</f>
        <v>#N/A</v>
      </c>
      <c r="M557" s="53" t="str">
        <f>IFERROR(VLOOKUP($F557,Catalogos!$A:$B,2,0),"VII")</f>
        <v>VII</v>
      </c>
      <c r="N557" s="56" t="e">
        <f>VLOOKUP(MIN(IFERROR(VLOOKUP(T557,Catalogos!$F:$G,2,0),200),IFERROR(VLOOKUP(U557,Catalogos!$F:$G,2,0),200),IFERROR(VLOOKUP(V557,Catalogos!$F:$G,2,0),200),IFERROR(VLOOKUP(W557,Catalogos!$F:$G,2,0),200)),Catalogos!$G$30:$H$57,2,0)</f>
        <v>#N/A</v>
      </c>
      <c r="O557" s="53" t="e">
        <f>VLOOKUP($F557,Catalogos!$A:$C,3,0)</f>
        <v>#N/A</v>
      </c>
      <c r="P557" s="14" t="e">
        <f t="shared" si="48"/>
        <v>#N/A</v>
      </c>
      <c r="Q557" s="20">
        <f t="shared" si="49"/>
        <v>0</v>
      </c>
      <c r="R557" s="20" t="e">
        <f t="shared" si="50"/>
        <v>#N/A</v>
      </c>
      <c r="S557" s="20" t="s">
        <v>118</v>
      </c>
      <c r="T557" s="65" t="e">
        <f>VLOOKUP($X557,Vector!$A:$I,6,0)</f>
        <v>#N/A</v>
      </c>
      <c r="U557" s="65" t="e">
        <f>VLOOKUP($X557,Vector!$A:$I,7,0)</f>
        <v>#N/A</v>
      </c>
      <c r="V557" s="65" t="e">
        <f>VLOOKUP($X557,Vector!$A:$I,8,0)</f>
        <v>#N/A</v>
      </c>
      <c r="W557" s="65" t="e">
        <f>VLOOKUP($X557,Vector!$A:$I,9,0)</f>
        <v>#N/A</v>
      </c>
      <c r="X557" s="13" t="str">
        <f t="shared" si="51"/>
        <v/>
      </c>
      <c r="Y557" s="75">
        <f t="shared" si="52"/>
        <v>0</v>
      </c>
    </row>
    <row r="558" spans="10:25" x14ac:dyDescent="0.25">
      <c r="J558" s="57" t="e">
        <f>+VLOOKUP($X558,Vector!$A:$P,4,0)-$A558</f>
        <v>#N/A</v>
      </c>
      <c r="K558" s="57" t="e">
        <f>+VLOOKUP($X558,Vector!$A:$P,2,0)</f>
        <v>#N/A</v>
      </c>
      <c r="L558" s="57" t="e">
        <f>VLOOKUP(VLOOKUP($X558,Vector!$A:$P,5,0),Catalogos!K:L,2,0)</f>
        <v>#N/A</v>
      </c>
      <c r="M558" s="53" t="str">
        <f>IFERROR(VLOOKUP($F558,Catalogos!$A:$B,2,0),"VII")</f>
        <v>VII</v>
      </c>
      <c r="N558" s="56" t="e">
        <f>VLOOKUP(MIN(IFERROR(VLOOKUP(T558,Catalogos!$F:$G,2,0),200),IFERROR(VLOOKUP(U558,Catalogos!$F:$G,2,0),200),IFERROR(VLOOKUP(V558,Catalogos!$F:$G,2,0),200),IFERROR(VLOOKUP(W558,Catalogos!$F:$G,2,0),200)),Catalogos!$G$30:$H$57,2,0)</f>
        <v>#N/A</v>
      </c>
      <c r="O558" s="53" t="e">
        <f>VLOOKUP($F558,Catalogos!$A:$C,3,0)</f>
        <v>#N/A</v>
      </c>
      <c r="P558" s="14" t="e">
        <f t="shared" si="48"/>
        <v>#N/A</v>
      </c>
      <c r="Q558" s="20">
        <f t="shared" si="49"/>
        <v>0</v>
      </c>
      <c r="R558" s="20" t="e">
        <f t="shared" si="50"/>
        <v>#N/A</v>
      </c>
      <c r="S558" s="20" t="s">
        <v>118</v>
      </c>
      <c r="T558" s="65" t="e">
        <f>VLOOKUP($X558,Vector!$A:$I,6,0)</f>
        <v>#N/A</v>
      </c>
      <c r="U558" s="65" t="e">
        <f>VLOOKUP($X558,Vector!$A:$I,7,0)</f>
        <v>#N/A</v>
      </c>
      <c r="V558" s="65" t="e">
        <f>VLOOKUP($X558,Vector!$A:$I,8,0)</f>
        <v>#N/A</v>
      </c>
      <c r="W558" s="65" t="e">
        <f>VLOOKUP($X558,Vector!$A:$I,9,0)</f>
        <v>#N/A</v>
      </c>
      <c r="X558" s="13" t="str">
        <f t="shared" si="51"/>
        <v/>
      </c>
      <c r="Y558" s="75">
        <f t="shared" si="52"/>
        <v>0</v>
      </c>
    </row>
    <row r="559" spans="10:25" x14ac:dyDescent="0.25">
      <c r="J559" s="57" t="e">
        <f>+VLOOKUP($X559,Vector!$A:$P,4,0)-$A559</f>
        <v>#N/A</v>
      </c>
      <c r="K559" s="57" t="e">
        <f>+VLOOKUP($X559,Vector!$A:$P,2,0)</f>
        <v>#N/A</v>
      </c>
      <c r="L559" s="57" t="e">
        <f>VLOOKUP(VLOOKUP($X559,Vector!$A:$P,5,0),Catalogos!K:L,2,0)</f>
        <v>#N/A</v>
      </c>
      <c r="M559" s="53" t="str">
        <f>IFERROR(VLOOKUP($F559,Catalogos!$A:$B,2,0),"VII")</f>
        <v>VII</v>
      </c>
      <c r="N559" s="56" t="e">
        <f>VLOOKUP(MIN(IFERROR(VLOOKUP(T559,Catalogos!$F:$G,2,0),200),IFERROR(VLOOKUP(U559,Catalogos!$F:$G,2,0),200),IFERROR(VLOOKUP(V559,Catalogos!$F:$G,2,0),200),IFERROR(VLOOKUP(W559,Catalogos!$F:$G,2,0),200)),Catalogos!$G$30:$H$57,2,0)</f>
        <v>#N/A</v>
      </c>
      <c r="O559" s="53" t="e">
        <f>VLOOKUP($F559,Catalogos!$A:$C,3,0)</f>
        <v>#N/A</v>
      </c>
      <c r="P559" s="14" t="e">
        <f t="shared" ref="P559:P622" si="53">+K559*D559</f>
        <v>#N/A</v>
      </c>
      <c r="Q559" s="20">
        <f t="shared" ref="Q559:Q622" si="54">+H559-A559</f>
        <v>0</v>
      </c>
      <c r="R559" s="20" t="e">
        <f t="shared" ref="R559:R622" si="55">+J559-A559</f>
        <v>#N/A</v>
      </c>
      <c r="S559" s="20" t="s">
        <v>118</v>
      </c>
      <c r="T559" s="65" t="e">
        <f>VLOOKUP($X559,Vector!$A:$I,6,0)</f>
        <v>#N/A</v>
      </c>
      <c r="U559" s="65" t="e">
        <f>VLOOKUP($X559,Vector!$A:$I,7,0)</f>
        <v>#N/A</v>
      </c>
      <c r="V559" s="65" t="e">
        <f>VLOOKUP($X559,Vector!$A:$I,8,0)</f>
        <v>#N/A</v>
      </c>
      <c r="W559" s="65" t="e">
        <f>VLOOKUP($X559,Vector!$A:$I,9,0)</f>
        <v>#N/A</v>
      </c>
      <c r="X559" s="13" t="str">
        <f t="shared" ref="X559:X622" si="56">E559&amp;F559&amp;G559</f>
        <v/>
      </c>
      <c r="Y559" s="75">
        <f t="shared" si="52"/>
        <v>0</v>
      </c>
    </row>
    <row r="560" spans="10:25" x14ac:dyDescent="0.25">
      <c r="J560" s="57" t="e">
        <f>+VLOOKUP($X560,Vector!$A:$P,4,0)-$A560</f>
        <v>#N/A</v>
      </c>
      <c r="K560" s="57" t="e">
        <f>+VLOOKUP($X560,Vector!$A:$P,2,0)</f>
        <v>#N/A</v>
      </c>
      <c r="L560" s="57" t="e">
        <f>VLOOKUP(VLOOKUP($X560,Vector!$A:$P,5,0),Catalogos!K:L,2,0)</f>
        <v>#N/A</v>
      </c>
      <c r="M560" s="53" t="str">
        <f>IFERROR(VLOOKUP($F560,Catalogos!$A:$B,2,0),"VII")</f>
        <v>VII</v>
      </c>
      <c r="N560" s="56" t="e">
        <f>VLOOKUP(MIN(IFERROR(VLOOKUP(T560,Catalogos!$F:$G,2,0),200),IFERROR(VLOOKUP(U560,Catalogos!$F:$G,2,0),200),IFERROR(VLOOKUP(V560,Catalogos!$F:$G,2,0),200),IFERROR(VLOOKUP(W560,Catalogos!$F:$G,2,0),200)),Catalogos!$G$30:$H$57,2,0)</f>
        <v>#N/A</v>
      </c>
      <c r="O560" s="53" t="e">
        <f>VLOOKUP($F560,Catalogos!$A:$C,3,0)</f>
        <v>#N/A</v>
      </c>
      <c r="P560" s="14" t="e">
        <f t="shared" si="53"/>
        <v>#N/A</v>
      </c>
      <c r="Q560" s="20">
        <f t="shared" si="54"/>
        <v>0</v>
      </c>
      <c r="R560" s="20" t="e">
        <f t="shared" si="55"/>
        <v>#N/A</v>
      </c>
      <c r="S560" s="20" t="s">
        <v>118</v>
      </c>
      <c r="T560" s="65" t="e">
        <f>VLOOKUP($X560,Vector!$A:$I,6,0)</f>
        <v>#N/A</v>
      </c>
      <c r="U560" s="65" t="e">
        <f>VLOOKUP($X560,Vector!$A:$I,7,0)</f>
        <v>#N/A</v>
      </c>
      <c r="V560" s="65" t="e">
        <f>VLOOKUP($X560,Vector!$A:$I,8,0)</f>
        <v>#N/A</v>
      </c>
      <c r="W560" s="65" t="e">
        <f>VLOOKUP($X560,Vector!$A:$I,9,0)</f>
        <v>#N/A</v>
      </c>
      <c r="X560" s="13" t="str">
        <f t="shared" si="56"/>
        <v/>
      </c>
      <c r="Y560" s="75">
        <f t="shared" si="52"/>
        <v>0</v>
      </c>
    </row>
    <row r="561" spans="10:25" x14ac:dyDescent="0.25">
      <c r="J561" s="57" t="e">
        <f>+VLOOKUP($X561,Vector!$A:$P,4,0)-$A561</f>
        <v>#N/A</v>
      </c>
      <c r="K561" s="57" t="e">
        <f>+VLOOKUP($X561,Vector!$A:$P,2,0)</f>
        <v>#N/A</v>
      </c>
      <c r="L561" s="57" t="e">
        <f>VLOOKUP(VLOOKUP($X561,Vector!$A:$P,5,0),Catalogos!K:L,2,0)</f>
        <v>#N/A</v>
      </c>
      <c r="M561" s="53" t="str">
        <f>IFERROR(VLOOKUP($F561,Catalogos!$A:$B,2,0),"VII")</f>
        <v>VII</v>
      </c>
      <c r="N561" s="56" t="e">
        <f>VLOOKUP(MIN(IFERROR(VLOOKUP(T561,Catalogos!$F:$G,2,0),200),IFERROR(VLOOKUP(U561,Catalogos!$F:$G,2,0),200),IFERROR(VLOOKUP(V561,Catalogos!$F:$G,2,0),200),IFERROR(VLOOKUP(W561,Catalogos!$F:$G,2,0),200)),Catalogos!$G$30:$H$57,2,0)</f>
        <v>#N/A</v>
      </c>
      <c r="O561" s="53" t="e">
        <f>VLOOKUP($F561,Catalogos!$A:$C,3,0)</f>
        <v>#N/A</v>
      </c>
      <c r="P561" s="14" t="e">
        <f t="shared" si="53"/>
        <v>#N/A</v>
      </c>
      <c r="Q561" s="20">
        <f t="shared" si="54"/>
        <v>0</v>
      </c>
      <c r="R561" s="20" t="e">
        <f t="shared" si="55"/>
        <v>#N/A</v>
      </c>
      <c r="S561" s="20" t="s">
        <v>118</v>
      </c>
      <c r="T561" s="65" t="e">
        <f>VLOOKUP($X561,Vector!$A:$I,6,0)</f>
        <v>#N/A</v>
      </c>
      <c r="U561" s="65" t="e">
        <f>VLOOKUP($X561,Vector!$A:$I,7,0)</f>
        <v>#N/A</v>
      </c>
      <c r="V561" s="65" t="e">
        <f>VLOOKUP($X561,Vector!$A:$I,8,0)</f>
        <v>#N/A</v>
      </c>
      <c r="W561" s="65" t="e">
        <f>VLOOKUP($X561,Vector!$A:$I,9,0)</f>
        <v>#N/A</v>
      </c>
      <c r="X561" s="13" t="str">
        <f t="shared" si="56"/>
        <v/>
      </c>
      <c r="Y561" s="75">
        <f t="shared" si="52"/>
        <v>0</v>
      </c>
    </row>
    <row r="562" spans="10:25" x14ac:dyDescent="0.25">
      <c r="J562" s="57" t="e">
        <f>+VLOOKUP($X562,Vector!$A:$P,4,0)-$A562</f>
        <v>#N/A</v>
      </c>
      <c r="K562" s="57" t="e">
        <f>+VLOOKUP($X562,Vector!$A:$P,2,0)</f>
        <v>#N/A</v>
      </c>
      <c r="L562" s="57" t="e">
        <f>VLOOKUP(VLOOKUP($X562,Vector!$A:$P,5,0),Catalogos!K:L,2,0)</f>
        <v>#N/A</v>
      </c>
      <c r="M562" s="53" t="str">
        <f>IFERROR(VLOOKUP($F562,Catalogos!$A:$B,2,0),"VII")</f>
        <v>VII</v>
      </c>
      <c r="N562" s="56" t="e">
        <f>VLOOKUP(MIN(IFERROR(VLOOKUP(T562,Catalogos!$F:$G,2,0),200),IFERROR(VLOOKUP(U562,Catalogos!$F:$G,2,0),200),IFERROR(VLOOKUP(V562,Catalogos!$F:$G,2,0),200),IFERROR(VLOOKUP(W562,Catalogos!$F:$G,2,0),200)),Catalogos!$G$30:$H$57,2,0)</f>
        <v>#N/A</v>
      </c>
      <c r="O562" s="53" t="e">
        <f>VLOOKUP($F562,Catalogos!$A:$C,3,0)</f>
        <v>#N/A</v>
      </c>
      <c r="P562" s="14" t="e">
        <f t="shared" si="53"/>
        <v>#N/A</v>
      </c>
      <c r="Q562" s="20">
        <f t="shared" si="54"/>
        <v>0</v>
      </c>
      <c r="R562" s="20" t="e">
        <f t="shared" si="55"/>
        <v>#N/A</v>
      </c>
      <c r="S562" s="20" t="s">
        <v>118</v>
      </c>
      <c r="T562" s="65" t="e">
        <f>VLOOKUP($X562,Vector!$A:$I,6,0)</f>
        <v>#N/A</v>
      </c>
      <c r="U562" s="65" t="e">
        <f>VLOOKUP($X562,Vector!$A:$I,7,0)</f>
        <v>#N/A</v>
      </c>
      <c r="V562" s="65" t="e">
        <f>VLOOKUP($X562,Vector!$A:$I,8,0)</f>
        <v>#N/A</v>
      </c>
      <c r="W562" s="65" t="e">
        <f>VLOOKUP($X562,Vector!$A:$I,9,0)</f>
        <v>#N/A</v>
      </c>
      <c r="X562" s="13" t="str">
        <f t="shared" si="56"/>
        <v/>
      </c>
      <c r="Y562" s="75">
        <f t="shared" si="52"/>
        <v>0</v>
      </c>
    </row>
    <row r="563" spans="10:25" x14ac:dyDescent="0.25">
      <c r="J563" s="57" t="e">
        <f>+VLOOKUP($X563,Vector!$A:$P,4,0)-$A563</f>
        <v>#N/A</v>
      </c>
      <c r="K563" s="57" t="e">
        <f>+VLOOKUP($X563,Vector!$A:$P,2,0)</f>
        <v>#N/A</v>
      </c>
      <c r="L563" s="57" t="e">
        <f>VLOOKUP(VLOOKUP($X563,Vector!$A:$P,5,0),Catalogos!K:L,2,0)</f>
        <v>#N/A</v>
      </c>
      <c r="M563" s="53" t="str">
        <f>IFERROR(VLOOKUP($F563,Catalogos!$A:$B,2,0),"VII")</f>
        <v>VII</v>
      </c>
      <c r="N563" s="56" t="e">
        <f>VLOOKUP(MIN(IFERROR(VLOOKUP(T563,Catalogos!$F:$G,2,0),200),IFERROR(VLOOKUP(U563,Catalogos!$F:$G,2,0),200),IFERROR(VLOOKUP(V563,Catalogos!$F:$G,2,0),200),IFERROR(VLOOKUP(W563,Catalogos!$F:$G,2,0),200)),Catalogos!$G$30:$H$57,2,0)</f>
        <v>#N/A</v>
      </c>
      <c r="O563" s="53" t="e">
        <f>VLOOKUP($F563,Catalogos!$A:$C,3,0)</f>
        <v>#N/A</v>
      </c>
      <c r="P563" s="14" t="e">
        <f t="shared" si="53"/>
        <v>#N/A</v>
      </c>
      <c r="Q563" s="20">
        <f t="shared" si="54"/>
        <v>0</v>
      </c>
      <c r="R563" s="20" t="e">
        <f t="shared" si="55"/>
        <v>#N/A</v>
      </c>
      <c r="S563" s="20" t="s">
        <v>118</v>
      </c>
      <c r="T563" s="65" t="e">
        <f>VLOOKUP($X563,Vector!$A:$I,6,0)</f>
        <v>#N/A</v>
      </c>
      <c r="U563" s="65" t="e">
        <f>VLOOKUP($X563,Vector!$A:$I,7,0)</f>
        <v>#N/A</v>
      </c>
      <c r="V563" s="65" t="e">
        <f>VLOOKUP($X563,Vector!$A:$I,8,0)</f>
        <v>#N/A</v>
      </c>
      <c r="W563" s="65" t="e">
        <f>VLOOKUP($X563,Vector!$A:$I,9,0)</f>
        <v>#N/A</v>
      </c>
      <c r="X563" s="13" t="str">
        <f t="shared" si="56"/>
        <v/>
      </c>
      <c r="Y563" s="75">
        <f t="shared" si="52"/>
        <v>0</v>
      </c>
    </row>
    <row r="564" spans="10:25" x14ac:dyDescent="0.25">
      <c r="J564" s="57" t="e">
        <f>+VLOOKUP($X564,Vector!$A:$P,4,0)-$A564</f>
        <v>#N/A</v>
      </c>
      <c r="K564" s="57" t="e">
        <f>+VLOOKUP($X564,Vector!$A:$P,2,0)</f>
        <v>#N/A</v>
      </c>
      <c r="L564" s="57" t="e">
        <f>VLOOKUP(VLOOKUP($X564,Vector!$A:$P,5,0),Catalogos!K:L,2,0)</f>
        <v>#N/A</v>
      </c>
      <c r="M564" s="53" t="str">
        <f>IFERROR(VLOOKUP($F564,Catalogos!$A:$B,2,0),"VII")</f>
        <v>VII</v>
      </c>
      <c r="N564" s="56" t="e">
        <f>VLOOKUP(MIN(IFERROR(VLOOKUP(T564,Catalogos!$F:$G,2,0),200),IFERROR(VLOOKUP(U564,Catalogos!$F:$G,2,0),200),IFERROR(VLOOKUP(V564,Catalogos!$F:$G,2,0),200),IFERROR(VLOOKUP(W564,Catalogos!$F:$G,2,0),200)),Catalogos!$G$30:$H$57,2,0)</f>
        <v>#N/A</v>
      </c>
      <c r="O564" s="53" t="e">
        <f>VLOOKUP($F564,Catalogos!$A:$C,3,0)</f>
        <v>#N/A</v>
      </c>
      <c r="P564" s="14" t="e">
        <f t="shared" si="53"/>
        <v>#N/A</v>
      </c>
      <c r="Q564" s="20">
        <f t="shared" si="54"/>
        <v>0</v>
      </c>
      <c r="R564" s="20" t="e">
        <f t="shared" si="55"/>
        <v>#N/A</v>
      </c>
      <c r="S564" s="20" t="s">
        <v>118</v>
      </c>
      <c r="T564" s="65" t="e">
        <f>VLOOKUP($X564,Vector!$A:$I,6,0)</f>
        <v>#N/A</v>
      </c>
      <c r="U564" s="65" t="e">
        <f>VLOOKUP($X564,Vector!$A:$I,7,0)</f>
        <v>#N/A</v>
      </c>
      <c r="V564" s="65" t="e">
        <f>VLOOKUP($X564,Vector!$A:$I,8,0)</f>
        <v>#N/A</v>
      </c>
      <c r="W564" s="65" t="e">
        <f>VLOOKUP($X564,Vector!$A:$I,9,0)</f>
        <v>#N/A</v>
      </c>
      <c r="X564" s="13" t="str">
        <f t="shared" si="56"/>
        <v/>
      </c>
      <c r="Y564" s="75">
        <f t="shared" si="52"/>
        <v>0</v>
      </c>
    </row>
    <row r="565" spans="10:25" x14ac:dyDescent="0.25">
      <c r="J565" s="57" t="e">
        <f>+VLOOKUP($X565,Vector!$A:$P,4,0)-$A565</f>
        <v>#N/A</v>
      </c>
      <c r="K565" s="57" t="e">
        <f>+VLOOKUP($X565,Vector!$A:$P,2,0)</f>
        <v>#N/A</v>
      </c>
      <c r="L565" s="57" t="e">
        <f>VLOOKUP(VLOOKUP($X565,Vector!$A:$P,5,0),Catalogos!K:L,2,0)</f>
        <v>#N/A</v>
      </c>
      <c r="M565" s="53" t="str">
        <f>IFERROR(VLOOKUP($F565,Catalogos!$A:$B,2,0),"VII")</f>
        <v>VII</v>
      </c>
      <c r="N565" s="56" t="e">
        <f>VLOOKUP(MIN(IFERROR(VLOOKUP(T565,Catalogos!$F:$G,2,0),200),IFERROR(VLOOKUP(U565,Catalogos!$F:$G,2,0),200),IFERROR(VLOOKUP(V565,Catalogos!$F:$G,2,0),200),IFERROR(VLOOKUP(W565,Catalogos!$F:$G,2,0),200)),Catalogos!$G$30:$H$57,2,0)</f>
        <v>#N/A</v>
      </c>
      <c r="O565" s="53" t="e">
        <f>VLOOKUP($F565,Catalogos!$A:$C,3,0)</f>
        <v>#N/A</v>
      </c>
      <c r="P565" s="14" t="e">
        <f t="shared" si="53"/>
        <v>#N/A</v>
      </c>
      <c r="Q565" s="20">
        <f t="shared" si="54"/>
        <v>0</v>
      </c>
      <c r="R565" s="20" t="e">
        <f t="shared" si="55"/>
        <v>#N/A</v>
      </c>
      <c r="S565" s="20" t="s">
        <v>118</v>
      </c>
      <c r="T565" s="65" t="e">
        <f>VLOOKUP($X565,Vector!$A:$I,6,0)</f>
        <v>#N/A</v>
      </c>
      <c r="U565" s="65" t="e">
        <f>VLOOKUP($X565,Vector!$A:$I,7,0)</f>
        <v>#N/A</v>
      </c>
      <c r="V565" s="65" t="e">
        <f>VLOOKUP($X565,Vector!$A:$I,8,0)</f>
        <v>#N/A</v>
      </c>
      <c r="W565" s="65" t="e">
        <f>VLOOKUP($X565,Vector!$A:$I,9,0)</f>
        <v>#N/A</v>
      </c>
      <c r="X565" s="13" t="str">
        <f t="shared" si="56"/>
        <v/>
      </c>
      <c r="Y565" s="75">
        <f t="shared" si="52"/>
        <v>0</v>
      </c>
    </row>
    <row r="566" spans="10:25" x14ac:dyDescent="0.25">
      <c r="J566" s="57" t="e">
        <f>+VLOOKUP($X566,Vector!$A:$P,4,0)-$A566</f>
        <v>#N/A</v>
      </c>
      <c r="K566" s="57" t="e">
        <f>+VLOOKUP($X566,Vector!$A:$P,2,0)</f>
        <v>#N/A</v>
      </c>
      <c r="L566" s="57" t="e">
        <f>VLOOKUP(VLOOKUP($X566,Vector!$A:$P,5,0),Catalogos!K:L,2,0)</f>
        <v>#N/A</v>
      </c>
      <c r="M566" s="53" t="str">
        <f>IFERROR(VLOOKUP($F566,Catalogos!$A:$B,2,0),"VII")</f>
        <v>VII</v>
      </c>
      <c r="N566" s="56" t="e">
        <f>VLOOKUP(MIN(IFERROR(VLOOKUP(T566,Catalogos!$F:$G,2,0),200),IFERROR(VLOOKUP(U566,Catalogos!$F:$G,2,0),200),IFERROR(VLOOKUP(V566,Catalogos!$F:$G,2,0),200),IFERROR(VLOOKUP(W566,Catalogos!$F:$G,2,0),200)),Catalogos!$G$30:$H$57,2,0)</f>
        <v>#N/A</v>
      </c>
      <c r="O566" s="53" t="e">
        <f>VLOOKUP($F566,Catalogos!$A:$C,3,0)</f>
        <v>#N/A</v>
      </c>
      <c r="P566" s="14" t="e">
        <f t="shared" si="53"/>
        <v>#N/A</v>
      </c>
      <c r="Q566" s="20">
        <f t="shared" si="54"/>
        <v>0</v>
      </c>
      <c r="R566" s="20" t="e">
        <f t="shared" si="55"/>
        <v>#N/A</v>
      </c>
      <c r="S566" s="20" t="s">
        <v>118</v>
      </c>
      <c r="T566" s="65" t="e">
        <f>VLOOKUP($X566,Vector!$A:$I,6,0)</f>
        <v>#N/A</v>
      </c>
      <c r="U566" s="65" t="e">
        <f>VLOOKUP($X566,Vector!$A:$I,7,0)</f>
        <v>#N/A</v>
      </c>
      <c r="V566" s="65" t="e">
        <f>VLOOKUP($X566,Vector!$A:$I,8,0)</f>
        <v>#N/A</v>
      </c>
      <c r="W566" s="65" t="e">
        <f>VLOOKUP($X566,Vector!$A:$I,9,0)</f>
        <v>#N/A</v>
      </c>
      <c r="X566" s="13" t="str">
        <f t="shared" si="56"/>
        <v/>
      </c>
      <c r="Y566" s="75">
        <f t="shared" si="52"/>
        <v>0</v>
      </c>
    </row>
    <row r="567" spans="10:25" x14ac:dyDescent="0.25">
      <c r="J567" s="57" t="e">
        <f>+VLOOKUP($X567,Vector!$A:$P,4,0)-$A567</f>
        <v>#N/A</v>
      </c>
      <c r="K567" s="57" t="e">
        <f>+VLOOKUP($X567,Vector!$A:$P,2,0)</f>
        <v>#N/A</v>
      </c>
      <c r="L567" s="57" t="e">
        <f>VLOOKUP(VLOOKUP($X567,Vector!$A:$P,5,0),Catalogos!K:L,2,0)</f>
        <v>#N/A</v>
      </c>
      <c r="M567" s="53" t="str">
        <f>IFERROR(VLOOKUP($F567,Catalogos!$A:$B,2,0),"VII")</f>
        <v>VII</v>
      </c>
      <c r="N567" s="56" t="e">
        <f>VLOOKUP(MIN(IFERROR(VLOOKUP(T567,Catalogos!$F:$G,2,0),200),IFERROR(VLOOKUP(U567,Catalogos!$F:$G,2,0),200),IFERROR(VLOOKUP(V567,Catalogos!$F:$G,2,0),200),IFERROR(VLOOKUP(W567,Catalogos!$F:$G,2,0),200)),Catalogos!$G$30:$H$57,2,0)</f>
        <v>#N/A</v>
      </c>
      <c r="O567" s="53" t="e">
        <f>VLOOKUP($F567,Catalogos!$A:$C,3,0)</f>
        <v>#N/A</v>
      </c>
      <c r="P567" s="14" t="e">
        <f t="shared" si="53"/>
        <v>#N/A</v>
      </c>
      <c r="Q567" s="20">
        <f t="shared" si="54"/>
        <v>0</v>
      </c>
      <c r="R567" s="20" t="e">
        <f t="shared" si="55"/>
        <v>#N/A</v>
      </c>
      <c r="S567" s="20" t="s">
        <v>118</v>
      </c>
      <c r="T567" s="65" t="e">
        <f>VLOOKUP($X567,Vector!$A:$I,6,0)</f>
        <v>#N/A</v>
      </c>
      <c r="U567" s="65" t="e">
        <f>VLOOKUP($X567,Vector!$A:$I,7,0)</f>
        <v>#N/A</v>
      </c>
      <c r="V567" s="65" t="e">
        <f>VLOOKUP($X567,Vector!$A:$I,8,0)</f>
        <v>#N/A</v>
      </c>
      <c r="W567" s="65" t="e">
        <f>VLOOKUP($X567,Vector!$A:$I,9,0)</f>
        <v>#N/A</v>
      </c>
      <c r="X567" s="13" t="str">
        <f t="shared" si="56"/>
        <v/>
      </c>
      <c r="Y567" s="75">
        <f t="shared" si="52"/>
        <v>0</v>
      </c>
    </row>
    <row r="568" spans="10:25" x14ac:dyDescent="0.25">
      <c r="J568" s="57" t="e">
        <f>+VLOOKUP($X568,Vector!$A:$P,4,0)-$A568</f>
        <v>#N/A</v>
      </c>
      <c r="K568" s="57" t="e">
        <f>+VLOOKUP($X568,Vector!$A:$P,2,0)</f>
        <v>#N/A</v>
      </c>
      <c r="L568" s="57" t="e">
        <f>VLOOKUP(VLOOKUP($X568,Vector!$A:$P,5,0),Catalogos!K:L,2,0)</f>
        <v>#N/A</v>
      </c>
      <c r="M568" s="53" t="str">
        <f>IFERROR(VLOOKUP($F568,Catalogos!$A:$B,2,0),"VII")</f>
        <v>VII</v>
      </c>
      <c r="N568" s="56" t="e">
        <f>VLOOKUP(MIN(IFERROR(VLOOKUP(T568,Catalogos!$F:$G,2,0),200),IFERROR(VLOOKUP(U568,Catalogos!$F:$G,2,0),200),IFERROR(VLOOKUP(V568,Catalogos!$F:$G,2,0),200),IFERROR(VLOOKUP(W568,Catalogos!$F:$G,2,0),200)),Catalogos!$G$30:$H$57,2,0)</f>
        <v>#N/A</v>
      </c>
      <c r="O568" s="53" t="e">
        <f>VLOOKUP($F568,Catalogos!$A:$C,3,0)</f>
        <v>#N/A</v>
      </c>
      <c r="P568" s="14" t="e">
        <f t="shared" si="53"/>
        <v>#N/A</v>
      </c>
      <c r="Q568" s="20">
        <f t="shared" si="54"/>
        <v>0</v>
      </c>
      <c r="R568" s="20" t="e">
        <f t="shared" si="55"/>
        <v>#N/A</v>
      </c>
      <c r="S568" s="20" t="s">
        <v>118</v>
      </c>
      <c r="T568" s="65" t="e">
        <f>VLOOKUP($X568,Vector!$A:$I,6,0)</f>
        <v>#N/A</v>
      </c>
      <c r="U568" s="65" t="e">
        <f>VLOOKUP($X568,Vector!$A:$I,7,0)</f>
        <v>#N/A</v>
      </c>
      <c r="V568" s="65" t="e">
        <f>VLOOKUP($X568,Vector!$A:$I,8,0)</f>
        <v>#N/A</v>
      </c>
      <c r="W568" s="65" t="e">
        <f>VLOOKUP($X568,Vector!$A:$I,9,0)</f>
        <v>#N/A</v>
      </c>
      <c r="X568" s="13" t="str">
        <f t="shared" si="56"/>
        <v/>
      </c>
      <c r="Y568" s="75">
        <f t="shared" si="52"/>
        <v>0</v>
      </c>
    </row>
    <row r="569" spans="10:25" x14ac:dyDescent="0.25">
      <c r="J569" s="57" t="e">
        <f>+VLOOKUP($X569,Vector!$A:$P,4,0)-$A569</f>
        <v>#N/A</v>
      </c>
      <c r="K569" s="57" t="e">
        <f>+VLOOKUP($X569,Vector!$A:$P,2,0)</f>
        <v>#N/A</v>
      </c>
      <c r="L569" s="57" t="e">
        <f>VLOOKUP(VLOOKUP($X569,Vector!$A:$P,5,0),Catalogos!K:L,2,0)</f>
        <v>#N/A</v>
      </c>
      <c r="M569" s="53" t="str">
        <f>IFERROR(VLOOKUP($F569,Catalogos!$A:$B,2,0),"VII")</f>
        <v>VII</v>
      </c>
      <c r="N569" s="56" t="e">
        <f>VLOOKUP(MIN(IFERROR(VLOOKUP(T569,Catalogos!$F:$G,2,0),200),IFERROR(VLOOKUP(U569,Catalogos!$F:$G,2,0),200),IFERROR(VLOOKUP(V569,Catalogos!$F:$G,2,0),200),IFERROR(VLOOKUP(W569,Catalogos!$F:$G,2,0),200)),Catalogos!$G$30:$H$57,2,0)</f>
        <v>#N/A</v>
      </c>
      <c r="O569" s="53" t="e">
        <f>VLOOKUP($F569,Catalogos!$A:$C,3,0)</f>
        <v>#N/A</v>
      </c>
      <c r="P569" s="14" t="e">
        <f t="shared" si="53"/>
        <v>#N/A</v>
      </c>
      <c r="Q569" s="20">
        <f t="shared" si="54"/>
        <v>0</v>
      </c>
      <c r="R569" s="20" t="e">
        <f t="shared" si="55"/>
        <v>#N/A</v>
      </c>
      <c r="S569" s="20" t="s">
        <v>118</v>
      </c>
      <c r="T569" s="65" t="e">
        <f>VLOOKUP($X569,Vector!$A:$I,6,0)</f>
        <v>#N/A</v>
      </c>
      <c r="U569" s="65" t="e">
        <f>VLOOKUP($X569,Vector!$A:$I,7,0)</f>
        <v>#N/A</v>
      </c>
      <c r="V569" s="65" t="e">
        <f>VLOOKUP($X569,Vector!$A:$I,8,0)</f>
        <v>#N/A</v>
      </c>
      <c r="W569" s="65" t="e">
        <f>VLOOKUP($X569,Vector!$A:$I,9,0)</f>
        <v>#N/A</v>
      </c>
      <c r="X569" s="13" t="str">
        <f t="shared" si="56"/>
        <v/>
      </c>
      <c r="Y569" s="75">
        <f t="shared" si="52"/>
        <v>0</v>
      </c>
    </row>
    <row r="570" spans="10:25" x14ac:dyDescent="0.25">
      <c r="J570" s="57" t="e">
        <f>+VLOOKUP($X570,Vector!$A:$P,4,0)-$A570</f>
        <v>#N/A</v>
      </c>
      <c r="K570" s="57" t="e">
        <f>+VLOOKUP($X570,Vector!$A:$P,2,0)</f>
        <v>#N/A</v>
      </c>
      <c r="L570" s="57" t="e">
        <f>VLOOKUP(VLOOKUP($X570,Vector!$A:$P,5,0),Catalogos!K:L,2,0)</f>
        <v>#N/A</v>
      </c>
      <c r="M570" s="53" t="str">
        <f>IFERROR(VLOOKUP($F570,Catalogos!$A:$B,2,0),"VII")</f>
        <v>VII</v>
      </c>
      <c r="N570" s="56" t="e">
        <f>VLOOKUP(MIN(IFERROR(VLOOKUP(T570,Catalogos!$F:$G,2,0),200),IFERROR(VLOOKUP(U570,Catalogos!$F:$G,2,0),200),IFERROR(VLOOKUP(V570,Catalogos!$F:$G,2,0),200),IFERROR(VLOOKUP(W570,Catalogos!$F:$G,2,0),200)),Catalogos!$G$30:$H$57,2,0)</f>
        <v>#N/A</v>
      </c>
      <c r="O570" s="53" t="e">
        <f>VLOOKUP($F570,Catalogos!$A:$C,3,0)</f>
        <v>#N/A</v>
      </c>
      <c r="P570" s="14" t="e">
        <f t="shared" si="53"/>
        <v>#N/A</v>
      </c>
      <c r="Q570" s="20">
        <f t="shared" si="54"/>
        <v>0</v>
      </c>
      <c r="R570" s="20" t="e">
        <f t="shared" si="55"/>
        <v>#N/A</v>
      </c>
      <c r="S570" s="20" t="s">
        <v>118</v>
      </c>
      <c r="T570" s="65" t="e">
        <f>VLOOKUP($X570,Vector!$A:$I,6,0)</f>
        <v>#N/A</v>
      </c>
      <c r="U570" s="65" t="e">
        <f>VLOOKUP($X570,Vector!$A:$I,7,0)</f>
        <v>#N/A</v>
      </c>
      <c r="V570" s="65" t="e">
        <f>VLOOKUP($X570,Vector!$A:$I,8,0)</f>
        <v>#N/A</v>
      </c>
      <c r="W570" s="65" t="e">
        <f>VLOOKUP($X570,Vector!$A:$I,9,0)</f>
        <v>#N/A</v>
      </c>
      <c r="X570" s="13" t="str">
        <f t="shared" si="56"/>
        <v/>
      </c>
      <c r="Y570" s="75">
        <f t="shared" si="52"/>
        <v>0</v>
      </c>
    </row>
    <row r="571" spans="10:25" x14ac:dyDescent="0.25">
      <c r="J571" s="57" t="e">
        <f>+VLOOKUP($X571,Vector!$A:$P,4,0)-$A571</f>
        <v>#N/A</v>
      </c>
      <c r="K571" s="57" t="e">
        <f>+VLOOKUP($X571,Vector!$A:$P,2,0)</f>
        <v>#N/A</v>
      </c>
      <c r="L571" s="57" t="e">
        <f>VLOOKUP(VLOOKUP($X571,Vector!$A:$P,5,0),Catalogos!K:L,2,0)</f>
        <v>#N/A</v>
      </c>
      <c r="M571" s="53" t="str">
        <f>IFERROR(VLOOKUP($F571,Catalogos!$A:$B,2,0),"VII")</f>
        <v>VII</v>
      </c>
      <c r="N571" s="56" t="e">
        <f>VLOOKUP(MIN(IFERROR(VLOOKUP(T571,Catalogos!$F:$G,2,0),200),IFERROR(VLOOKUP(U571,Catalogos!$F:$G,2,0),200),IFERROR(VLOOKUP(V571,Catalogos!$F:$G,2,0),200),IFERROR(VLOOKUP(W571,Catalogos!$F:$G,2,0),200)),Catalogos!$G$30:$H$57,2,0)</f>
        <v>#N/A</v>
      </c>
      <c r="O571" s="53" t="e">
        <f>VLOOKUP($F571,Catalogos!$A:$C,3,0)</f>
        <v>#N/A</v>
      </c>
      <c r="P571" s="14" t="e">
        <f t="shared" si="53"/>
        <v>#N/A</v>
      </c>
      <c r="Q571" s="20">
        <f t="shared" si="54"/>
        <v>0</v>
      </c>
      <c r="R571" s="20" t="e">
        <f t="shared" si="55"/>
        <v>#N/A</v>
      </c>
      <c r="S571" s="20" t="s">
        <v>118</v>
      </c>
      <c r="T571" s="65" t="e">
        <f>VLOOKUP($X571,Vector!$A:$I,6,0)</f>
        <v>#N/A</v>
      </c>
      <c r="U571" s="65" t="e">
        <f>VLOOKUP($X571,Vector!$A:$I,7,0)</f>
        <v>#N/A</v>
      </c>
      <c r="V571" s="65" t="e">
        <f>VLOOKUP($X571,Vector!$A:$I,8,0)</f>
        <v>#N/A</v>
      </c>
      <c r="W571" s="65" t="e">
        <f>VLOOKUP($X571,Vector!$A:$I,9,0)</f>
        <v>#N/A</v>
      </c>
      <c r="X571" s="13" t="str">
        <f t="shared" si="56"/>
        <v/>
      </c>
      <c r="Y571" s="75">
        <f t="shared" si="52"/>
        <v>0</v>
      </c>
    </row>
    <row r="572" spans="10:25" x14ac:dyDescent="0.25">
      <c r="J572" s="57" t="e">
        <f>+VLOOKUP($X572,Vector!$A:$P,4,0)-$A572</f>
        <v>#N/A</v>
      </c>
      <c r="K572" s="57" t="e">
        <f>+VLOOKUP($X572,Vector!$A:$P,2,0)</f>
        <v>#N/A</v>
      </c>
      <c r="L572" s="57" t="e">
        <f>VLOOKUP(VLOOKUP($X572,Vector!$A:$P,5,0),Catalogos!K:L,2,0)</f>
        <v>#N/A</v>
      </c>
      <c r="M572" s="53" t="str">
        <f>IFERROR(VLOOKUP($F572,Catalogos!$A:$B,2,0),"VII")</f>
        <v>VII</v>
      </c>
      <c r="N572" s="56" t="e">
        <f>VLOOKUP(MIN(IFERROR(VLOOKUP(T572,Catalogos!$F:$G,2,0),200),IFERROR(VLOOKUP(U572,Catalogos!$F:$G,2,0),200),IFERROR(VLOOKUP(V572,Catalogos!$F:$G,2,0),200),IFERROR(VLOOKUP(W572,Catalogos!$F:$G,2,0),200)),Catalogos!$G$30:$H$57,2,0)</f>
        <v>#N/A</v>
      </c>
      <c r="O572" s="53" t="e">
        <f>VLOOKUP($F572,Catalogos!$A:$C,3,0)</f>
        <v>#N/A</v>
      </c>
      <c r="P572" s="14" t="e">
        <f t="shared" si="53"/>
        <v>#N/A</v>
      </c>
      <c r="Q572" s="20">
        <f t="shared" si="54"/>
        <v>0</v>
      </c>
      <c r="R572" s="20" t="e">
        <f t="shared" si="55"/>
        <v>#N/A</v>
      </c>
      <c r="S572" s="20" t="s">
        <v>118</v>
      </c>
      <c r="T572" s="65" t="e">
        <f>VLOOKUP($X572,Vector!$A:$I,6,0)</f>
        <v>#N/A</v>
      </c>
      <c r="U572" s="65" t="e">
        <f>VLOOKUP($X572,Vector!$A:$I,7,0)</f>
        <v>#N/A</v>
      </c>
      <c r="V572" s="65" t="e">
        <f>VLOOKUP($X572,Vector!$A:$I,8,0)</f>
        <v>#N/A</v>
      </c>
      <c r="W572" s="65" t="e">
        <f>VLOOKUP($X572,Vector!$A:$I,9,0)</f>
        <v>#N/A</v>
      </c>
      <c r="X572" s="13" t="str">
        <f t="shared" si="56"/>
        <v/>
      </c>
      <c r="Y572" s="75">
        <f t="shared" si="52"/>
        <v>0</v>
      </c>
    </row>
    <row r="573" spans="10:25" x14ac:dyDescent="0.25">
      <c r="J573" s="57" t="e">
        <f>+VLOOKUP($X573,Vector!$A:$P,4,0)-$A573</f>
        <v>#N/A</v>
      </c>
      <c r="K573" s="57" t="e">
        <f>+VLOOKUP($X573,Vector!$A:$P,2,0)</f>
        <v>#N/A</v>
      </c>
      <c r="L573" s="57" t="e">
        <f>VLOOKUP(VLOOKUP($X573,Vector!$A:$P,5,0),Catalogos!K:L,2,0)</f>
        <v>#N/A</v>
      </c>
      <c r="M573" s="53" t="str">
        <f>IFERROR(VLOOKUP($F573,Catalogos!$A:$B,2,0),"VII")</f>
        <v>VII</v>
      </c>
      <c r="N573" s="56" t="e">
        <f>VLOOKUP(MIN(IFERROR(VLOOKUP(T573,Catalogos!$F:$G,2,0),200),IFERROR(VLOOKUP(U573,Catalogos!$F:$G,2,0),200),IFERROR(VLOOKUP(V573,Catalogos!$F:$G,2,0),200),IFERROR(VLOOKUP(W573,Catalogos!$F:$G,2,0),200)),Catalogos!$G$30:$H$57,2,0)</f>
        <v>#N/A</v>
      </c>
      <c r="O573" s="53" t="e">
        <f>VLOOKUP($F573,Catalogos!$A:$C,3,0)</f>
        <v>#N/A</v>
      </c>
      <c r="P573" s="14" t="e">
        <f t="shared" si="53"/>
        <v>#N/A</v>
      </c>
      <c r="Q573" s="20">
        <f t="shared" si="54"/>
        <v>0</v>
      </c>
      <c r="R573" s="20" t="e">
        <f t="shared" si="55"/>
        <v>#N/A</v>
      </c>
      <c r="S573" s="20" t="s">
        <v>118</v>
      </c>
      <c r="T573" s="65" t="e">
        <f>VLOOKUP($X573,Vector!$A:$I,6,0)</f>
        <v>#N/A</v>
      </c>
      <c r="U573" s="65" t="e">
        <f>VLOOKUP($X573,Vector!$A:$I,7,0)</f>
        <v>#N/A</v>
      </c>
      <c r="V573" s="65" t="e">
        <f>VLOOKUP($X573,Vector!$A:$I,8,0)</f>
        <v>#N/A</v>
      </c>
      <c r="W573" s="65" t="e">
        <f>VLOOKUP($X573,Vector!$A:$I,9,0)</f>
        <v>#N/A</v>
      </c>
      <c r="X573" s="13" t="str">
        <f t="shared" si="56"/>
        <v/>
      </c>
      <c r="Y573" s="75">
        <f t="shared" si="52"/>
        <v>0</v>
      </c>
    </row>
    <row r="574" spans="10:25" x14ac:dyDescent="0.25">
      <c r="J574" s="57" t="e">
        <f>+VLOOKUP($X574,Vector!$A:$P,4,0)-$A574</f>
        <v>#N/A</v>
      </c>
      <c r="K574" s="57" t="e">
        <f>+VLOOKUP($X574,Vector!$A:$P,2,0)</f>
        <v>#N/A</v>
      </c>
      <c r="L574" s="57" t="e">
        <f>VLOOKUP(VLOOKUP($X574,Vector!$A:$P,5,0),Catalogos!K:L,2,0)</f>
        <v>#N/A</v>
      </c>
      <c r="M574" s="53" t="str">
        <f>IFERROR(VLOOKUP($F574,Catalogos!$A:$B,2,0),"VII")</f>
        <v>VII</v>
      </c>
      <c r="N574" s="56" t="e">
        <f>VLOOKUP(MIN(IFERROR(VLOOKUP(T574,Catalogos!$F:$G,2,0),200),IFERROR(VLOOKUP(U574,Catalogos!$F:$G,2,0),200),IFERROR(VLOOKUP(V574,Catalogos!$F:$G,2,0),200),IFERROR(VLOOKUP(W574,Catalogos!$F:$G,2,0),200)),Catalogos!$G$30:$H$57,2,0)</f>
        <v>#N/A</v>
      </c>
      <c r="O574" s="53" t="e">
        <f>VLOOKUP($F574,Catalogos!$A:$C,3,0)</f>
        <v>#N/A</v>
      </c>
      <c r="P574" s="14" t="e">
        <f t="shared" si="53"/>
        <v>#N/A</v>
      </c>
      <c r="Q574" s="20">
        <f t="shared" si="54"/>
        <v>0</v>
      </c>
      <c r="R574" s="20" t="e">
        <f t="shared" si="55"/>
        <v>#N/A</v>
      </c>
      <c r="S574" s="20" t="s">
        <v>118</v>
      </c>
      <c r="T574" s="65" t="e">
        <f>VLOOKUP($X574,Vector!$A:$I,6,0)</f>
        <v>#N/A</v>
      </c>
      <c r="U574" s="65" t="e">
        <f>VLOOKUP($X574,Vector!$A:$I,7,0)</f>
        <v>#N/A</v>
      </c>
      <c r="V574" s="65" t="e">
        <f>VLOOKUP($X574,Vector!$A:$I,8,0)</f>
        <v>#N/A</v>
      </c>
      <c r="W574" s="65" t="e">
        <f>VLOOKUP($X574,Vector!$A:$I,9,0)</f>
        <v>#N/A</v>
      </c>
      <c r="X574" s="13" t="str">
        <f t="shared" si="56"/>
        <v/>
      </c>
      <c r="Y574" s="75">
        <f t="shared" si="52"/>
        <v>0</v>
      </c>
    </row>
    <row r="575" spans="10:25" x14ac:dyDescent="0.25">
      <c r="J575" s="57" t="e">
        <f>+VLOOKUP($X575,Vector!$A:$P,4,0)-$A575</f>
        <v>#N/A</v>
      </c>
      <c r="K575" s="57" t="e">
        <f>+VLOOKUP($X575,Vector!$A:$P,2,0)</f>
        <v>#N/A</v>
      </c>
      <c r="L575" s="57" t="e">
        <f>VLOOKUP(VLOOKUP($X575,Vector!$A:$P,5,0),Catalogos!K:L,2,0)</f>
        <v>#N/A</v>
      </c>
      <c r="M575" s="53" t="str">
        <f>IFERROR(VLOOKUP($F575,Catalogos!$A:$B,2,0),"VII")</f>
        <v>VII</v>
      </c>
      <c r="N575" s="56" t="e">
        <f>VLOOKUP(MIN(IFERROR(VLOOKUP(T575,Catalogos!$F:$G,2,0),200),IFERROR(VLOOKUP(U575,Catalogos!$F:$G,2,0),200),IFERROR(VLOOKUP(V575,Catalogos!$F:$G,2,0),200),IFERROR(VLOOKUP(W575,Catalogos!$F:$G,2,0),200)),Catalogos!$G$30:$H$57,2,0)</f>
        <v>#N/A</v>
      </c>
      <c r="O575" s="53" t="e">
        <f>VLOOKUP($F575,Catalogos!$A:$C,3,0)</f>
        <v>#N/A</v>
      </c>
      <c r="P575" s="14" t="e">
        <f t="shared" si="53"/>
        <v>#N/A</v>
      </c>
      <c r="Q575" s="20">
        <f t="shared" si="54"/>
        <v>0</v>
      </c>
      <c r="R575" s="20" t="e">
        <f t="shared" si="55"/>
        <v>#N/A</v>
      </c>
      <c r="S575" s="20" t="s">
        <v>118</v>
      </c>
      <c r="T575" s="65" t="e">
        <f>VLOOKUP($X575,Vector!$A:$I,6,0)</f>
        <v>#N/A</v>
      </c>
      <c r="U575" s="65" t="e">
        <f>VLOOKUP($X575,Vector!$A:$I,7,0)</f>
        <v>#N/A</v>
      </c>
      <c r="V575" s="65" t="e">
        <f>VLOOKUP($X575,Vector!$A:$I,8,0)</f>
        <v>#N/A</v>
      </c>
      <c r="W575" s="65" t="e">
        <f>VLOOKUP($X575,Vector!$A:$I,9,0)</f>
        <v>#N/A</v>
      </c>
      <c r="X575" s="13" t="str">
        <f t="shared" si="56"/>
        <v/>
      </c>
      <c r="Y575" s="75">
        <f t="shared" si="52"/>
        <v>0</v>
      </c>
    </row>
    <row r="576" spans="10:25" x14ac:dyDescent="0.25">
      <c r="J576" s="57" t="e">
        <f>+VLOOKUP($X576,Vector!$A:$P,4,0)-$A576</f>
        <v>#N/A</v>
      </c>
      <c r="K576" s="57" t="e">
        <f>+VLOOKUP($X576,Vector!$A:$P,2,0)</f>
        <v>#N/A</v>
      </c>
      <c r="L576" s="57" t="e">
        <f>VLOOKUP(VLOOKUP($X576,Vector!$A:$P,5,0),Catalogos!K:L,2,0)</f>
        <v>#N/A</v>
      </c>
      <c r="M576" s="53" t="str">
        <f>IFERROR(VLOOKUP($F576,Catalogos!$A:$B,2,0),"VII")</f>
        <v>VII</v>
      </c>
      <c r="N576" s="56" t="e">
        <f>VLOOKUP(MIN(IFERROR(VLOOKUP(T576,Catalogos!$F:$G,2,0),200),IFERROR(VLOOKUP(U576,Catalogos!$F:$G,2,0),200),IFERROR(VLOOKUP(V576,Catalogos!$F:$G,2,0),200),IFERROR(VLOOKUP(W576,Catalogos!$F:$G,2,0),200)),Catalogos!$G$30:$H$57,2,0)</f>
        <v>#N/A</v>
      </c>
      <c r="O576" s="53" t="e">
        <f>VLOOKUP($F576,Catalogos!$A:$C,3,0)</f>
        <v>#N/A</v>
      </c>
      <c r="P576" s="14" t="e">
        <f t="shared" si="53"/>
        <v>#N/A</v>
      </c>
      <c r="Q576" s="20">
        <f t="shared" si="54"/>
        <v>0</v>
      </c>
      <c r="R576" s="20" t="e">
        <f t="shared" si="55"/>
        <v>#N/A</v>
      </c>
      <c r="S576" s="20" t="s">
        <v>118</v>
      </c>
      <c r="T576" s="65" t="e">
        <f>VLOOKUP($X576,Vector!$A:$I,6,0)</f>
        <v>#N/A</v>
      </c>
      <c r="U576" s="65" t="e">
        <f>VLOOKUP($X576,Vector!$A:$I,7,0)</f>
        <v>#N/A</v>
      </c>
      <c r="V576" s="65" t="e">
        <f>VLOOKUP($X576,Vector!$A:$I,8,0)</f>
        <v>#N/A</v>
      </c>
      <c r="W576" s="65" t="e">
        <f>VLOOKUP($X576,Vector!$A:$I,9,0)</f>
        <v>#N/A</v>
      </c>
      <c r="X576" s="13" t="str">
        <f t="shared" si="56"/>
        <v/>
      </c>
      <c r="Y576" s="75">
        <f t="shared" si="52"/>
        <v>0</v>
      </c>
    </row>
    <row r="577" spans="10:25" x14ac:dyDescent="0.25">
      <c r="J577" s="57" t="e">
        <f>+VLOOKUP($X577,Vector!$A:$P,4,0)-$A577</f>
        <v>#N/A</v>
      </c>
      <c r="K577" s="57" t="e">
        <f>+VLOOKUP($X577,Vector!$A:$P,2,0)</f>
        <v>#N/A</v>
      </c>
      <c r="L577" s="57" t="e">
        <f>VLOOKUP(VLOOKUP($X577,Vector!$A:$P,5,0),Catalogos!K:L,2,0)</f>
        <v>#N/A</v>
      </c>
      <c r="M577" s="53" t="str">
        <f>IFERROR(VLOOKUP($F577,Catalogos!$A:$B,2,0),"VII")</f>
        <v>VII</v>
      </c>
      <c r="N577" s="56" t="e">
        <f>VLOOKUP(MIN(IFERROR(VLOOKUP(T577,Catalogos!$F:$G,2,0),200),IFERROR(VLOOKUP(U577,Catalogos!$F:$G,2,0),200),IFERROR(VLOOKUP(V577,Catalogos!$F:$G,2,0),200),IFERROR(VLOOKUP(W577,Catalogos!$F:$G,2,0),200)),Catalogos!$G$30:$H$57,2,0)</f>
        <v>#N/A</v>
      </c>
      <c r="O577" s="53" t="e">
        <f>VLOOKUP($F577,Catalogos!$A:$C,3,0)</f>
        <v>#N/A</v>
      </c>
      <c r="P577" s="14" t="e">
        <f t="shared" si="53"/>
        <v>#N/A</v>
      </c>
      <c r="Q577" s="20">
        <f t="shared" si="54"/>
        <v>0</v>
      </c>
      <c r="R577" s="20" t="e">
        <f t="shared" si="55"/>
        <v>#N/A</v>
      </c>
      <c r="S577" s="20" t="s">
        <v>118</v>
      </c>
      <c r="T577" s="65" t="e">
        <f>VLOOKUP($X577,Vector!$A:$I,6,0)</f>
        <v>#N/A</v>
      </c>
      <c r="U577" s="65" t="e">
        <f>VLOOKUP($X577,Vector!$A:$I,7,0)</f>
        <v>#N/A</v>
      </c>
      <c r="V577" s="65" t="e">
        <f>VLOOKUP($X577,Vector!$A:$I,8,0)</f>
        <v>#N/A</v>
      </c>
      <c r="W577" s="65" t="e">
        <f>VLOOKUP($X577,Vector!$A:$I,9,0)</f>
        <v>#N/A</v>
      </c>
      <c r="X577" s="13" t="str">
        <f t="shared" si="56"/>
        <v/>
      </c>
      <c r="Y577" s="75">
        <f t="shared" si="52"/>
        <v>0</v>
      </c>
    </row>
    <row r="578" spans="10:25" x14ac:dyDescent="0.25">
      <c r="J578" s="57" t="e">
        <f>+VLOOKUP($X578,Vector!$A:$P,4,0)-$A578</f>
        <v>#N/A</v>
      </c>
      <c r="K578" s="57" t="e">
        <f>+VLOOKUP($X578,Vector!$A:$P,2,0)</f>
        <v>#N/A</v>
      </c>
      <c r="L578" s="57" t="e">
        <f>VLOOKUP(VLOOKUP($X578,Vector!$A:$P,5,0),Catalogos!K:L,2,0)</f>
        <v>#N/A</v>
      </c>
      <c r="M578" s="53" t="str">
        <f>IFERROR(VLOOKUP($F578,Catalogos!$A:$B,2,0),"VII")</f>
        <v>VII</v>
      </c>
      <c r="N578" s="56" t="e">
        <f>VLOOKUP(MIN(IFERROR(VLOOKUP(T578,Catalogos!$F:$G,2,0),200),IFERROR(VLOOKUP(U578,Catalogos!$F:$G,2,0),200),IFERROR(VLOOKUP(V578,Catalogos!$F:$G,2,0),200),IFERROR(VLOOKUP(W578,Catalogos!$F:$G,2,0),200)),Catalogos!$G$30:$H$57,2,0)</f>
        <v>#N/A</v>
      </c>
      <c r="O578" s="53" t="e">
        <f>VLOOKUP($F578,Catalogos!$A:$C,3,0)</f>
        <v>#N/A</v>
      </c>
      <c r="P578" s="14" t="e">
        <f t="shared" si="53"/>
        <v>#N/A</v>
      </c>
      <c r="Q578" s="20">
        <f t="shared" si="54"/>
        <v>0</v>
      </c>
      <c r="R578" s="20" t="e">
        <f t="shared" si="55"/>
        <v>#N/A</v>
      </c>
      <c r="S578" s="20" t="s">
        <v>118</v>
      </c>
      <c r="T578" s="65" t="e">
        <f>VLOOKUP($X578,Vector!$A:$I,6,0)</f>
        <v>#N/A</v>
      </c>
      <c r="U578" s="65" t="e">
        <f>VLOOKUP($X578,Vector!$A:$I,7,0)</f>
        <v>#N/A</v>
      </c>
      <c r="V578" s="65" t="e">
        <f>VLOOKUP($X578,Vector!$A:$I,8,0)</f>
        <v>#N/A</v>
      </c>
      <c r="W578" s="65" t="e">
        <f>VLOOKUP($X578,Vector!$A:$I,9,0)</f>
        <v>#N/A</v>
      </c>
      <c r="X578" s="13" t="str">
        <f t="shared" si="56"/>
        <v/>
      </c>
      <c r="Y578" s="75">
        <f t="shared" si="52"/>
        <v>0</v>
      </c>
    </row>
    <row r="579" spans="10:25" x14ac:dyDescent="0.25">
      <c r="J579" s="57" t="e">
        <f>+VLOOKUP($X579,Vector!$A:$P,4,0)-$A579</f>
        <v>#N/A</v>
      </c>
      <c r="K579" s="57" t="e">
        <f>+VLOOKUP($X579,Vector!$A:$P,2,0)</f>
        <v>#N/A</v>
      </c>
      <c r="L579" s="57" t="e">
        <f>VLOOKUP(VLOOKUP($X579,Vector!$A:$P,5,0),Catalogos!K:L,2,0)</f>
        <v>#N/A</v>
      </c>
      <c r="M579" s="53" t="str">
        <f>IFERROR(VLOOKUP($F579,Catalogos!$A:$B,2,0),"VII")</f>
        <v>VII</v>
      </c>
      <c r="N579" s="56" t="e">
        <f>VLOOKUP(MIN(IFERROR(VLOOKUP(T579,Catalogos!$F:$G,2,0),200),IFERROR(VLOOKUP(U579,Catalogos!$F:$G,2,0),200),IFERROR(VLOOKUP(V579,Catalogos!$F:$G,2,0),200),IFERROR(VLOOKUP(W579,Catalogos!$F:$G,2,0),200)),Catalogos!$G$30:$H$57,2,0)</f>
        <v>#N/A</v>
      </c>
      <c r="O579" s="53" t="e">
        <f>VLOOKUP($F579,Catalogos!$A:$C,3,0)</f>
        <v>#N/A</v>
      </c>
      <c r="P579" s="14" t="e">
        <f t="shared" si="53"/>
        <v>#N/A</v>
      </c>
      <c r="Q579" s="20">
        <f t="shared" si="54"/>
        <v>0</v>
      </c>
      <c r="R579" s="20" t="e">
        <f t="shared" si="55"/>
        <v>#N/A</v>
      </c>
      <c r="S579" s="20" t="s">
        <v>118</v>
      </c>
      <c r="T579" s="65" t="e">
        <f>VLOOKUP($X579,Vector!$A:$I,6,0)</f>
        <v>#N/A</v>
      </c>
      <c r="U579" s="65" t="e">
        <f>VLOOKUP($X579,Vector!$A:$I,7,0)</f>
        <v>#N/A</v>
      </c>
      <c r="V579" s="65" t="e">
        <f>VLOOKUP($X579,Vector!$A:$I,8,0)</f>
        <v>#N/A</v>
      </c>
      <c r="W579" s="65" t="e">
        <f>VLOOKUP($X579,Vector!$A:$I,9,0)</f>
        <v>#N/A</v>
      </c>
      <c r="X579" s="13" t="str">
        <f t="shared" si="56"/>
        <v/>
      </c>
      <c r="Y579" s="75">
        <f t="shared" ref="Y579:Y642" si="57">IF(X579="",0,1)</f>
        <v>0</v>
      </c>
    </row>
    <row r="580" spans="10:25" x14ac:dyDescent="0.25">
      <c r="J580" s="57" t="e">
        <f>+VLOOKUP($X580,Vector!$A:$P,4,0)-$A580</f>
        <v>#N/A</v>
      </c>
      <c r="K580" s="57" t="e">
        <f>+VLOOKUP($X580,Vector!$A:$P,2,0)</f>
        <v>#N/A</v>
      </c>
      <c r="L580" s="57" t="e">
        <f>VLOOKUP(VLOOKUP($X580,Vector!$A:$P,5,0),Catalogos!K:L,2,0)</f>
        <v>#N/A</v>
      </c>
      <c r="M580" s="53" t="str">
        <f>IFERROR(VLOOKUP($F580,Catalogos!$A:$B,2,0),"VII")</f>
        <v>VII</v>
      </c>
      <c r="N580" s="56" t="e">
        <f>VLOOKUP(MIN(IFERROR(VLOOKUP(T580,Catalogos!$F:$G,2,0),200),IFERROR(VLOOKUP(U580,Catalogos!$F:$G,2,0),200),IFERROR(VLOOKUP(V580,Catalogos!$F:$G,2,0),200),IFERROR(VLOOKUP(W580,Catalogos!$F:$G,2,0),200)),Catalogos!$G$30:$H$57,2,0)</f>
        <v>#N/A</v>
      </c>
      <c r="O580" s="53" t="e">
        <f>VLOOKUP($F580,Catalogos!$A:$C,3,0)</f>
        <v>#N/A</v>
      </c>
      <c r="P580" s="14" t="e">
        <f t="shared" si="53"/>
        <v>#N/A</v>
      </c>
      <c r="Q580" s="20">
        <f t="shared" si="54"/>
        <v>0</v>
      </c>
      <c r="R580" s="20" t="e">
        <f t="shared" si="55"/>
        <v>#N/A</v>
      </c>
      <c r="S580" s="20" t="s">
        <v>118</v>
      </c>
      <c r="T580" s="65" t="e">
        <f>VLOOKUP($X580,Vector!$A:$I,6,0)</f>
        <v>#N/A</v>
      </c>
      <c r="U580" s="65" t="e">
        <f>VLOOKUP($X580,Vector!$A:$I,7,0)</f>
        <v>#N/A</v>
      </c>
      <c r="V580" s="65" t="e">
        <f>VLOOKUP($X580,Vector!$A:$I,8,0)</f>
        <v>#N/A</v>
      </c>
      <c r="W580" s="65" t="e">
        <f>VLOOKUP($X580,Vector!$A:$I,9,0)</f>
        <v>#N/A</v>
      </c>
      <c r="X580" s="13" t="str">
        <f t="shared" si="56"/>
        <v/>
      </c>
      <c r="Y580" s="75">
        <f t="shared" si="57"/>
        <v>0</v>
      </c>
    </row>
    <row r="581" spans="10:25" x14ac:dyDescent="0.25">
      <c r="J581" s="57" t="e">
        <f>+VLOOKUP($X581,Vector!$A:$P,4,0)-$A581</f>
        <v>#N/A</v>
      </c>
      <c r="K581" s="57" t="e">
        <f>+VLOOKUP($X581,Vector!$A:$P,2,0)</f>
        <v>#N/A</v>
      </c>
      <c r="L581" s="57" t="e">
        <f>VLOOKUP(VLOOKUP($X581,Vector!$A:$P,5,0),Catalogos!K:L,2,0)</f>
        <v>#N/A</v>
      </c>
      <c r="M581" s="53" t="str">
        <f>IFERROR(VLOOKUP($F581,Catalogos!$A:$B,2,0),"VII")</f>
        <v>VII</v>
      </c>
      <c r="N581" s="56" t="e">
        <f>VLOOKUP(MIN(IFERROR(VLOOKUP(T581,Catalogos!$F:$G,2,0),200),IFERROR(VLOOKUP(U581,Catalogos!$F:$G,2,0),200),IFERROR(VLOOKUP(V581,Catalogos!$F:$G,2,0),200),IFERROR(VLOOKUP(W581,Catalogos!$F:$G,2,0),200)),Catalogos!$G$30:$H$57,2,0)</f>
        <v>#N/A</v>
      </c>
      <c r="O581" s="53" t="e">
        <f>VLOOKUP($F581,Catalogos!$A:$C,3,0)</f>
        <v>#N/A</v>
      </c>
      <c r="P581" s="14" t="e">
        <f t="shared" si="53"/>
        <v>#N/A</v>
      </c>
      <c r="Q581" s="20">
        <f t="shared" si="54"/>
        <v>0</v>
      </c>
      <c r="R581" s="20" t="e">
        <f t="shared" si="55"/>
        <v>#N/A</v>
      </c>
      <c r="S581" s="20" t="s">
        <v>118</v>
      </c>
      <c r="T581" s="65" t="e">
        <f>VLOOKUP($X581,Vector!$A:$I,6,0)</f>
        <v>#N/A</v>
      </c>
      <c r="U581" s="65" t="e">
        <f>VLOOKUP($X581,Vector!$A:$I,7,0)</f>
        <v>#N/A</v>
      </c>
      <c r="V581" s="65" t="e">
        <f>VLOOKUP($X581,Vector!$A:$I,8,0)</f>
        <v>#N/A</v>
      </c>
      <c r="W581" s="65" t="e">
        <f>VLOOKUP($X581,Vector!$A:$I,9,0)</f>
        <v>#N/A</v>
      </c>
      <c r="X581" s="13" t="str">
        <f t="shared" si="56"/>
        <v/>
      </c>
      <c r="Y581" s="75">
        <f t="shared" si="57"/>
        <v>0</v>
      </c>
    </row>
    <row r="582" spans="10:25" x14ac:dyDescent="0.25">
      <c r="J582" s="57" t="e">
        <f>+VLOOKUP($X582,Vector!$A:$P,4,0)-$A582</f>
        <v>#N/A</v>
      </c>
      <c r="K582" s="57" t="e">
        <f>+VLOOKUP($X582,Vector!$A:$P,2,0)</f>
        <v>#N/A</v>
      </c>
      <c r="L582" s="57" t="e">
        <f>VLOOKUP(VLOOKUP($X582,Vector!$A:$P,5,0),Catalogos!K:L,2,0)</f>
        <v>#N/A</v>
      </c>
      <c r="M582" s="53" t="str">
        <f>IFERROR(VLOOKUP($F582,Catalogos!$A:$B,2,0),"VII")</f>
        <v>VII</v>
      </c>
      <c r="N582" s="56" t="e">
        <f>VLOOKUP(MIN(IFERROR(VLOOKUP(T582,Catalogos!$F:$G,2,0),200),IFERROR(VLOOKUP(U582,Catalogos!$F:$G,2,0),200),IFERROR(VLOOKUP(V582,Catalogos!$F:$G,2,0),200),IFERROR(VLOOKUP(W582,Catalogos!$F:$G,2,0),200)),Catalogos!$G$30:$H$57,2,0)</f>
        <v>#N/A</v>
      </c>
      <c r="O582" s="53" t="e">
        <f>VLOOKUP($F582,Catalogos!$A:$C,3,0)</f>
        <v>#N/A</v>
      </c>
      <c r="P582" s="14" t="e">
        <f t="shared" si="53"/>
        <v>#N/A</v>
      </c>
      <c r="Q582" s="20">
        <f t="shared" si="54"/>
        <v>0</v>
      </c>
      <c r="R582" s="20" t="e">
        <f t="shared" si="55"/>
        <v>#N/A</v>
      </c>
      <c r="S582" s="20" t="s">
        <v>118</v>
      </c>
      <c r="T582" s="65" t="e">
        <f>VLOOKUP($X582,Vector!$A:$I,6,0)</f>
        <v>#N/A</v>
      </c>
      <c r="U582" s="65" t="e">
        <f>VLOOKUP($X582,Vector!$A:$I,7,0)</f>
        <v>#N/A</v>
      </c>
      <c r="V582" s="65" t="e">
        <f>VLOOKUP($X582,Vector!$A:$I,8,0)</f>
        <v>#N/A</v>
      </c>
      <c r="W582" s="65" t="e">
        <f>VLOOKUP($X582,Vector!$A:$I,9,0)</f>
        <v>#N/A</v>
      </c>
      <c r="X582" s="13" t="str">
        <f t="shared" si="56"/>
        <v/>
      </c>
      <c r="Y582" s="75">
        <f t="shared" si="57"/>
        <v>0</v>
      </c>
    </row>
    <row r="583" spans="10:25" x14ac:dyDescent="0.25">
      <c r="J583" s="57" t="e">
        <f>+VLOOKUP($X583,Vector!$A:$P,4,0)-$A583</f>
        <v>#N/A</v>
      </c>
      <c r="K583" s="57" t="e">
        <f>+VLOOKUP($X583,Vector!$A:$P,2,0)</f>
        <v>#N/A</v>
      </c>
      <c r="L583" s="57" t="e">
        <f>VLOOKUP(VLOOKUP($X583,Vector!$A:$P,5,0),Catalogos!K:L,2,0)</f>
        <v>#N/A</v>
      </c>
      <c r="M583" s="53" t="str">
        <f>IFERROR(VLOOKUP($F583,Catalogos!$A:$B,2,0),"VII")</f>
        <v>VII</v>
      </c>
      <c r="N583" s="56" t="e">
        <f>VLOOKUP(MIN(IFERROR(VLOOKUP(T583,Catalogos!$F:$G,2,0),200),IFERROR(VLOOKUP(U583,Catalogos!$F:$G,2,0),200),IFERROR(VLOOKUP(V583,Catalogos!$F:$G,2,0),200),IFERROR(VLOOKUP(W583,Catalogos!$F:$G,2,0),200)),Catalogos!$G$30:$H$57,2,0)</f>
        <v>#N/A</v>
      </c>
      <c r="O583" s="53" t="e">
        <f>VLOOKUP($F583,Catalogos!$A:$C,3,0)</f>
        <v>#N/A</v>
      </c>
      <c r="P583" s="14" t="e">
        <f t="shared" si="53"/>
        <v>#N/A</v>
      </c>
      <c r="Q583" s="20">
        <f t="shared" si="54"/>
        <v>0</v>
      </c>
      <c r="R583" s="20" t="e">
        <f t="shared" si="55"/>
        <v>#N/A</v>
      </c>
      <c r="S583" s="20" t="s">
        <v>118</v>
      </c>
      <c r="T583" s="65" t="e">
        <f>VLOOKUP($X583,Vector!$A:$I,6,0)</f>
        <v>#N/A</v>
      </c>
      <c r="U583" s="65" t="e">
        <f>VLOOKUP($X583,Vector!$A:$I,7,0)</f>
        <v>#N/A</v>
      </c>
      <c r="V583" s="65" t="e">
        <f>VLOOKUP($X583,Vector!$A:$I,8,0)</f>
        <v>#N/A</v>
      </c>
      <c r="W583" s="65" t="e">
        <f>VLOOKUP($X583,Vector!$A:$I,9,0)</f>
        <v>#N/A</v>
      </c>
      <c r="X583" s="13" t="str">
        <f t="shared" si="56"/>
        <v/>
      </c>
      <c r="Y583" s="75">
        <f t="shared" si="57"/>
        <v>0</v>
      </c>
    </row>
    <row r="584" spans="10:25" x14ac:dyDescent="0.25">
      <c r="J584" s="57" t="e">
        <f>+VLOOKUP($X584,Vector!$A:$P,4,0)-$A584</f>
        <v>#N/A</v>
      </c>
      <c r="K584" s="57" t="e">
        <f>+VLOOKUP($X584,Vector!$A:$P,2,0)</f>
        <v>#N/A</v>
      </c>
      <c r="L584" s="57" t="e">
        <f>VLOOKUP(VLOOKUP($X584,Vector!$A:$P,5,0),Catalogos!K:L,2,0)</f>
        <v>#N/A</v>
      </c>
      <c r="M584" s="53" t="str">
        <f>IFERROR(VLOOKUP($F584,Catalogos!$A:$B,2,0),"VII")</f>
        <v>VII</v>
      </c>
      <c r="N584" s="56" t="e">
        <f>VLOOKUP(MIN(IFERROR(VLOOKUP(T584,Catalogos!$F:$G,2,0),200),IFERROR(VLOOKUP(U584,Catalogos!$F:$G,2,0),200),IFERROR(VLOOKUP(V584,Catalogos!$F:$G,2,0),200),IFERROR(VLOOKUP(W584,Catalogos!$F:$G,2,0),200)),Catalogos!$G$30:$H$57,2,0)</f>
        <v>#N/A</v>
      </c>
      <c r="O584" s="53" t="e">
        <f>VLOOKUP($F584,Catalogos!$A:$C,3,0)</f>
        <v>#N/A</v>
      </c>
      <c r="P584" s="14" t="e">
        <f t="shared" si="53"/>
        <v>#N/A</v>
      </c>
      <c r="Q584" s="20">
        <f t="shared" si="54"/>
        <v>0</v>
      </c>
      <c r="R584" s="20" t="e">
        <f t="shared" si="55"/>
        <v>#N/A</v>
      </c>
      <c r="S584" s="20" t="s">
        <v>118</v>
      </c>
      <c r="T584" s="65" t="e">
        <f>VLOOKUP($X584,Vector!$A:$I,6,0)</f>
        <v>#N/A</v>
      </c>
      <c r="U584" s="65" t="e">
        <f>VLOOKUP($X584,Vector!$A:$I,7,0)</f>
        <v>#N/A</v>
      </c>
      <c r="V584" s="65" t="e">
        <f>VLOOKUP($X584,Vector!$A:$I,8,0)</f>
        <v>#N/A</v>
      </c>
      <c r="W584" s="65" t="e">
        <f>VLOOKUP($X584,Vector!$A:$I,9,0)</f>
        <v>#N/A</v>
      </c>
      <c r="X584" s="13" t="str">
        <f t="shared" si="56"/>
        <v/>
      </c>
      <c r="Y584" s="75">
        <f t="shared" si="57"/>
        <v>0</v>
      </c>
    </row>
    <row r="585" spans="10:25" x14ac:dyDescent="0.25">
      <c r="J585" s="57" t="e">
        <f>+VLOOKUP($X585,Vector!$A:$P,4,0)-$A585</f>
        <v>#N/A</v>
      </c>
      <c r="K585" s="57" t="e">
        <f>+VLOOKUP($X585,Vector!$A:$P,2,0)</f>
        <v>#N/A</v>
      </c>
      <c r="L585" s="57" t="e">
        <f>VLOOKUP(VLOOKUP($X585,Vector!$A:$P,5,0),Catalogos!K:L,2,0)</f>
        <v>#N/A</v>
      </c>
      <c r="M585" s="53" t="str">
        <f>IFERROR(VLOOKUP($F585,Catalogos!$A:$B,2,0),"VII")</f>
        <v>VII</v>
      </c>
      <c r="N585" s="56" t="e">
        <f>VLOOKUP(MIN(IFERROR(VLOOKUP(T585,Catalogos!$F:$G,2,0),200),IFERROR(VLOOKUP(U585,Catalogos!$F:$G,2,0),200),IFERROR(VLOOKUP(V585,Catalogos!$F:$G,2,0),200),IFERROR(VLOOKUP(W585,Catalogos!$F:$G,2,0),200)),Catalogos!$G$30:$H$57,2,0)</f>
        <v>#N/A</v>
      </c>
      <c r="O585" s="53" t="e">
        <f>VLOOKUP($F585,Catalogos!$A:$C,3,0)</f>
        <v>#N/A</v>
      </c>
      <c r="P585" s="14" t="e">
        <f t="shared" si="53"/>
        <v>#N/A</v>
      </c>
      <c r="Q585" s="20">
        <f t="shared" si="54"/>
        <v>0</v>
      </c>
      <c r="R585" s="20" t="e">
        <f t="shared" si="55"/>
        <v>#N/A</v>
      </c>
      <c r="S585" s="20" t="s">
        <v>118</v>
      </c>
      <c r="T585" s="65" t="e">
        <f>VLOOKUP($X585,Vector!$A:$I,6,0)</f>
        <v>#N/A</v>
      </c>
      <c r="U585" s="65" t="e">
        <f>VLOOKUP($X585,Vector!$A:$I,7,0)</f>
        <v>#N/A</v>
      </c>
      <c r="V585" s="65" t="e">
        <f>VLOOKUP($X585,Vector!$A:$I,8,0)</f>
        <v>#N/A</v>
      </c>
      <c r="W585" s="65" t="e">
        <f>VLOOKUP($X585,Vector!$A:$I,9,0)</f>
        <v>#N/A</v>
      </c>
      <c r="X585" s="13" t="str">
        <f t="shared" si="56"/>
        <v/>
      </c>
      <c r="Y585" s="75">
        <f t="shared" si="57"/>
        <v>0</v>
      </c>
    </row>
    <row r="586" spans="10:25" x14ac:dyDescent="0.25">
      <c r="J586" s="57" t="e">
        <f>+VLOOKUP($X586,Vector!$A:$P,4,0)-$A586</f>
        <v>#N/A</v>
      </c>
      <c r="K586" s="57" t="e">
        <f>+VLOOKUP($X586,Vector!$A:$P,2,0)</f>
        <v>#N/A</v>
      </c>
      <c r="L586" s="57" t="e">
        <f>VLOOKUP(VLOOKUP($X586,Vector!$A:$P,5,0),Catalogos!K:L,2,0)</f>
        <v>#N/A</v>
      </c>
      <c r="M586" s="53" t="str">
        <f>IFERROR(VLOOKUP($F586,Catalogos!$A:$B,2,0),"VII")</f>
        <v>VII</v>
      </c>
      <c r="N586" s="56" t="e">
        <f>VLOOKUP(MIN(IFERROR(VLOOKUP(T586,Catalogos!$F:$G,2,0),200),IFERROR(VLOOKUP(U586,Catalogos!$F:$G,2,0),200),IFERROR(VLOOKUP(V586,Catalogos!$F:$G,2,0),200),IFERROR(VLOOKUP(W586,Catalogos!$F:$G,2,0),200)),Catalogos!$G$30:$H$57,2,0)</f>
        <v>#N/A</v>
      </c>
      <c r="O586" s="53" t="e">
        <f>VLOOKUP($F586,Catalogos!$A:$C,3,0)</f>
        <v>#N/A</v>
      </c>
      <c r="P586" s="14" t="e">
        <f t="shared" si="53"/>
        <v>#N/A</v>
      </c>
      <c r="Q586" s="20">
        <f t="shared" si="54"/>
        <v>0</v>
      </c>
      <c r="R586" s="20" t="e">
        <f t="shared" si="55"/>
        <v>#N/A</v>
      </c>
      <c r="S586" s="20" t="s">
        <v>118</v>
      </c>
      <c r="T586" s="65" t="e">
        <f>VLOOKUP($X586,Vector!$A:$I,6,0)</f>
        <v>#N/A</v>
      </c>
      <c r="U586" s="65" t="e">
        <f>VLOOKUP($X586,Vector!$A:$I,7,0)</f>
        <v>#N/A</v>
      </c>
      <c r="V586" s="65" t="e">
        <f>VLOOKUP($X586,Vector!$A:$I,8,0)</f>
        <v>#N/A</v>
      </c>
      <c r="W586" s="65" t="e">
        <f>VLOOKUP($X586,Vector!$A:$I,9,0)</f>
        <v>#N/A</v>
      </c>
      <c r="X586" s="13" t="str">
        <f t="shared" si="56"/>
        <v/>
      </c>
      <c r="Y586" s="75">
        <f t="shared" si="57"/>
        <v>0</v>
      </c>
    </row>
    <row r="587" spans="10:25" x14ac:dyDescent="0.25">
      <c r="J587" s="57" t="e">
        <f>+VLOOKUP($X587,Vector!$A:$P,4,0)-$A587</f>
        <v>#N/A</v>
      </c>
      <c r="K587" s="57" t="e">
        <f>+VLOOKUP($X587,Vector!$A:$P,2,0)</f>
        <v>#N/A</v>
      </c>
      <c r="L587" s="57" t="e">
        <f>VLOOKUP(VLOOKUP($X587,Vector!$A:$P,5,0),Catalogos!K:L,2,0)</f>
        <v>#N/A</v>
      </c>
      <c r="M587" s="53" t="str">
        <f>IFERROR(VLOOKUP($F587,Catalogos!$A:$B,2,0),"VII")</f>
        <v>VII</v>
      </c>
      <c r="N587" s="56" t="e">
        <f>VLOOKUP(MIN(IFERROR(VLOOKUP(T587,Catalogos!$F:$G,2,0),200),IFERROR(VLOOKUP(U587,Catalogos!$F:$G,2,0),200),IFERROR(VLOOKUP(V587,Catalogos!$F:$G,2,0),200),IFERROR(VLOOKUP(W587,Catalogos!$F:$G,2,0),200)),Catalogos!$G$30:$H$57,2,0)</f>
        <v>#N/A</v>
      </c>
      <c r="O587" s="53" t="e">
        <f>VLOOKUP($F587,Catalogos!$A:$C,3,0)</f>
        <v>#N/A</v>
      </c>
      <c r="P587" s="14" t="e">
        <f t="shared" si="53"/>
        <v>#N/A</v>
      </c>
      <c r="Q587" s="20">
        <f t="shared" si="54"/>
        <v>0</v>
      </c>
      <c r="R587" s="20" t="e">
        <f t="shared" si="55"/>
        <v>#N/A</v>
      </c>
      <c r="S587" s="20" t="s">
        <v>118</v>
      </c>
      <c r="T587" s="65" t="e">
        <f>VLOOKUP($X587,Vector!$A:$I,6,0)</f>
        <v>#N/A</v>
      </c>
      <c r="U587" s="65" t="e">
        <f>VLOOKUP($X587,Vector!$A:$I,7,0)</f>
        <v>#N/A</v>
      </c>
      <c r="V587" s="65" t="e">
        <f>VLOOKUP($X587,Vector!$A:$I,8,0)</f>
        <v>#N/A</v>
      </c>
      <c r="W587" s="65" t="e">
        <f>VLOOKUP($X587,Vector!$A:$I,9,0)</f>
        <v>#N/A</v>
      </c>
      <c r="X587" s="13" t="str">
        <f t="shared" si="56"/>
        <v/>
      </c>
      <c r="Y587" s="75">
        <f t="shared" si="57"/>
        <v>0</v>
      </c>
    </row>
    <row r="588" spans="10:25" x14ac:dyDescent="0.25">
      <c r="J588" s="57" t="e">
        <f>+VLOOKUP($X588,Vector!$A:$P,4,0)-$A588</f>
        <v>#N/A</v>
      </c>
      <c r="K588" s="57" t="e">
        <f>+VLOOKUP($X588,Vector!$A:$P,2,0)</f>
        <v>#N/A</v>
      </c>
      <c r="L588" s="57" t="e">
        <f>VLOOKUP(VLOOKUP($X588,Vector!$A:$P,5,0),Catalogos!K:L,2,0)</f>
        <v>#N/A</v>
      </c>
      <c r="M588" s="53" t="str">
        <f>IFERROR(VLOOKUP($F588,Catalogos!$A:$B,2,0),"VII")</f>
        <v>VII</v>
      </c>
      <c r="N588" s="56" t="e">
        <f>VLOOKUP(MIN(IFERROR(VLOOKUP(T588,Catalogos!$F:$G,2,0),200),IFERROR(VLOOKUP(U588,Catalogos!$F:$G,2,0),200),IFERROR(VLOOKUP(V588,Catalogos!$F:$G,2,0),200),IFERROR(VLOOKUP(W588,Catalogos!$F:$G,2,0),200)),Catalogos!$G$30:$H$57,2,0)</f>
        <v>#N/A</v>
      </c>
      <c r="O588" s="53" t="e">
        <f>VLOOKUP($F588,Catalogos!$A:$C,3,0)</f>
        <v>#N/A</v>
      </c>
      <c r="P588" s="14" t="e">
        <f t="shared" si="53"/>
        <v>#N/A</v>
      </c>
      <c r="Q588" s="20">
        <f t="shared" si="54"/>
        <v>0</v>
      </c>
      <c r="R588" s="20" t="e">
        <f t="shared" si="55"/>
        <v>#N/A</v>
      </c>
      <c r="S588" s="20" t="s">
        <v>118</v>
      </c>
      <c r="T588" s="65" t="e">
        <f>VLOOKUP($X588,Vector!$A:$I,6,0)</f>
        <v>#N/A</v>
      </c>
      <c r="U588" s="65" t="e">
        <f>VLOOKUP($X588,Vector!$A:$I,7,0)</f>
        <v>#N/A</v>
      </c>
      <c r="V588" s="65" t="e">
        <f>VLOOKUP($X588,Vector!$A:$I,8,0)</f>
        <v>#N/A</v>
      </c>
      <c r="W588" s="65" t="e">
        <f>VLOOKUP($X588,Vector!$A:$I,9,0)</f>
        <v>#N/A</v>
      </c>
      <c r="X588" s="13" t="str">
        <f t="shared" si="56"/>
        <v/>
      </c>
      <c r="Y588" s="75">
        <f t="shared" si="57"/>
        <v>0</v>
      </c>
    </row>
    <row r="589" spans="10:25" x14ac:dyDescent="0.25">
      <c r="J589" s="57" t="e">
        <f>+VLOOKUP($X589,Vector!$A:$P,4,0)-$A589</f>
        <v>#N/A</v>
      </c>
      <c r="K589" s="57" t="e">
        <f>+VLOOKUP($X589,Vector!$A:$P,2,0)</f>
        <v>#N/A</v>
      </c>
      <c r="L589" s="57" t="e">
        <f>VLOOKUP(VLOOKUP($X589,Vector!$A:$P,5,0),Catalogos!K:L,2,0)</f>
        <v>#N/A</v>
      </c>
      <c r="M589" s="53" t="str">
        <f>IFERROR(VLOOKUP($F589,Catalogos!$A:$B,2,0),"VII")</f>
        <v>VII</v>
      </c>
      <c r="N589" s="56" t="e">
        <f>VLOOKUP(MIN(IFERROR(VLOOKUP(T589,Catalogos!$F:$G,2,0),200),IFERROR(VLOOKUP(U589,Catalogos!$F:$G,2,0),200),IFERROR(VLOOKUP(V589,Catalogos!$F:$G,2,0),200),IFERROR(VLOOKUP(W589,Catalogos!$F:$G,2,0),200)),Catalogos!$G$30:$H$57,2,0)</f>
        <v>#N/A</v>
      </c>
      <c r="O589" s="53" t="e">
        <f>VLOOKUP($F589,Catalogos!$A:$C,3,0)</f>
        <v>#N/A</v>
      </c>
      <c r="P589" s="14" t="e">
        <f t="shared" si="53"/>
        <v>#N/A</v>
      </c>
      <c r="Q589" s="20">
        <f t="shared" si="54"/>
        <v>0</v>
      </c>
      <c r="R589" s="20" t="e">
        <f t="shared" si="55"/>
        <v>#N/A</v>
      </c>
      <c r="S589" s="20" t="s">
        <v>118</v>
      </c>
      <c r="T589" s="65" t="e">
        <f>VLOOKUP($X589,Vector!$A:$I,6,0)</f>
        <v>#N/A</v>
      </c>
      <c r="U589" s="65" t="e">
        <f>VLOOKUP($X589,Vector!$A:$I,7,0)</f>
        <v>#N/A</v>
      </c>
      <c r="V589" s="65" t="e">
        <f>VLOOKUP($X589,Vector!$A:$I,8,0)</f>
        <v>#N/A</v>
      </c>
      <c r="W589" s="65" t="e">
        <f>VLOOKUP($X589,Vector!$A:$I,9,0)</f>
        <v>#N/A</v>
      </c>
      <c r="X589" s="13" t="str">
        <f t="shared" si="56"/>
        <v/>
      </c>
      <c r="Y589" s="75">
        <f t="shared" si="57"/>
        <v>0</v>
      </c>
    </row>
    <row r="590" spans="10:25" x14ac:dyDescent="0.25">
      <c r="J590" s="57" t="e">
        <f>+VLOOKUP($X590,Vector!$A:$P,4,0)-$A590</f>
        <v>#N/A</v>
      </c>
      <c r="K590" s="57" t="e">
        <f>+VLOOKUP($X590,Vector!$A:$P,2,0)</f>
        <v>#N/A</v>
      </c>
      <c r="L590" s="57" t="e">
        <f>VLOOKUP(VLOOKUP($X590,Vector!$A:$P,5,0),Catalogos!K:L,2,0)</f>
        <v>#N/A</v>
      </c>
      <c r="M590" s="53" t="str">
        <f>IFERROR(VLOOKUP($F590,Catalogos!$A:$B,2,0),"VII")</f>
        <v>VII</v>
      </c>
      <c r="N590" s="56" t="e">
        <f>VLOOKUP(MIN(IFERROR(VLOOKUP(T590,Catalogos!$F:$G,2,0),200),IFERROR(VLOOKUP(U590,Catalogos!$F:$G,2,0),200),IFERROR(VLOOKUP(V590,Catalogos!$F:$G,2,0),200),IFERROR(VLOOKUP(W590,Catalogos!$F:$G,2,0),200)),Catalogos!$G$30:$H$57,2,0)</f>
        <v>#N/A</v>
      </c>
      <c r="O590" s="53" t="e">
        <f>VLOOKUP($F590,Catalogos!$A:$C,3,0)</f>
        <v>#N/A</v>
      </c>
      <c r="P590" s="14" t="e">
        <f t="shared" si="53"/>
        <v>#N/A</v>
      </c>
      <c r="Q590" s="20">
        <f t="shared" si="54"/>
        <v>0</v>
      </c>
      <c r="R590" s="20" t="e">
        <f t="shared" si="55"/>
        <v>#N/A</v>
      </c>
      <c r="S590" s="20" t="s">
        <v>118</v>
      </c>
      <c r="T590" s="65" t="e">
        <f>VLOOKUP($X590,Vector!$A:$I,6,0)</f>
        <v>#N/A</v>
      </c>
      <c r="U590" s="65" t="e">
        <f>VLOOKUP($X590,Vector!$A:$I,7,0)</f>
        <v>#N/A</v>
      </c>
      <c r="V590" s="65" t="e">
        <f>VLOOKUP($X590,Vector!$A:$I,8,0)</f>
        <v>#N/A</v>
      </c>
      <c r="W590" s="65" t="e">
        <f>VLOOKUP($X590,Vector!$A:$I,9,0)</f>
        <v>#N/A</v>
      </c>
      <c r="X590" s="13" t="str">
        <f t="shared" si="56"/>
        <v/>
      </c>
      <c r="Y590" s="75">
        <f t="shared" si="57"/>
        <v>0</v>
      </c>
    </row>
    <row r="591" spans="10:25" x14ac:dyDescent="0.25">
      <c r="J591" s="57" t="e">
        <f>+VLOOKUP($X591,Vector!$A:$P,4,0)-$A591</f>
        <v>#N/A</v>
      </c>
      <c r="K591" s="57" t="e">
        <f>+VLOOKUP($X591,Vector!$A:$P,2,0)</f>
        <v>#N/A</v>
      </c>
      <c r="L591" s="57" t="e">
        <f>VLOOKUP(VLOOKUP($X591,Vector!$A:$P,5,0),Catalogos!K:L,2,0)</f>
        <v>#N/A</v>
      </c>
      <c r="M591" s="53" t="str">
        <f>IFERROR(VLOOKUP($F591,Catalogos!$A:$B,2,0),"VII")</f>
        <v>VII</v>
      </c>
      <c r="N591" s="56" t="e">
        <f>VLOOKUP(MIN(IFERROR(VLOOKUP(T591,Catalogos!$F:$G,2,0),200),IFERROR(VLOOKUP(U591,Catalogos!$F:$G,2,0),200),IFERROR(VLOOKUP(V591,Catalogos!$F:$G,2,0),200),IFERROR(VLOOKUP(W591,Catalogos!$F:$G,2,0),200)),Catalogos!$G$30:$H$57,2,0)</f>
        <v>#N/A</v>
      </c>
      <c r="O591" s="53" t="e">
        <f>VLOOKUP($F591,Catalogos!$A:$C,3,0)</f>
        <v>#N/A</v>
      </c>
      <c r="P591" s="14" t="e">
        <f t="shared" si="53"/>
        <v>#N/A</v>
      </c>
      <c r="Q591" s="20">
        <f t="shared" si="54"/>
        <v>0</v>
      </c>
      <c r="R591" s="20" t="e">
        <f t="shared" si="55"/>
        <v>#N/A</v>
      </c>
      <c r="S591" s="20" t="s">
        <v>118</v>
      </c>
      <c r="T591" s="65" t="e">
        <f>VLOOKUP($X591,Vector!$A:$I,6,0)</f>
        <v>#N/A</v>
      </c>
      <c r="U591" s="65" t="e">
        <f>VLOOKUP($X591,Vector!$A:$I,7,0)</f>
        <v>#N/A</v>
      </c>
      <c r="V591" s="65" t="e">
        <f>VLOOKUP($X591,Vector!$A:$I,8,0)</f>
        <v>#N/A</v>
      </c>
      <c r="W591" s="65" t="e">
        <f>VLOOKUP($X591,Vector!$A:$I,9,0)</f>
        <v>#N/A</v>
      </c>
      <c r="X591" s="13" t="str">
        <f t="shared" si="56"/>
        <v/>
      </c>
      <c r="Y591" s="75">
        <f t="shared" si="57"/>
        <v>0</v>
      </c>
    </row>
    <row r="592" spans="10:25" x14ac:dyDescent="0.25">
      <c r="J592" s="57" t="e">
        <f>+VLOOKUP($X592,Vector!$A:$P,4,0)-$A592</f>
        <v>#N/A</v>
      </c>
      <c r="K592" s="57" t="e">
        <f>+VLOOKUP($X592,Vector!$A:$P,2,0)</f>
        <v>#N/A</v>
      </c>
      <c r="L592" s="57" t="e">
        <f>VLOOKUP(VLOOKUP($X592,Vector!$A:$P,5,0),Catalogos!K:L,2,0)</f>
        <v>#N/A</v>
      </c>
      <c r="M592" s="53" t="str">
        <f>IFERROR(VLOOKUP($F592,Catalogos!$A:$B,2,0),"VII")</f>
        <v>VII</v>
      </c>
      <c r="N592" s="56" t="e">
        <f>VLOOKUP(MIN(IFERROR(VLOOKUP(T592,Catalogos!$F:$G,2,0),200),IFERROR(VLOOKUP(U592,Catalogos!$F:$G,2,0),200),IFERROR(VLOOKUP(V592,Catalogos!$F:$G,2,0),200),IFERROR(VLOOKUP(W592,Catalogos!$F:$G,2,0),200)),Catalogos!$G$30:$H$57,2,0)</f>
        <v>#N/A</v>
      </c>
      <c r="O592" s="53" t="e">
        <f>VLOOKUP($F592,Catalogos!$A:$C,3,0)</f>
        <v>#N/A</v>
      </c>
      <c r="P592" s="14" t="e">
        <f t="shared" si="53"/>
        <v>#N/A</v>
      </c>
      <c r="Q592" s="20">
        <f t="shared" si="54"/>
        <v>0</v>
      </c>
      <c r="R592" s="20" t="e">
        <f t="shared" si="55"/>
        <v>#N/A</v>
      </c>
      <c r="S592" s="20" t="s">
        <v>118</v>
      </c>
      <c r="T592" s="65" t="e">
        <f>VLOOKUP($X592,Vector!$A:$I,6,0)</f>
        <v>#N/A</v>
      </c>
      <c r="U592" s="65" t="e">
        <f>VLOOKUP($X592,Vector!$A:$I,7,0)</f>
        <v>#N/A</v>
      </c>
      <c r="V592" s="65" t="e">
        <f>VLOOKUP($X592,Vector!$A:$I,8,0)</f>
        <v>#N/A</v>
      </c>
      <c r="W592" s="65" t="e">
        <f>VLOOKUP($X592,Vector!$A:$I,9,0)</f>
        <v>#N/A</v>
      </c>
      <c r="X592" s="13" t="str">
        <f t="shared" si="56"/>
        <v/>
      </c>
      <c r="Y592" s="75">
        <f t="shared" si="57"/>
        <v>0</v>
      </c>
    </row>
    <row r="593" spans="10:25" x14ac:dyDescent="0.25">
      <c r="J593" s="57" t="e">
        <f>+VLOOKUP($X593,Vector!$A:$P,4,0)-$A593</f>
        <v>#N/A</v>
      </c>
      <c r="K593" s="57" t="e">
        <f>+VLOOKUP($X593,Vector!$A:$P,2,0)</f>
        <v>#N/A</v>
      </c>
      <c r="L593" s="57" t="e">
        <f>VLOOKUP(VLOOKUP($X593,Vector!$A:$P,5,0),Catalogos!K:L,2,0)</f>
        <v>#N/A</v>
      </c>
      <c r="M593" s="53" t="str">
        <f>IFERROR(VLOOKUP($F593,Catalogos!$A:$B,2,0),"VII")</f>
        <v>VII</v>
      </c>
      <c r="N593" s="56" t="e">
        <f>VLOOKUP(MIN(IFERROR(VLOOKUP(T593,Catalogos!$F:$G,2,0),200),IFERROR(VLOOKUP(U593,Catalogos!$F:$G,2,0),200),IFERROR(VLOOKUP(V593,Catalogos!$F:$G,2,0),200),IFERROR(VLOOKUP(W593,Catalogos!$F:$G,2,0),200)),Catalogos!$G$30:$H$57,2,0)</f>
        <v>#N/A</v>
      </c>
      <c r="O593" s="53" t="e">
        <f>VLOOKUP($F593,Catalogos!$A:$C,3,0)</f>
        <v>#N/A</v>
      </c>
      <c r="P593" s="14" t="e">
        <f t="shared" si="53"/>
        <v>#N/A</v>
      </c>
      <c r="Q593" s="20">
        <f t="shared" si="54"/>
        <v>0</v>
      </c>
      <c r="R593" s="20" t="e">
        <f t="shared" si="55"/>
        <v>#N/A</v>
      </c>
      <c r="S593" s="20" t="s">
        <v>118</v>
      </c>
      <c r="T593" s="65" t="e">
        <f>VLOOKUP($X593,Vector!$A:$I,6,0)</f>
        <v>#N/A</v>
      </c>
      <c r="U593" s="65" t="e">
        <f>VLOOKUP($X593,Vector!$A:$I,7,0)</f>
        <v>#N/A</v>
      </c>
      <c r="V593" s="65" t="e">
        <f>VLOOKUP($X593,Vector!$A:$I,8,0)</f>
        <v>#N/A</v>
      </c>
      <c r="W593" s="65" t="e">
        <f>VLOOKUP($X593,Vector!$A:$I,9,0)</f>
        <v>#N/A</v>
      </c>
      <c r="X593" s="13" t="str">
        <f t="shared" si="56"/>
        <v/>
      </c>
      <c r="Y593" s="75">
        <f t="shared" si="57"/>
        <v>0</v>
      </c>
    </row>
    <row r="594" spans="10:25" x14ac:dyDescent="0.25">
      <c r="J594" s="57" t="e">
        <f>+VLOOKUP($X594,Vector!$A:$P,4,0)-$A594</f>
        <v>#N/A</v>
      </c>
      <c r="K594" s="57" t="e">
        <f>+VLOOKUP($X594,Vector!$A:$P,2,0)</f>
        <v>#N/A</v>
      </c>
      <c r="L594" s="57" t="e">
        <f>VLOOKUP(VLOOKUP($X594,Vector!$A:$P,5,0),Catalogos!K:L,2,0)</f>
        <v>#N/A</v>
      </c>
      <c r="M594" s="53" t="str">
        <f>IFERROR(VLOOKUP($F594,Catalogos!$A:$B,2,0),"VII")</f>
        <v>VII</v>
      </c>
      <c r="N594" s="56" t="e">
        <f>VLOOKUP(MIN(IFERROR(VLOOKUP(T594,Catalogos!$F:$G,2,0),200),IFERROR(VLOOKUP(U594,Catalogos!$F:$G,2,0),200),IFERROR(VLOOKUP(V594,Catalogos!$F:$G,2,0),200),IFERROR(VLOOKUP(W594,Catalogos!$F:$G,2,0),200)),Catalogos!$G$30:$H$57,2,0)</f>
        <v>#N/A</v>
      </c>
      <c r="O594" s="53" t="e">
        <f>VLOOKUP($F594,Catalogos!$A:$C,3,0)</f>
        <v>#N/A</v>
      </c>
      <c r="P594" s="14" t="e">
        <f t="shared" si="53"/>
        <v>#N/A</v>
      </c>
      <c r="Q594" s="20">
        <f t="shared" si="54"/>
        <v>0</v>
      </c>
      <c r="R594" s="20" t="e">
        <f t="shared" si="55"/>
        <v>#N/A</v>
      </c>
      <c r="S594" s="20" t="s">
        <v>118</v>
      </c>
      <c r="T594" s="65" t="e">
        <f>VLOOKUP($X594,Vector!$A:$I,6,0)</f>
        <v>#N/A</v>
      </c>
      <c r="U594" s="65" t="e">
        <f>VLOOKUP($X594,Vector!$A:$I,7,0)</f>
        <v>#N/A</v>
      </c>
      <c r="V594" s="65" t="e">
        <f>VLOOKUP($X594,Vector!$A:$I,8,0)</f>
        <v>#N/A</v>
      </c>
      <c r="W594" s="65" t="e">
        <f>VLOOKUP($X594,Vector!$A:$I,9,0)</f>
        <v>#N/A</v>
      </c>
      <c r="X594" s="13" t="str">
        <f t="shared" si="56"/>
        <v/>
      </c>
      <c r="Y594" s="75">
        <f t="shared" si="57"/>
        <v>0</v>
      </c>
    </row>
    <row r="595" spans="10:25" x14ac:dyDescent="0.25">
      <c r="J595" s="57" t="e">
        <f>+VLOOKUP($X595,Vector!$A:$P,4,0)-$A595</f>
        <v>#N/A</v>
      </c>
      <c r="K595" s="57" t="e">
        <f>+VLOOKUP($X595,Vector!$A:$P,2,0)</f>
        <v>#N/A</v>
      </c>
      <c r="L595" s="57" t="e">
        <f>VLOOKUP(VLOOKUP($X595,Vector!$A:$P,5,0),Catalogos!K:L,2,0)</f>
        <v>#N/A</v>
      </c>
      <c r="M595" s="53" t="str">
        <f>IFERROR(VLOOKUP($F595,Catalogos!$A:$B,2,0),"VII")</f>
        <v>VII</v>
      </c>
      <c r="N595" s="56" t="e">
        <f>VLOOKUP(MIN(IFERROR(VLOOKUP(T595,Catalogos!$F:$G,2,0),200),IFERROR(VLOOKUP(U595,Catalogos!$F:$G,2,0),200),IFERROR(VLOOKUP(V595,Catalogos!$F:$G,2,0),200),IFERROR(VLOOKUP(W595,Catalogos!$F:$G,2,0),200)),Catalogos!$G$30:$H$57,2,0)</f>
        <v>#N/A</v>
      </c>
      <c r="O595" s="53" t="e">
        <f>VLOOKUP($F595,Catalogos!$A:$C,3,0)</f>
        <v>#N/A</v>
      </c>
      <c r="P595" s="14" t="e">
        <f t="shared" si="53"/>
        <v>#N/A</v>
      </c>
      <c r="Q595" s="20">
        <f t="shared" si="54"/>
        <v>0</v>
      </c>
      <c r="R595" s="20" t="e">
        <f t="shared" si="55"/>
        <v>#N/A</v>
      </c>
      <c r="S595" s="20" t="s">
        <v>118</v>
      </c>
      <c r="T595" s="65" t="e">
        <f>VLOOKUP($X595,Vector!$A:$I,6,0)</f>
        <v>#N/A</v>
      </c>
      <c r="U595" s="65" t="e">
        <f>VLOOKUP($X595,Vector!$A:$I,7,0)</f>
        <v>#N/A</v>
      </c>
      <c r="V595" s="65" t="e">
        <f>VLOOKUP($X595,Vector!$A:$I,8,0)</f>
        <v>#N/A</v>
      </c>
      <c r="W595" s="65" t="e">
        <f>VLOOKUP($X595,Vector!$A:$I,9,0)</f>
        <v>#N/A</v>
      </c>
      <c r="X595" s="13" t="str">
        <f t="shared" si="56"/>
        <v/>
      </c>
      <c r="Y595" s="75">
        <f t="shared" si="57"/>
        <v>0</v>
      </c>
    </row>
    <row r="596" spans="10:25" x14ac:dyDescent="0.25">
      <c r="J596" s="57" t="e">
        <f>+VLOOKUP($X596,Vector!$A:$P,4,0)-$A596</f>
        <v>#N/A</v>
      </c>
      <c r="K596" s="57" t="e">
        <f>+VLOOKUP($X596,Vector!$A:$P,2,0)</f>
        <v>#N/A</v>
      </c>
      <c r="L596" s="57" t="e">
        <f>VLOOKUP(VLOOKUP($X596,Vector!$A:$P,5,0),Catalogos!K:L,2,0)</f>
        <v>#N/A</v>
      </c>
      <c r="M596" s="53" t="str">
        <f>IFERROR(VLOOKUP($F596,Catalogos!$A:$B,2,0),"VII")</f>
        <v>VII</v>
      </c>
      <c r="N596" s="56" t="e">
        <f>VLOOKUP(MIN(IFERROR(VLOOKUP(T596,Catalogos!$F:$G,2,0),200),IFERROR(VLOOKUP(U596,Catalogos!$F:$G,2,0),200),IFERROR(VLOOKUP(V596,Catalogos!$F:$G,2,0),200),IFERROR(VLOOKUP(W596,Catalogos!$F:$G,2,0),200)),Catalogos!$G$30:$H$57,2,0)</f>
        <v>#N/A</v>
      </c>
      <c r="O596" s="53" t="e">
        <f>VLOOKUP($F596,Catalogos!$A:$C,3,0)</f>
        <v>#N/A</v>
      </c>
      <c r="P596" s="14" t="e">
        <f t="shared" si="53"/>
        <v>#N/A</v>
      </c>
      <c r="Q596" s="20">
        <f t="shared" si="54"/>
        <v>0</v>
      </c>
      <c r="R596" s="20" t="e">
        <f t="shared" si="55"/>
        <v>#N/A</v>
      </c>
      <c r="S596" s="20" t="s">
        <v>118</v>
      </c>
      <c r="T596" s="65" t="e">
        <f>VLOOKUP($X596,Vector!$A:$I,6,0)</f>
        <v>#N/A</v>
      </c>
      <c r="U596" s="65" t="e">
        <f>VLOOKUP($X596,Vector!$A:$I,7,0)</f>
        <v>#N/A</v>
      </c>
      <c r="V596" s="65" t="e">
        <f>VLOOKUP($X596,Vector!$A:$I,8,0)</f>
        <v>#N/A</v>
      </c>
      <c r="W596" s="65" t="e">
        <f>VLOOKUP($X596,Vector!$A:$I,9,0)</f>
        <v>#N/A</v>
      </c>
      <c r="X596" s="13" t="str">
        <f t="shared" si="56"/>
        <v/>
      </c>
      <c r="Y596" s="75">
        <f t="shared" si="57"/>
        <v>0</v>
      </c>
    </row>
    <row r="597" spans="10:25" x14ac:dyDescent="0.25">
      <c r="J597" s="57" t="e">
        <f>+VLOOKUP($X597,Vector!$A:$P,4,0)-$A597</f>
        <v>#N/A</v>
      </c>
      <c r="K597" s="57" t="e">
        <f>+VLOOKUP($X597,Vector!$A:$P,2,0)</f>
        <v>#N/A</v>
      </c>
      <c r="L597" s="57" t="e">
        <f>VLOOKUP(VLOOKUP($X597,Vector!$A:$P,5,0),Catalogos!K:L,2,0)</f>
        <v>#N/A</v>
      </c>
      <c r="M597" s="53" t="str">
        <f>IFERROR(VLOOKUP($F597,Catalogos!$A:$B,2,0),"VII")</f>
        <v>VII</v>
      </c>
      <c r="N597" s="56" t="e">
        <f>VLOOKUP(MIN(IFERROR(VLOOKUP(T597,Catalogos!$F:$G,2,0),200),IFERROR(VLOOKUP(U597,Catalogos!$F:$G,2,0),200),IFERROR(VLOOKUP(V597,Catalogos!$F:$G,2,0),200),IFERROR(VLOOKUP(W597,Catalogos!$F:$G,2,0),200)),Catalogos!$G$30:$H$57,2,0)</f>
        <v>#N/A</v>
      </c>
      <c r="O597" s="53" t="e">
        <f>VLOOKUP($F597,Catalogos!$A:$C,3,0)</f>
        <v>#N/A</v>
      </c>
      <c r="P597" s="14" t="e">
        <f t="shared" si="53"/>
        <v>#N/A</v>
      </c>
      <c r="Q597" s="20">
        <f t="shared" si="54"/>
        <v>0</v>
      </c>
      <c r="R597" s="20" t="e">
        <f t="shared" si="55"/>
        <v>#N/A</v>
      </c>
      <c r="S597" s="20" t="s">
        <v>118</v>
      </c>
      <c r="T597" s="65" t="e">
        <f>VLOOKUP($X597,Vector!$A:$I,6,0)</f>
        <v>#N/A</v>
      </c>
      <c r="U597" s="65" t="e">
        <f>VLOOKUP($X597,Vector!$A:$I,7,0)</f>
        <v>#N/A</v>
      </c>
      <c r="V597" s="65" t="e">
        <f>VLOOKUP($X597,Vector!$A:$I,8,0)</f>
        <v>#N/A</v>
      </c>
      <c r="W597" s="65" t="e">
        <f>VLOOKUP($X597,Vector!$A:$I,9,0)</f>
        <v>#N/A</v>
      </c>
      <c r="X597" s="13" t="str">
        <f t="shared" si="56"/>
        <v/>
      </c>
      <c r="Y597" s="75">
        <f t="shared" si="57"/>
        <v>0</v>
      </c>
    </row>
    <row r="598" spans="10:25" x14ac:dyDescent="0.25">
      <c r="J598" s="57" t="e">
        <f>+VLOOKUP($X598,Vector!$A:$P,4,0)-$A598</f>
        <v>#N/A</v>
      </c>
      <c r="K598" s="57" t="e">
        <f>+VLOOKUP($X598,Vector!$A:$P,2,0)</f>
        <v>#N/A</v>
      </c>
      <c r="L598" s="57" t="e">
        <f>VLOOKUP(VLOOKUP($X598,Vector!$A:$P,5,0),Catalogos!K:L,2,0)</f>
        <v>#N/A</v>
      </c>
      <c r="M598" s="53" t="str">
        <f>IFERROR(VLOOKUP($F598,Catalogos!$A:$B,2,0),"VII")</f>
        <v>VII</v>
      </c>
      <c r="N598" s="56" t="e">
        <f>VLOOKUP(MIN(IFERROR(VLOOKUP(T598,Catalogos!$F:$G,2,0),200),IFERROR(VLOOKUP(U598,Catalogos!$F:$G,2,0),200),IFERROR(VLOOKUP(V598,Catalogos!$F:$G,2,0),200),IFERROR(VLOOKUP(W598,Catalogos!$F:$G,2,0),200)),Catalogos!$G$30:$H$57,2,0)</f>
        <v>#N/A</v>
      </c>
      <c r="O598" s="53" t="e">
        <f>VLOOKUP($F598,Catalogos!$A:$C,3,0)</f>
        <v>#N/A</v>
      </c>
      <c r="P598" s="14" t="e">
        <f t="shared" si="53"/>
        <v>#N/A</v>
      </c>
      <c r="Q598" s="20">
        <f t="shared" si="54"/>
        <v>0</v>
      </c>
      <c r="R598" s="20" t="e">
        <f t="shared" si="55"/>
        <v>#N/A</v>
      </c>
      <c r="S598" s="20" t="s">
        <v>118</v>
      </c>
      <c r="T598" s="65" t="e">
        <f>VLOOKUP($X598,Vector!$A:$I,6,0)</f>
        <v>#N/A</v>
      </c>
      <c r="U598" s="65" t="e">
        <f>VLOOKUP($X598,Vector!$A:$I,7,0)</f>
        <v>#N/A</v>
      </c>
      <c r="V598" s="65" t="e">
        <f>VLOOKUP($X598,Vector!$A:$I,8,0)</f>
        <v>#N/A</v>
      </c>
      <c r="W598" s="65" t="e">
        <f>VLOOKUP($X598,Vector!$A:$I,9,0)</f>
        <v>#N/A</v>
      </c>
      <c r="X598" s="13" t="str">
        <f t="shared" si="56"/>
        <v/>
      </c>
      <c r="Y598" s="75">
        <f t="shared" si="57"/>
        <v>0</v>
      </c>
    </row>
    <row r="599" spans="10:25" x14ac:dyDescent="0.25">
      <c r="J599" s="57" t="e">
        <f>+VLOOKUP($X599,Vector!$A:$P,4,0)-$A599</f>
        <v>#N/A</v>
      </c>
      <c r="K599" s="57" t="e">
        <f>+VLOOKUP($X599,Vector!$A:$P,2,0)</f>
        <v>#N/A</v>
      </c>
      <c r="L599" s="57" t="e">
        <f>VLOOKUP(VLOOKUP($X599,Vector!$A:$P,5,0),Catalogos!K:L,2,0)</f>
        <v>#N/A</v>
      </c>
      <c r="M599" s="53" t="str">
        <f>IFERROR(VLOOKUP($F599,Catalogos!$A:$B,2,0),"VII")</f>
        <v>VII</v>
      </c>
      <c r="N599" s="56" t="e">
        <f>VLOOKUP(MIN(IFERROR(VLOOKUP(T599,Catalogos!$F:$G,2,0),200),IFERROR(VLOOKUP(U599,Catalogos!$F:$G,2,0),200),IFERROR(VLOOKUP(V599,Catalogos!$F:$G,2,0),200),IFERROR(VLOOKUP(W599,Catalogos!$F:$G,2,0),200)),Catalogos!$G$30:$H$57,2,0)</f>
        <v>#N/A</v>
      </c>
      <c r="O599" s="53" t="e">
        <f>VLOOKUP($F599,Catalogos!$A:$C,3,0)</f>
        <v>#N/A</v>
      </c>
      <c r="P599" s="14" t="e">
        <f t="shared" si="53"/>
        <v>#N/A</v>
      </c>
      <c r="Q599" s="20">
        <f t="shared" si="54"/>
        <v>0</v>
      </c>
      <c r="R599" s="20" t="e">
        <f t="shared" si="55"/>
        <v>#N/A</v>
      </c>
      <c r="S599" s="20" t="s">
        <v>118</v>
      </c>
      <c r="T599" s="65" t="e">
        <f>VLOOKUP($X599,Vector!$A:$I,6,0)</f>
        <v>#N/A</v>
      </c>
      <c r="U599" s="65" t="e">
        <f>VLOOKUP($X599,Vector!$A:$I,7,0)</f>
        <v>#N/A</v>
      </c>
      <c r="V599" s="65" t="e">
        <f>VLOOKUP($X599,Vector!$A:$I,8,0)</f>
        <v>#N/A</v>
      </c>
      <c r="W599" s="65" t="e">
        <f>VLOOKUP($X599,Vector!$A:$I,9,0)</f>
        <v>#N/A</v>
      </c>
      <c r="X599" s="13" t="str">
        <f t="shared" si="56"/>
        <v/>
      </c>
      <c r="Y599" s="75">
        <f t="shared" si="57"/>
        <v>0</v>
      </c>
    </row>
    <row r="600" spans="10:25" x14ac:dyDescent="0.25">
      <c r="J600" s="57" t="e">
        <f>+VLOOKUP($X600,Vector!$A:$P,4,0)-$A600</f>
        <v>#N/A</v>
      </c>
      <c r="K600" s="57" t="e">
        <f>+VLOOKUP($X600,Vector!$A:$P,2,0)</f>
        <v>#N/A</v>
      </c>
      <c r="L600" s="57" t="e">
        <f>VLOOKUP(VLOOKUP($X600,Vector!$A:$P,5,0),Catalogos!K:L,2,0)</f>
        <v>#N/A</v>
      </c>
      <c r="M600" s="53" t="str">
        <f>IFERROR(VLOOKUP($F600,Catalogos!$A:$B,2,0),"VII")</f>
        <v>VII</v>
      </c>
      <c r="N600" s="56" t="e">
        <f>VLOOKUP(MIN(IFERROR(VLOOKUP(T600,Catalogos!$F:$G,2,0),200),IFERROR(VLOOKUP(U600,Catalogos!$F:$G,2,0),200),IFERROR(VLOOKUP(V600,Catalogos!$F:$G,2,0),200),IFERROR(VLOOKUP(W600,Catalogos!$F:$G,2,0),200)),Catalogos!$G$30:$H$57,2,0)</f>
        <v>#N/A</v>
      </c>
      <c r="O600" s="53" t="e">
        <f>VLOOKUP($F600,Catalogos!$A:$C,3,0)</f>
        <v>#N/A</v>
      </c>
      <c r="P600" s="14" t="e">
        <f t="shared" si="53"/>
        <v>#N/A</v>
      </c>
      <c r="Q600" s="20">
        <f t="shared" si="54"/>
        <v>0</v>
      </c>
      <c r="R600" s="20" t="e">
        <f t="shared" si="55"/>
        <v>#N/A</v>
      </c>
      <c r="S600" s="20" t="s">
        <v>118</v>
      </c>
      <c r="T600" s="65" t="e">
        <f>VLOOKUP($X600,Vector!$A:$I,6,0)</f>
        <v>#N/A</v>
      </c>
      <c r="U600" s="65" t="e">
        <f>VLOOKUP($X600,Vector!$A:$I,7,0)</f>
        <v>#N/A</v>
      </c>
      <c r="V600" s="65" t="e">
        <f>VLOOKUP($X600,Vector!$A:$I,8,0)</f>
        <v>#N/A</v>
      </c>
      <c r="W600" s="65" t="e">
        <f>VLOOKUP($X600,Vector!$A:$I,9,0)</f>
        <v>#N/A</v>
      </c>
      <c r="X600" s="13" t="str">
        <f t="shared" si="56"/>
        <v/>
      </c>
      <c r="Y600" s="75">
        <f t="shared" si="57"/>
        <v>0</v>
      </c>
    </row>
    <row r="601" spans="10:25" x14ac:dyDescent="0.25">
      <c r="J601" s="57" t="e">
        <f>+VLOOKUP($X601,Vector!$A:$P,4,0)-$A601</f>
        <v>#N/A</v>
      </c>
      <c r="K601" s="57" t="e">
        <f>+VLOOKUP($X601,Vector!$A:$P,2,0)</f>
        <v>#N/A</v>
      </c>
      <c r="L601" s="57" t="e">
        <f>VLOOKUP(VLOOKUP($X601,Vector!$A:$P,5,0),Catalogos!K:L,2,0)</f>
        <v>#N/A</v>
      </c>
      <c r="M601" s="53" t="str">
        <f>IFERROR(VLOOKUP($F601,Catalogos!$A:$B,2,0),"VII")</f>
        <v>VII</v>
      </c>
      <c r="N601" s="56" t="e">
        <f>VLOOKUP(MIN(IFERROR(VLOOKUP(T601,Catalogos!$F:$G,2,0),200),IFERROR(VLOOKUP(U601,Catalogos!$F:$G,2,0),200),IFERROR(VLOOKUP(V601,Catalogos!$F:$G,2,0),200),IFERROR(VLOOKUP(W601,Catalogos!$F:$G,2,0),200)),Catalogos!$G$30:$H$57,2,0)</f>
        <v>#N/A</v>
      </c>
      <c r="O601" s="53" t="e">
        <f>VLOOKUP($F601,Catalogos!$A:$C,3,0)</f>
        <v>#N/A</v>
      </c>
      <c r="P601" s="14" t="e">
        <f t="shared" si="53"/>
        <v>#N/A</v>
      </c>
      <c r="Q601" s="20">
        <f t="shared" si="54"/>
        <v>0</v>
      </c>
      <c r="R601" s="20" t="e">
        <f t="shared" si="55"/>
        <v>#N/A</v>
      </c>
      <c r="S601" s="20" t="s">
        <v>118</v>
      </c>
      <c r="T601" s="65" t="e">
        <f>VLOOKUP($X601,Vector!$A:$I,6,0)</f>
        <v>#N/A</v>
      </c>
      <c r="U601" s="65" t="e">
        <f>VLOOKUP($X601,Vector!$A:$I,7,0)</f>
        <v>#N/A</v>
      </c>
      <c r="V601" s="65" t="e">
        <f>VLOOKUP($X601,Vector!$A:$I,8,0)</f>
        <v>#N/A</v>
      </c>
      <c r="W601" s="65" t="e">
        <f>VLOOKUP($X601,Vector!$A:$I,9,0)</f>
        <v>#N/A</v>
      </c>
      <c r="X601" s="13" t="str">
        <f t="shared" si="56"/>
        <v/>
      </c>
      <c r="Y601" s="75">
        <f t="shared" si="57"/>
        <v>0</v>
      </c>
    </row>
    <row r="602" spans="10:25" x14ac:dyDescent="0.25">
      <c r="J602" s="57" t="e">
        <f>+VLOOKUP($X602,Vector!$A:$P,4,0)-$A602</f>
        <v>#N/A</v>
      </c>
      <c r="K602" s="57" t="e">
        <f>+VLOOKUP($X602,Vector!$A:$P,2,0)</f>
        <v>#N/A</v>
      </c>
      <c r="L602" s="57" t="e">
        <f>VLOOKUP(VLOOKUP($X602,Vector!$A:$P,5,0),Catalogos!K:L,2,0)</f>
        <v>#N/A</v>
      </c>
      <c r="M602" s="53" t="str">
        <f>IFERROR(VLOOKUP($F602,Catalogos!$A:$B,2,0),"VII")</f>
        <v>VII</v>
      </c>
      <c r="N602" s="56" t="e">
        <f>VLOOKUP(MIN(IFERROR(VLOOKUP(T602,Catalogos!$F:$G,2,0),200),IFERROR(VLOOKUP(U602,Catalogos!$F:$G,2,0),200),IFERROR(VLOOKUP(V602,Catalogos!$F:$G,2,0),200),IFERROR(VLOOKUP(W602,Catalogos!$F:$G,2,0),200)),Catalogos!$G$30:$H$57,2,0)</f>
        <v>#N/A</v>
      </c>
      <c r="O602" s="53" t="e">
        <f>VLOOKUP($F602,Catalogos!$A:$C,3,0)</f>
        <v>#N/A</v>
      </c>
      <c r="P602" s="14" t="e">
        <f t="shared" si="53"/>
        <v>#N/A</v>
      </c>
      <c r="Q602" s="20">
        <f t="shared" si="54"/>
        <v>0</v>
      </c>
      <c r="R602" s="20" t="e">
        <f t="shared" si="55"/>
        <v>#N/A</v>
      </c>
      <c r="S602" s="20" t="s">
        <v>118</v>
      </c>
      <c r="T602" s="65" t="e">
        <f>VLOOKUP($X602,Vector!$A:$I,6,0)</f>
        <v>#N/A</v>
      </c>
      <c r="U602" s="65" t="e">
        <f>VLOOKUP($X602,Vector!$A:$I,7,0)</f>
        <v>#N/A</v>
      </c>
      <c r="V602" s="65" t="e">
        <f>VLOOKUP($X602,Vector!$A:$I,8,0)</f>
        <v>#N/A</v>
      </c>
      <c r="W602" s="65" t="e">
        <f>VLOOKUP($X602,Vector!$A:$I,9,0)</f>
        <v>#N/A</v>
      </c>
      <c r="X602" s="13" t="str">
        <f t="shared" si="56"/>
        <v/>
      </c>
      <c r="Y602" s="75">
        <f t="shared" si="57"/>
        <v>0</v>
      </c>
    </row>
    <row r="603" spans="10:25" x14ac:dyDescent="0.25">
      <c r="J603" s="57" t="e">
        <f>+VLOOKUP($X603,Vector!$A:$P,4,0)-$A603</f>
        <v>#N/A</v>
      </c>
      <c r="K603" s="57" t="e">
        <f>+VLOOKUP($X603,Vector!$A:$P,2,0)</f>
        <v>#N/A</v>
      </c>
      <c r="L603" s="57" t="e">
        <f>VLOOKUP(VLOOKUP($X603,Vector!$A:$P,5,0),Catalogos!K:L,2,0)</f>
        <v>#N/A</v>
      </c>
      <c r="M603" s="53" t="str">
        <f>IFERROR(VLOOKUP($F603,Catalogos!$A:$B,2,0),"VII")</f>
        <v>VII</v>
      </c>
      <c r="N603" s="56" t="e">
        <f>VLOOKUP(MIN(IFERROR(VLOOKUP(T603,Catalogos!$F:$G,2,0),200),IFERROR(VLOOKUP(U603,Catalogos!$F:$G,2,0),200),IFERROR(VLOOKUP(V603,Catalogos!$F:$G,2,0),200),IFERROR(VLOOKUP(W603,Catalogos!$F:$G,2,0),200)),Catalogos!$G$30:$H$57,2,0)</f>
        <v>#N/A</v>
      </c>
      <c r="O603" s="53" t="e">
        <f>VLOOKUP($F603,Catalogos!$A:$C,3,0)</f>
        <v>#N/A</v>
      </c>
      <c r="P603" s="14" t="e">
        <f t="shared" si="53"/>
        <v>#N/A</v>
      </c>
      <c r="Q603" s="20">
        <f t="shared" si="54"/>
        <v>0</v>
      </c>
      <c r="R603" s="20" t="e">
        <f t="shared" si="55"/>
        <v>#N/A</v>
      </c>
      <c r="S603" s="20" t="s">
        <v>118</v>
      </c>
      <c r="T603" s="65" t="e">
        <f>VLOOKUP($X603,Vector!$A:$I,6,0)</f>
        <v>#N/A</v>
      </c>
      <c r="U603" s="65" t="e">
        <f>VLOOKUP($X603,Vector!$A:$I,7,0)</f>
        <v>#N/A</v>
      </c>
      <c r="V603" s="65" t="e">
        <f>VLOOKUP($X603,Vector!$A:$I,8,0)</f>
        <v>#N/A</v>
      </c>
      <c r="W603" s="65" t="e">
        <f>VLOOKUP($X603,Vector!$A:$I,9,0)</f>
        <v>#N/A</v>
      </c>
      <c r="X603" s="13" t="str">
        <f t="shared" si="56"/>
        <v/>
      </c>
      <c r="Y603" s="75">
        <f t="shared" si="57"/>
        <v>0</v>
      </c>
    </row>
    <row r="604" spans="10:25" x14ac:dyDescent="0.25">
      <c r="J604" s="57" t="e">
        <f>+VLOOKUP($X604,Vector!$A:$P,4,0)-$A604</f>
        <v>#N/A</v>
      </c>
      <c r="K604" s="57" t="e">
        <f>+VLOOKUP($X604,Vector!$A:$P,2,0)</f>
        <v>#N/A</v>
      </c>
      <c r="L604" s="57" t="e">
        <f>VLOOKUP(VLOOKUP($X604,Vector!$A:$P,5,0),Catalogos!K:L,2,0)</f>
        <v>#N/A</v>
      </c>
      <c r="M604" s="53" t="str">
        <f>IFERROR(VLOOKUP($F604,Catalogos!$A:$B,2,0),"VII")</f>
        <v>VII</v>
      </c>
      <c r="N604" s="56" t="e">
        <f>VLOOKUP(MIN(IFERROR(VLOOKUP(T604,Catalogos!$F:$G,2,0),200),IFERROR(VLOOKUP(U604,Catalogos!$F:$G,2,0),200),IFERROR(VLOOKUP(V604,Catalogos!$F:$G,2,0),200),IFERROR(VLOOKUP(W604,Catalogos!$F:$G,2,0),200)),Catalogos!$G$30:$H$57,2,0)</f>
        <v>#N/A</v>
      </c>
      <c r="O604" s="53" t="e">
        <f>VLOOKUP($F604,Catalogos!$A:$C,3,0)</f>
        <v>#N/A</v>
      </c>
      <c r="P604" s="14" t="e">
        <f t="shared" si="53"/>
        <v>#N/A</v>
      </c>
      <c r="Q604" s="20">
        <f t="shared" si="54"/>
        <v>0</v>
      </c>
      <c r="R604" s="20" t="e">
        <f t="shared" si="55"/>
        <v>#N/A</v>
      </c>
      <c r="S604" s="20" t="s">
        <v>118</v>
      </c>
      <c r="T604" s="65" t="e">
        <f>VLOOKUP($X604,Vector!$A:$I,6,0)</f>
        <v>#N/A</v>
      </c>
      <c r="U604" s="65" t="e">
        <f>VLOOKUP($X604,Vector!$A:$I,7,0)</f>
        <v>#N/A</v>
      </c>
      <c r="V604" s="65" t="e">
        <f>VLOOKUP($X604,Vector!$A:$I,8,0)</f>
        <v>#N/A</v>
      </c>
      <c r="W604" s="65" t="e">
        <f>VLOOKUP($X604,Vector!$A:$I,9,0)</f>
        <v>#N/A</v>
      </c>
      <c r="X604" s="13" t="str">
        <f t="shared" si="56"/>
        <v/>
      </c>
      <c r="Y604" s="75">
        <f t="shared" si="57"/>
        <v>0</v>
      </c>
    </row>
    <row r="605" spans="10:25" x14ac:dyDescent="0.25">
      <c r="J605" s="57" t="e">
        <f>+VLOOKUP($X605,Vector!$A:$P,4,0)-$A605</f>
        <v>#N/A</v>
      </c>
      <c r="K605" s="57" t="e">
        <f>+VLOOKUP($X605,Vector!$A:$P,2,0)</f>
        <v>#N/A</v>
      </c>
      <c r="L605" s="57" t="e">
        <f>VLOOKUP(VLOOKUP($X605,Vector!$A:$P,5,0),Catalogos!K:L,2,0)</f>
        <v>#N/A</v>
      </c>
      <c r="M605" s="53" t="str">
        <f>IFERROR(VLOOKUP($F605,Catalogos!$A:$B,2,0),"VII")</f>
        <v>VII</v>
      </c>
      <c r="N605" s="56" t="e">
        <f>VLOOKUP(MIN(IFERROR(VLOOKUP(T605,Catalogos!$F:$G,2,0),200),IFERROR(VLOOKUP(U605,Catalogos!$F:$G,2,0),200),IFERROR(VLOOKUP(V605,Catalogos!$F:$G,2,0),200),IFERROR(VLOOKUP(W605,Catalogos!$F:$G,2,0),200)),Catalogos!$G$30:$H$57,2,0)</f>
        <v>#N/A</v>
      </c>
      <c r="O605" s="53" t="e">
        <f>VLOOKUP($F605,Catalogos!$A:$C,3,0)</f>
        <v>#N/A</v>
      </c>
      <c r="P605" s="14" t="e">
        <f t="shared" si="53"/>
        <v>#N/A</v>
      </c>
      <c r="Q605" s="20">
        <f t="shared" si="54"/>
        <v>0</v>
      </c>
      <c r="R605" s="20" t="e">
        <f t="shared" si="55"/>
        <v>#N/A</v>
      </c>
      <c r="S605" s="20" t="s">
        <v>118</v>
      </c>
      <c r="T605" s="65" t="e">
        <f>VLOOKUP($X605,Vector!$A:$I,6,0)</f>
        <v>#N/A</v>
      </c>
      <c r="U605" s="65" t="e">
        <f>VLOOKUP($X605,Vector!$A:$I,7,0)</f>
        <v>#N/A</v>
      </c>
      <c r="V605" s="65" t="e">
        <f>VLOOKUP($X605,Vector!$A:$I,8,0)</f>
        <v>#N/A</v>
      </c>
      <c r="W605" s="65" t="e">
        <f>VLOOKUP($X605,Vector!$A:$I,9,0)</f>
        <v>#N/A</v>
      </c>
      <c r="X605" s="13" t="str">
        <f t="shared" si="56"/>
        <v/>
      </c>
      <c r="Y605" s="75">
        <f t="shared" si="57"/>
        <v>0</v>
      </c>
    </row>
    <row r="606" spans="10:25" x14ac:dyDescent="0.25">
      <c r="J606" s="57" t="e">
        <f>+VLOOKUP($X606,Vector!$A:$P,4,0)-$A606</f>
        <v>#N/A</v>
      </c>
      <c r="K606" s="57" t="e">
        <f>+VLOOKUP($X606,Vector!$A:$P,2,0)</f>
        <v>#N/A</v>
      </c>
      <c r="L606" s="57" t="e">
        <f>VLOOKUP(VLOOKUP($X606,Vector!$A:$P,5,0),Catalogos!K:L,2,0)</f>
        <v>#N/A</v>
      </c>
      <c r="M606" s="53" t="str">
        <f>IFERROR(VLOOKUP($F606,Catalogos!$A:$B,2,0),"VII")</f>
        <v>VII</v>
      </c>
      <c r="N606" s="56" t="e">
        <f>VLOOKUP(MIN(IFERROR(VLOOKUP(T606,Catalogos!$F:$G,2,0),200),IFERROR(VLOOKUP(U606,Catalogos!$F:$G,2,0),200),IFERROR(VLOOKUP(V606,Catalogos!$F:$G,2,0),200),IFERROR(VLOOKUP(W606,Catalogos!$F:$G,2,0),200)),Catalogos!$G$30:$H$57,2,0)</f>
        <v>#N/A</v>
      </c>
      <c r="O606" s="53" t="e">
        <f>VLOOKUP($F606,Catalogos!$A:$C,3,0)</f>
        <v>#N/A</v>
      </c>
      <c r="P606" s="14" t="e">
        <f t="shared" si="53"/>
        <v>#N/A</v>
      </c>
      <c r="Q606" s="20">
        <f t="shared" si="54"/>
        <v>0</v>
      </c>
      <c r="R606" s="20" t="e">
        <f t="shared" si="55"/>
        <v>#N/A</v>
      </c>
      <c r="S606" s="20" t="s">
        <v>118</v>
      </c>
      <c r="T606" s="65" t="e">
        <f>VLOOKUP($X606,Vector!$A:$I,6,0)</f>
        <v>#N/A</v>
      </c>
      <c r="U606" s="65" t="e">
        <f>VLOOKUP($X606,Vector!$A:$I,7,0)</f>
        <v>#N/A</v>
      </c>
      <c r="V606" s="65" t="e">
        <f>VLOOKUP($X606,Vector!$A:$I,8,0)</f>
        <v>#N/A</v>
      </c>
      <c r="W606" s="65" t="e">
        <f>VLOOKUP($X606,Vector!$A:$I,9,0)</f>
        <v>#N/A</v>
      </c>
      <c r="X606" s="13" t="str">
        <f t="shared" si="56"/>
        <v/>
      </c>
      <c r="Y606" s="75">
        <f t="shared" si="57"/>
        <v>0</v>
      </c>
    </row>
    <row r="607" spans="10:25" x14ac:dyDescent="0.25">
      <c r="J607" s="57" t="e">
        <f>+VLOOKUP($X607,Vector!$A:$P,4,0)-$A607</f>
        <v>#N/A</v>
      </c>
      <c r="K607" s="57" t="e">
        <f>+VLOOKUP($X607,Vector!$A:$P,2,0)</f>
        <v>#N/A</v>
      </c>
      <c r="L607" s="57" t="e">
        <f>VLOOKUP(VLOOKUP($X607,Vector!$A:$P,5,0),Catalogos!K:L,2,0)</f>
        <v>#N/A</v>
      </c>
      <c r="M607" s="53" t="str">
        <f>IFERROR(VLOOKUP($F607,Catalogos!$A:$B,2,0),"VII")</f>
        <v>VII</v>
      </c>
      <c r="N607" s="56" t="e">
        <f>VLOOKUP(MIN(IFERROR(VLOOKUP(T607,Catalogos!$F:$G,2,0),200),IFERROR(VLOOKUP(U607,Catalogos!$F:$G,2,0),200),IFERROR(VLOOKUP(V607,Catalogos!$F:$G,2,0),200),IFERROR(VLOOKUP(W607,Catalogos!$F:$G,2,0),200)),Catalogos!$G$30:$H$57,2,0)</f>
        <v>#N/A</v>
      </c>
      <c r="O607" s="53" t="e">
        <f>VLOOKUP($F607,Catalogos!$A:$C,3,0)</f>
        <v>#N/A</v>
      </c>
      <c r="P607" s="14" t="e">
        <f t="shared" si="53"/>
        <v>#N/A</v>
      </c>
      <c r="Q607" s="20">
        <f t="shared" si="54"/>
        <v>0</v>
      </c>
      <c r="R607" s="20" t="e">
        <f t="shared" si="55"/>
        <v>#N/A</v>
      </c>
      <c r="S607" s="20" t="s">
        <v>118</v>
      </c>
      <c r="T607" s="65" t="e">
        <f>VLOOKUP($X607,Vector!$A:$I,6,0)</f>
        <v>#N/A</v>
      </c>
      <c r="U607" s="65" t="e">
        <f>VLOOKUP($X607,Vector!$A:$I,7,0)</f>
        <v>#N/A</v>
      </c>
      <c r="V607" s="65" t="e">
        <f>VLOOKUP($X607,Vector!$A:$I,8,0)</f>
        <v>#N/A</v>
      </c>
      <c r="W607" s="65" t="e">
        <f>VLOOKUP($X607,Vector!$A:$I,9,0)</f>
        <v>#N/A</v>
      </c>
      <c r="X607" s="13" t="str">
        <f t="shared" si="56"/>
        <v/>
      </c>
      <c r="Y607" s="75">
        <f t="shared" si="57"/>
        <v>0</v>
      </c>
    </row>
    <row r="608" spans="10:25" x14ac:dyDescent="0.25">
      <c r="J608" s="57" t="e">
        <f>+VLOOKUP($X608,Vector!$A:$P,4,0)-$A608</f>
        <v>#N/A</v>
      </c>
      <c r="K608" s="57" t="e">
        <f>+VLOOKUP($X608,Vector!$A:$P,2,0)</f>
        <v>#N/A</v>
      </c>
      <c r="L608" s="57" t="e">
        <f>VLOOKUP(VLOOKUP($X608,Vector!$A:$P,5,0),Catalogos!K:L,2,0)</f>
        <v>#N/A</v>
      </c>
      <c r="M608" s="53" t="str">
        <f>IFERROR(VLOOKUP($F608,Catalogos!$A:$B,2,0),"VII")</f>
        <v>VII</v>
      </c>
      <c r="N608" s="56" t="e">
        <f>VLOOKUP(MIN(IFERROR(VLOOKUP(T608,Catalogos!$F:$G,2,0),200),IFERROR(VLOOKUP(U608,Catalogos!$F:$G,2,0),200),IFERROR(VLOOKUP(V608,Catalogos!$F:$G,2,0),200),IFERROR(VLOOKUP(W608,Catalogos!$F:$G,2,0),200)),Catalogos!$G$30:$H$57,2,0)</f>
        <v>#N/A</v>
      </c>
      <c r="O608" s="53" t="e">
        <f>VLOOKUP($F608,Catalogos!$A:$C,3,0)</f>
        <v>#N/A</v>
      </c>
      <c r="P608" s="14" t="e">
        <f t="shared" si="53"/>
        <v>#N/A</v>
      </c>
      <c r="Q608" s="20">
        <f t="shared" si="54"/>
        <v>0</v>
      </c>
      <c r="R608" s="20" t="e">
        <f t="shared" si="55"/>
        <v>#N/A</v>
      </c>
      <c r="S608" s="20" t="s">
        <v>118</v>
      </c>
      <c r="T608" s="65" t="e">
        <f>VLOOKUP($X608,Vector!$A:$I,6,0)</f>
        <v>#N/A</v>
      </c>
      <c r="U608" s="65" t="e">
        <f>VLOOKUP($X608,Vector!$A:$I,7,0)</f>
        <v>#N/A</v>
      </c>
      <c r="V608" s="65" t="e">
        <f>VLOOKUP($X608,Vector!$A:$I,8,0)</f>
        <v>#N/A</v>
      </c>
      <c r="W608" s="65" t="e">
        <f>VLOOKUP($X608,Vector!$A:$I,9,0)</f>
        <v>#N/A</v>
      </c>
      <c r="X608" s="13" t="str">
        <f t="shared" si="56"/>
        <v/>
      </c>
      <c r="Y608" s="75">
        <f t="shared" si="57"/>
        <v>0</v>
      </c>
    </row>
    <row r="609" spans="10:25" x14ac:dyDescent="0.25">
      <c r="J609" s="57" t="e">
        <f>+VLOOKUP($X609,Vector!$A:$P,4,0)-$A609</f>
        <v>#N/A</v>
      </c>
      <c r="K609" s="57" t="e">
        <f>+VLOOKUP($X609,Vector!$A:$P,2,0)</f>
        <v>#N/A</v>
      </c>
      <c r="L609" s="57" t="e">
        <f>VLOOKUP(VLOOKUP($X609,Vector!$A:$P,5,0),Catalogos!K:L,2,0)</f>
        <v>#N/A</v>
      </c>
      <c r="M609" s="53" t="str">
        <f>IFERROR(VLOOKUP($F609,Catalogos!$A:$B,2,0),"VII")</f>
        <v>VII</v>
      </c>
      <c r="N609" s="56" t="e">
        <f>VLOOKUP(MIN(IFERROR(VLOOKUP(T609,Catalogos!$F:$G,2,0),200),IFERROR(VLOOKUP(U609,Catalogos!$F:$G,2,0),200),IFERROR(VLOOKUP(V609,Catalogos!$F:$G,2,0),200),IFERROR(VLOOKUP(W609,Catalogos!$F:$G,2,0),200)),Catalogos!$G$30:$H$57,2,0)</f>
        <v>#N/A</v>
      </c>
      <c r="O609" s="53" t="e">
        <f>VLOOKUP($F609,Catalogos!$A:$C,3,0)</f>
        <v>#N/A</v>
      </c>
      <c r="P609" s="14" t="e">
        <f t="shared" si="53"/>
        <v>#N/A</v>
      </c>
      <c r="Q609" s="20">
        <f t="shared" si="54"/>
        <v>0</v>
      </c>
      <c r="R609" s="20" t="e">
        <f t="shared" si="55"/>
        <v>#N/A</v>
      </c>
      <c r="S609" s="20" t="s">
        <v>118</v>
      </c>
      <c r="T609" s="65" t="e">
        <f>VLOOKUP($X609,Vector!$A:$I,6,0)</f>
        <v>#N/A</v>
      </c>
      <c r="U609" s="65" t="e">
        <f>VLOOKUP($X609,Vector!$A:$I,7,0)</f>
        <v>#N/A</v>
      </c>
      <c r="V609" s="65" t="e">
        <f>VLOOKUP($X609,Vector!$A:$I,8,0)</f>
        <v>#N/A</v>
      </c>
      <c r="W609" s="65" t="e">
        <f>VLOOKUP($X609,Vector!$A:$I,9,0)</f>
        <v>#N/A</v>
      </c>
      <c r="X609" s="13" t="str">
        <f t="shared" si="56"/>
        <v/>
      </c>
      <c r="Y609" s="75">
        <f t="shared" si="57"/>
        <v>0</v>
      </c>
    </row>
    <row r="610" spans="10:25" x14ac:dyDescent="0.25">
      <c r="J610" s="57" t="e">
        <f>+VLOOKUP($X610,Vector!$A:$P,4,0)-$A610</f>
        <v>#N/A</v>
      </c>
      <c r="K610" s="57" t="e">
        <f>+VLOOKUP($X610,Vector!$A:$P,2,0)</f>
        <v>#N/A</v>
      </c>
      <c r="L610" s="57" t="e">
        <f>VLOOKUP(VLOOKUP($X610,Vector!$A:$P,5,0),Catalogos!K:L,2,0)</f>
        <v>#N/A</v>
      </c>
      <c r="M610" s="53" t="str">
        <f>IFERROR(VLOOKUP($F610,Catalogos!$A:$B,2,0),"VII")</f>
        <v>VII</v>
      </c>
      <c r="N610" s="56" t="e">
        <f>VLOOKUP(MIN(IFERROR(VLOOKUP(T610,Catalogos!$F:$G,2,0),200),IFERROR(VLOOKUP(U610,Catalogos!$F:$G,2,0),200),IFERROR(VLOOKUP(V610,Catalogos!$F:$G,2,0),200),IFERROR(VLOOKUP(W610,Catalogos!$F:$G,2,0),200)),Catalogos!$G$30:$H$57,2,0)</f>
        <v>#N/A</v>
      </c>
      <c r="O610" s="53" t="e">
        <f>VLOOKUP($F610,Catalogos!$A:$C,3,0)</f>
        <v>#N/A</v>
      </c>
      <c r="P610" s="14" t="e">
        <f t="shared" si="53"/>
        <v>#N/A</v>
      </c>
      <c r="Q610" s="20">
        <f t="shared" si="54"/>
        <v>0</v>
      </c>
      <c r="R610" s="20" t="e">
        <f t="shared" si="55"/>
        <v>#N/A</v>
      </c>
      <c r="S610" s="20" t="s">
        <v>118</v>
      </c>
      <c r="T610" s="65" t="e">
        <f>VLOOKUP($X610,Vector!$A:$I,6,0)</f>
        <v>#N/A</v>
      </c>
      <c r="U610" s="65" t="e">
        <f>VLOOKUP($X610,Vector!$A:$I,7,0)</f>
        <v>#N/A</v>
      </c>
      <c r="V610" s="65" t="e">
        <f>VLOOKUP($X610,Vector!$A:$I,8,0)</f>
        <v>#N/A</v>
      </c>
      <c r="W610" s="65" t="e">
        <f>VLOOKUP($X610,Vector!$A:$I,9,0)</f>
        <v>#N/A</v>
      </c>
      <c r="X610" s="13" t="str">
        <f t="shared" si="56"/>
        <v/>
      </c>
      <c r="Y610" s="75">
        <f t="shared" si="57"/>
        <v>0</v>
      </c>
    </row>
    <row r="611" spans="10:25" x14ac:dyDescent="0.25">
      <c r="J611" s="57" t="e">
        <f>+VLOOKUP($X611,Vector!$A:$P,4,0)-$A611</f>
        <v>#N/A</v>
      </c>
      <c r="K611" s="57" t="e">
        <f>+VLOOKUP($X611,Vector!$A:$P,2,0)</f>
        <v>#N/A</v>
      </c>
      <c r="L611" s="57" t="e">
        <f>VLOOKUP(VLOOKUP($X611,Vector!$A:$P,5,0),Catalogos!K:L,2,0)</f>
        <v>#N/A</v>
      </c>
      <c r="M611" s="53" t="str">
        <f>IFERROR(VLOOKUP($F611,Catalogos!$A:$B,2,0),"VII")</f>
        <v>VII</v>
      </c>
      <c r="N611" s="56" t="e">
        <f>VLOOKUP(MIN(IFERROR(VLOOKUP(T611,Catalogos!$F:$G,2,0),200),IFERROR(VLOOKUP(U611,Catalogos!$F:$G,2,0),200),IFERROR(VLOOKUP(V611,Catalogos!$F:$G,2,0),200),IFERROR(VLOOKUP(W611,Catalogos!$F:$G,2,0),200)),Catalogos!$G$30:$H$57,2,0)</f>
        <v>#N/A</v>
      </c>
      <c r="O611" s="53" t="e">
        <f>VLOOKUP($F611,Catalogos!$A:$C,3,0)</f>
        <v>#N/A</v>
      </c>
      <c r="P611" s="14" t="e">
        <f t="shared" si="53"/>
        <v>#N/A</v>
      </c>
      <c r="Q611" s="20">
        <f t="shared" si="54"/>
        <v>0</v>
      </c>
      <c r="R611" s="20" t="e">
        <f t="shared" si="55"/>
        <v>#N/A</v>
      </c>
      <c r="S611" s="20" t="s">
        <v>118</v>
      </c>
      <c r="T611" s="65" t="e">
        <f>VLOOKUP($X611,Vector!$A:$I,6,0)</f>
        <v>#N/A</v>
      </c>
      <c r="U611" s="65" t="e">
        <f>VLOOKUP($X611,Vector!$A:$I,7,0)</f>
        <v>#N/A</v>
      </c>
      <c r="V611" s="65" t="e">
        <f>VLOOKUP($X611,Vector!$A:$I,8,0)</f>
        <v>#N/A</v>
      </c>
      <c r="W611" s="65" t="e">
        <f>VLOOKUP($X611,Vector!$A:$I,9,0)</f>
        <v>#N/A</v>
      </c>
      <c r="X611" s="13" t="str">
        <f t="shared" si="56"/>
        <v/>
      </c>
      <c r="Y611" s="75">
        <f t="shared" si="57"/>
        <v>0</v>
      </c>
    </row>
    <row r="612" spans="10:25" x14ac:dyDescent="0.25">
      <c r="J612" s="57" t="e">
        <f>+VLOOKUP($X612,Vector!$A:$P,4,0)-$A612</f>
        <v>#N/A</v>
      </c>
      <c r="K612" s="57" t="e">
        <f>+VLOOKUP($X612,Vector!$A:$P,2,0)</f>
        <v>#N/A</v>
      </c>
      <c r="L612" s="57" t="e">
        <f>VLOOKUP(VLOOKUP($X612,Vector!$A:$P,5,0),Catalogos!K:L,2,0)</f>
        <v>#N/A</v>
      </c>
      <c r="M612" s="53" t="str">
        <f>IFERROR(VLOOKUP($F612,Catalogos!$A:$B,2,0),"VII")</f>
        <v>VII</v>
      </c>
      <c r="N612" s="56" t="e">
        <f>VLOOKUP(MIN(IFERROR(VLOOKUP(T612,Catalogos!$F:$G,2,0),200),IFERROR(VLOOKUP(U612,Catalogos!$F:$G,2,0),200),IFERROR(VLOOKUP(V612,Catalogos!$F:$G,2,0),200),IFERROR(VLOOKUP(W612,Catalogos!$F:$G,2,0),200)),Catalogos!$G$30:$H$57,2,0)</f>
        <v>#N/A</v>
      </c>
      <c r="O612" s="53" t="e">
        <f>VLOOKUP($F612,Catalogos!$A:$C,3,0)</f>
        <v>#N/A</v>
      </c>
      <c r="P612" s="14" t="e">
        <f t="shared" si="53"/>
        <v>#N/A</v>
      </c>
      <c r="Q612" s="20">
        <f t="shared" si="54"/>
        <v>0</v>
      </c>
      <c r="R612" s="20" t="e">
        <f t="shared" si="55"/>
        <v>#N/A</v>
      </c>
      <c r="S612" s="20" t="s">
        <v>118</v>
      </c>
      <c r="T612" s="65" t="e">
        <f>VLOOKUP($X612,Vector!$A:$I,6,0)</f>
        <v>#N/A</v>
      </c>
      <c r="U612" s="65" t="e">
        <f>VLOOKUP($X612,Vector!$A:$I,7,0)</f>
        <v>#N/A</v>
      </c>
      <c r="V612" s="65" t="e">
        <f>VLOOKUP($X612,Vector!$A:$I,8,0)</f>
        <v>#N/A</v>
      </c>
      <c r="W612" s="65" t="e">
        <f>VLOOKUP($X612,Vector!$A:$I,9,0)</f>
        <v>#N/A</v>
      </c>
      <c r="X612" s="13" t="str">
        <f t="shared" si="56"/>
        <v/>
      </c>
      <c r="Y612" s="75">
        <f t="shared" si="57"/>
        <v>0</v>
      </c>
    </row>
    <row r="613" spans="10:25" x14ac:dyDescent="0.25">
      <c r="J613" s="57" t="e">
        <f>+VLOOKUP($X613,Vector!$A:$P,4,0)-$A613</f>
        <v>#N/A</v>
      </c>
      <c r="K613" s="57" t="e">
        <f>+VLOOKUP($X613,Vector!$A:$P,2,0)</f>
        <v>#N/A</v>
      </c>
      <c r="L613" s="57" t="e">
        <f>VLOOKUP(VLOOKUP($X613,Vector!$A:$P,5,0),Catalogos!K:L,2,0)</f>
        <v>#N/A</v>
      </c>
      <c r="M613" s="53" t="str">
        <f>IFERROR(VLOOKUP($F613,Catalogos!$A:$B,2,0),"VII")</f>
        <v>VII</v>
      </c>
      <c r="N613" s="56" t="e">
        <f>VLOOKUP(MIN(IFERROR(VLOOKUP(T613,Catalogos!$F:$G,2,0),200),IFERROR(VLOOKUP(U613,Catalogos!$F:$G,2,0),200),IFERROR(VLOOKUP(V613,Catalogos!$F:$G,2,0),200),IFERROR(VLOOKUP(W613,Catalogos!$F:$G,2,0),200)),Catalogos!$G$30:$H$57,2,0)</f>
        <v>#N/A</v>
      </c>
      <c r="O613" s="53" t="e">
        <f>VLOOKUP($F613,Catalogos!$A:$C,3,0)</f>
        <v>#N/A</v>
      </c>
      <c r="P613" s="14" t="e">
        <f t="shared" si="53"/>
        <v>#N/A</v>
      </c>
      <c r="Q613" s="20">
        <f t="shared" si="54"/>
        <v>0</v>
      </c>
      <c r="R613" s="20" t="e">
        <f t="shared" si="55"/>
        <v>#N/A</v>
      </c>
      <c r="S613" s="20" t="s">
        <v>118</v>
      </c>
      <c r="T613" s="65" t="e">
        <f>VLOOKUP($X613,Vector!$A:$I,6,0)</f>
        <v>#N/A</v>
      </c>
      <c r="U613" s="65" t="e">
        <f>VLOOKUP($X613,Vector!$A:$I,7,0)</f>
        <v>#N/A</v>
      </c>
      <c r="V613" s="65" t="e">
        <f>VLOOKUP($X613,Vector!$A:$I,8,0)</f>
        <v>#N/A</v>
      </c>
      <c r="W613" s="65" t="e">
        <f>VLOOKUP($X613,Vector!$A:$I,9,0)</f>
        <v>#N/A</v>
      </c>
      <c r="X613" s="13" t="str">
        <f t="shared" si="56"/>
        <v/>
      </c>
      <c r="Y613" s="75">
        <f t="shared" si="57"/>
        <v>0</v>
      </c>
    </row>
    <row r="614" spans="10:25" x14ac:dyDescent="0.25">
      <c r="J614" s="57" t="e">
        <f>+VLOOKUP($X614,Vector!$A:$P,4,0)-$A614</f>
        <v>#N/A</v>
      </c>
      <c r="K614" s="57" t="e">
        <f>+VLOOKUP($X614,Vector!$A:$P,2,0)</f>
        <v>#N/A</v>
      </c>
      <c r="L614" s="57" t="e">
        <f>VLOOKUP(VLOOKUP($X614,Vector!$A:$P,5,0),Catalogos!K:L,2,0)</f>
        <v>#N/A</v>
      </c>
      <c r="M614" s="53" t="str">
        <f>IFERROR(VLOOKUP($F614,Catalogos!$A:$B,2,0),"VII")</f>
        <v>VII</v>
      </c>
      <c r="N614" s="56" t="e">
        <f>VLOOKUP(MIN(IFERROR(VLOOKUP(T614,Catalogos!$F:$G,2,0),200),IFERROR(VLOOKUP(U614,Catalogos!$F:$G,2,0),200),IFERROR(VLOOKUP(V614,Catalogos!$F:$G,2,0),200),IFERROR(VLOOKUP(W614,Catalogos!$F:$G,2,0),200)),Catalogos!$G$30:$H$57,2,0)</f>
        <v>#N/A</v>
      </c>
      <c r="O614" s="53" t="e">
        <f>VLOOKUP($F614,Catalogos!$A:$C,3,0)</f>
        <v>#N/A</v>
      </c>
      <c r="P614" s="14" t="e">
        <f t="shared" si="53"/>
        <v>#N/A</v>
      </c>
      <c r="Q614" s="20">
        <f t="shared" si="54"/>
        <v>0</v>
      </c>
      <c r="R614" s="20" t="e">
        <f t="shared" si="55"/>
        <v>#N/A</v>
      </c>
      <c r="S614" s="20" t="s">
        <v>118</v>
      </c>
      <c r="T614" s="65" t="e">
        <f>VLOOKUP($X614,Vector!$A:$I,6,0)</f>
        <v>#N/A</v>
      </c>
      <c r="U614" s="65" t="e">
        <f>VLOOKUP($X614,Vector!$A:$I,7,0)</f>
        <v>#N/A</v>
      </c>
      <c r="V614" s="65" t="e">
        <f>VLOOKUP($X614,Vector!$A:$I,8,0)</f>
        <v>#N/A</v>
      </c>
      <c r="W614" s="65" t="e">
        <f>VLOOKUP($X614,Vector!$A:$I,9,0)</f>
        <v>#N/A</v>
      </c>
      <c r="X614" s="13" t="str">
        <f t="shared" si="56"/>
        <v/>
      </c>
      <c r="Y614" s="75">
        <f t="shared" si="57"/>
        <v>0</v>
      </c>
    </row>
    <row r="615" spans="10:25" x14ac:dyDescent="0.25">
      <c r="J615" s="57" t="e">
        <f>+VLOOKUP($X615,Vector!$A:$P,4,0)-$A615</f>
        <v>#N/A</v>
      </c>
      <c r="K615" s="57" t="e">
        <f>+VLOOKUP($X615,Vector!$A:$P,2,0)</f>
        <v>#N/A</v>
      </c>
      <c r="L615" s="57" t="e">
        <f>VLOOKUP(VLOOKUP($X615,Vector!$A:$P,5,0),Catalogos!K:L,2,0)</f>
        <v>#N/A</v>
      </c>
      <c r="M615" s="53" t="str">
        <f>IFERROR(VLOOKUP($F615,Catalogos!$A:$B,2,0),"VII")</f>
        <v>VII</v>
      </c>
      <c r="N615" s="56" t="e">
        <f>VLOOKUP(MIN(IFERROR(VLOOKUP(T615,Catalogos!$F:$G,2,0),200),IFERROR(VLOOKUP(U615,Catalogos!$F:$G,2,0),200),IFERROR(VLOOKUP(V615,Catalogos!$F:$G,2,0),200),IFERROR(VLOOKUP(W615,Catalogos!$F:$G,2,0),200)),Catalogos!$G$30:$H$57,2,0)</f>
        <v>#N/A</v>
      </c>
      <c r="O615" s="53" t="e">
        <f>VLOOKUP($F615,Catalogos!$A:$C,3,0)</f>
        <v>#N/A</v>
      </c>
      <c r="P615" s="14" t="e">
        <f t="shared" si="53"/>
        <v>#N/A</v>
      </c>
      <c r="Q615" s="20">
        <f t="shared" si="54"/>
        <v>0</v>
      </c>
      <c r="R615" s="20" t="e">
        <f t="shared" si="55"/>
        <v>#N/A</v>
      </c>
      <c r="S615" s="20" t="s">
        <v>118</v>
      </c>
      <c r="T615" s="65" t="e">
        <f>VLOOKUP($X615,Vector!$A:$I,6,0)</f>
        <v>#N/A</v>
      </c>
      <c r="U615" s="65" t="e">
        <f>VLOOKUP($X615,Vector!$A:$I,7,0)</f>
        <v>#N/A</v>
      </c>
      <c r="V615" s="65" t="e">
        <f>VLOOKUP($X615,Vector!$A:$I,8,0)</f>
        <v>#N/A</v>
      </c>
      <c r="W615" s="65" t="e">
        <f>VLOOKUP($X615,Vector!$A:$I,9,0)</f>
        <v>#N/A</v>
      </c>
      <c r="X615" s="13" t="str">
        <f t="shared" si="56"/>
        <v/>
      </c>
      <c r="Y615" s="75">
        <f t="shared" si="57"/>
        <v>0</v>
      </c>
    </row>
    <row r="616" spans="10:25" x14ac:dyDescent="0.25">
      <c r="J616" s="57" t="e">
        <f>+VLOOKUP($X616,Vector!$A:$P,4,0)-$A616</f>
        <v>#N/A</v>
      </c>
      <c r="K616" s="57" t="e">
        <f>+VLOOKUP($X616,Vector!$A:$P,2,0)</f>
        <v>#N/A</v>
      </c>
      <c r="L616" s="57" t="e">
        <f>VLOOKUP(VLOOKUP($X616,Vector!$A:$P,5,0),Catalogos!K:L,2,0)</f>
        <v>#N/A</v>
      </c>
      <c r="M616" s="53" t="str">
        <f>IFERROR(VLOOKUP($F616,Catalogos!$A:$B,2,0),"VII")</f>
        <v>VII</v>
      </c>
      <c r="N616" s="56" t="e">
        <f>VLOOKUP(MIN(IFERROR(VLOOKUP(T616,Catalogos!$F:$G,2,0),200),IFERROR(VLOOKUP(U616,Catalogos!$F:$G,2,0),200),IFERROR(VLOOKUP(V616,Catalogos!$F:$G,2,0),200),IFERROR(VLOOKUP(W616,Catalogos!$F:$G,2,0),200)),Catalogos!$G$30:$H$57,2,0)</f>
        <v>#N/A</v>
      </c>
      <c r="O616" s="53" t="e">
        <f>VLOOKUP($F616,Catalogos!$A:$C,3,0)</f>
        <v>#N/A</v>
      </c>
      <c r="P616" s="14" t="e">
        <f t="shared" si="53"/>
        <v>#N/A</v>
      </c>
      <c r="Q616" s="20">
        <f t="shared" si="54"/>
        <v>0</v>
      </c>
      <c r="R616" s="20" t="e">
        <f t="shared" si="55"/>
        <v>#N/A</v>
      </c>
      <c r="S616" s="20" t="s">
        <v>118</v>
      </c>
      <c r="T616" s="65" t="e">
        <f>VLOOKUP($X616,Vector!$A:$I,6,0)</f>
        <v>#N/A</v>
      </c>
      <c r="U616" s="65" t="e">
        <f>VLOOKUP($X616,Vector!$A:$I,7,0)</f>
        <v>#N/A</v>
      </c>
      <c r="V616" s="65" t="e">
        <f>VLOOKUP($X616,Vector!$A:$I,8,0)</f>
        <v>#N/A</v>
      </c>
      <c r="W616" s="65" t="e">
        <f>VLOOKUP($X616,Vector!$A:$I,9,0)</f>
        <v>#N/A</v>
      </c>
      <c r="X616" s="13" t="str">
        <f t="shared" si="56"/>
        <v/>
      </c>
      <c r="Y616" s="75">
        <f t="shared" si="57"/>
        <v>0</v>
      </c>
    </row>
    <row r="617" spans="10:25" x14ac:dyDescent="0.25">
      <c r="J617" s="57" t="e">
        <f>+VLOOKUP($X617,Vector!$A:$P,4,0)-$A617</f>
        <v>#N/A</v>
      </c>
      <c r="K617" s="57" t="e">
        <f>+VLOOKUP($X617,Vector!$A:$P,2,0)</f>
        <v>#N/A</v>
      </c>
      <c r="L617" s="57" t="e">
        <f>VLOOKUP(VLOOKUP($X617,Vector!$A:$P,5,0),Catalogos!K:L,2,0)</f>
        <v>#N/A</v>
      </c>
      <c r="M617" s="53" t="str">
        <f>IFERROR(VLOOKUP($F617,Catalogos!$A:$B,2,0),"VII")</f>
        <v>VII</v>
      </c>
      <c r="N617" s="56" t="e">
        <f>VLOOKUP(MIN(IFERROR(VLOOKUP(T617,Catalogos!$F:$G,2,0),200),IFERROR(VLOOKUP(U617,Catalogos!$F:$G,2,0),200),IFERROR(VLOOKUP(V617,Catalogos!$F:$G,2,0),200),IFERROR(VLOOKUP(W617,Catalogos!$F:$G,2,0),200)),Catalogos!$G$30:$H$57,2,0)</f>
        <v>#N/A</v>
      </c>
      <c r="O617" s="53" t="e">
        <f>VLOOKUP($F617,Catalogos!$A:$C,3,0)</f>
        <v>#N/A</v>
      </c>
      <c r="P617" s="14" t="e">
        <f t="shared" si="53"/>
        <v>#N/A</v>
      </c>
      <c r="Q617" s="20">
        <f t="shared" si="54"/>
        <v>0</v>
      </c>
      <c r="R617" s="20" t="e">
        <f t="shared" si="55"/>
        <v>#N/A</v>
      </c>
      <c r="S617" s="20" t="s">
        <v>118</v>
      </c>
      <c r="T617" s="65" t="e">
        <f>VLOOKUP($X617,Vector!$A:$I,6,0)</f>
        <v>#N/A</v>
      </c>
      <c r="U617" s="65" t="e">
        <f>VLOOKUP($X617,Vector!$A:$I,7,0)</f>
        <v>#N/A</v>
      </c>
      <c r="V617" s="65" t="e">
        <f>VLOOKUP($X617,Vector!$A:$I,8,0)</f>
        <v>#N/A</v>
      </c>
      <c r="W617" s="65" t="e">
        <f>VLOOKUP($X617,Vector!$A:$I,9,0)</f>
        <v>#N/A</v>
      </c>
      <c r="X617" s="13" t="str">
        <f t="shared" si="56"/>
        <v/>
      </c>
      <c r="Y617" s="75">
        <f t="shared" si="57"/>
        <v>0</v>
      </c>
    </row>
    <row r="618" spans="10:25" x14ac:dyDescent="0.25">
      <c r="J618" s="57" t="e">
        <f>+VLOOKUP($X618,Vector!$A:$P,4,0)-$A618</f>
        <v>#N/A</v>
      </c>
      <c r="K618" s="57" t="e">
        <f>+VLOOKUP($X618,Vector!$A:$P,2,0)</f>
        <v>#N/A</v>
      </c>
      <c r="L618" s="57" t="e">
        <f>VLOOKUP(VLOOKUP($X618,Vector!$A:$P,5,0),Catalogos!K:L,2,0)</f>
        <v>#N/A</v>
      </c>
      <c r="M618" s="53" t="str">
        <f>IFERROR(VLOOKUP($F618,Catalogos!$A:$B,2,0),"VII")</f>
        <v>VII</v>
      </c>
      <c r="N618" s="56" t="e">
        <f>VLOOKUP(MIN(IFERROR(VLOOKUP(T618,Catalogos!$F:$G,2,0),200),IFERROR(VLOOKUP(U618,Catalogos!$F:$G,2,0),200),IFERROR(VLOOKUP(V618,Catalogos!$F:$G,2,0),200),IFERROR(VLOOKUP(W618,Catalogos!$F:$G,2,0),200)),Catalogos!$G$30:$H$57,2,0)</f>
        <v>#N/A</v>
      </c>
      <c r="O618" s="53" t="e">
        <f>VLOOKUP($F618,Catalogos!$A:$C,3,0)</f>
        <v>#N/A</v>
      </c>
      <c r="P618" s="14" t="e">
        <f t="shared" si="53"/>
        <v>#N/A</v>
      </c>
      <c r="Q618" s="20">
        <f t="shared" si="54"/>
        <v>0</v>
      </c>
      <c r="R618" s="20" t="e">
        <f t="shared" si="55"/>
        <v>#N/A</v>
      </c>
      <c r="S618" s="20" t="s">
        <v>118</v>
      </c>
      <c r="T618" s="65" t="e">
        <f>VLOOKUP($X618,Vector!$A:$I,6,0)</f>
        <v>#N/A</v>
      </c>
      <c r="U618" s="65" t="e">
        <f>VLOOKUP($X618,Vector!$A:$I,7,0)</f>
        <v>#N/A</v>
      </c>
      <c r="V618" s="65" t="e">
        <f>VLOOKUP($X618,Vector!$A:$I,8,0)</f>
        <v>#N/A</v>
      </c>
      <c r="W618" s="65" t="e">
        <f>VLOOKUP($X618,Vector!$A:$I,9,0)</f>
        <v>#N/A</v>
      </c>
      <c r="X618" s="13" t="str">
        <f t="shared" si="56"/>
        <v/>
      </c>
      <c r="Y618" s="75">
        <f t="shared" si="57"/>
        <v>0</v>
      </c>
    </row>
    <row r="619" spans="10:25" x14ac:dyDescent="0.25">
      <c r="J619" s="57" t="e">
        <f>+VLOOKUP($X619,Vector!$A:$P,4,0)-$A619</f>
        <v>#N/A</v>
      </c>
      <c r="K619" s="57" t="e">
        <f>+VLOOKUP($X619,Vector!$A:$P,2,0)</f>
        <v>#N/A</v>
      </c>
      <c r="L619" s="57" t="e">
        <f>VLOOKUP(VLOOKUP($X619,Vector!$A:$P,5,0),Catalogos!K:L,2,0)</f>
        <v>#N/A</v>
      </c>
      <c r="M619" s="53" t="str">
        <f>IFERROR(VLOOKUP($F619,Catalogos!$A:$B,2,0),"VII")</f>
        <v>VII</v>
      </c>
      <c r="N619" s="56" t="e">
        <f>VLOOKUP(MIN(IFERROR(VLOOKUP(T619,Catalogos!$F:$G,2,0),200),IFERROR(VLOOKUP(U619,Catalogos!$F:$G,2,0),200),IFERROR(VLOOKUP(V619,Catalogos!$F:$G,2,0),200),IFERROR(VLOOKUP(W619,Catalogos!$F:$G,2,0),200)),Catalogos!$G$30:$H$57,2,0)</f>
        <v>#N/A</v>
      </c>
      <c r="O619" s="53" t="e">
        <f>VLOOKUP($F619,Catalogos!$A:$C,3,0)</f>
        <v>#N/A</v>
      </c>
      <c r="P619" s="14" t="e">
        <f t="shared" si="53"/>
        <v>#N/A</v>
      </c>
      <c r="Q619" s="20">
        <f t="shared" si="54"/>
        <v>0</v>
      </c>
      <c r="R619" s="20" t="e">
        <f t="shared" si="55"/>
        <v>#N/A</v>
      </c>
      <c r="S619" s="20" t="s">
        <v>118</v>
      </c>
      <c r="T619" s="65" t="e">
        <f>VLOOKUP($X619,Vector!$A:$I,6,0)</f>
        <v>#N/A</v>
      </c>
      <c r="U619" s="65" t="e">
        <f>VLOOKUP($X619,Vector!$A:$I,7,0)</f>
        <v>#N/A</v>
      </c>
      <c r="V619" s="65" t="e">
        <f>VLOOKUP($X619,Vector!$A:$I,8,0)</f>
        <v>#N/A</v>
      </c>
      <c r="W619" s="65" t="e">
        <f>VLOOKUP($X619,Vector!$A:$I,9,0)</f>
        <v>#N/A</v>
      </c>
      <c r="X619" s="13" t="str">
        <f t="shared" si="56"/>
        <v/>
      </c>
      <c r="Y619" s="75">
        <f t="shared" si="57"/>
        <v>0</v>
      </c>
    </row>
    <row r="620" spans="10:25" x14ac:dyDescent="0.25">
      <c r="J620" s="57" t="e">
        <f>+VLOOKUP($X620,Vector!$A:$P,4,0)-$A620</f>
        <v>#N/A</v>
      </c>
      <c r="K620" s="57" t="e">
        <f>+VLOOKUP($X620,Vector!$A:$P,2,0)</f>
        <v>#N/A</v>
      </c>
      <c r="L620" s="57" t="e">
        <f>VLOOKUP(VLOOKUP($X620,Vector!$A:$P,5,0),Catalogos!K:L,2,0)</f>
        <v>#N/A</v>
      </c>
      <c r="M620" s="53" t="str">
        <f>IFERROR(VLOOKUP($F620,Catalogos!$A:$B,2,0),"VII")</f>
        <v>VII</v>
      </c>
      <c r="N620" s="56" t="e">
        <f>VLOOKUP(MIN(IFERROR(VLOOKUP(T620,Catalogos!$F:$G,2,0),200),IFERROR(VLOOKUP(U620,Catalogos!$F:$G,2,0),200),IFERROR(VLOOKUP(V620,Catalogos!$F:$G,2,0),200),IFERROR(VLOOKUP(W620,Catalogos!$F:$G,2,0),200)),Catalogos!$G$30:$H$57,2,0)</f>
        <v>#N/A</v>
      </c>
      <c r="O620" s="53" t="e">
        <f>VLOOKUP($F620,Catalogos!$A:$C,3,0)</f>
        <v>#N/A</v>
      </c>
      <c r="P620" s="14" t="e">
        <f t="shared" si="53"/>
        <v>#N/A</v>
      </c>
      <c r="Q620" s="20">
        <f t="shared" si="54"/>
        <v>0</v>
      </c>
      <c r="R620" s="20" t="e">
        <f t="shared" si="55"/>
        <v>#N/A</v>
      </c>
      <c r="S620" s="20" t="s">
        <v>118</v>
      </c>
      <c r="T620" s="65" t="e">
        <f>VLOOKUP($X620,Vector!$A:$I,6,0)</f>
        <v>#N/A</v>
      </c>
      <c r="U620" s="65" t="e">
        <f>VLOOKUP($X620,Vector!$A:$I,7,0)</f>
        <v>#N/A</v>
      </c>
      <c r="V620" s="65" t="e">
        <f>VLOOKUP($X620,Vector!$A:$I,8,0)</f>
        <v>#N/A</v>
      </c>
      <c r="W620" s="65" t="e">
        <f>VLOOKUP($X620,Vector!$A:$I,9,0)</f>
        <v>#N/A</v>
      </c>
      <c r="X620" s="13" t="str">
        <f t="shared" si="56"/>
        <v/>
      </c>
      <c r="Y620" s="75">
        <f t="shared" si="57"/>
        <v>0</v>
      </c>
    </row>
    <row r="621" spans="10:25" x14ac:dyDescent="0.25">
      <c r="J621" s="57" t="e">
        <f>+VLOOKUP($X621,Vector!$A:$P,4,0)-$A621</f>
        <v>#N/A</v>
      </c>
      <c r="K621" s="57" t="e">
        <f>+VLOOKUP($X621,Vector!$A:$P,2,0)</f>
        <v>#N/A</v>
      </c>
      <c r="L621" s="57" t="e">
        <f>VLOOKUP(VLOOKUP($X621,Vector!$A:$P,5,0),Catalogos!K:L,2,0)</f>
        <v>#N/A</v>
      </c>
      <c r="M621" s="53" t="str">
        <f>IFERROR(VLOOKUP($F621,Catalogos!$A:$B,2,0),"VII")</f>
        <v>VII</v>
      </c>
      <c r="N621" s="56" t="e">
        <f>VLOOKUP(MIN(IFERROR(VLOOKUP(T621,Catalogos!$F:$G,2,0),200),IFERROR(VLOOKUP(U621,Catalogos!$F:$G,2,0),200),IFERROR(VLOOKUP(V621,Catalogos!$F:$G,2,0),200),IFERROR(VLOOKUP(W621,Catalogos!$F:$G,2,0),200)),Catalogos!$G$30:$H$57,2,0)</f>
        <v>#N/A</v>
      </c>
      <c r="O621" s="53" t="e">
        <f>VLOOKUP($F621,Catalogos!$A:$C,3,0)</f>
        <v>#N/A</v>
      </c>
      <c r="P621" s="14" t="e">
        <f t="shared" si="53"/>
        <v>#N/A</v>
      </c>
      <c r="Q621" s="20">
        <f t="shared" si="54"/>
        <v>0</v>
      </c>
      <c r="R621" s="20" t="e">
        <f t="shared" si="55"/>
        <v>#N/A</v>
      </c>
      <c r="S621" s="20" t="s">
        <v>118</v>
      </c>
      <c r="T621" s="65" t="e">
        <f>VLOOKUP($X621,Vector!$A:$I,6,0)</f>
        <v>#N/A</v>
      </c>
      <c r="U621" s="65" t="e">
        <f>VLOOKUP($X621,Vector!$A:$I,7,0)</f>
        <v>#N/A</v>
      </c>
      <c r="V621" s="65" t="e">
        <f>VLOOKUP($X621,Vector!$A:$I,8,0)</f>
        <v>#N/A</v>
      </c>
      <c r="W621" s="65" t="e">
        <f>VLOOKUP($X621,Vector!$A:$I,9,0)</f>
        <v>#N/A</v>
      </c>
      <c r="X621" s="13" t="str">
        <f t="shared" si="56"/>
        <v/>
      </c>
      <c r="Y621" s="75">
        <f t="shared" si="57"/>
        <v>0</v>
      </c>
    </row>
    <row r="622" spans="10:25" x14ac:dyDescent="0.25">
      <c r="J622" s="57" t="e">
        <f>+VLOOKUP($X622,Vector!$A:$P,4,0)-$A622</f>
        <v>#N/A</v>
      </c>
      <c r="K622" s="57" t="e">
        <f>+VLOOKUP($X622,Vector!$A:$P,2,0)</f>
        <v>#N/A</v>
      </c>
      <c r="L622" s="57" t="e">
        <f>VLOOKUP(VLOOKUP($X622,Vector!$A:$P,5,0),Catalogos!K:L,2,0)</f>
        <v>#N/A</v>
      </c>
      <c r="M622" s="53" t="str">
        <f>IFERROR(VLOOKUP($F622,Catalogos!$A:$B,2,0),"VII")</f>
        <v>VII</v>
      </c>
      <c r="N622" s="56" t="e">
        <f>VLOOKUP(MIN(IFERROR(VLOOKUP(T622,Catalogos!$F:$G,2,0),200),IFERROR(VLOOKUP(U622,Catalogos!$F:$G,2,0),200),IFERROR(VLOOKUP(V622,Catalogos!$F:$G,2,0),200),IFERROR(VLOOKUP(W622,Catalogos!$F:$G,2,0),200)),Catalogos!$G$30:$H$57,2,0)</f>
        <v>#N/A</v>
      </c>
      <c r="O622" s="53" t="e">
        <f>VLOOKUP($F622,Catalogos!$A:$C,3,0)</f>
        <v>#N/A</v>
      </c>
      <c r="P622" s="14" t="e">
        <f t="shared" si="53"/>
        <v>#N/A</v>
      </c>
      <c r="Q622" s="20">
        <f t="shared" si="54"/>
        <v>0</v>
      </c>
      <c r="R622" s="20" t="e">
        <f t="shared" si="55"/>
        <v>#N/A</v>
      </c>
      <c r="S622" s="20" t="s">
        <v>118</v>
      </c>
      <c r="T622" s="65" t="e">
        <f>VLOOKUP($X622,Vector!$A:$I,6,0)</f>
        <v>#N/A</v>
      </c>
      <c r="U622" s="65" t="e">
        <f>VLOOKUP($X622,Vector!$A:$I,7,0)</f>
        <v>#N/A</v>
      </c>
      <c r="V622" s="65" t="e">
        <f>VLOOKUP($X622,Vector!$A:$I,8,0)</f>
        <v>#N/A</v>
      </c>
      <c r="W622" s="65" t="e">
        <f>VLOOKUP($X622,Vector!$A:$I,9,0)</f>
        <v>#N/A</v>
      </c>
      <c r="X622" s="13" t="str">
        <f t="shared" si="56"/>
        <v/>
      </c>
      <c r="Y622" s="75">
        <f t="shared" si="57"/>
        <v>0</v>
      </c>
    </row>
    <row r="623" spans="10:25" x14ac:dyDescent="0.25">
      <c r="J623" s="57" t="e">
        <f>+VLOOKUP($X623,Vector!$A:$P,4,0)-$A623</f>
        <v>#N/A</v>
      </c>
      <c r="K623" s="57" t="e">
        <f>+VLOOKUP($X623,Vector!$A:$P,2,0)</f>
        <v>#N/A</v>
      </c>
      <c r="L623" s="57" t="e">
        <f>VLOOKUP(VLOOKUP($X623,Vector!$A:$P,5,0),Catalogos!K:L,2,0)</f>
        <v>#N/A</v>
      </c>
      <c r="M623" s="53" t="str">
        <f>IFERROR(VLOOKUP($F623,Catalogos!$A:$B,2,0),"VII")</f>
        <v>VII</v>
      </c>
      <c r="N623" s="56" t="e">
        <f>VLOOKUP(MIN(IFERROR(VLOOKUP(T623,Catalogos!$F:$G,2,0),200),IFERROR(VLOOKUP(U623,Catalogos!$F:$G,2,0),200),IFERROR(VLOOKUP(V623,Catalogos!$F:$G,2,0),200),IFERROR(VLOOKUP(W623,Catalogos!$F:$G,2,0),200)),Catalogos!$G$30:$H$57,2,0)</f>
        <v>#N/A</v>
      </c>
      <c r="O623" s="53" t="e">
        <f>VLOOKUP($F623,Catalogos!$A:$C,3,0)</f>
        <v>#N/A</v>
      </c>
      <c r="P623" s="14" t="e">
        <f t="shared" ref="P623:P686" si="58">+K623*D623</f>
        <v>#N/A</v>
      </c>
      <c r="Q623" s="20">
        <f t="shared" ref="Q623:Q686" si="59">+H623-A623</f>
        <v>0</v>
      </c>
      <c r="R623" s="20" t="e">
        <f t="shared" ref="R623:R686" si="60">+J623-A623</f>
        <v>#N/A</v>
      </c>
      <c r="S623" s="20" t="s">
        <v>118</v>
      </c>
      <c r="T623" s="65" t="e">
        <f>VLOOKUP($X623,Vector!$A:$I,6,0)</f>
        <v>#N/A</v>
      </c>
      <c r="U623" s="65" t="e">
        <f>VLOOKUP($X623,Vector!$A:$I,7,0)</f>
        <v>#N/A</v>
      </c>
      <c r="V623" s="65" t="e">
        <f>VLOOKUP($X623,Vector!$A:$I,8,0)</f>
        <v>#N/A</v>
      </c>
      <c r="W623" s="65" t="e">
        <f>VLOOKUP($X623,Vector!$A:$I,9,0)</f>
        <v>#N/A</v>
      </c>
      <c r="X623" s="13" t="str">
        <f t="shared" ref="X623:X686" si="61">E623&amp;F623&amp;G623</f>
        <v/>
      </c>
      <c r="Y623" s="75">
        <f t="shared" si="57"/>
        <v>0</v>
      </c>
    </row>
    <row r="624" spans="10:25" x14ac:dyDescent="0.25">
      <c r="J624" s="57" t="e">
        <f>+VLOOKUP($X624,Vector!$A:$P,4,0)-$A624</f>
        <v>#N/A</v>
      </c>
      <c r="K624" s="57" t="e">
        <f>+VLOOKUP($X624,Vector!$A:$P,2,0)</f>
        <v>#N/A</v>
      </c>
      <c r="L624" s="57" t="e">
        <f>VLOOKUP(VLOOKUP($X624,Vector!$A:$P,5,0),Catalogos!K:L,2,0)</f>
        <v>#N/A</v>
      </c>
      <c r="M624" s="53" t="str">
        <f>IFERROR(VLOOKUP($F624,Catalogos!$A:$B,2,0),"VII")</f>
        <v>VII</v>
      </c>
      <c r="N624" s="56" t="e">
        <f>VLOOKUP(MIN(IFERROR(VLOOKUP(T624,Catalogos!$F:$G,2,0),200),IFERROR(VLOOKUP(U624,Catalogos!$F:$G,2,0),200),IFERROR(VLOOKUP(V624,Catalogos!$F:$G,2,0),200),IFERROR(VLOOKUP(W624,Catalogos!$F:$G,2,0),200)),Catalogos!$G$30:$H$57,2,0)</f>
        <v>#N/A</v>
      </c>
      <c r="O624" s="53" t="e">
        <f>VLOOKUP($F624,Catalogos!$A:$C,3,0)</f>
        <v>#N/A</v>
      </c>
      <c r="P624" s="14" t="e">
        <f t="shared" si="58"/>
        <v>#N/A</v>
      </c>
      <c r="Q624" s="20">
        <f t="shared" si="59"/>
        <v>0</v>
      </c>
      <c r="R624" s="20" t="e">
        <f t="shared" si="60"/>
        <v>#N/A</v>
      </c>
      <c r="S624" s="20" t="s">
        <v>118</v>
      </c>
      <c r="T624" s="65" t="e">
        <f>VLOOKUP($X624,Vector!$A:$I,6,0)</f>
        <v>#N/A</v>
      </c>
      <c r="U624" s="65" t="e">
        <f>VLOOKUP($X624,Vector!$A:$I,7,0)</f>
        <v>#N/A</v>
      </c>
      <c r="V624" s="65" t="e">
        <f>VLOOKUP($X624,Vector!$A:$I,8,0)</f>
        <v>#N/A</v>
      </c>
      <c r="W624" s="65" t="e">
        <f>VLOOKUP($X624,Vector!$A:$I,9,0)</f>
        <v>#N/A</v>
      </c>
      <c r="X624" s="13" t="str">
        <f t="shared" si="61"/>
        <v/>
      </c>
      <c r="Y624" s="75">
        <f t="shared" si="57"/>
        <v>0</v>
      </c>
    </row>
    <row r="625" spans="10:25" x14ac:dyDescent="0.25">
      <c r="J625" s="57" t="e">
        <f>+VLOOKUP($X625,Vector!$A:$P,4,0)-$A625</f>
        <v>#N/A</v>
      </c>
      <c r="K625" s="57" t="e">
        <f>+VLOOKUP($X625,Vector!$A:$P,2,0)</f>
        <v>#N/A</v>
      </c>
      <c r="L625" s="57" t="e">
        <f>VLOOKUP(VLOOKUP($X625,Vector!$A:$P,5,0),Catalogos!K:L,2,0)</f>
        <v>#N/A</v>
      </c>
      <c r="M625" s="53" t="str">
        <f>IFERROR(VLOOKUP($F625,Catalogos!$A:$B,2,0),"VII")</f>
        <v>VII</v>
      </c>
      <c r="N625" s="56" t="e">
        <f>VLOOKUP(MIN(IFERROR(VLOOKUP(T625,Catalogos!$F:$G,2,0),200),IFERROR(VLOOKUP(U625,Catalogos!$F:$G,2,0),200),IFERROR(VLOOKUP(V625,Catalogos!$F:$G,2,0),200),IFERROR(VLOOKUP(W625,Catalogos!$F:$G,2,0),200)),Catalogos!$G$30:$H$57,2,0)</f>
        <v>#N/A</v>
      </c>
      <c r="O625" s="53" t="e">
        <f>VLOOKUP($F625,Catalogos!$A:$C,3,0)</f>
        <v>#N/A</v>
      </c>
      <c r="P625" s="14" t="e">
        <f t="shared" si="58"/>
        <v>#N/A</v>
      </c>
      <c r="Q625" s="20">
        <f t="shared" si="59"/>
        <v>0</v>
      </c>
      <c r="R625" s="20" t="e">
        <f t="shared" si="60"/>
        <v>#N/A</v>
      </c>
      <c r="S625" s="20" t="s">
        <v>118</v>
      </c>
      <c r="T625" s="65" t="e">
        <f>VLOOKUP($X625,Vector!$A:$I,6,0)</f>
        <v>#N/A</v>
      </c>
      <c r="U625" s="65" t="e">
        <f>VLOOKUP($X625,Vector!$A:$I,7,0)</f>
        <v>#N/A</v>
      </c>
      <c r="V625" s="65" t="e">
        <f>VLOOKUP($X625,Vector!$A:$I,8,0)</f>
        <v>#N/A</v>
      </c>
      <c r="W625" s="65" t="e">
        <f>VLOOKUP($X625,Vector!$A:$I,9,0)</f>
        <v>#N/A</v>
      </c>
      <c r="X625" s="13" t="str">
        <f t="shared" si="61"/>
        <v/>
      </c>
      <c r="Y625" s="75">
        <f t="shared" si="57"/>
        <v>0</v>
      </c>
    </row>
    <row r="626" spans="10:25" x14ac:dyDescent="0.25">
      <c r="J626" s="57" t="e">
        <f>+VLOOKUP($X626,Vector!$A:$P,4,0)-$A626</f>
        <v>#N/A</v>
      </c>
      <c r="K626" s="57" t="e">
        <f>+VLOOKUP($X626,Vector!$A:$P,2,0)</f>
        <v>#N/A</v>
      </c>
      <c r="L626" s="57" t="e">
        <f>VLOOKUP(VLOOKUP($X626,Vector!$A:$P,5,0),Catalogos!K:L,2,0)</f>
        <v>#N/A</v>
      </c>
      <c r="M626" s="53" t="str">
        <f>IFERROR(VLOOKUP($F626,Catalogos!$A:$B,2,0),"VII")</f>
        <v>VII</v>
      </c>
      <c r="N626" s="56" t="e">
        <f>VLOOKUP(MIN(IFERROR(VLOOKUP(T626,Catalogos!$F:$G,2,0),200),IFERROR(VLOOKUP(U626,Catalogos!$F:$G,2,0),200),IFERROR(VLOOKUP(V626,Catalogos!$F:$G,2,0),200),IFERROR(VLOOKUP(W626,Catalogos!$F:$G,2,0),200)),Catalogos!$G$30:$H$57,2,0)</f>
        <v>#N/A</v>
      </c>
      <c r="O626" s="53" t="e">
        <f>VLOOKUP($F626,Catalogos!$A:$C,3,0)</f>
        <v>#N/A</v>
      </c>
      <c r="P626" s="14" t="e">
        <f t="shared" si="58"/>
        <v>#N/A</v>
      </c>
      <c r="Q626" s="20">
        <f t="shared" si="59"/>
        <v>0</v>
      </c>
      <c r="R626" s="20" t="e">
        <f t="shared" si="60"/>
        <v>#N/A</v>
      </c>
      <c r="S626" s="20" t="s">
        <v>118</v>
      </c>
      <c r="T626" s="65" t="e">
        <f>VLOOKUP($X626,Vector!$A:$I,6,0)</f>
        <v>#N/A</v>
      </c>
      <c r="U626" s="65" t="e">
        <f>VLOOKUP($X626,Vector!$A:$I,7,0)</f>
        <v>#N/A</v>
      </c>
      <c r="V626" s="65" t="e">
        <f>VLOOKUP($X626,Vector!$A:$I,8,0)</f>
        <v>#N/A</v>
      </c>
      <c r="W626" s="65" t="e">
        <f>VLOOKUP($X626,Vector!$A:$I,9,0)</f>
        <v>#N/A</v>
      </c>
      <c r="X626" s="13" t="str">
        <f t="shared" si="61"/>
        <v/>
      </c>
      <c r="Y626" s="75">
        <f t="shared" si="57"/>
        <v>0</v>
      </c>
    </row>
    <row r="627" spans="10:25" x14ac:dyDescent="0.25">
      <c r="J627" s="57" t="e">
        <f>+VLOOKUP($X627,Vector!$A:$P,4,0)-$A627</f>
        <v>#N/A</v>
      </c>
      <c r="K627" s="57" t="e">
        <f>+VLOOKUP($X627,Vector!$A:$P,2,0)</f>
        <v>#N/A</v>
      </c>
      <c r="L627" s="57" t="e">
        <f>VLOOKUP(VLOOKUP($X627,Vector!$A:$P,5,0),Catalogos!K:L,2,0)</f>
        <v>#N/A</v>
      </c>
      <c r="M627" s="53" t="str">
        <f>IFERROR(VLOOKUP($F627,Catalogos!$A:$B,2,0),"VII")</f>
        <v>VII</v>
      </c>
      <c r="N627" s="56" t="e">
        <f>VLOOKUP(MIN(IFERROR(VLOOKUP(T627,Catalogos!$F:$G,2,0),200),IFERROR(VLOOKUP(U627,Catalogos!$F:$G,2,0),200),IFERROR(VLOOKUP(V627,Catalogos!$F:$G,2,0),200),IFERROR(VLOOKUP(W627,Catalogos!$F:$G,2,0),200)),Catalogos!$G$30:$H$57,2,0)</f>
        <v>#N/A</v>
      </c>
      <c r="O627" s="53" t="e">
        <f>VLOOKUP($F627,Catalogos!$A:$C,3,0)</f>
        <v>#N/A</v>
      </c>
      <c r="P627" s="14" t="e">
        <f t="shared" si="58"/>
        <v>#N/A</v>
      </c>
      <c r="Q627" s="20">
        <f t="shared" si="59"/>
        <v>0</v>
      </c>
      <c r="R627" s="20" t="e">
        <f t="shared" si="60"/>
        <v>#N/A</v>
      </c>
      <c r="S627" s="20" t="s">
        <v>118</v>
      </c>
      <c r="T627" s="65" t="e">
        <f>VLOOKUP($X627,Vector!$A:$I,6,0)</f>
        <v>#N/A</v>
      </c>
      <c r="U627" s="65" t="e">
        <f>VLOOKUP($X627,Vector!$A:$I,7,0)</f>
        <v>#N/A</v>
      </c>
      <c r="V627" s="65" t="e">
        <f>VLOOKUP($X627,Vector!$A:$I,8,0)</f>
        <v>#N/A</v>
      </c>
      <c r="W627" s="65" t="e">
        <f>VLOOKUP($X627,Vector!$A:$I,9,0)</f>
        <v>#N/A</v>
      </c>
      <c r="X627" s="13" t="str">
        <f t="shared" si="61"/>
        <v/>
      </c>
      <c r="Y627" s="75">
        <f t="shared" si="57"/>
        <v>0</v>
      </c>
    </row>
    <row r="628" spans="10:25" x14ac:dyDescent="0.25">
      <c r="J628" s="57" t="e">
        <f>+VLOOKUP($X628,Vector!$A:$P,4,0)-$A628</f>
        <v>#N/A</v>
      </c>
      <c r="K628" s="57" t="e">
        <f>+VLOOKUP($X628,Vector!$A:$P,2,0)</f>
        <v>#N/A</v>
      </c>
      <c r="L628" s="57" t="e">
        <f>VLOOKUP(VLOOKUP($X628,Vector!$A:$P,5,0),Catalogos!K:L,2,0)</f>
        <v>#N/A</v>
      </c>
      <c r="M628" s="53" t="str">
        <f>IFERROR(VLOOKUP($F628,Catalogos!$A:$B,2,0),"VII")</f>
        <v>VII</v>
      </c>
      <c r="N628" s="56" t="e">
        <f>VLOOKUP(MIN(IFERROR(VLOOKUP(T628,Catalogos!$F:$G,2,0),200),IFERROR(VLOOKUP(U628,Catalogos!$F:$G,2,0),200),IFERROR(VLOOKUP(V628,Catalogos!$F:$G,2,0),200),IFERROR(VLOOKUP(W628,Catalogos!$F:$G,2,0),200)),Catalogos!$G$30:$H$57,2,0)</f>
        <v>#N/A</v>
      </c>
      <c r="O628" s="53" t="e">
        <f>VLOOKUP($F628,Catalogos!$A:$C,3,0)</f>
        <v>#N/A</v>
      </c>
      <c r="P628" s="14" t="e">
        <f t="shared" si="58"/>
        <v>#N/A</v>
      </c>
      <c r="Q628" s="20">
        <f t="shared" si="59"/>
        <v>0</v>
      </c>
      <c r="R628" s="20" t="e">
        <f t="shared" si="60"/>
        <v>#N/A</v>
      </c>
      <c r="S628" s="20" t="s">
        <v>118</v>
      </c>
      <c r="T628" s="65" t="e">
        <f>VLOOKUP($X628,Vector!$A:$I,6,0)</f>
        <v>#N/A</v>
      </c>
      <c r="U628" s="65" t="e">
        <f>VLOOKUP($X628,Vector!$A:$I,7,0)</f>
        <v>#N/A</v>
      </c>
      <c r="V628" s="65" t="e">
        <f>VLOOKUP($X628,Vector!$A:$I,8,0)</f>
        <v>#N/A</v>
      </c>
      <c r="W628" s="65" t="e">
        <f>VLOOKUP($X628,Vector!$A:$I,9,0)</f>
        <v>#N/A</v>
      </c>
      <c r="X628" s="13" t="str">
        <f t="shared" si="61"/>
        <v/>
      </c>
      <c r="Y628" s="75">
        <f t="shared" si="57"/>
        <v>0</v>
      </c>
    </row>
    <row r="629" spans="10:25" x14ac:dyDescent="0.25">
      <c r="J629" s="57" t="e">
        <f>+VLOOKUP($X629,Vector!$A:$P,4,0)-$A629</f>
        <v>#N/A</v>
      </c>
      <c r="K629" s="57" t="e">
        <f>+VLOOKUP($X629,Vector!$A:$P,2,0)</f>
        <v>#N/A</v>
      </c>
      <c r="L629" s="57" t="e">
        <f>VLOOKUP(VLOOKUP($X629,Vector!$A:$P,5,0),Catalogos!K:L,2,0)</f>
        <v>#N/A</v>
      </c>
      <c r="M629" s="53" t="str">
        <f>IFERROR(VLOOKUP($F629,Catalogos!$A:$B,2,0),"VII")</f>
        <v>VII</v>
      </c>
      <c r="N629" s="56" t="e">
        <f>VLOOKUP(MIN(IFERROR(VLOOKUP(T629,Catalogos!$F:$G,2,0),200),IFERROR(VLOOKUP(U629,Catalogos!$F:$G,2,0),200),IFERROR(VLOOKUP(V629,Catalogos!$F:$G,2,0),200),IFERROR(VLOOKUP(W629,Catalogos!$F:$G,2,0),200)),Catalogos!$G$30:$H$57,2,0)</f>
        <v>#N/A</v>
      </c>
      <c r="O629" s="53" t="e">
        <f>VLOOKUP($F629,Catalogos!$A:$C,3,0)</f>
        <v>#N/A</v>
      </c>
      <c r="P629" s="14" t="e">
        <f t="shared" si="58"/>
        <v>#N/A</v>
      </c>
      <c r="Q629" s="20">
        <f t="shared" si="59"/>
        <v>0</v>
      </c>
      <c r="R629" s="20" t="e">
        <f t="shared" si="60"/>
        <v>#N/A</v>
      </c>
      <c r="S629" s="20" t="s">
        <v>118</v>
      </c>
      <c r="T629" s="65" t="e">
        <f>VLOOKUP($X629,Vector!$A:$I,6,0)</f>
        <v>#N/A</v>
      </c>
      <c r="U629" s="65" t="e">
        <f>VLOOKUP($X629,Vector!$A:$I,7,0)</f>
        <v>#N/A</v>
      </c>
      <c r="V629" s="65" t="e">
        <f>VLOOKUP($X629,Vector!$A:$I,8,0)</f>
        <v>#N/A</v>
      </c>
      <c r="W629" s="65" t="e">
        <f>VLOOKUP($X629,Vector!$A:$I,9,0)</f>
        <v>#N/A</v>
      </c>
      <c r="X629" s="13" t="str">
        <f t="shared" si="61"/>
        <v/>
      </c>
      <c r="Y629" s="75">
        <f t="shared" si="57"/>
        <v>0</v>
      </c>
    </row>
    <row r="630" spans="10:25" x14ac:dyDescent="0.25">
      <c r="J630" s="57" t="e">
        <f>+VLOOKUP($X630,Vector!$A:$P,4,0)-$A630</f>
        <v>#N/A</v>
      </c>
      <c r="K630" s="57" t="e">
        <f>+VLOOKUP($X630,Vector!$A:$P,2,0)</f>
        <v>#N/A</v>
      </c>
      <c r="L630" s="57" t="e">
        <f>VLOOKUP(VLOOKUP($X630,Vector!$A:$P,5,0),Catalogos!K:L,2,0)</f>
        <v>#N/A</v>
      </c>
      <c r="M630" s="53" t="str">
        <f>IFERROR(VLOOKUP($F630,Catalogos!$A:$B,2,0),"VII")</f>
        <v>VII</v>
      </c>
      <c r="N630" s="56" t="e">
        <f>VLOOKUP(MIN(IFERROR(VLOOKUP(T630,Catalogos!$F:$G,2,0),200),IFERROR(VLOOKUP(U630,Catalogos!$F:$G,2,0),200),IFERROR(VLOOKUP(V630,Catalogos!$F:$G,2,0),200),IFERROR(VLOOKUP(W630,Catalogos!$F:$G,2,0),200)),Catalogos!$G$30:$H$57,2,0)</f>
        <v>#N/A</v>
      </c>
      <c r="O630" s="53" t="e">
        <f>VLOOKUP($F630,Catalogos!$A:$C,3,0)</f>
        <v>#N/A</v>
      </c>
      <c r="P630" s="14" t="e">
        <f t="shared" si="58"/>
        <v>#N/A</v>
      </c>
      <c r="Q630" s="20">
        <f t="shared" si="59"/>
        <v>0</v>
      </c>
      <c r="R630" s="20" t="e">
        <f t="shared" si="60"/>
        <v>#N/A</v>
      </c>
      <c r="S630" s="20" t="s">
        <v>118</v>
      </c>
      <c r="T630" s="65" t="e">
        <f>VLOOKUP($X630,Vector!$A:$I,6,0)</f>
        <v>#N/A</v>
      </c>
      <c r="U630" s="65" t="e">
        <f>VLOOKUP($X630,Vector!$A:$I,7,0)</f>
        <v>#N/A</v>
      </c>
      <c r="V630" s="65" t="e">
        <f>VLOOKUP($X630,Vector!$A:$I,8,0)</f>
        <v>#N/A</v>
      </c>
      <c r="W630" s="65" t="e">
        <f>VLOOKUP($X630,Vector!$A:$I,9,0)</f>
        <v>#N/A</v>
      </c>
      <c r="X630" s="13" t="str">
        <f t="shared" si="61"/>
        <v/>
      </c>
      <c r="Y630" s="75">
        <f t="shared" si="57"/>
        <v>0</v>
      </c>
    </row>
    <row r="631" spans="10:25" x14ac:dyDescent="0.25">
      <c r="J631" s="57" t="e">
        <f>+VLOOKUP($X631,Vector!$A:$P,4,0)-$A631</f>
        <v>#N/A</v>
      </c>
      <c r="K631" s="57" t="e">
        <f>+VLOOKUP($X631,Vector!$A:$P,2,0)</f>
        <v>#N/A</v>
      </c>
      <c r="L631" s="57" t="e">
        <f>VLOOKUP(VLOOKUP($X631,Vector!$A:$P,5,0),Catalogos!K:L,2,0)</f>
        <v>#N/A</v>
      </c>
      <c r="M631" s="53" t="str">
        <f>IFERROR(VLOOKUP($F631,Catalogos!$A:$B,2,0),"VII")</f>
        <v>VII</v>
      </c>
      <c r="N631" s="56" t="e">
        <f>VLOOKUP(MIN(IFERROR(VLOOKUP(T631,Catalogos!$F:$G,2,0),200),IFERROR(VLOOKUP(U631,Catalogos!$F:$G,2,0),200),IFERROR(VLOOKUP(V631,Catalogos!$F:$G,2,0),200),IFERROR(VLOOKUP(W631,Catalogos!$F:$G,2,0),200)),Catalogos!$G$30:$H$57,2,0)</f>
        <v>#N/A</v>
      </c>
      <c r="O631" s="53" t="e">
        <f>VLOOKUP($F631,Catalogos!$A:$C,3,0)</f>
        <v>#N/A</v>
      </c>
      <c r="P631" s="14" t="e">
        <f t="shared" si="58"/>
        <v>#N/A</v>
      </c>
      <c r="Q631" s="20">
        <f t="shared" si="59"/>
        <v>0</v>
      </c>
      <c r="R631" s="20" t="e">
        <f t="shared" si="60"/>
        <v>#N/A</v>
      </c>
      <c r="S631" s="20" t="s">
        <v>118</v>
      </c>
      <c r="T631" s="65" t="e">
        <f>VLOOKUP($X631,Vector!$A:$I,6,0)</f>
        <v>#N/A</v>
      </c>
      <c r="U631" s="65" t="e">
        <f>VLOOKUP($X631,Vector!$A:$I,7,0)</f>
        <v>#N/A</v>
      </c>
      <c r="V631" s="65" t="e">
        <f>VLOOKUP($X631,Vector!$A:$I,8,0)</f>
        <v>#N/A</v>
      </c>
      <c r="W631" s="65" t="e">
        <f>VLOOKUP($X631,Vector!$A:$I,9,0)</f>
        <v>#N/A</v>
      </c>
      <c r="X631" s="13" t="str">
        <f t="shared" si="61"/>
        <v/>
      </c>
      <c r="Y631" s="75">
        <f t="shared" si="57"/>
        <v>0</v>
      </c>
    </row>
    <row r="632" spans="10:25" x14ac:dyDescent="0.25">
      <c r="J632" s="57" t="e">
        <f>+VLOOKUP($X632,Vector!$A:$P,4,0)-$A632</f>
        <v>#N/A</v>
      </c>
      <c r="K632" s="57" t="e">
        <f>+VLOOKUP($X632,Vector!$A:$P,2,0)</f>
        <v>#N/A</v>
      </c>
      <c r="L632" s="57" t="e">
        <f>VLOOKUP(VLOOKUP($X632,Vector!$A:$P,5,0),Catalogos!K:L,2,0)</f>
        <v>#N/A</v>
      </c>
      <c r="M632" s="53" t="str">
        <f>IFERROR(VLOOKUP($F632,Catalogos!$A:$B,2,0),"VII")</f>
        <v>VII</v>
      </c>
      <c r="N632" s="56" t="e">
        <f>VLOOKUP(MIN(IFERROR(VLOOKUP(T632,Catalogos!$F:$G,2,0),200),IFERROR(VLOOKUP(U632,Catalogos!$F:$G,2,0),200),IFERROR(VLOOKUP(V632,Catalogos!$F:$G,2,0),200),IFERROR(VLOOKUP(W632,Catalogos!$F:$G,2,0),200)),Catalogos!$G$30:$H$57,2,0)</f>
        <v>#N/A</v>
      </c>
      <c r="O632" s="53" t="e">
        <f>VLOOKUP($F632,Catalogos!$A:$C,3,0)</f>
        <v>#N/A</v>
      </c>
      <c r="P632" s="14" t="e">
        <f t="shared" si="58"/>
        <v>#N/A</v>
      </c>
      <c r="Q632" s="20">
        <f t="shared" si="59"/>
        <v>0</v>
      </c>
      <c r="R632" s="20" t="e">
        <f t="shared" si="60"/>
        <v>#N/A</v>
      </c>
      <c r="S632" s="20" t="s">
        <v>118</v>
      </c>
      <c r="T632" s="65" t="e">
        <f>VLOOKUP($X632,Vector!$A:$I,6,0)</f>
        <v>#N/A</v>
      </c>
      <c r="U632" s="65" t="e">
        <f>VLOOKUP($X632,Vector!$A:$I,7,0)</f>
        <v>#N/A</v>
      </c>
      <c r="V632" s="65" t="e">
        <f>VLOOKUP($X632,Vector!$A:$I,8,0)</f>
        <v>#N/A</v>
      </c>
      <c r="W632" s="65" t="e">
        <f>VLOOKUP($X632,Vector!$A:$I,9,0)</f>
        <v>#N/A</v>
      </c>
      <c r="X632" s="13" t="str">
        <f t="shared" si="61"/>
        <v/>
      </c>
      <c r="Y632" s="75">
        <f t="shared" si="57"/>
        <v>0</v>
      </c>
    </row>
    <row r="633" spans="10:25" x14ac:dyDescent="0.25">
      <c r="J633" s="57" t="e">
        <f>+VLOOKUP($X633,Vector!$A:$P,4,0)-$A633</f>
        <v>#N/A</v>
      </c>
      <c r="K633" s="57" t="e">
        <f>+VLOOKUP($X633,Vector!$A:$P,2,0)</f>
        <v>#N/A</v>
      </c>
      <c r="L633" s="57" t="e">
        <f>VLOOKUP(VLOOKUP($X633,Vector!$A:$P,5,0),Catalogos!K:L,2,0)</f>
        <v>#N/A</v>
      </c>
      <c r="M633" s="53" t="str">
        <f>IFERROR(VLOOKUP($F633,Catalogos!$A:$B,2,0),"VII")</f>
        <v>VII</v>
      </c>
      <c r="N633" s="56" t="e">
        <f>VLOOKUP(MIN(IFERROR(VLOOKUP(T633,Catalogos!$F:$G,2,0),200),IFERROR(VLOOKUP(U633,Catalogos!$F:$G,2,0),200),IFERROR(VLOOKUP(V633,Catalogos!$F:$G,2,0),200),IFERROR(VLOOKUP(W633,Catalogos!$F:$G,2,0),200)),Catalogos!$G$30:$H$57,2,0)</f>
        <v>#N/A</v>
      </c>
      <c r="O633" s="53" t="e">
        <f>VLOOKUP($F633,Catalogos!$A:$C,3,0)</f>
        <v>#N/A</v>
      </c>
      <c r="P633" s="14" t="e">
        <f t="shared" si="58"/>
        <v>#N/A</v>
      </c>
      <c r="Q633" s="20">
        <f t="shared" si="59"/>
        <v>0</v>
      </c>
      <c r="R633" s="20" t="e">
        <f t="shared" si="60"/>
        <v>#N/A</v>
      </c>
      <c r="S633" s="20" t="s">
        <v>118</v>
      </c>
      <c r="T633" s="65" t="e">
        <f>VLOOKUP($X633,Vector!$A:$I,6,0)</f>
        <v>#N/A</v>
      </c>
      <c r="U633" s="65" t="e">
        <f>VLOOKUP($X633,Vector!$A:$I,7,0)</f>
        <v>#N/A</v>
      </c>
      <c r="V633" s="65" t="e">
        <f>VLOOKUP($X633,Vector!$A:$I,8,0)</f>
        <v>#N/A</v>
      </c>
      <c r="W633" s="65" t="e">
        <f>VLOOKUP($X633,Vector!$A:$I,9,0)</f>
        <v>#N/A</v>
      </c>
      <c r="X633" s="13" t="str">
        <f t="shared" si="61"/>
        <v/>
      </c>
      <c r="Y633" s="75">
        <f t="shared" si="57"/>
        <v>0</v>
      </c>
    </row>
    <row r="634" spans="10:25" x14ac:dyDescent="0.25">
      <c r="J634" s="57" t="e">
        <f>+VLOOKUP($X634,Vector!$A:$P,4,0)-$A634</f>
        <v>#N/A</v>
      </c>
      <c r="K634" s="57" t="e">
        <f>+VLOOKUP($X634,Vector!$A:$P,2,0)</f>
        <v>#N/A</v>
      </c>
      <c r="L634" s="57" t="e">
        <f>VLOOKUP(VLOOKUP($X634,Vector!$A:$P,5,0),Catalogos!K:L,2,0)</f>
        <v>#N/A</v>
      </c>
      <c r="M634" s="53" t="str">
        <f>IFERROR(VLOOKUP($F634,Catalogos!$A:$B,2,0),"VII")</f>
        <v>VII</v>
      </c>
      <c r="N634" s="56" t="e">
        <f>VLOOKUP(MIN(IFERROR(VLOOKUP(T634,Catalogos!$F:$G,2,0),200),IFERROR(VLOOKUP(U634,Catalogos!$F:$G,2,0),200),IFERROR(VLOOKUP(V634,Catalogos!$F:$G,2,0),200),IFERROR(VLOOKUP(W634,Catalogos!$F:$G,2,0),200)),Catalogos!$G$30:$H$57,2,0)</f>
        <v>#N/A</v>
      </c>
      <c r="O634" s="53" t="e">
        <f>VLOOKUP($F634,Catalogos!$A:$C,3,0)</f>
        <v>#N/A</v>
      </c>
      <c r="P634" s="14" t="e">
        <f t="shared" si="58"/>
        <v>#N/A</v>
      </c>
      <c r="Q634" s="20">
        <f t="shared" si="59"/>
        <v>0</v>
      </c>
      <c r="R634" s="20" t="e">
        <f t="shared" si="60"/>
        <v>#N/A</v>
      </c>
      <c r="S634" s="20" t="s">
        <v>118</v>
      </c>
      <c r="T634" s="65" t="e">
        <f>VLOOKUP($X634,Vector!$A:$I,6,0)</f>
        <v>#N/A</v>
      </c>
      <c r="U634" s="65" t="e">
        <f>VLOOKUP($X634,Vector!$A:$I,7,0)</f>
        <v>#N/A</v>
      </c>
      <c r="V634" s="65" t="e">
        <f>VLOOKUP($X634,Vector!$A:$I,8,0)</f>
        <v>#N/A</v>
      </c>
      <c r="W634" s="65" t="e">
        <f>VLOOKUP($X634,Vector!$A:$I,9,0)</f>
        <v>#N/A</v>
      </c>
      <c r="X634" s="13" t="str">
        <f t="shared" si="61"/>
        <v/>
      </c>
      <c r="Y634" s="75">
        <f t="shared" si="57"/>
        <v>0</v>
      </c>
    </row>
    <row r="635" spans="10:25" x14ac:dyDescent="0.25">
      <c r="J635" s="57" t="e">
        <f>+VLOOKUP($X635,Vector!$A:$P,4,0)-$A635</f>
        <v>#N/A</v>
      </c>
      <c r="K635" s="57" t="e">
        <f>+VLOOKUP($X635,Vector!$A:$P,2,0)</f>
        <v>#N/A</v>
      </c>
      <c r="L635" s="57" t="e">
        <f>VLOOKUP(VLOOKUP($X635,Vector!$A:$P,5,0),Catalogos!K:L,2,0)</f>
        <v>#N/A</v>
      </c>
      <c r="M635" s="53" t="str">
        <f>IFERROR(VLOOKUP($F635,Catalogos!$A:$B,2,0),"VII")</f>
        <v>VII</v>
      </c>
      <c r="N635" s="56" t="e">
        <f>VLOOKUP(MIN(IFERROR(VLOOKUP(T635,Catalogos!$F:$G,2,0),200),IFERROR(VLOOKUP(U635,Catalogos!$F:$G,2,0),200),IFERROR(VLOOKUP(V635,Catalogos!$F:$G,2,0),200),IFERROR(VLOOKUP(W635,Catalogos!$F:$G,2,0),200)),Catalogos!$G$30:$H$57,2,0)</f>
        <v>#N/A</v>
      </c>
      <c r="O635" s="53" t="e">
        <f>VLOOKUP($F635,Catalogos!$A:$C,3,0)</f>
        <v>#N/A</v>
      </c>
      <c r="P635" s="14" t="e">
        <f t="shared" si="58"/>
        <v>#N/A</v>
      </c>
      <c r="Q635" s="20">
        <f t="shared" si="59"/>
        <v>0</v>
      </c>
      <c r="R635" s="20" t="e">
        <f t="shared" si="60"/>
        <v>#N/A</v>
      </c>
      <c r="S635" s="20" t="s">
        <v>118</v>
      </c>
      <c r="T635" s="65" t="e">
        <f>VLOOKUP($X635,Vector!$A:$I,6,0)</f>
        <v>#N/A</v>
      </c>
      <c r="U635" s="65" t="e">
        <f>VLOOKUP($X635,Vector!$A:$I,7,0)</f>
        <v>#N/A</v>
      </c>
      <c r="V635" s="65" t="e">
        <f>VLOOKUP($X635,Vector!$A:$I,8,0)</f>
        <v>#N/A</v>
      </c>
      <c r="W635" s="65" t="e">
        <f>VLOOKUP($X635,Vector!$A:$I,9,0)</f>
        <v>#N/A</v>
      </c>
      <c r="X635" s="13" t="str">
        <f t="shared" si="61"/>
        <v/>
      </c>
      <c r="Y635" s="75">
        <f t="shared" si="57"/>
        <v>0</v>
      </c>
    </row>
    <row r="636" spans="10:25" x14ac:dyDescent="0.25">
      <c r="J636" s="57" t="e">
        <f>+VLOOKUP($X636,Vector!$A:$P,4,0)-$A636</f>
        <v>#N/A</v>
      </c>
      <c r="K636" s="57" t="e">
        <f>+VLOOKUP($X636,Vector!$A:$P,2,0)</f>
        <v>#N/A</v>
      </c>
      <c r="L636" s="57" t="e">
        <f>VLOOKUP(VLOOKUP($X636,Vector!$A:$P,5,0),Catalogos!K:L,2,0)</f>
        <v>#N/A</v>
      </c>
      <c r="M636" s="53" t="str">
        <f>IFERROR(VLOOKUP($F636,Catalogos!$A:$B,2,0),"VII")</f>
        <v>VII</v>
      </c>
      <c r="N636" s="56" t="e">
        <f>VLOOKUP(MIN(IFERROR(VLOOKUP(T636,Catalogos!$F:$G,2,0),200),IFERROR(VLOOKUP(U636,Catalogos!$F:$G,2,0),200),IFERROR(VLOOKUP(V636,Catalogos!$F:$G,2,0),200),IFERROR(VLOOKUP(W636,Catalogos!$F:$G,2,0),200)),Catalogos!$G$30:$H$57,2,0)</f>
        <v>#N/A</v>
      </c>
      <c r="O636" s="53" t="e">
        <f>VLOOKUP($F636,Catalogos!$A:$C,3,0)</f>
        <v>#N/A</v>
      </c>
      <c r="P636" s="14" t="e">
        <f t="shared" si="58"/>
        <v>#N/A</v>
      </c>
      <c r="Q636" s="20">
        <f t="shared" si="59"/>
        <v>0</v>
      </c>
      <c r="R636" s="20" t="e">
        <f t="shared" si="60"/>
        <v>#N/A</v>
      </c>
      <c r="S636" s="20" t="s">
        <v>118</v>
      </c>
      <c r="T636" s="65" t="e">
        <f>VLOOKUP($X636,Vector!$A:$I,6,0)</f>
        <v>#N/A</v>
      </c>
      <c r="U636" s="65" t="e">
        <f>VLOOKUP($X636,Vector!$A:$I,7,0)</f>
        <v>#N/A</v>
      </c>
      <c r="V636" s="65" t="e">
        <f>VLOOKUP($X636,Vector!$A:$I,8,0)</f>
        <v>#N/A</v>
      </c>
      <c r="W636" s="65" t="e">
        <f>VLOOKUP($X636,Vector!$A:$I,9,0)</f>
        <v>#N/A</v>
      </c>
      <c r="X636" s="13" t="str">
        <f t="shared" si="61"/>
        <v/>
      </c>
      <c r="Y636" s="75">
        <f t="shared" si="57"/>
        <v>0</v>
      </c>
    </row>
    <row r="637" spans="10:25" x14ac:dyDescent="0.25">
      <c r="J637" s="57" t="e">
        <f>+VLOOKUP($X637,Vector!$A:$P,4,0)-$A637</f>
        <v>#N/A</v>
      </c>
      <c r="K637" s="57" t="e">
        <f>+VLOOKUP($X637,Vector!$A:$P,2,0)</f>
        <v>#N/A</v>
      </c>
      <c r="L637" s="57" t="e">
        <f>VLOOKUP(VLOOKUP($X637,Vector!$A:$P,5,0),Catalogos!K:L,2,0)</f>
        <v>#N/A</v>
      </c>
      <c r="M637" s="53" t="str">
        <f>IFERROR(VLOOKUP($F637,Catalogos!$A:$B,2,0),"VII")</f>
        <v>VII</v>
      </c>
      <c r="N637" s="56" t="e">
        <f>VLOOKUP(MIN(IFERROR(VLOOKUP(T637,Catalogos!$F:$G,2,0),200),IFERROR(VLOOKUP(U637,Catalogos!$F:$G,2,0),200),IFERROR(VLOOKUP(V637,Catalogos!$F:$G,2,0),200),IFERROR(VLOOKUP(W637,Catalogos!$F:$G,2,0),200)),Catalogos!$G$30:$H$57,2,0)</f>
        <v>#N/A</v>
      </c>
      <c r="O637" s="53" t="e">
        <f>VLOOKUP($F637,Catalogos!$A:$C,3,0)</f>
        <v>#N/A</v>
      </c>
      <c r="P637" s="14" t="e">
        <f t="shared" si="58"/>
        <v>#N/A</v>
      </c>
      <c r="Q637" s="20">
        <f t="shared" si="59"/>
        <v>0</v>
      </c>
      <c r="R637" s="20" t="e">
        <f t="shared" si="60"/>
        <v>#N/A</v>
      </c>
      <c r="S637" s="20" t="s">
        <v>118</v>
      </c>
      <c r="T637" s="65" t="e">
        <f>VLOOKUP($X637,Vector!$A:$I,6,0)</f>
        <v>#N/A</v>
      </c>
      <c r="U637" s="65" t="e">
        <f>VLOOKUP($X637,Vector!$A:$I,7,0)</f>
        <v>#N/A</v>
      </c>
      <c r="V637" s="65" t="e">
        <f>VLOOKUP($X637,Vector!$A:$I,8,0)</f>
        <v>#N/A</v>
      </c>
      <c r="W637" s="65" t="e">
        <f>VLOOKUP($X637,Vector!$A:$I,9,0)</f>
        <v>#N/A</v>
      </c>
      <c r="X637" s="13" t="str">
        <f t="shared" si="61"/>
        <v/>
      </c>
      <c r="Y637" s="75">
        <f t="shared" si="57"/>
        <v>0</v>
      </c>
    </row>
    <row r="638" spans="10:25" x14ac:dyDescent="0.25">
      <c r="J638" s="57" t="e">
        <f>+VLOOKUP($X638,Vector!$A:$P,4,0)-$A638</f>
        <v>#N/A</v>
      </c>
      <c r="K638" s="57" t="e">
        <f>+VLOOKUP($X638,Vector!$A:$P,2,0)</f>
        <v>#N/A</v>
      </c>
      <c r="L638" s="57" t="e">
        <f>VLOOKUP(VLOOKUP($X638,Vector!$A:$P,5,0),Catalogos!K:L,2,0)</f>
        <v>#N/A</v>
      </c>
      <c r="M638" s="53" t="str">
        <f>IFERROR(VLOOKUP($F638,Catalogos!$A:$B,2,0),"VII")</f>
        <v>VII</v>
      </c>
      <c r="N638" s="56" t="e">
        <f>VLOOKUP(MIN(IFERROR(VLOOKUP(T638,Catalogos!$F:$G,2,0),200),IFERROR(VLOOKUP(U638,Catalogos!$F:$G,2,0),200),IFERROR(VLOOKUP(V638,Catalogos!$F:$G,2,0),200),IFERROR(VLOOKUP(W638,Catalogos!$F:$G,2,0),200)),Catalogos!$G$30:$H$57,2,0)</f>
        <v>#N/A</v>
      </c>
      <c r="O638" s="53" t="e">
        <f>VLOOKUP($F638,Catalogos!$A:$C,3,0)</f>
        <v>#N/A</v>
      </c>
      <c r="P638" s="14" t="e">
        <f t="shared" si="58"/>
        <v>#N/A</v>
      </c>
      <c r="Q638" s="20">
        <f t="shared" si="59"/>
        <v>0</v>
      </c>
      <c r="R638" s="20" t="e">
        <f t="shared" si="60"/>
        <v>#N/A</v>
      </c>
      <c r="S638" s="20" t="s">
        <v>118</v>
      </c>
      <c r="T638" s="65" t="e">
        <f>VLOOKUP($X638,Vector!$A:$I,6,0)</f>
        <v>#N/A</v>
      </c>
      <c r="U638" s="65" t="e">
        <f>VLOOKUP($X638,Vector!$A:$I,7,0)</f>
        <v>#N/A</v>
      </c>
      <c r="V638" s="65" t="e">
        <f>VLOOKUP($X638,Vector!$A:$I,8,0)</f>
        <v>#N/A</v>
      </c>
      <c r="W638" s="65" t="e">
        <f>VLOOKUP($X638,Vector!$A:$I,9,0)</f>
        <v>#N/A</v>
      </c>
      <c r="X638" s="13" t="str">
        <f t="shared" si="61"/>
        <v/>
      </c>
      <c r="Y638" s="75">
        <f t="shared" si="57"/>
        <v>0</v>
      </c>
    </row>
    <row r="639" spans="10:25" x14ac:dyDescent="0.25">
      <c r="J639" s="57" t="e">
        <f>+VLOOKUP($X639,Vector!$A:$P,4,0)-$A639</f>
        <v>#N/A</v>
      </c>
      <c r="K639" s="57" t="e">
        <f>+VLOOKUP($X639,Vector!$A:$P,2,0)</f>
        <v>#N/A</v>
      </c>
      <c r="L639" s="57" t="e">
        <f>VLOOKUP(VLOOKUP($X639,Vector!$A:$P,5,0),Catalogos!K:L,2,0)</f>
        <v>#N/A</v>
      </c>
      <c r="M639" s="53" t="str">
        <f>IFERROR(VLOOKUP($F639,Catalogos!$A:$B,2,0),"VII")</f>
        <v>VII</v>
      </c>
      <c r="N639" s="56" t="e">
        <f>VLOOKUP(MIN(IFERROR(VLOOKUP(T639,Catalogos!$F:$G,2,0),200),IFERROR(VLOOKUP(U639,Catalogos!$F:$G,2,0),200),IFERROR(VLOOKUP(V639,Catalogos!$F:$G,2,0),200),IFERROR(VLOOKUP(W639,Catalogos!$F:$G,2,0),200)),Catalogos!$G$30:$H$57,2,0)</f>
        <v>#N/A</v>
      </c>
      <c r="O639" s="53" t="e">
        <f>VLOOKUP($F639,Catalogos!$A:$C,3,0)</f>
        <v>#N/A</v>
      </c>
      <c r="P639" s="14" t="e">
        <f t="shared" si="58"/>
        <v>#N/A</v>
      </c>
      <c r="Q639" s="20">
        <f t="shared" si="59"/>
        <v>0</v>
      </c>
      <c r="R639" s="20" t="e">
        <f t="shared" si="60"/>
        <v>#N/A</v>
      </c>
      <c r="S639" s="20" t="s">
        <v>118</v>
      </c>
      <c r="T639" s="65" t="e">
        <f>VLOOKUP($X639,Vector!$A:$I,6,0)</f>
        <v>#N/A</v>
      </c>
      <c r="U639" s="65" t="e">
        <f>VLOOKUP($X639,Vector!$A:$I,7,0)</f>
        <v>#N/A</v>
      </c>
      <c r="V639" s="65" t="e">
        <f>VLOOKUP($X639,Vector!$A:$I,8,0)</f>
        <v>#N/A</v>
      </c>
      <c r="W639" s="65" t="e">
        <f>VLOOKUP($X639,Vector!$A:$I,9,0)</f>
        <v>#N/A</v>
      </c>
      <c r="X639" s="13" t="str">
        <f t="shared" si="61"/>
        <v/>
      </c>
      <c r="Y639" s="75">
        <f t="shared" si="57"/>
        <v>0</v>
      </c>
    </row>
    <row r="640" spans="10:25" x14ac:dyDescent="0.25">
      <c r="J640" s="57" t="e">
        <f>+VLOOKUP($X640,Vector!$A:$P,4,0)-$A640</f>
        <v>#N/A</v>
      </c>
      <c r="K640" s="57" t="e">
        <f>+VLOOKUP($X640,Vector!$A:$P,2,0)</f>
        <v>#N/A</v>
      </c>
      <c r="L640" s="57" t="e">
        <f>VLOOKUP(VLOOKUP($X640,Vector!$A:$P,5,0),Catalogos!K:L,2,0)</f>
        <v>#N/A</v>
      </c>
      <c r="M640" s="53" t="str">
        <f>IFERROR(VLOOKUP($F640,Catalogos!$A:$B,2,0),"VII")</f>
        <v>VII</v>
      </c>
      <c r="N640" s="56" t="e">
        <f>VLOOKUP(MIN(IFERROR(VLOOKUP(T640,Catalogos!$F:$G,2,0),200),IFERROR(VLOOKUP(U640,Catalogos!$F:$G,2,0),200),IFERROR(VLOOKUP(V640,Catalogos!$F:$G,2,0),200),IFERROR(VLOOKUP(W640,Catalogos!$F:$G,2,0),200)),Catalogos!$G$30:$H$57,2,0)</f>
        <v>#N/A</v>
      </c>
      <c r="O640" s="53" t="e">
        <f>VLOOKUP($F640,Catalogos!$A:$C,3,0)</f>
        <v>#N/A</v>
      </c>
      <c r="P640" s="14" t="e">
        <f t="shared" si="58"/>
        <v>#N/A</v>
      </c>
      <c r="Q640" s="20">
        <f t="shared" si="59"/>
        <v>0</v>
      </c>
      <c r="R640" s="20" t="e">
        <f t="shared" si="60"/>
        <v>#N/A</v>
      </c>
      <c r="S640" s="20" t="s">
        <v>118</v>
      </c>
      <c r="T640" s="65" t="e">
        <f>VLOOKUP($X640,Vector!$A:$I,6,0)</f>
        <v>#N/A</v>
      </c>
      <c r="U640" s="65" t="e">
        <f>VLOOKUP($X640,Vector!$A:$I,7,0)</f>
        <v>#N/A</v>
      </c>
      <c r="V640" s="65" t="e">
        <f>VLOOKUP($X640,Vector!$A:$I,8,0)</f>
        <v>#N/A</v>
      </c>
      <c r="W640" s="65" t="e">
        <f>VLOOKUP($X640,Vector!$A:$I,9,0)</f>
        <v>#N/A</v>
      </c>
      <c r="X640" s="13" t="str">
        <f t="shared" si="61"/>
        <v/>
      </c>
      <c r="Y640" s="75">
        <f t="shared" si="57"/>
        <v>0</v>
      </c>
    </row>
    <row r="641" spans="10:25" x14ac:dyDescent="0.25">
      <c r="J641" s="57" t="e">
        <f>+VLOOKUP($X641,Vector!$A:$P,4,0)-$A641</f>
        <v>#N/A</v>
      </c>
      <c r="K641" s="57" t="e">
        <f>+VLOOKUP($X641,Vector!$A:$P,2,0)</f>
        <v>#N/A</v>
      </c>
      <c r="L641" s="57" t="e">
        <f>VLOOKUP(VLOOKUP($X641,Vector!$A:$P,5,0),Catalogos!K:L,2,0)</f>
        <v>#N/A</v>
      </c>
      <c r="M641" s="53" t="str">
        <f>IFERROR(VLOOKUP($F641,Catalogos!$A:$B,2,0),"VII")</f>
        <v>VII</v>
      </c>
      <c r="N641" s="56" t="e">
        <f>VLOOKUP(MIN(IFERROR(VLOOKUP(T641,Catalogos!$F:$G,2,0),200),IFERROR(VLOOKUP(U641,Catalogos!$F:$G,2,0),200),IFERROR(VLOOKUP(V641,Catalogos!$F:$G,2,0),200),IFERROR(VLOOKUP(W641,Catalogos!$F:$G,2,0),200)),Catalogos!$G$30:$H$57,2,0)</f>
        <v>#N/A</v>
      </c>
      <c r="O641" s="53" t="e">
        <f>VLOOKUP($F641,Catalogos!$A:$C,3,0)</f>
        <v>#N/A</v>
      </c>
      <c r="P641" s="14" t="e">
        <f t="shared" si="58"/>
        <v>#N/A</v>
      </c>
      <c r="Q641" s="20">
        <f t="shared" si="59"/>
        <v>0</v>
      </c>
      <c r="R641" s="20" t="e">
        <f t="shared" si="60"/>
        <v>#N/A</v>
      </c>
      <c r="S641" s="20" t="s">
        <v>118</v>
      </c>
      <c r="T641" s="65" t="e">
        <f>VLOOKUP($X641,Vector!$A:$I,6,0)</f>
        <v>#N/A</v>
      </c>
      <c r="U641" s="65" t="e">
        <f>VLOOKUP($X641,Vector!$A:$I,7,0)</f>
        <v>#N/A</v>
      </c>
      <c r="V641" s="65" t="e">
        <f>VLOOKUP($X641,Vector!$A:$I,8,0)</f>
        <v>#N/A</v>
      </c>
      <c r="W641" s="65" t="e">
        <f>VLOOKUP($X641,Vector!$A:$I,9,0)</f>
        <v>#N/A</v>
      </c>
      <c r="X641" s="13" t="str">
        <f t="shared" si="61"/>
        <v/>
      </c>
      <c r="Y641" s="75">
        <f t="shared" si="57"/>
        <v>0</v>
      </c>
    </row>
    <row r="642" spans="10:25" x14ac:dyDescent="0.25">
      <c r="J642" s="57" t="e">
        <f>+VLOOKUP($X642,Vector!$A:$P,4,0)-$A642</f>
        <v>#N/A</v>
      </c>
      <c r="K642" s="57" t="e">
        <f>+VLOOKUP($X642,Vector!$A:$P,2,0)</f>
        <v>#N/A</v>
      </c>
      <c r="L642" s="57" t="e">
        <f>VLOOKUP(VLOOKUP($X642,Vector!$A:$P,5,0),Catalogos!K:L,2,0)</f>
        <v>#N/A</v>
      </c>
      <c r="M642" s="53" t="str">
        <f>IFERROR(VLOOKUP($F642,Catalogos!$A:$B,2,0),"VII")</f>
        <v>VII</v>
      </c>
      <c r="N642" s="56" t="e">
        <f>VLOOKUP(MIN(IFERROR(VLOOKUP(T642,Catalogos!$F:$G,2,0),200),IFERROR(VLOOKUP(U642,Catalogos!$F:$G,2,0),200),IFERROR(VLOOKUP(V642,Catalogos!$F:$G,2,0),200),IFERROR(VLOOKUP(W642,Catalogos!$F:$G,2,0),200)),Catalogos!$G$30:$H$57,2,0)</f>
        <v>#N/A</v>
      </c>
      <c r="O642" s="53" t="e">
        <f>VLOOKUP($F642,Catalogos!$A:$C,3,0)</f>
        <v>#N/A</v>
      </c>
      <c r="P642" s="14" t="e">
        <f t="shared" si="58"/>
        <v>#N/A</v>
      </c>
      <c r="Q642" s="20">
        <f t="shared" si="59"/>
        <v>0</v>
      </c>
      <c r="R642" s="20" t="e">
        <f t="shared" si="60"/>
        <v>#N/A</v>
      </c>
      <c r="S642" s="20" t="s">
        <v>118</v>
      </c>
      <c r="T642" s="65" t="e">
        <f>VLOOKUP($X642,Vector!$A:$I,6,0)</f>
        <v>#N/A</v>
      </c>
      <c r="U642" s="65" t="e">
        <f>VLOOKUP($X642,Vector!$A:$I,7,0)</f>
        <v>#N/A</v>
      </c>
      <c r="V642" s="65" t="e">
        <f>VLOOKUP($X642,Vector!$A:$I,8,0)</f>
        <v>#N/A</v>
      </c>
      <c r="W642" s="65" t="e">
        <f>VLOOKUP($X642,Vector!$A:$I,9,0)</f>
        <v>#N/A</v>
      </c>
      <c r="X642" s="13" t="str">
        <f t="shared" si="61"/>
        <v/>
      </c>
      <c r="Y642" s="75">
        <f t="shared" si="57"/>
        <v>0</v>
      </c>
    </row>
    <row r="643" spans="10:25" x14ac:dyDescent="0.25">
      <c r="J643" s="57" t="e">
        <f>+VLOOKUP($X643,Vector!$A:$P,4,0)-$A643</f>
        <v>#N/A</v>
      </c>
      <c r="K643" s="57" t="e">
        <f>+VLOOKUP($X643,Vector!$A:$P,2,0)</f>
        <v>#N/A</v>
      </c>
      <c r="L643" s="57" t="e">
        <f>VLOOKUP(VLOOKUP($X643,Vector!$A:$P,5,0),Catalogos!K:L,2,0)</f>
        <v>#N/A</v>
      </c>
      <c r="M643" s="53" t="str">
        <f>IFERROR(VLOOKUP($F643,Catalogos!$A:$B,2,0),"VII")</f>
        <v>VII</v>
      </c>
      <c r="N643" s="56" t="e">
        <f>VLOOKUP(MIN(IFERROR(VLOOKUP(T643,Catalogos!$F:$G,2,0),200),IFERROR(VLOOKUP(U643,Catalogos!$F:$G,2,0),200),IFERROR(VLOOKUP(V643,Catalogos!$F:$G,2,0),200),IFERROR(VLOOKUP(W643,Catalogos!$F:$G,2,0),200)),Catalogos!$G$30:$H$57,2,0)</f>
        <v>#N/A</v>
      </c>
      <c r="O643" s="53" t="e">
        <f>VLOOKUP($F643,Catalogos!$A:$C,3,0)</f>
        <v>#N/A</v>
      </c>
      <c r="P643" s="14" t="e">
        <f t="shared" si="58"/>
        <v>#N/A</v>
      </c>
      <c r="Q643" s="20">
        <f t="shared" si="59"/>
        <v>0</v>
      </c>
      <c r="R643" s="20" t="e">
        <f t="shared" si="60"/>
        <v>#N/A</v>
      </c>
      <c r="S643" s="20" t="s">
        <v>118</v>
      </c>
      <c r="T643" s="65" t="e">
        <f>VLOOKUP($X643,Vector!$A:$I,6,0)</f>
        <v>#N/A</v>
      </c>
      <c r="U643" s="65" t="e">
        <f>VLOOKUP($X643,Vector!$A:$I,7,0)</f>
        <v>#N/A</v>
      </c>
      <c r="V643" s="65" t="e">
        <f>VLOOKUP($X643,Vector!$A:$I,8,0)</f>
        <v>#N/A</v>
      </c>
      <c r="W643" s="65" t="e">
        <f>VLOOKUP($X643,Vector!$A:$I,9,0)</f>
        <v>#N/A</v>
      </c>
      <c r="X643" s="13" t="str">
        <f t="shared" si="61"/>
        <v/>
      </c>
      <c r="Y643" s="75">
        <f t="shared" ref="Y643:Y706" si="62">IF(X643="",0,1)</f>
        <v>0</v>
      </c>
    </row>
    <row r="644" spans="10:25" x14ac:dyDescent="0.25">
      <c r="J644" s="57" t="e">
        <f>+VLOOKUP($X644,Vector!$A:$P,4,0)-$A644</f>
        <v>#N/A</v>
      </c>
      <c r="K644" s="57" t="e">
        <f>+VLOOKUP($X644,Vector!$A:$P,2,0)</f>
        <v>#N/A</v>
      </c>
      <c r="L644" s="57" t="e">
        <f>VLOOKUP(VLOOKUP($X644,Vector!$A:$P,5,0),Catalogos!K:L,2,0)</f>
        <v>#N/A</v>
      </c>
      <c r="M644" s="53" t="str">
        <f>IFERROR(VLOOKUP($F644,Catalogos!$A:$B,2,0),"VII")</f>
        <v>VII</v>
      </c>
      <c r="N644" s="56" t="e">
        <f>VLOOKUP(MIN(IFERROR(VLOOKUP(T644,Catalogos!$F:$G,2,0),200),IFERROR(VLOOKUP(U644,Catalogos!$F:$G,2,0),200),IFERROR(VLOOKUP(V644,Catalogos!$F:$G,2,0),200),IFERROR(VLOOKUP(W644,Catalogos!$F:$G,2,0),200)),Catalogos!$G$30:$H$57,2,0)</f>
        <v>#N/A</v>
      </c>
      <c r="O644" s="53" t="e">
        <f>VLOOKUP($F644,Catalogos!$A:$C,3,0)</f>
        <v>#N/A</v>
      </c>
      <c r="P644" s="14" t="e">
        <f t="shared" si="58"/>
        <v>#N/A</v>
      </c>
      <c r="Q644" s="20">
        <f t="shared" si="59"/>
        <v>0</v>
      </c>
      <c r="R644" s="20" t="e">
        <f t="shared" si="60"/>
        <v>#N/A</v>
      </c>
      <c r="S644" s="20" t="s">
        <v>118</v>
      </c>
      <c r="T644" s="65" t="e">
        <f>VLOOKUP($X644,Vector!$A:$I,6,0)</f>
        <v>#N/A</v>
      </c>
      <c r="U644" s="65" t="e">
        <f>VLOOKUP($X644,Vector!$A:$I,7,0)</f>
        <v>#N/A</v>
      </c>
      <c r="V644" s="65" t="e">
        <f>VLOOKUP($X644,Vector!$A:$I,8,0)</f>
        <v>#N/A</v>
      </c>
      <c r="W644" s="65" t="e">
        <f>VLOOKUP($X644,Vector!$A:$I,9,0)</f>
        <v>#N/A</v>
      </c>
      <c r="X644" s="13" t="str">
        <f t="shared" si="61"/>
        <v/>
      </c>
      <c r="Y644" s="75">
        <f t="shared" si="62"/>
        <v>0</v>
      </c>
    </row>
    <row r="645" spans="10:25" x14ac:dyDescent="0.25">
      <c r="J645" s="57" t="e">
        <f>+VLOOKUP($X645,Vector!$A:$P,4,0)-$A645</f>
        <v>#N/A</v>
      </c>
      <c r="K645" s="57" t="e">
        <f>+VLOOKUP($X645,Vector!$A:$P,2,0)</f>
        <v>#N/A</v>
      </c>
      <c r="L645" s="57" t="e">
        <f>VLOOKUP(VLOOKUP($X645,Vector!$A:$P,5,0),Catalogos!K:L,2,0)</f>
        <v>#N/A</v>
      </c>
      <c r="M645" s="53" t="str">
        <f>IFERROR(VLOOKUP($F645,Catalogos!$A:$B,2,0),"VII")</f>
        <v>VII</v>
      </c>
      <c r="N645" s="56" t="e">
        <f>VLOOKUP(MIN(IFERROR(VLOOKUP(T645,Catalogos!$F:$G,2,0),200),IFERROR(VLOOKUP(U645,Catalogos!$F:$G,2,0),200),IFERROR(VLOOKUP(V645,Catalogos!$F:$G,2,0),200),IFERROR(VLOOKUP(W645,Catalogos!$F:$G,2,0),200)),Catalogos!$G$30:$H$57,2,0)</f>
        <v>#N/A</v>
      </c>
      <c r="O645" s="53" t="e">
        <f>VLOOKUP($F645,Catalogos!$A:$C,3,0)</f>
        <v>#N/A</v>
      </c>
      <c r="P645" s="14" t="e">
        <f t="shared" si="58"/>
        <v>#N/A</v>
      </c>
      <c r="Q645" s="20">
        <f t="shared" si="59"/>
        <v>0</v>
      </c>
      <c r="R645" s="20" t="e">
        <f t="shared" si="60"/>
        <v>#N/A</v>
      </c>
      <c r="S645" s="20" t="s">
        <v>118</v>
      </c>
      <c r="T645" s="65" t="e">
        <f>VLOOKUP($X645,Vector!$A:$I,6,0)</f>
        <v>#N/A</v>
      </c>
      <c r="U645" s="65" t="e">
        <f>VLOOKUP($X645,Vector!$A:$I,7,0)</f>
        <v>#N/A</v>
      </c>
      <c r="V645" s="65" t="e">
        <f>VLOOKUP($X645,Vector!$A:$I,8,0)</f>
        <v>#N/A</v>
      </c>
      <c r="W645" s="65" t="e">
        <f>VLOOKUP($X645,Vector!$A:$I,9,0)</f>
        <v>#N/A</v>
      </c>
      <c r="X645" s="13" t="str">
        <f t="shared" si="61"/>
        <v/>
      </c>
      <c r="Y645" s="75">
        <f t="shared" si="62"/>
        <v>0</v>
      </c>
    </row>
    <row r="646" spans="10:25" x14ac:dyDescent="0.25">
      <c r="J646" s="57" t="e">
        <f>+VLOOKUP($X646,Vector!$A:$P,4,0)-$A646</f>
        <v>#N/A</v>
      </c>
      <c r="K646" s="57" t="e">
        <f>+VLOOKUP($X646,Vector!$A:$P,2,0)</f>
        <v>#N/A</v>
      </c>
      <c r="L646" s="57" t="e">
        <f>VLOOKUP(VLOOKUP($X646,Vector!$A:$P,5,0),Catalogos!K:L,2,0)</f>
        <v>#N/A</v>
      </c>
      <c r="M646" s="53" t="str">
        <f>IFERROR(VLOOKUP($F646,Catalogos!$A:$B,2,0),"VII")</f>
        <v>VII</v>
      </c>
      <c r="N646" s="56" t="e">
        <f>VLOOKUP(MIN(IFERROR(VLOOKUP(T646,Catalogos!$F:$G,2,0),200),IFERROR(VLOOKUP(U646,Catalogos!$F:$G,2,0),200),IFERROR(VLOOKUP(V646,Catalogos!$F:$G,2,0),200),IFERROR(VLOOKUP(W646,Catalogos!$F:$G,2,0),200)),Catalogos!$G$30:$H$57,2,0)</f>
        <v>#N/A</v>
      </c>
      <c r="O646" s="53" t="e">
        <f>VLOOKUP($F646,Catalogos!$A:$C,3,0)</f>
        <v>#N/A</v>
      </c>
      <c r="P646" s="14" t="e">
        <f t="shared" si="58"/>
        <v>#N/A</v>
      </c>
      <c r="Q646" s="20">
        <f t="shared" si="59"/>
        <v>0</v>
      </c>
      <c r="R646" s="20" t="e">
        <f t="shared" si="60"/>
        <v>#N/A</v>
      </c>
      <c r="S646" s="20" t="s">
        <v>118</v>
      </c>
      <c r="T646" s="65" t="e">
        <f>VLOOKUP($X646,Vector!$A:$I,6,0)</f>
        <v>#N/A</v>
      </c>
      <c r="U646" s="65" t="e">
        <f>VLOOKUP($X646,Vector!$A:$I,7,0)</f>
        <v>#N/A</v>
      </c>
      <c r="V646" s="65" t="e">
        <f>VLOOKUP($X646,Vector!$A:$I,8,0)</f>
        <v>#N/A</v>
      </c>
      <c r="W646" s="65" t="e">
        <f>VLOOKUP($X646,Vector!$A:$I,9,0)</f>
        <v>#N/A</v>
      </c>
      <c r="X646" s="13" t="str">
        <f t="shared" si="61"/>
        <v/>
      </c>
      <c r="Y646" s="75">
        <f t="shared" si="62"/>
        <v>0</v>
      </c>
    </row>
    <row r="647" spans="10:25" x14ac:dyDescent="0.25">
      <c r="J647" s="57" t="e">
        <f>+VLOOKUP($X647,Vector!$A:$P,4,0)-$A647</f>
        <v>#N/A</v>
      </c>
      <c r="K647" s="57" t="e">
        <f>+VLOOKUP($X647,Vector!$A:$P,2,0)</f>
        <v>#N/A</v>
      </c>
      <c r="L647" s="57" t="e">
        <f>VLOOKUP(VLOOKUP($X647,Vector!$A:$P,5,0),Catalogos!K:L,2,0)</f>
        <v>#N/A</v>
      </c>
      <c r="M647" s="53" t="str">
        <f>IFERROR(VLOOKUP($F647,Catalogos!$A:$B,2,0),"VII")</f>
        <v>VII</v>
      </c>
      <c r="N647" s="56" t="e">
        <f>VLOOKUP(MIN(IFERROR(VLOOKUP(T647,Catalogos!$F:$G,2,0),200),IFERROR(VLOOKUP(U647,Catalogos!$F:$G,2,0),200),IFERROR(VLOOKUP(V647,Catalogos!$F:$G,2,0),200),IFERROR(VLOOKUP(W647,Catalogos!$F:$G,2,0),200)),Catalogos!$G$30:$H$57,2,0)</f>
        <v>#N/A</v>
      </c>
      <c r="O647" s="53" t="e">
        <f>VLOOKUP($F647,Catalogos!$A:$C,3,0)</f>
        <v>#N/A</v>
      </c>
      <c r="P647" s="14" t="e">
        <f t="shared" si="58"/>
        <v>#N/A</v>
      </c>
      <c r="Q647" s="20">
        <f t="shared" si="59"/>
        <v>0</v>
      </c>
      <c r="R647" s="20" t="e">
        <f t="shared" si="60"/>
        <v>#N/A</v>
      </c>
      <c r="S647" s="20" t="s">
        <v>118</v>
      </c>
      <c r="T647" s="65" t="e">
        <f>VLOOKUP($X647,Vector!$A:$I,6,0)</f>
        <v>#N/A</v>
      </c>
      <c r="U647" s="65" t="e">
        <f>VLOOKUP($X647,Vector!$A:$I,7,0)</f>
        <v>#N/A</v>
      </c>
      <c r="V647" s="65" t="e">
        <f>VLOOKUP($X647,Vector!$A:$I,8,0)</f>
        <v>#N/A</v>
      </c>
      <c r="W647" s="65" t="e">
        <f>VLOOKUP($X647,Vector!$A:$I,9,0)</f>
        <v>#N/A</v>
      </c>
      <c r="X647" s="13" t="str">
        <f t="shared" si="61"/>
        <v/>
      </c>
      <c r="Y647" s="75">
        <f t="shared" si="62"/>
        <v>0</v>
      </c>
    </row>
    <row r="648" spans="10:25" x14ac:dyDescent="0.25">
      <c r="J648" s="57" t="e">
        <f>+VLOOKUP($X648,Vector!$A:$P,4,0)-$A648</f>
        <v>#N/A</v>
      </c>
      <c r="K648" s="57" t="e">
        <f>+VLOOKUP($X648,Vector!$A:$P,2,0)</f>
        <v>#N/A</v>
      </c>
      <c r="L648" s="57" t="e">
        <f>VLOOKUP(VLOOKUP($X648,Vector!$A:$P,5,0),Catalogos!K:L,2,0)</f>
        <v>#N/A</v>
      </c>
      <c r="M648" s="53" t="str">
        <f>IFERROR(VLOOKUP($F648,Catalogos!$A:$B,2,0),"VII")</f>
        <v>VII</v>
      </c>
      <c r="N648" s="56" t="e">
        <f>VLOOKUP(MIN(IFERROR(VLOOKUP(T648,Catalogos!$F:$G,2,0),200),IFERROR(VLOOKUP(U648,Catalogos!$F:$G,2,0),200),IFERROR(VLOOKUP(V648,Catalogos!$F:$G,2,0),200),IFERROR(VLOOKUP(W648,Catalogos!$F:$G,2,0),200)),Catalogos!$G$30:$H$57,2,0)</f>
        <v>#N/A</v>
      </c>
      <c r="O648" s="53" t="e">
        <f>VLOOKUP($F648,Catalogos!$A:$C,3,0)</f>
        <v>#N/A</v>
      </c>
      <c r="P648" s="14" t="e">
        <f t="shared" si="58"/>
        <v>#N/A</v>
      </c>
      <c r="Q648" s="20">
        <f t="shared" si="59"/>
        <v>0</v>
      </c>
      <c r="R648" s="20" t="e">
        <f t="shared" si="60"/>
        <v>#N/A</v>
      </c>
      <c r="S648" s="20" t="s">
        <v>118</v>
      </c>
      <c r="T648" s="65" t="e">
        <f>VLOOKUP($X648,Vector!$A:$I,6,0)</f>
        <v>#N/A</v>
      </c>
      <c r="U648" s="65" t="e">
        <f>VLOOKUP($X648,Vector!$A:$I,7,0)</f>
        <v>#N/A</v>
      </c>
      <c r="V648" s="65" t="e">
        <f>VLOOKUP($X648,Vector!$A:$I,8,0)</f>
        <v>#N/A</v>
      </c>
      <c r="W648" s="65" t="e">
        <f>VLOOKUP($X648,Vector!$A:$I,9,0)</f>
        <v>#N/A</v>
      </c>
      <c r="X648" s="13" t="str">
        <f t="shared" si="61"/>
        <v/>
      </c>
      <c r="Y648" s="75">
        <f t="shared" si="62"/>
        <v>0</v>
      </c>
    </row>
    <row r="649" spans="10:25" x14ac:dyDescent="0.25">
      <c r="J649" s="57" t="e">
        <f>+VLOOKUP($X649,Vector!$A:$P,4,0)-$A649</f>
        <v>#N/A</v>
      </c>
      <c r="K649" s="57" t="e">
        <f>+VLOOKUP($X649,Vector!$A:$P,2,0)</f>
        <v>#N/A</v>
      </c>
      <c r="L649" s="57" t="e">
        <f>VLOOKUP(VLOOKUP($X649,Vector!$A:$P,5,0),Catalogos!K:L,2,0)</f>
        <v>#N/A</v>
      </c>
      <c r="M649" s="53" t="str">
        <f>IFERROR(VLOOKUP($F649,Catalogos!$A:$B,2,0),"VII")</f>
        <v>VII</v>
      </c>
      <c r="N649" s="56" t="e">
        <f>VLOOKUP(MIN(IFERROR(VLOOKUP(T649,Catalogos!$F:$G,2,0),200),IFERROR(VLOOKUP(U649,Catalogos!$F:$G,2,0),200),IFERROR(VLOOKUP(V649,Catalogos!$F:$G,2,0),200),IFERROR(VLOOKUP(W649,Catalogos!$F:$G,2,0),200)),Catalogos!$G$30:$H$57,2,0)</f>
        <v>#N/A</v>
      </c>
      <c r="O649" s="53" t="e">
        <f>VLOOKUP($F649,Catalogos!$A:$C,3,0)</f>
        <v>#N/A</v>
      </c>
      <c r="P649" s="14" t="e">
        <f t="shared" si="58"/>
        <v>#N/A</v>
      </c>
      <c r="Q649" s="20">
        <f t="shared" si="59"/>
        <v>0</v>
      </c>
      <c r="R649" s="20" t="e">
        <f t="shared" si="60"/>
        <v>#N/A</v>
      </c>
      <c r="S649" s="20" t="s">
        <v>118</v>
      </c>
      <c r="T649" s="65" t="e">
        <f>VLOOKUP($X649,Vector!$A:$I,6,0)</f>
        <v>#N/A</v>
      </c>
      <c r="U649" s="65" t="e">
        <f>VLOOKUP($X649,Vector!$A:$I,7,0)</f>
        <v>#N/A</v>
      </c>
      <c r="V649" s="65" t="e">
        <f>VLOOKUP($X649,Vector!$A:$I,8,0)</f>
        <v>#N/A</v>
      </c>
      <c r="W649" s="65" t="e">
        <f>VLOOKUP($X649,Vector!$A:$I,9,0)</f>
        <v>#N/A</v>
      </c>
      <c r="X649" s="13" t="str">
        <f t="shared" si="61"/>
        <v/>
      </c>
      <c r="Y649" s="75">
        <f t="shared" si="62"/>
        <v>0</v>
      </c>
    </row>
    <row r="650" spans="10:25" x14ac:dyDescent="0.25">
      <c r="J650" s="57" t="e">
        <f>+VLOOKUP($X650,Vector!$A:$P,4,0)-$A650</f>
        <v>#N/A</v>
      </c>
      <c r="K650" s="57" t="e">
        <f>+VLOOKUP($X650,Vector!$A:$P,2,0)</f>
        <v>#N/A</v>
      </c>
      <c r="L650" s="57" t="e">
        <f>VLOOKUP(VLOOKUP($X650,Vector!$A:$P,5,0),Catalogos!K:L,2,0)</f>
        <v>#N/A</v>
      </c>
      <c r="M650" s="53" t="str">
        <f>IFERROR(VLOOKUP($F650,Catalogos!$A:$B,2,0),"VII")</f>
        <v>VII</v>
      </c>
      <c r="N650" s="56" t="e">
        <f>VLOOKUP(MIN(IFERROR(VLOOKUP(T650,Catalogos!$F:$G,2,0),200),IFERROR(VLOOKUP(U650,Catalogos!$F:$G,2,0),200),IFERROR(VLOOKUP(V650,Catalogos!$F:$G,2,0),200),IFERROR(VLOOKUP(W650,Catalogos!$F:$G,2,0),200)),Catalogos!$G$30:$H$57,2,0)</f>
        <v>#N/A</v>
      </c>
      <c r="O650" s="53" t="e">
        <f>VLOOKUP($F650,Catalogos!$A:$C,3,0)</f>
        <v>#N/A</v>
      </c>
      <c r="P650" s="14" t="e">
        <f t="shared" si="58"/>
        <v>#N/A</v>
      </c>
      <c r="Q650" s="20">
        <f t="shared" si="59"/>
        <v>0</v>
      </c>
      <c r="R650" s="20" t="e">
        <f t="shared" si="60"/>
        <v>#N/A</v>
      </c>
      <c r="S650" s="20" t="s">
        <v>118</v>
      </c>
      <c r="T650" s="65" t="e">
        <f>VLOOKUP($X650,Vector!$A:$I,6,0)</f>
        <v>#N/A</v>
      </c>
      <c r="U650" s="65" t="e">
        <f>VLOOKUP($X650,Vector!$A:$I,7,0)</f>
        <v>#N/A</v>
      </c>
      <c r="V650" s="65" t="e">
        <f>VLOOKUP($X650,Vector!$A:$I,8,0)</f>
        <v>#N/A</v>
      </c>
      <c r="W650" s="65" t="e">
        <f>VLOOKUP($X650,Vector!$A:$I,9,0)</f>
        <v>#N/A</v>
      </c>
      <c r="X650" s="13" t="str">
        <f t="shared" si="61"/>
        <v/>
      </c>
      <c r="Y650" s="75">
        <f t="shared" si="62"/>
        <v>0</v>
      </c>
    </row>
    <row r="651" spans="10:25" x14ac:dyDescent="0.25">
      <c r="J651" s="57" t="e">
        <f>+VLOOKUP($X651,Vector!$A:$P,4,0)-$A651</f>
        <v>#N/A</v>
      </c>
      <c r="K651" s="57" t="e">
        <f>+VLOOKUP($X651,Vector!$A:$P,2,0)</f>
        <v>#N/A</v>
      </c>
      <c r="L651" s="57" t="e">
        <f>VLOOKUP(VLOOKUP($X651,Vector!$A:$P,5,0),Catalogos!K:L,2,0)</f>
        <v>#N/A</v>
      </c>
      <c r="M651" s="53" t="str">
        <f>IFERROR(VLOOKUP($F651,Catalogos!$A:$B,2,0),"VII")</f>
        <v>VII</v>
      </c>
      <c r="N651" s="56" t="e">
        <f>VLOOKUP(MIN(IFERROR(VLOOKUP(T651,Catalogos!$F:$G,2,0),200),IFERROR(VLOOKUP(U651,Catalogos!$F:$G,2,0),200),IFERROR(VLOOKUP(V651,Catalogos!$F:$G,2,0),200),IFERROR(VLOOKUP(W651,Catalogos!$F:$G,2,0),200)),Catalogos!$G$30:$H$57,2,0)</f>
        <v>#N/A</v>
      </c>
      <c r="O651" s="53" t="e">
        <f>VLOOKUP($F651,Catalogos!$A:$C,3,0)</f>
        <v>#N/A</v>
      </c>
      <c r="P651" s="14" t="e">
        <f t="shared" si="58"/>
        <v>#N/A</v>
      </c>
      <c r="Q651" s="20">
        <f t="shared" si="59"/>
        <v>0</v>
      </c>
      <c r="R651" s="20" t="e">
        <f t="shared" si="60"/>
        <v>#N/A</v>
      </c>
      <c r="S651" s="20" t="s">
        <v>118</v>
      </c>
      <c r="T651" s="65" t="e">
        <f>VLOOKUP($X651,Vector!$A:$I,6,0)</f>
        <v>#N/A</v>
      </c>
      <c r="U651" s="65" t="e">
        <f>VLOOKUP($X651,Vector!$A:$I,7,0)</f>
        <v>#N/A</v>
      </c>
      <c r="V651" s="65" t="e">
        <f>VLOOKUP($X651,Vector!$A:$I,8,0)</f>
        <v>#N/A</v>
      </c>
      <c r="W651" s="65" t="e">
        <f>VLOOKUP($X651,Vector!$A:$I,9,0)</f>
        <v>#N/A</v>
      </c>
      <c r="X651" s="13" t="str">
        <f t="shared" si="61"/>
        <v/>
      </c>
      <c r="Y651" s="75">
        <f t="shared" si="62"/>
        <v>0</v>
      </c>
    </row>
    <row r="652" spans="10:25" x14ac:dyDescent="0.25">
      <c r="J652" s="57" t="e">
        <f>+VLOOKUP($X652,Vector!$A:$P,4,0)-$A652</f>
        <v>#N/A</v>
      </c>
      <c r="K652" s="57" t="e">
        <f>+VLOOKUP($X652,Vector!$A:$P,2,0)</f>
        <v>#N/A</v>
      </c>
      <c r="L652" s="57" t="e">
        <f>VLOOKUP(VLOOKUP($X652,Vector!$A:$P,5,0),Catalogos!K:L,2,0)</f>
        <v>#N/A</v>
      </c>
      <c r="M652" s="53" t="str">
        <f>IFERROR(VLOOKUP($F652,Catalogos!$A:$B,2,0),"VII")</f>
        <v>VII</v>
      </c>
      <c r="N652" s="56" t="e">
        <f>VLOOKUP(MIN(IFERROR(VLOOKUP(T652,Catalogos!$F:$G,2,0),200),IFERROR(VLOOKUP(U652,Catalogos!$F:$G,2,0),200),IFERROR(VLOOKUP(V652,Catalogos!$F:$G,2,0),200),IFERROR(VLOOKUP(W652,Catalogos!$F:$G,2,0),200)),Catalogos!$G$30:$H$57,2,0)</f>
        <v>#N/A</v>
      </c>
      <c r="O652" s="53" t="e">
        <f>VLOOKUP($F652,Catalogos!$A:$C,3,0)</f>
        <v>#N/A</v>
      </c>
      <c r="P652" s="14" t="e">
        <f t="shared" si="58"/>
        <v>#N/A</v>
      </c>
      <c r="Q652" s="20">
        <f t="shared" si="59"/>
        <v>0</v>
      </c>
      <c r="R652" s="20" t="e">
        <f t="shared" si="60"/>
        <v>#N/A</v>
      </c>
      <c r="S652" s="20" t="s">
        <v>118</v>
      </c>
      <c r="T652" s="65" t="e">
        <f>VLOOKUP($X652,Vector!$A:$I,6,0)</f>
        <v>#N/A</v>
      </c>
      <c r="U652" s="65" t="e">
        <f>VLOOKUP($X652,Vector!$A:$I,7,0)</f>
        <v>#N/A</v>
      </c>
      <c r="V652" s="65" t="e">
        <f>VLOOKUP($X652,Vector!$A:$I,8,0)</f>
        <v>#N/A</v>
      </c>
      <c r="W652" s="65" t="e">
        <f>VLOOKUP($X652,Vector!$A:$I,9,0)</f>
        <v>#N/A</v>
      </c>
      <c r="X652" s="13" t="str">
        <f t="shared" si="61"/>
        <v/>
      </c>
      <c r="Y652" s="75">
        <f t="shared" si="62"/>
        <v>0</v>
      </c>
    </row>
    <row r="653" spans="10:25" x14ac:dyDescent="0.25">
      <c r="J653" s="57" t="e">
        <f>+VLOOKUP($X653,Vector!$A:$P,4,0)-$A653</f>
        <v>#N/A</v>
      </c>
      <c r="K653" s="57" t="e">
        <f>+VLOOKUP($X653,Vector!$A:$P,2,0)</f>
        <v>#N/A</v>
      </c>
      <c r="L653" s="57" t="e">
        <f>VLOOKUP(VLOOKUP($X653,Vector!$A:$P,5,0),Catalogos!K:L,2,0)</f>
        <v>#N/A</v>
      </c>
      <c r="M653" s="53" t="str">
        <f>IFERROR(VLOOKUP($F653,Catalogos!$A:$B,2,0),"VII")</f>
        <v>VII</v>
      </c>
      <c r="N653" s="56" t="e">
        <f>VLOOKUP(MIN(IFERROR(VLOOKUP(T653,Catalogos!$F:$G,2,0),200),IFERROR(VLOOKUP(U653,Catalogos!$F:$G,2,0),200),IFERROR(VLOOKUP(V653,Catalogos!$F:$G,2,0),200),IFERROR(VLOOKUP(W653,Catalogos!$F:$G,2,0),200)),Catalogos!$G$30:$H$57,2,0)</f>
        <v>#N/A</v>
      </c>
      <c r="O653" s="53" t="e">
        <f>VLOOKUP($F653,Catalogos!$A:$C,3,0)</f>
        <v>#N/A</v>
      </c>
      <c r="P653" s="14" t="e">
        <f t="shared" si="58"/>
        <v>#N/A</v>
      </c>
      <c r="Q653" s="20">
        <f t="shared" si="59"/>
        <v>0</v>
      </c>
      <c r="R653" s="20" t="e">
        <f t="shared" si="60"/>
        <v>#N/A</v>
      </c>
      <c r="S653" s="20" t="s">
        <v>118</v>
      </c>
      <c r="T653" s="65" t="e">
        <f>VLOOKUP($X653,Vector!$A:$I,6,0)</f>
        <v>#N/A</v>
      </c>
      <c r="U653" s="65" t="e">
        <f>VLOOKUP($X653,Vector!$A:$I,7,0)</f>
        <v>#N/A</v>
      </c>
      <c r="V653" s="65" t="e">
        <f>VLOOKUP($X653,Vector!$A:$I,8,0)</f>
        <v>#N/A</v>
      </c>
      <c r="W653" s="65" t="e">
        <f>VLOOKUP($X653,Vector!$A:$I,9,0)</f>
        <v>#N/A</v>
      </c>
      <c r="X653" s="13" t="str">
        <f t="shared" si="61"/>
        <v/>
      </c>
      <c r="Y653" s="75">
        <f t="shared" si="62"/>
        <v>0</v>
      </c>
    </row>
    <row r="654" spans="10:25" x14ac:dyDescent="0.25">
      <c r="J654" s="57" t="e">
        <f>+VLOOKUP($X654,Vector!$A:$P,4,0)-$A654</f>
        <v>#N/A</v>
      </c>
      <c r="K654" s="57" t="e">
        <f>+VLOOKUP($X654,Vector!$A:$P,2,0)</f>
        <v>#N/A</v>
      </c>
      <c r="L654" s="57" t="e">
        <f>VLOOKUP(VLOOKUP($X654,Vector!$A:$P,5,0),Catalogos!K:L,2,0)</f>
        <v>#N/A</v>
      </c>
      <c r="M654" s="53" t="str">
        <f>IFERROR(VLOOKUP($F654,Catalogos!$A:$B,2,0),"VII")</f>
        <v>VII</v>
      </c>
      <c r="N654" s="56" t="e">
        <f>VLOOKUP(MIN(IFERROR(VLOOKUP(T654,Catalogos!$F:$G,2,0),200),IFERROR(VLOOKUP(U654,Catalogos!$F:$G,2,0),200),IFERROR(VLOOKUP(V654,Catalogos!$F:$G,2,0),200),IFERROR(VLOOKUP(W654,Catalogos!$F:$G,2,0),200)),Catalogos!$G$30:$H$57,2,0)</f>
        <v>#N/A</v>
      </c>
      <c r="O654" s="53" t="e">
        <f>VLOOKUP($F654,Catalogos!$A:$C,3,0)</f>
        <v>#N/A</v>
      </c>
      <c r="P654" s="14" t="e">
        <f t="shared" si="58"/>
        <v>#N/A</v>
      </c>
      <c r="Q654" s="20">
        <f t="shared" si="59"/>
        <v>0</v>
      </c>
      <c r="R654" s="20" t="e">
        <f t="shared" si="60"/>
        <v>#N/A</v>
      </c>
      <c r="S654" s="20" t="s">
        <v>118</v>
      </c>
      <c r="T654" s="65" t="e">
        <f>VLOOKUP($X654,Vector!$A:$I,6,0)</f>
        <v>#N/A</v>
      </c>
      <c r="U654" s="65" t="e">
        <f>VLOOKUP($X654,Vector!$A:$I,7,0)</f>
        <v>#N/A</v>
      </c>
      <c r="V654" s="65" t="e">
        <f>VLOOKUP($X654,Vector!$A:$I,8,0)</f>
        <v>#N/A</v>
      </c>
      <c r="W654" s="65" t="e">
        <f>VLOOKUP($X654,Vector!$A:$I,9,0)</f>
        <v>#N/A</v>
      </c>
      <c r="X654" s="13" t="str">
        <f t="shared" si="61"/>
        <v/>
      </c>
      <c r="Y654" s="75">
        <f t="shared" si="62"/>
        <v>0</v>
      </c>
    </row>
    <row r="655" spans="10:25" x14ac:dyDescent="0.25">
      <c r="J655" s="57" t="e">
        <f>+VLOOKUP($X655,Vector!$A:$P,4,0)-$A655</f>
        <v>#N/A</v>
      </c>
      <c r="K655" s="57" t="e">
        <f>+VLOOKUP($X655,Vector!$A:$P,2,0)</f>
        <v>#N/A</v>
      </c>
      <c r="L655" s="57" t="e">
        <f>VLOOKUP(VLOOKUP($X655,Vector!$A:$P,5,0),Catalogos!K:L,2,0)</f>
        <v>#N/A</v>
      </c>
      <c r="M655" s="53" t="str">
        <f>IFERROR(VLOOKUP($F655,Catalogos!$A:$B,2,0),"VII")</f>
        <v>VII</v>
      </c>
      <c r="N655" s="56" t="e">
        <f>VLOOKUP(MIN(IFERROR(VLOOKUP(T655,Catalogos!$F:$G,2,0),200),IFERROR(VLOOKUP(U655,Catalogos!$F:$G,2,0),200),IFERROR(VLOOKUP(V655,Catalogos!$F:$G,2,0),200),IFERROR(VLOOKUP(W655,Catalogos!$F:$G,2,0),200)),Catalogos!$G$30:$H$57,2,0)</f>
        <v>#N/A</v>
      </c>
      <c r="O655" s="53" t="e">
        <f>VLOOKUP($F655,Catalogos!$A:$C,3,0)</f>
        <v>#N/A</v>
      </c>
      <c r="P655" s="14" t="e">
        <f t="shared" si="58"/>
        <v>#N/A</v>
      </c>
      <c r="Q655" s="20">
        <f t="shared" si="59"/>
        <v>0</v>
      </c>
      <c r="R655" s="20" t="e">
        <f t="shared" si="60"/>
        <v>#N/A</v>
      </c>
      <c r="S655" s="20" t="s">
        <v>118</v>
      </c>
      <c r="T655" s="65" t="e">
        <f>VLOOKUP($X655,Vector!$A:$I,6,0)</f>
        <v>#N/A</v>
      </c>
      <c r="U655" s="65" t="e">
        <f>VLOOKUP($X655,Vector!$A:$I,7,0)</f>
        <v>#N/A</v>
      </c>
      <c r="V655" s="65" t="e">
        <f>VLOOKUP($X655,Vector!$A:$I,8,0)</f>
        <v>#N/A</v>
      </c>
      <c r="W655" s="65" t="e">
        <f>VLOOKUP($X655,Vector!$A:$I,9,0)</f>
        <v>#N/A</v>
      </c>
      <c r="X655" s="13" t="str">
        <f t="shared" si="61"/>
        <v/>
      </c>
      <c r="Y655" s="75">
        <f t="shared" si="62"/>
        <v>0</v>
      </c>
    </row>
    <row r="656" spans="10:25" x14ac:dyDescent="0.25">
      <c r="J656" s="57" t="e">
        <f>+VLOOKUP($X656,Vector!$A:$P,4,0)-$A656</f>
        <v>#N/A</v>
      </c>
      <c r="K656" s="57" t="e">
        <f>+VLOOKUP($X656,Vector!$A:$P,2,0)</f>
        <v>#N/A</v>
      </c>
      <c r="L656" s="57" t="e">
        <f>VLOOKUP(VLOOKUP($X656,Vector!$A:$P,5,0),Catalogos!K:L,2,0)</f>
        <v>#N/A</v>
      </c>
      <c r="M656" s="53" t="str">
        <f>IFERROR(VLOOKUP($F656,Catalogos!$A:$B,2,0),"VII")</f>
        <v>VII</v>
      </c>
      <c r="N656" s="56" t="e">
        <f>VLOOKUP(MIN(IFERROR(VLOOKUP(T656,Catalogos!$F:$G,2,0),200),IFERROR(VLOOKUP(U656,Catalogos!$F:$G,2,0),200),IFERROR(VLOOKUP(V656,Catalogos!$F:$G,2,0),200),IFERROR(VLOOKUP(W656,Catalogos!$F:$G,2,0),200)),Catalogos!$G$30:$H$57,2,0)</f>
        <v>#N/A</v>
      </c>
      <c r="O656" s="53" t="e">
        <f>VLOOKUP($F656,Catalogos!$A:$C,3,0)</f>
        <v>#N/A</v>
      </c>
      <c r="P656" s="14" t="e">
        <f t="shared" si="58"/>
        <v>#N/A</v>
      </c>
      <c r="Q656" s="20">
        <f t="shared" si="59"/>
        <v>0</v>
      </c>
      <c r="R656" s="20" t="e">
        <f t="shared" si="60"/>
        <v>#N/A</v>
      </c>
      <c r="S656" s="20" t="s">
        <v>118</v>
      </c>
      <c r="T656" s="65" t="e">
        <f>VLOOKUP($X656,Vector!$A:$I,6,0)</f>
        <v>#N/A</v>
      </c>
      <c r="U656" s="65" t="e">
        <f>VLOOKUP($X656,Vector!$A:$I,7,0)</f>
        <v>#N/A</v>
      </c>
      <c r="V656" s="65" t="e">
        <f>VLOOKUP($X656,Vector!$A:$I,8,0)</f>
        <v>#N/A</v>
      </c>
      <c r="W656" s="65" t="e">
        <f>VLOOKUP($X656,Vector!$A:$I,9,0)</f>
        <v>#N/A</v>
      </c>
      <c r="X656" s="13" t="str">
        <f t="shared" si="61"/>
        <v/>
      </c>
      <c r="Y656" s="75">
        <f t="shared" si="62"/>
        <v>0</v>
      </c>
    </row>
    <row r="657" spans="10:25" x14ac:dyDescent="0.25">
      <c r="J657" s="57" t="e">
        <f>+VLOOKUP($X657,Vector!$A:$P,4,0)-$A657</f>
        <v>#N/A</v>
      </c>
      <c r="K657" s="57" t="e">
        <f>+VLOOKUP($X657,Vector!$A:$P,2,0)</f>
        <v>#N/A</v>
      </c>
      <c r="L657" s="57" t="e">
        <f>VLOOKUP(VLOOKUP($X657,Vector!$A:$P,5,0),Catalogos!K:L,2,0)</f>
        <v>#N/A</v>
      </c>
      <c r="M657" s="53" t="str">
        <f>IFERROR(VLOOKUP($F657,Catalogos!$A:$B,2,0),"VII")</f>
        <v>VII</v>
      </c>
      <c r="N657" s="56" t="e">
        <f>VLOOKUP(MIN(IFERROR(VLOOKUP(T657,Catalogos!$F:$G,2,0),200),IFERROR(VLOOKUP(U657,Catalogos!$F:$G,2,0),200),IFERROR(VLOOKUP(V657,Catalogos!$F:$G,2,0),200),IFERROR(VLOOKUP(W657,Catalogos!$F:$G,2,0),200)),Catalogos!$G$30:$H$57,2,0)</f>
        <v>#N/A</v>
      </c>
      <c r="O657" s="53" t="e">
        <f>VLOOKUP($F657,Catalogos!$A:$C,3,0)</f>
        <v>#N/A</v>
      </c>
      <c r="P657" s="14" t="e">
        <f t="shared" si="58"/>
        <v>#N/A</v>
      </c>
      <c r="Q657" s="20">
        <f t="shared" si="59"/>
        <v>0</v>
      </c>
      <c r="R657" s="20" t="e">
        <f t="shared" si="60"/>
        <v>#N/A</v>
      </c>
      <c r="S657" s="20" t="s">
        <v>118</v>
      </c>
      <c r="T657" s="65" t="e">
        <f>VLOOKUP($X657,Vector!$A:$I,6,0)</f>
        <v>#N/A</v>
      </c>
      <c r="U657" s="65" t="e">
        <f>VLOOKUP($X657,Vector!$A:$I,7,0)</f>
        <v>#N/A</v>
      </c>
      <c r="V657" s="65" t="e">
        <f>VLOOKUP($X657,Vector!$A:$I,8,0)</f>
        <v>#N/A</v>
      </c>
      <c r="W657" s="65" t="e">
        <f>VLOOKUP($X657,Vector!$A:$I,9,0)</f>
        <v>#N/A</v>
      </c>
      <c r="X657" s="13" t="str">
        <f t="shared" si="61"/>
        <v/>
      </c>
      <c r="Y657" s="75">
        <f t="shared" si="62"/>
        <v>0</v>
      </c>
    </row>
    <row r="658" spans="10:25" x14ac:dyDescent="0.25">
      <c r="J658" s="57" t="e">
        <f>+VLOOKUP($X658,Vector!$A:$P,4,0)-$A658</f>
        <v>#N/A</v>
      </c>
      <c r="K658" s="57" t="e">
        <f>+VLOOKUP($X658,Vector!$A:$P,2,0)</f>
        <v>#N/A</v>
      </c>
      <c r="L658" s="57" t="e">
        <f>VLOOKUP(VLOOKUP($X658,Vector!$A:$P,5,0),Catalogos!K:L,2,0)</f>
        <v>#N/A</v>
      </c>
      <c r="M658" s="53" t="str">
        <f>IFERROR(VLOOKUP($F658,Catalogos!$A:$B,2,0),"VII")</f>
        <v>VII</v>
      </c>
      <c r="N658" s="56" t="e">
        <f>VLOOKUP(MIN(IFERROR(VLOOKUP(T658,Catalogos!$F:$G,2,0),200),IFERROR(VLOOKUP(U658,Catalogos!$F:$G,2,0),200),IFERROR(VLOOKUP(V658,Catalogos!$F:$G,2,0),200),IFERROR(VLOOKUP(W658,Catalogos!$F:$G,2,0),200)),Catalogos!$G$30:$H$57,2,0)</f>
        <v>#N/A</v>
      </c>
      <c r="O658" s="53" t="e">
        <f>VLOOKUP($F658,Catalogos!$A:$C,3,0)</f>
        <v>#N/A</v>
      </c>
      <c r="P658" s="14" t="e">
        <f t="shared" si="58"/>
        <v>#N/A</v>
      </c>
      <c r="Q658" s="20">
        <f t="shared" si="59"/>
        <v>0</v>
      </c>
      <c r="R658" s="20" t="e">
        <f t="shared" si="60"/>
        <v>#N/A</v>
      </c>
      <c r="S658" s="20" t="s">
        <v>118</v>
      </c>
      <c r="T658" s="65" t="e">
        <f>VLOOKUP($X658,Vector!$A:$I,6,0)</f>
        <v>#N/A</v>
      </c>
      <c r="U658" s="65" t="e">
        <f>VLOOKUP($X658,Vector!$A:$I,7,0)</f>
        <v>#N/A</v>
      </c>
      <c r="V658" s="65" t="e">
        <f>VLOOKUP($X658,Vector!$A:$I,8,0)</f>
        <v>#N/A</v>
      </c>
      <c r="W658" s="65" t="e">
        <f>VLOOKUP($X658,Vector!$A:$I,9,0)</f>
        <v>#N/A</v>
      </c>
      <c r="X658" s="13" t="str">
        <f t="shared" si="61"/>
        <v/>
      </c>
      <c r="Y658" s="75">
        <f t="shared" si="62"/>
        <v>0</v>
      </c>
    </row>
    <row r="659" spans="10:25" x14ac:dyDescent="0.25">
      <c r="J659" s="57" t="e">
        <f>+VLOOKUP($X659,Vector!$A:$P,4,0)-$A659</f>
        <v>#N/A</v>
      </c>
      <c r="K659" s="57" t="e">
        <f>+VLOOKUP($X659,Vector!$A:$P,2,0)</f>
        <v>#N/A</v>
      </c>
      <c r="L659" s="57" t="e">
        <f>VLOOKUP(VLOOKUP($X659,Vector!$A:$P,5,0),Catalogos!K:L,2,0)</f>
        <v>#N/A</v>
      </c>
      <c r="M659" s="53" t="str">
        <f>IFERROR(VLOOKUP($F659,Catalogos!$A:$B,2,0),"VII")</f>
        <v>VII</v>
      </c>
      <c r="N659" s="56" t="e">
        <f>VLOOKUP(MIN(IFERROR(VLOOKUP(T659,Catalogos!$F:$G,2,0),200),IFERROR(VLOOKUP(U659,Catalogos!$F:$G,2,0),200),IFERROR(VLOOKUP(V659,Catalogos!$F:$G,2,0),200),IFERROR(VLOOKUP(W659,Catalogos!$F:$G,2,0),200)),Catalogos!$G$30:$H$57,2,0)</f>
        <v>#N/A</v>
      </c>
      <c r="O659" s="53" t="e">
        <f>VLOOKUP($F659,Catalogos!$A:$C,3,0)</f>
        <v>#N/A</v>
      </c>
      <c r="P659" s="14" t="e">
        <f t="shared" si="58"/>
        <v>#N/A</v>
      </c>
      <c r="Q659" s="20">
        <f t="shared" si="59"/>
        <v>0</v>
      </c>
      <c r="R659" s="20" t="e">
        <f t="shared" si="60"/>
        <v>#N/A</v>
      </c>
      <c r="S659" s="20" t="s">
        <v>118</v>
      </c>
      <c r="T659" s="65" t="e">
        <f>VLOOKUP($X659,Vector!$A:$I,6,0)</f>
        <v>#N/A</v>
      </c>
      <c r="U659" s="65" t="e">
        <f>VLOOKUP($X659,Vector!$A:$I,7,0)</f>
        <v>#N/A</v>
      </c>
      <c r="V659" s="65" t="e">
        <f>VLOOKUP($X659,Vector!$A:$I,8,0)</f>
        <v>#N/A</v>
      </c>
      <c r="W659" s="65" t="e">
        <f>VLOOKUP($X659,Vector!$A:$I,9,0)</f>
        <v>#N/A</v>
      </c>
      <c r="X659" s="13" t="str">
        <f t="shared" si="61"/>
        <v/>
      </c>
      <c r="Y659" s="75">
        <f t="shared" si="62"/>
        <v>0</v>
      </c>
    </row>
    <row r="660" spans="10:25" x14ac:dyDescent="0.25">
      <c r="J660" s="57" t="e">
        <f>+VLOOKUP($X660,Vector!$A:$P,4,0)-$A660</f>
        <v>#N/A</v>
      </c>
      <c r="K660" s="57" t="e">
        <f>+VLOOKUP($X660,Vector!$A:$P,2,0)</f>
        <v>#N/A</v>
      </c>
      <c r="L660" s="57" t="e">
        <f>VLOOKUP(VLOOKUP($X660,Vector!$A:$P,5,0),Catalogos!K:L,2,0)</f>
        <v>#N/A</v>
      </c>
      <c r="M660" s="53" t="str">
        <f>IFERROR(VLOOKUP($F660,Catalogos!$A:$B,2,0),"VII")</f>
        <v>VII</v>
      </c>
      <c r="N660" s="56" t="e">
        <f>VLOOKUP(MIN(IFERROR(VLOOKUP(T660,Catalogos!$F:$G,2,0),200),IFERROR(VLOOKUP(U660,Catalogos!$F:$G,2,0),200),IFERROR(VLOOKUP(V660,Catalogos!$F:$G,2,0),200),IFERROR(VLOOKUP(W660,Catalogos!$F:$G,2,0),200)),Catalogos!$G$30:$H$57,2,0)</f>
        <v>#N/A</v>
      </c>
      <c r="O660" s="53" t="e">
        <f>VLOOKUP($F660,Catalogos!$A:$C,3,0)</f>
        <v>#N/A</v>
      </c>
      <c r="P660" s="14" t="e">
        <f t="shared" si="58"/>
        <v>#N/A</v>
      </c>
      <c r="Q660" s="20">
        <f t="shared" si="59"/>
        <v>0</v>
      </c>
      <c r="R660" s="20" t="e">
        <f t="shared" si="60"/>
        <v>#N/A</v>
      </c>
      <c r="S660" s="20" t="s">
        <v>118</v>
      </c>
      <c r="T660" s="65" t="e">
        <f>VLOOKUP($X660,Vector!$A:$I,6,0)</f>
        <v>#N/A</v>
      </c>
      <c r="U660" s="65" t="e">
        <f>VLOOKUP($X660,Vector!$A:$I,7,0)</f>
        <v>#N/A</v>
      </c>
      <c r="V660" s="65" t="e">
        <f>VLOOKUP($X660,Vector!$A:$I,8,0)</f>
        <v>#N/A</v>
      </c>
      <c r="W660" s="65" t="e">
        <f>VLOOKUP($X660,Vector!$A:$I,9,0)</f>
        <v>#N/A</v>
      </c>
      <c r="X660" s="13" t="str">
        <f t="shared" si="61"/>
        <v/>
      </c>
      <c r="Y660" s="75">
        <f t="shared" si="62"/>
        <v>0</v>
      </c>
    </row>
    <row r="661" spans="10:25" x14ac:dyDescent="0.25">
      <c r="J661" s="57" t="e">
        <f>+VLOOKUP($X661,Vector!$A:$P,4,0)-$A661</f>
        <v>#N/A</v>
      </c>
      <c r="K661" s="57" t="e">
        <f>+VLOOKUP($X661,Vector!$A:$P,2,0)</f>
        <v>#N/A</v>
      </c>
      <c r="L661" s="57" t="e">
        <f>VLOOKUP(VLOOKUP($X661,Vector!$A:$P,5,0),Catalogos!K:L,2,0)</f>
        <v>#N/A</v>
      </c>
      <c r="M661" s="53" t="str">
        <f>IFERROR(VLOOKUP($F661,Catalogos!$A:$B,2,0),"VII")</f>
        <v>VII</v>
      </c>
      <c r="N661" s="56" t="e">
        <f>VLOOKUP(MIN(IFERROR(VLOOKUP(T661,Catalogos!$F:$G,2,0),200),IFERROR(VLOOKUP(U661,Catalogos!$F:$G,2,0),200),IFERROR(VLOOKUP(V661,Catalogos!$F:$G,2,0),200),IFERROR(VLOOKUP(W661,Catalogos!$F:$G,2,0),200)),Catalogos!$G$30:$H$57,2,0)</f>
        <v>#N/A</v>
      </c>
      <c r="O661" s="53" t="e">
        <f>VLOOKUP($F661,Catalogos!$A:$C,3,0)</f>
        <v>#N/A</v>
      </c>
      <c r="P661" s="14" t="e">
        <f t="shared" si="58"/>
        <v>#N/A</v>
      </c>
      <c r="Q661" s="20">
        <f t="shared" si="59"/>
        <v>0</v>
      </c>
      <c r="R661" s="20" t="e">
        <f t="shared" si="60"/>
        <v>#N/A</v>
      </c>
      <c r="S661" s="20" t="s">
        <v>118</v>
      </c>
      <c r="T661" s="65" t="e">
        <f>VLOOKUP($X661,Vector!$A:$I,6,0)</f>
        <v>#N/A</v>
      </c>
      <c r="U661" s="65" t="e">
        <f>VLOOKUP($X661,Vector!$A:$I,7,0)</f>
        <v>#N/A</v>
      </c>
      <c r="V661" s="65" t="e">
        <f>VLOOKUP($X661,Vector!$A:$I,8,0)</f>
        <v>#N/A</v>
      </c>
      <c r="W661" s="65" t="e">
        <f>VLOOKUP($X661,Vector!$A:$I,9,0)</f>
        <v>#N/A</v>
      </c>
      <c r="X661" s="13" t="str">
        <f t="shared" si="61"/>
        <v/>
      </c>
      <c r="Y661" s="75">
        <f t="shared" si="62"/>
        <v>0</v>
      </c>
    </row>
    <row r="662" spans="10:25" x14ac:dyDescent="0.25">
      <c r="J662" s="57" t="e">
        <f>+VLOOKUP($X662,Vector!$A:$P,4,0)-$A662</f>
        <v>#N/A</v>
      </c>
      <c r="K662" s="57" t="e">
        <f>+VLOOKUP($X662,Vector!$A:$P,2,0)</f>
        <v>#N/A</v>
      </c>
      <c r="L662" s="57" t="e">
        <f>VLOOKUP(VLOOKUP($X662,Vector!$A:$P,5,0),Catalogos!K:L,2,0)</f>
        <v>#N/A</v>
      </c>
      <c r="M662" s="53" t="str">
        <f>IFERROR(VLOOKUP($F662,Catalogos!$A:$B,2,0),"VII")</f>
        <v>VII</v>
      </c>
      <c r="N662" s="56" t="e">
        <f>VLOOKUP(MIN(IFERROR(VLOOKUP(T662,Catalogos!$F:$G,2,0),200),IFERROR(VLOOKUP(U662,Catalogos!$F:$G,2,0),200),IFERROR(VLOOKUP(V662,Catalogos!$F:$G,2,0),200),IFERROR(VLOOKUP(W662,Catalogos!$F:$G,2,0),200)),Catalogos!$G$30:$H$57,2,0)</f>
        <v>#N/A</v>
      </c>
      <c r="O662" s="53" t="e">
        <f>VLOOKUP($F662,Catalogos!$A:$C,3,0)</f>
        <v>#N/A</v>
      </c>
      <c r="P662" s="14" t="e">
        <f t="shared" si="58"/>
        <v>#N/A</v>
      </c>
      <c r="Q662" s="20">
        <f t="shared" si="59"/>
        <v>0</v>
      </c>
      <c r="R662" s="20" t="e">
        <f t="shared" si="60"/>
        <v>#N/A</v>
      </c>
      <c r="S662" s="20" t="s">
        <v>118</v>
      </c>
      <c r="T662" s="65" t="e">
        <f>VLOOKUP($X662,Vector!$A:$I,6,0)</f>
        <v>#N/A</v>
      </c>
      <c r="U662" s="65" t="e">
        <f>VLOOKUP($X662,Vector!$A:$I,7,0)</f>
        <v>#N/A</v>
      </c>
      <c r="V662" s="65" t="e">
        <f>VLOOKUP($X662,Vector!$A:$I,8,0)</f>
        <v>#N/A</v>
      </c>
      <c r="W662" s="65" t="e">
        <f>VLOOKUP($X662,Vector!$A:$I,9,0)</f>
        <v>#N/A</v>
      </c>
      <c r="X662" s="13" t="str">
        <f t="shared" si="61"/>
        <v/>
      </c>
      <c r="Y662" s="75">
        <f t="shared" si="62"/>
        <v>0</v>
      </c>
    </row>
    <row r="663" spans="10:25" x14ac:dyDescent="0.25">
      <c r="J663" s="57" t="e">
        <f>+VLOOKUP($X663,Vector!$A:$P,4,0)-$A663</f>
        <v>#N/A</v>
      </c>
      <c r="K663" s="57" t="e">
        <f>+VLOOKUP($X663,Vector!$A:$P,2,0)</f>
        <v>#N/A</v>
      </c>
      <c r="L663" s="57" t="e">
        <f>VLOOKUP(VLOOKUP($X663,Vector!$A:$P,5,0),Catalogos!K:L,2,0)</f>
        <v>#N/A</v>
      </c>
      <c r="M663" s="53" t="str">
        <f>IFERROR(VLOOKUP($F663,Catalogos!$A:$B,2,0),"VII")</f>
        <v>VII</v>
      </c>
      <c r="N663" s="56" t="e">
        <f>VLOOKUP(MIN(IFERROR(VLOOKUP(T663,Catalogos!$F:$G,2,0),200),IFERROR(VLOOKUP(U663,Catalogos!$F:$G,2,0),200),IFERROR(VLOOKUP(V663,Catalogos!$F:$G,2,0),200),IFERROR(VLOOKUP(W663,Catalogos!$F:$G,2,0),200)),Catalogos!$G$30:$H$57,2,0)</f>
        <v>#N/A</v>
      </c>
      <c r="O663" s="53" t="e">
        <f>VLOOKUP($F663,Catalogos!$A:$C,3,0)</f>
        <v>#N/A</v>
      </c>
      <c r="P663" s="14" t="e">
        <f t="shared" si="58"/>
        <v>#N/A</v>
      </c>
      <c r="Q663" s="20">
        <f t="shared" si="59"/>
        <v>0</v>
      </c>
      <c r="R663" s="20" t="e">
        <f t="shared" si="60"/>
        <v>#N/A</v>
      </c>
      <c r="S663" s="20" t="s">
        <v>118</v>
      </c>
      <c r="T663" s="65" t="e">
        <f>VLOOKUP($X663,Vector!$A:$I,6,0)</f>
        <v>#N/A</v>
      </c>
      <c r="U663" s="65" t="e">
        <f>VLOOKUP($X663,Vector!$A:$I,7,0)</f>
        <v>#N/A</v>
      </c>
      <c r="V663" s="65" t="e">
        <f>VLOOKUP($X663,Vector!$A:$I,8,0)</f>
        <v>#N/A</v>
      </c>
      <c r="W663" s="65" t="e">
        <f>VLOOKUP($X663,Vector!$A:$I,9,0)</f>
        <v>#N/A</v>
      </c>
      <c r="X663" s="13" t="str">
        <f t="shared" si="61"/>
        <v/>
      </c>
      <c r="Y663" s="75">
        <f t="shared" si="62"/>
        <v>0</v>
      </c>
    </row>
    <row r="664" spans="10:25" x14ac:dyDescent="0.25">
      <c r="J664" s="57" t="e">
        <f>+VLOOKUP($X664,Vector!$A:$P,4,0)-$A664</f>
        <v>#N/A</v>
      </c>
      <c r="K664" s="57" t="e">
        <f>+VLOOKUP($X664,Vector!$A:$P,2,0)</f>
        <v>#N/A</v>
      </c>
      <c r="L664" s="57" t="e">
        <f>VLOOKUP(VLOOKUP($X664,Vector!$A:$P,5,0),Catalogos!K:L,2,0)</f>
        <v>#N/A</v>
      </c>
      <c r="M664" s="53" t="str">
        <f>IFERROR(VLOOKUP($F664,Catalogos!$A:$B,2,0),"VII")</f>
        <v>VII</v>
      </c>
      <c r="N664" s="56" t="e">
        <f>VLOOKUP(MIN(IFERROR(VLOOKUP(T664,Catalogos!$F:$G,2,0),200),IFERROR(VLOOKUP(U664,Catalogos!$F:$G,2,0),200),IFERROR(VLOOKUP(V664,Catalogos!$F:$G,2,0),200),IFERROR(VLOOKUP(W664,Catalogos!$F:$G,2,0),200)),Catalogos!$G$30:$H$57,2,0)</f>
        <v>#N/A</v>
      </c>
      <c r="O664" s="53" t="e">
        <f>VLOOKUP($F664,Catalogos!$A:$C,3,0)</f>
        <v>#N/A</v>
      </c>
      <c r="P664" s="14" t="e">
        <f t="shared" si="58"/>
        <v>#N/A</v>
      </c>
      <c r="Q664" s="20">
        <f t="shared" si="59"/>
        <v>0</v>
      </c>
      <c r="R664" s="20" t="e">
        <f t="shared" si="60"/>
        <v>#N/A</v>
      </c>
      <c r="S664" s="20" t="s">
        <v>118</v>
      </c>
      <c r="T664" s="65" t="e">
        <f>VLOOKUP($X664,Vector!$A:$I,6,0)</f>
        <v>#N/A</v>
      </c>
      <c r="U664" s="65" t="e">
        <f>VLOOKUP($X664,Vector!$A:$I,7,0)</f>
        <v>#N/A</v>
      </c>
      <c r="V664" s="65" t="e">
        <f>VLOOKUP($X664,Vector!$A:$I,8,0)</f>
        <v>#N/A</v>
      </c>
      <c r="W664" s="65" t="e">
        <f>VLOOKUP($X664,Vector!$A:$I,9,0)</f>
        <v>#N/A</v>
      </c>
      <c r="X664" s="13" t="str">
        <f t="shared" si="61"/>
        <v/>
      </c>
      <c r="Y664" s="75">
        <f t="shared" si="62"/>
        <v>0</v>
      </c>
    </row>
    <row r="665" spans="10:25" x14ac:dyDescent="0.25">
      <c r="J665" s="57" t="e">
        <f>+VLOOKUP($X665,Vector!$A:$P,4,0)-$A665</f>
        <v>#N/A</v>
      </c>
      <c r="K665" s="57" t="e">
        <f>+VLOOKUP($X665,Vector!$A:$P,2,0)</f>
        <v>#N/A</v>
      </c>
      <c r="L665" s="57" t="e">
        <f>VLOOKUP(VLOOKUP($X665,Vector!$A:$P,5,0),Catalogos!K:L,2,0)</f>
        <v>#N/A</v>
      </c>
      <c r="M665" s="53" t="str">
        <f>IFERROR(VLOOKUP($F665,Catalogos!$A:$B,2,0),"VII")</f>
        <v>VII</v>
      </c>
      <c r="N665" s="56" t="e">
        <f>VLOOKUP(MIN(IFERROR(VLOOKUP(T665,Catalogos!$F:$G,2,0),200),IFERROR(VLOOKUP(U665,Catalogos!$F:$G,2,0),200),IFERROR(VLOOKUP(V665,Catalogos!$F:$G,2,0),200),IFERROR(VLOOKUP(W665,Catalogos!$F:$G,2,0),200)),Catalogos!$G$30:$H$57,2,0)</f>
        <v>#N/A</v>
      </c>
      <c r="O665" s="53" t="e">
        <f>VLOOKUP($F665,Catalogos!$A:$C,3,0)</f>
        <v>#N/A</v>
      </c>
      <c r="P665" s="14" t="e">
        <f t="shared" si="58"/>
        <v>#N/A</v>
      </c>
      <c r="Q665" s="20">
        <f t="shared" si="59"/>
        <v>0</v>
      </c>
      <c r="R665" s="20" t="e">
        <f t="shared" si="60"/>
        <v>#N/A</v>
      </c>
      <c r="S665" s="20" t="s">
        <v>118</v>
      </c>
      <c r="T665" s="65" t="e">
        <f>VLOOKUP($X665,Vector!$A:$I,6,0)</f>
        <v>#N/A</v>
      </c>
      <c r="U665" s="65" t="e">
        <f>VLOOKUP($X665,Vector!$A:$I,7,0)</f>
        <v>#N/A</v>
      </c>
      <c r="V665" s="65" t="e">
        <f>VLOOKUP($X665,Vector!$A:$I,8,0)</f>
        <v>#N/A</v>
      </c>
      <c r="W665" s="65" t="e">
        <f>VLOOKUP($X665,Vector!$A:$I,9,0)</f>
        <v>#N/A</v>
      </c>
      <c r="X665" s="13" t="str">
        <f t="shared" si="61"/>
        <v/>
      </c>
      <c r="Y665" s="75">
        <f t="shared" si="62"/>
        <v>0</v>
      </c>
    </row>
    <row r="666" spans="10:25" x14ac:dyDescent="0.25">
      <c r="J666" s="57" t="e">
        <f>+VLOOKUP($X666,Vector!$A:$P,4,0)-$A666</f>
        <v>#N/A</v>
      </c>
      <c r="K666" s="57" t="e">
        <f>+VLOOKUP($X666,Vector!$A:$P,2,0)</f>
        <v>#N/A</v>
      </c>
      <c r="L666" s="57" t="e">
        <f>VLOOKUP(VLOOKUP($X666,Vector!$A:$P,5,0),Catalogos!K:L,2,0)</f>
        <v>#N/A</v>
      </c>
      <c r="M666" s="53" t="str">
        <f>IFERROR(VLOOKUP($F666,Catalogos!$A:$B,2,0),"VII")</f>
        <v>VII</v>
      </c>
      <c r="N666" s="56" t="e">
        <f>VLOOKUP(MIN(IFERROR(VLOOKUP(T666,Catalogos!$F:$G,2,0),200),IFERROR(VLOOKUP(U666,Catalogos!$F:$G,2,0),200),IFERROR(VLOOKUP(V666,Catalogos!$F:$G,2,0),200),IFERROR(VLOOKUP(W666,Catalogos!$F:$G,2,0),200)),Catalogos!$G$30:$H$57,2,0)</f>
        <v>#N/A</v>
      </c>
      <c r="O666" s="53" t="e">
        <f>VLOOKUP($F666,Catalogos!$A:$C,3,0)</f>
        <v>#N/A</v>
      </c>
      <c r="P666" s="14" t="e">
        <f t="shared" si="58"/>
        <v>#N/A</v>
      </c>
      <c r="Q666" s="20">
        <f t="shared" si="59"/>
        <v>0</v>
      </c>
      <c r="R666" s="20" t="e">
        <f t="shared" si="60"/>
        <v>#N/A</v>
      </c>
      <c r="S666" s="20" t="s">
        <v>118</v>
      </c>
      <c r="T666" s="65" t="e">
        <f>VLOOKUP($X666,Vector!$A:$I,6,0)</f>
        <v>#N/A</v>
      </c>
      <c r="U666" s="65" t="e">
        <f>VLOOKUP($X666,Vector!$A:$I,7,0)</f>
        <v>#N/A</v>
      </c>
      <c r="V666" s="65" t="e">
        <f>VLOOKUP($X666,Vector!$A:$I,8,0)</f>
        <v>#N/A</v>
      </c>
      <c r="W666" s="65" t="e">
        <f>VLOOKUP($X666,Vector!$A:$I,9,0)</f>
        <v>#N/A</v>
      </c>
      <c r="X666" s="13" t="str">
        <f t="shared" si="61"/>
        <v/>
      </c>
      <c r="Y666" s="75">
        <f t="shared" si="62"/>
        <v>0</v>
      </c>
    </row>
    <row r="667" spans="10:25" x14ac:dyDescent="0.25">
      <c r="J667" s="57" t="e">
        <f>+VLOOKUP($X667,Vector!$A:$P,4,0)-$A667</f>
        <v>#N/A</v>
      </c>
      <c r="K667" s="57" t="e">
        <f>+VLOOKUP($X667,Vector!$A:$P,2,0)</f>
        <v>#N/A</v>
      </c>
      <c r="L667" s="57" t="e">
        <f>VLOOKUP(VLOOKUP($X667,Vector!$A:$P,5,0),Catalogos!K:L,2,0)</f>
        <v>#N/A</v>
      </c>
      <c r="M667" s="53" t="str">
        <f>IFERROR(VLOOKUP($F667,Catalogos!$A:$B,2,0),"VII")</f>
        <v>VII</v>
      </c>
      <c r="N667" s="56" t="e">
        <f>VLOOKUP(MIN(IFERROR(VLOOKUP(T667,Catalogos!$F:$G,2,0),200),IFERROR(VLOOKUP(U667,Catalogos!$F:$G,2,0),200),IFERROR(VLOOKUP(V667,Catalogos!$F:$G,2,0),200),IFERROR(VLOOKUP(W667,Catalogos!$F:$G,2,0),200)),Catalogos!$G$30:$H$57,2,0)</f>
        <v>#N/A</v>
      </c>
      <c r="O667" s="53" t="e">
        <f>VLOOKUP($F667,Catalogos!$A:$C,3,0)</f>
        <v>#N/A</v>
      </c>
      <c r="P667" s="14" t="e">
        <f t="shared" si="58"/>
        <v>#N/A</v>
      </c>
      <c r="Q667" s="20">
        <f t="shared" si="59"/>
        <v>0</v>
      </c>
      <c r="R667" s="20" t="e">
        <f t="shared" si="60"/>
        <v>#N/A</v>
      </c>
      <c r="S667" s="20" t="s">
        <v>118</v>
      </c>
      <c r="T667" s="65" t="e">
        <f>VLOOKUP($X667,Vector!$A:$I,6,0)</f>
        <v>#N/A</v>
      </c>
      <c r="U667" s="65" t="e">
        <f>VLOOKUP($X667,Vector!$A:$I,7,0)</f>
        <v>#N/A</v>
      </c>
      <c r="V667" s="65" t="e">
        <f>VLOOKUP($X667,Vector!$A:$I,8,0)</f>
        <v>#N/A</v>
      </c>
      <c r="W667" s="65" t="e">
        <f>VLOOKUP($X667,Vector!$A:$I,9,0)</f>
        <v>#N/A</v>
      </c>
      <c r="X667" s="13" t="str">
        <f t="shared" si="61"/>
        <v/>
      </c>
      <c r="Y667" s="75">
        <f t="shared" si="62"/>
        <v>0</v>
      </c>
    </row>
    <row r="668" spans="10:25" x14ac:dyDescent="0.25">
      <c r="J668" s="57" t="e">
        <f>+VLOOKUP($X668,Vector!$A:$P,4,0)-$A668</f>
        <v>#N/A</v>
      </c>
      <c r="K668" s="57" t="e">
        <f>+VLOOKUP($X668,Vector!$A:$P,2,0)</f>
        <v>#N/A</v>
      </c>
      <c r="L668" s="57" t="e">
        <f>VLOOKUP(VLOOKUP($X668,Vector!$A:$P,5,0),Catalogos!K:L,2,0)</f>
        <v>#N/A</v>
      </c>
      <c r="M668" s="53" t="str">
        <f>IFERROR(VLOOKUP($F668,Catalogos!$A:$B,2,0),"VII")</f>
        <v>VII</v>
      </c>
      <c r="N668" s="56" t="e">
        <f>VLOOKUP(MIN(IFERROR(VLOOKUP(T668,Catalogos!$F:$G,2,0),200),IFERROR(VLOOKUP(U668,Catalogos!$F:$G,2,0),200),IFERROR(VLOOKUP(V668,Catalogos!$F:$G,2,0),200),IFERROR(VLOOKUP(W668,Catalogos!$F:$G,2,0),200)),Catalogos!$G$30:$H$57,2,0)</f>
        <v>#N/A</v>
      </c>
      <c r="O668" s="53" t="e">
        <f>VLOOKUP($F668,Catalogos!$A:$C,3,0)</f>
        <v>#N/A</v>
      </c>
      <c r="P668" s="14" t="e">
        <f t="shared" si="58"/>
        <v>#N/A</v>
      </c>
      <c r="Q668" s="20">
        <f t="shared" si="59"/>
        <v>0</v>
      </c>
      <c r="R668" s="20" t="e">
        <f t="shared" si="60"/>
        <v>#N/A</v>
      </c>
      <c r="S668" s="20" t="s">
        <v>118</v>
      </c>
      <c r="T668" s="65" t="e">
        <f>VLOOKUP($X668,Vector!$A:$I,6,0)</f>
        <v>#N/A</v>
      </c>
      <c r="U668" s="65" t="e">
        <f>VLOOKUP($X668,Vector!$A:$I,7,0)</f>
        <v>#N/A</v>
      </c>
      <c r="V668" s="65" t="e">
        <f>VLOOKUP($X668,Vector!$A:$I,8,0)</f>
        <v>#N/A</v>
      </c>
      <c r="W668" s="65" t="e">
        <f>VLOOKUP($X668,Vector!$A:$I,9,0)</f>
        <v>#N/A</v>
      </c>
      <c r="X668" s="13" t="str">
        <f t="shared" si="61"/>
        <v/>
      </c>
      <c r="Y668" s="75">
        <f t="shared" si="62"/>
        <v>0</v>
      </c>
    </row>
    <row r="669" spans="10:25" x14ac:dyDescent="0.25">
      <c r="J669" s="57" t="e">
        <f>+VLOOKUP($X669,Vector!$A:$P,4,0)-$A669</f>
        <v>#N/A</v>
      </c>
      <c r="K669" s="57" t="e">
        <f>+VLOOKUP($X669,Vector!$A:$P,2,0)</f>
        <v>#N/A</v>
      </c>
      <c r="L669" s="57" t="e">
        <f>VLOOKUP(VLOOKUP($X669,Vector!$A:$P,5,0),Catalogos!K:L,2,0)</f>
        <v>#N/A</v>
      </c>
      <c r="M669" s="53" t="str">
        <f>IFERROR(VLOOKUP($F669,Catalogos!$A:$B,2,0),"VII")</f>
        <v>VII</v>
      </c>
      <c r="N669" s="56" t="e">
        <f>VLOOKUP(MIN(IFERROR(VLOOKUP(T669,Catalogos!$F:$G,2,0),200),IFERROR(VLOOKUP(U669,Catalogos!$F:$G,2,0),200),IFERROR(VLOOKUP(V669,Catalogos!$F:$G,2,0),200),IFERROR(VLOOKUP(W669,Catalogos!$F:$G,2,0),200)),Catalogos!$G$30:$H$57,2,0)</f>
        <v>#N/A</v>
      </c>
      <c r="O669" s="53" t="e">
        <f>VLOOKUP($F669,Catalogos!$A:$C,3,0)</f>
        <v>#N/A</v>
      </c>
      <c r="P669" s="14" t="e">
        <f t="shared" si="58"/>
        <v>#N/A</v>
      </c>
      <c r="Q669" s="20">
        <f t="shared" si="59"/>
        <v>0</v>
      </c>
      <c r="R669" s="20" t="e">
        <f t="shared" si="60"/>
        <v>#N/A</v>
      </c>
      <c r="S669" s="20" t="s">
        <v>118</v>
      </c>
      <c r="T669" s="65" t="e">
        <f>VLOOKUP($X669,Vector!$A:$I,6,0)</f>
        <v>#N/A</v>
      </c>
      <c r="U669" s="65" t="e">
        <f>VLOOKUP($X669,Vector!$A:$I,7,0)</f>
        <v>#N/A</v>
      </c>
      <c r="V669" s="65" t="e">
        <f>VLOOKUP($X669,Vector!$A:$I,8,0)</f>
        <v>#N/A</v>
      </c>
      <c r="W669" s="65" t="e">
        <f>VLOOKUP($X669,Vector!$A:$I,9,0)</f>
        <v>#N/A</v>
      </c>
      <c r="X669" s="13" t="str">
        <f t="shared" si="61"/>
        <v/>
      </c>
      <c r="Y669" s="75">
        <f t="shared" si="62"/>
        <v>0</v>
      </c>
    </row>
    <row r="670" spans="10:25" x14ac:dyDescent="0.25">
      <c r="J670" s="57" t="e">
        <f>+VLOOKUP($X670,Vector!$A:$P,4,0)-$A670</f>
        <v>#N/A</v>
      </c>
      <c r="K670" s="57" t="e">
        <f>+VLOOKUP($X670,Vector!$A:$P,2,0)</f>
        <v>#N/A</v>
      </c>
      <c r="L670" s="57" t="e">
        <f>VLOOKUP(VLOOKUP($X670,Vector!$A:$P,5,0),Catalogos!K:L,2,0)</f>
        <v>#N/A</v>
      </c>
      <c r="M670" s="53" t="str">
        <f>IFERROR(VLOOKUP($F670,Catalogos!$A:$B,2,0),"VII")</f>
        <v>VII</v>
      </c>
      <c r="N670" s="56" t="e">
        <f>VLOOKUP(MIN(IFERROR(VLOOKUP(T670,Catalogos!$F:$G,2,0),200),IFERROR(VLOOKUP(U670,Catalogos!$F:$G,2,0),200),IFERROR(VLOOKUP(V670,Catalogos!$F:$G,2,0),200),IFERROR(VLOOKUP(W670,Catalogos!$F:$G,2,0),200)),Catalogos!$G$30:$H$57,2,0)</f>
        <v>#N/A</v>
      </c>
      <c r="O670" s="53" t="e">
        <f>VLOOKUP($F670,Catalogos!$A:$C,3,0)</f>
        <v>#N/A</v>
      </c>
      <c r="P670" s="14" t="e">
        <f t="shared" si="58"/>
        <v>#N/A</v>
      </c>
      <c r="Q670" s="20">
        <f t="shared" si="59"/>
        <v>0</v>
      </c>
      <c r="R670" s="20" t="e">
        <f t="shared" si="60"/>
        <v>#N/A</v>
      </c>
      <c r="S670" s="20" t="s">
        <v>118</v>
      </c>
      <c r="T670" s="65" t="e">
        <f>VLOOKUP($X670,Vector!$A:$I,6,0)</f>
        <v>#N/A</v>
      </c>
      <c r="U670" s="65" t="e">
        <f>VLOOKUP($X670,Vector!$A:$I,7,0)</f>
        <v>#N/A</v>
      </c>
      <c r="V670" s="65" t="e">
        <f>VLOOKUP($X670,Vector!$A:$I,8,0)</f>
        <v>#N/A</v>
      </c>
      <c r="W670" s="65" t="e">
        <f>VLOOKUP($X670,Vector!$A:$I,9,0)</f>
        <v>#N/A</v>
      </c>
      <c r="X670" s="13" t="str">
        <f t="shared" si="61"/>
        <v/>
      </c>
      <c r="Y670" s="75">
        <f t="shared" si="62"/>
        <v>0</v>
      </c>
    </row>
    <row r="671" spans="10:25" x14ac:dyDescent="0.25">
      <c r="J671" s="57" t="e">
        <f>+VLOOKUP($X671,Vector!$A:$P,4,0)-$A671</f>
        <v>#N/A</v>
      </c>
      <c r="K671" s="57" t="e">
        <f>+VLOOKUP($X671,Vector!$A:$P,2,0)</f>
        <v>#N/A</v>
      </c>
      <c r="L671" s="57" t="e">
        <f>VLOOKUP(VLOOKUP($X671,Vector!$A:$P,5,0),Catalogos!K:L,2,0)</f>
        <v>#N/A</v>
      </c>
      <c r="M671" s="53" t="str">
        <f>IFERROR(VLOOKUP($F671,Catalogos!$A:$B,2,0),"VII")</f>
        <v>VII</v>
      </c>
      <c r="N671" s="56" t="e">
        <f>VLOOKUP(MIN(IFERROR(VLOOKUP(T671,Catalogos!$F:$G,2,0),200),IFERROR(VLOOKUP(U671,Catalogos!$F:$G,2,0),200),IFERROR(VLOOKUP(V671,Catalogos!$F:$G,2,0),200),IFERROR(VLOOKUP(W671,Catalogos!$F:$G,2,0),200)),Catalogos!$G$30:$H$57,2,0)</f>
        <v>#N/A</v>
      </c>
      <c r="O671" s="53" t="e">
        <f>VLOOKUP($F671,Catalogos!$A:$C,3,0)</f>
        <v>#N/A</v>
      </c>
      <c r="P671" s="14" t="e">
        <f t="shared" si="58"/>
        <v>#N/A</v>
      </c>
      <c r="Q671" s="20">
        <f t="shared" si="59"/>
        <v>0</v>
      </c>
      <c r="R671" s="20" t="e">
        <f t="shared" si="60"/>
        <v>#N/A</v>
      </c>
      <c r="S671" s="20" t="s">
        <v>118</v>
      </c>
      <c r="T671" s="65" t="e">
        <f>VLOOKUP($X671,Vector!$A:$I,6,0)</f>
        <v>#N/A</v>
      </c>
      <c r="U671" s="65" t="e">
        <f>VLOOKUP($X671,Vector!$A:$I,7,0)</f>
        <v>#N/A</v>
      </c>
      <c r="V671" s="65" t="e">
        <f>VLOOKUP($X671,Vector!$A:$I,8,0)</f>
        <v>#N/A</v>
      </c>
      <c r="W671" s="65" t="e">
        <f>VLOOKUP($X671,Vector!$A:$I,9,0)</f>
        <v>#N/A</v>
      </c>
      <c r="X671" s="13" t="str">
        <f t="shared" si="61"/>
        <v/>
      </c>
      <c r="Y671" s="75">
        <f t="shared" si="62"/>
        <v>0</v>
      </c>
    </row>
    <row r="672" spans="10:25" x14ac:dyDescent="0.25">
      <c r="J672" s="57" t="e">
        <f>+VLOOKUP($X672,Vector!$A:$P,4,0)-$A672</f>
        <v>#N/A</v>
      </c>
      <c r="K672" s="57" t="e">
        <f>+VLOOKUP($X672,Vector!$A:$P,2,0)</f>
        <v>#N/A</v>
      </c>
      <c r="L672" s="57" t="e">
        <f>VLOOKUP(VLOOKUP($X672,Vector!$A:$P,5,0),Catalogos!K:L,2,0)</f>
        <v>#N/A</v>
      </c>
      <c r="M672" s="53" t="str">
        <f>IFERROR(VLOOKUP($F672,Catalogos!$A:$B,2,0),"VII")</f>
        <v>VII</v>
      </c>
      <c r="N672" s="56" t="e">
        <f>VLOOKUP(MIN(IFERROR(VLOOKUP(T672,Catalogos!$F:$G,2,0),200),IFERROR(VLOOKUP(U672,Catalogos!$F:$G,2,0),200),IFERROR(VLOOKUP(V672,Catalogos!$F:$G,2,0),200),IFERROR(VLOOKUP(W672,Catalogos!$F:$G,2,0),200)),Catalogos!$G$30:$H$57,2,0)</f>
        <v>#N/A</v>
      </c>
      <c r="O672" s="53" t="e">
        <f>VLOOKUP($F672,Catalogos!$A:$C,3,0)</f>
        <v>#N/A</v>
      </c>
      <c r="P672" s="14" t="e">
        <f t="shared" si="58"/>
        <v>#N/A</v>
      </c>
      <c r="Q672" s="20">
        <f t="shared" si="59"/>
        <v>0</v>
      </c>
      <c r="R672" s="20" t="e">
        <f t="shared" si="60"/>
        <v>#N/A</v>
      </c>
      <c r="S672" s="20" t="s">
        <v>118</v>
      </c>
      <c r="T672" s="65" t="e">
        <f>VLOOKUP($X672,Vector!$A:$I,6,0)</f>
        <v>#N/A</v>
      </c>
      <c r="U672" s="65" t="e">
        <f>VLOOKUP($X672,Vector!$A:$I,7,0)</f>
        <v>#N/A</v>
      </c>
      <c r="V672" s="65" t="e">
        <f>VLOOKUP($X672,Vector!$A:$I,8,0)</f>
        <v>#N/A</v>
      </c>
      <c r="W672" s="65" t="e">
        <f>VLOOKUP($X672,Vector!$A:$I,9,0)</f>
        <v>#N/A</v>
      </c>
      <c r="X672" s="13" t="str">
        <f t="shared" si="61"/>
        <v/>
      </c>
      <c r="Y672" s="75">
        <f t="shared" si="62"/>
        <v>0</v>
      </c>
    </row>
    <row r="673" spans="10:25" x14ac:dyDescent="0.25">
      <c r="J673" s="57" t="e">
        <f>+VLOOKUP($X673,Vector!$A:$P,4,0)-$A673</f>
        <v>#N/A</v>
      </c>
      <c r="K673" s="57" t="e">
        <f>+VLOOKUP($X673,Vector!$A:$P,2,0)</f>
        <v>#N/A</v>
      </c>
      <c r="L673" s="57" t="e">
        <f>VLOOKUP(VLOOKUP($X673,Vector!$A:$P,5,0),Catalogos!K:L,2,0)</f>
        <v>#N/A</v>
      </c>
      <c r="M673" s="53" t="str">
        <f>IFERROR(VLOOKUP($F673,Catalogos!$A:$B,2,0),"VII")</f>
        <v>VII</v>
      </c>
      <c r="N673" s="56" t="e">
        <f>VLOOKUP(MIN(IFERROR(VLOOKUP(T673,Catalogos!$F:$G,2,0),200),IFERROR(VLOOKUP(U673,Catalogos!$F:$G,2,0),200),IFERROR(VLOOKUP(V673,Catalogos!$F:$G,2,0),200),IFERROR(VLOOKUP(W673,Catalogos!$F:$G,2,0),200)),Catalogos!$G$30:$H$57,2,0)</f>
        <v>#N/A</v>
      </c>
      <c r="O673" s="53" t="e">
        <f>VLOOKUP($F673,Catalogos!$A:$C,3,0)</f>
        <v>#N/A</v>
      </c>
      <c r="P673" s="14" t="e">
        <f t="shared" si="58"/>
        <v>#N/A</v>
      </c>
      <c r="Q673" s="20">
        <f t="shared" si="59"/>
        <v>0</v>
      </c>
      <c r="R673" s="20" t="e">
        <f t="shared" si="60"/>
        <v>#N/A</v>
      </c>
      <c r="S673" s="20" t="s">
        <v>118</v>
      </c>
      <c r="T673" s="65" t="e">
        <f>VLOOKUP($X673,Vector!$A:$I,6,0)</f>
        <v>#N/A</v>
      </c>
      <c r="U673" s="65" t="e">
        <f>VLOOKUP($X673,Vector!$A:$I,7,0)</f>
        <v>#N/A</v>
      </c>
      <c r="V673" s="65" t="e">
        <f>VLOOKUP($X673,Vector!$A:$I,8,0)</f>
        <v>#N/A</v>
      </c>
      <c r="W673" s="65" t="e">
        <f>VLOOKUP($X673,Vector!$A:$I,9,0)</f>
        <v>#N/A</v>
      </c>
      <c r="X673" s="13" t="str">
        <f t="shared" si="61"/>
        <v/>
      </c>
      <c r="Y673" s="75">
        <f t="shared" si="62"/>
        <v>0</v>
      </c>
    </row>
    <row r="674" spans="10:25" x14ac:dyDescent="0.25">
      <c r="J674" s="57" t="e">
        <f>+VLOOKUP($X674,Vector!$A:$P,4,0)-$A674</f>
        <v>#N/A</v>
      </c>
      <c r="K674" s="57" t="e">
        <f>+VLOOKUP($X674,Vector!$A:$P,2,0)</f>
        <v>#N/A</v>
      </c>
      <c r="L674" s="57" t="e">
        <f>VLOOKUP(VLOOKUP($X674,Vector!$A:$P,5,0),Catalogos!K:L,2,0)</f>
        <v>#N/A</v>
      </c>
      <c r="M674" s="53" t="str">
        <f>IFERROR(VLOOKUP($F674,Catalogos!$A:$B,2,0),"VII")</f>
        <v>VII</v>
      </c>
      <c r="N674" s="56" t="e">
        <f>VLOOKUP(MIN(IFERROR(VLOOKUP(T674,Catalogos!$F:$G,2,0),200),IFERROR(VLOOKUP(U674,Catalogos!$F:$G,2,0),200),IFERROR(VLOOKUP(V674,Catalogos!$F:$G,2,0),200),IFERROR(VLOOKUP(W674,Catalogos!$F:$G,2,0),200)),Catalogos!$G$30:$H$57,2,0)</f>
        <v>#N/A</v>
      </c>
      <c r="O674" s="53" t="e">
        <f>VLOOKUP($F674,Catalogos!$A:$C,3,0)</f>
        <v>#N/A</v>
      </c>
      <c r="P674" s="14" t="e">
        <f t="shared" si="58"/>
        <v>#N/A</v>
      </c>
      <c r="Q674" s="20">
        <f t="shared" si="59"/>
        <v>0</v>
      </c>
      <c r="R674" s="20" t="e">
        <f t="shared" si="60"/>
        <v>#N/A</v>
      </c>
      <c r="S674" s="20" t="s">
        <v>118</v>
      </c>
      <c r="T674" s="65" t="e">
        <f>VLOOKUP($X674,Vector!$A:$I,6,0)</f>
        <v>#N/A</v>
      </c>
      <c r="U674" s="65" t="e">
        <f>VLOOKUP($X674,Vector!$A:$I,7,0)</f>
        <v>#N/A</v>
      </c>
      <c r="V674" s="65" t="e">
        <f>VLOOKUP($X674,Vector!$A:$I,8,0)</f>
        <v>#N/A</v>
      </c>
      <c r="W674" s="65" t="e">
        <f>VLOOKUP($X674,Vector!$A:$I,9,0)</f>
        <v>#N/A</v>
      </c>
      <c r="X674" s="13" t="str">
        <f t="shared" si="61"/>
        <v/>
      </c>
      <c r="Y674" s="75">
        <f t="shared" si="62"/>
        <v>0</v>
      </c>
    </row>
    <row r="675" spans="10:25" x14ac:dyDescent="0.25">
      <c r="J675" s="57" t="e">
        <f>+VLOOKUP($X675,Vector!$A:$P,4,0)-$A675</f>
        <v>#N/A</v>
      </c>
      <c r="K675" s="57" t="e">
        <f>+VLOOKUP($X675,Vector!$A:$P,2,0)</f>
        <v>#N/A</v>
      </c>
      <c r="L675" s="57" t="e">
        <f>VLOOKUP(VLOOKUP($X675,Vector!$A:$P,5,0),Catalogos!K:L,2,0)</f>
        <v>#N/A</v>
      </c>
      <c r="M675" s="53" t="str">
        <f>IFERROR(VLOOKUP($F675,Catalogos!$A:$B,2,0),"VII")</f>
        <v>VII</v>
      </c>
      <c r="N675" s="56" t="e">
        <f>VLOOKUP(MIN(IFERROR(VLOOKUP(T675,Catalogos!$F:$G,2,0),200),IFERROR(VLOOKUP(U675,Catalogos!$F:$G,2,0),200),IFERROR(VLOOKUP(V675,Catalogos!$F:$G,2,0),200),IFERROR(VLOOKUP(W675,Catalogos!$F:$G,2,0),200)),Catalogos!$G$30:$H$57,2,0)</f>
        <v>#N/A</v>
      </c>
      <c r="O675" s="53" t="e">
        <f>VLOOKUP($F675,Catalogos!$A:$C,3,0)</f>
        <v>#N/A</v>
      </c>
      <c r="P675" s="14" t="e">
        <f t="shared" si="58"/>
        <v>#N/A</v>
      </c>
      <c r="Q675" s="20">
        <f t="shared" si="59"/>
        <v>0</v>
      </c>
      <c r="R675" s="20" t="e">
        <f t="shared" si="60"/>
        <v>#N/A</v>
      </c>
      <c r="S675" s="20" t="s">
        <v>118</v>
      </c>
      <c r="T675" s="65" t="e">
        <f>VLOOKUP($X675,Vector!$A:$I,6,0)</f>
        <v>#N/A</v>
      </c>
      <c r="U675" s="65" t="e">
        <f>VLOOKUP($X675,Vector!$A:$I,7,0)</f>
        <v>#N/A</v>
      </c>
      <c r="V675" s="65" t="e">
        <f>VLOOKUP($X675,Vector!$A:$I,8,0)</f>
        <v>#N/A</v>
      </c>
      <c r="W675" s="65" t="e">
        <f>VLOOKUP($X675,Vector!$A:$I,9,0)</f>
        <v>#N/A</v>
      </c>
      <c r="X675" s="13" t="str">
        <f t="shared" si="61"/>
        <v/>
      </c>
      <c r="Y675" s="75">
        <f t="shared" si="62"/>
        <v>0</v>
      </c>
    </row>
    <row r="676" spans="10:25" x14ac:dyDescent="0.25">
      <c r="J676" s="57" t="e">
        <f>+VLOOKUP($X676,Vector!$A:$P,4,0)-$A676</f>
        <v>#N/A</v>
      </c>
      <c r="K676" s="57" t="e">
        <f>+VLOOKUP($X676,Vector!$A:$P,2,0)</f>
        <v>#N/A</v>
      </c>
      <c r="L676" s="57" t="e">
        <f>VLOOKUP(VLOOKUP($X676,Vector!$A:$P,5,0),Catalogos!K:L,2,0)</f>
        <v>#N/A</v>
      </c>
      <c r="M676" s="53" t="str">
        <f>IFERROR(VLOOKUP($F676,Catalogos!$A:$B,2,0),"VII")</f>
        <v>VII</v>
      </c>
      <c r="N676" s="56" t="e">
        <f>VLOOKUP(MIN(IFERROR(VLOOKUP(T676,Catalogos!$F:$G,2,0),200),IFERROR(VLOOKUP(U676,Catalogos!$F:$G,2,0),200),IFERROR(VLOOKUP(V676,Catalogos!$F:$G,2,0),200),IFERROR(VLOOKUP(W676,Catalogos!$F:$G,2,0),200)),Catalogos!$G$30:$H$57,2,0)</f>
        <v>#N/A</v>
      </c>
      <c r="O676" s="53" t="e">
        <f>VLOOKUP($F676,Catalogos!$A:$C,3,0)</f>
        <v>#N/A</v>
      </c>
      <c r="P676" s="14" t="e">
        <f t="shared" si="58"/>
        <v>#N/A</v>
      </c>
      <c r="Q676" s="20">
        <f t="shared" si="59"/>
        <v>0</v>
      </c>
      <c r="R676" s="20" t="e">
        <f t="shared" si="60"/>
        <v>#N/A</v>
      </c>
      <c r="S676" s="20" t="s">
        <v>118</v>
      </c>
      <c r="T676" s="65" t="e">
        <f>VLOOKUP($X676,Vector!$A:$I,6,0)</f>
        <v>#N/A</v>
      </c>
      <c r="U676" s="65" t="e">
        <f>VLOOKUP($X676,Vector!$A:$I,7,0)</f>
        <v>#N/A</v>
      </c>
      <c r="V676" s="65" t="e">
        <f>VLOOKUP($X676,Vector!$A:$I,8,0)</f>
        <v>#N/A</v>
      </c>
      <c r="W676" s="65" t="e">
        <f>VLOOKUP($X676,Vector!$A:$I,9,0)</f>
        <v>#N/A</v>
      </c>
      <c r="X676" s="13" t="str">
        <f t="shared" si="61"/>
        <v/>
      </c>
      <c r="Y676" s="75">
        <f t="shared" si="62"/>
        <v>0</v>
      </c>
    </row>
    <row r="677" spans="10:25" x14ac:dyDescent="0.25">
      <c r="J677" s="57" t="e">
        <f>+VLOOKUP($X677,Vector!$A:$P,4,0)-$A677</f>
        <v>#N/A</v>
      </c>
      <c r="K677" s="57" t="e">
        <f>+VLOOKUP($X677,Vector!$A:$P,2,0)</f>
        <v>#N/A</v>
      </c>
      <c r="L677" s="57" t="e">
        <f>VLOOKUP(VLOOKUP($X677,Vector!$A:$P,5,0),Catalogos!K:L,2,0)</f>
        <v>#N/A</v>
      </c>
      <c r="M677" s="53" t="str">
        <f>IFERROR(VLOOKUP($F677,Catalogos!$A:$B,2,0),"VII")</f>
        <v>VII</v>
      </c>
      <c r="N677" s="56" t="e">
        <f>VLOOKUP(MIN(IFERROR(VLOOKUP(T677,Catalogos!$F:$G,2,0),200),IFERROR(VLOOKUP(U677,Catalogos!$F:$G,2,0),200),IFERROR(VLOOKUP(V677,Catalogos!$F:$G,2,0),200),IFERROR(VLOOKUP(W677,Catalogos!$F:$G,2,0),200)),Catalogos!$G$30:$H$57,2,0)</f>
        <v>#N/A</v>
      </c>
      <c r="O677" s="53" t="e">
        <f>VLOOKUP($F677,Catalogos!$A:$C,3,0)</f>
        <v>#N/A</v>
      </c>
      <c r="P677" s="14" t="e">
        <f t="shared" si="58"/>
        <v>#N/A</v>
      </c>
      <c r="Q677" s="20">
        <f t="shared" si="59"/>
        <v>0</v>
      </c>
      <c r="R677" s="20" t="e">
        <f t="shared" si="60"/>
        <v>#N/A</v>
      </c>
      <c r="S677" s="20" t="s">
        <v>118</v>
      </c>
      <c r="T677" s="65" t="e">
        <f>VLOOKUP($X677,Vector!$A:$I,6,0)</f>
        <v>#N/A</v>
      </c>
      <c r="U677" s="65" t="e">
        <f>VLOOKUP($X677,Vector!$A:$I,7,0)</f>
        <v>#N/A</v>
      </c>
      <c r="V677" s="65" t="e">
        <f>VLOOKUP($X677,Vector!$A:$I,8,0)</f>
        <v>#N/A</v>
      </c>
      <c r="W677" s="65" t="e">
        <f>VLOOKUP($X677,Vector!$A:$I,9,0)</f>
        <v>#N/A</v>
      </c>
      <c r="X677" s="13" t="str">
        <f t="shared" si="61"/>
        <v/>
      </c>
      <c r="Y677" s="75">
        <f t="shared" si="62"/>
        <v>0</v>
      </c>
    </row>
    <row r="678" spans="10:25" x14ac:dyDescent="0.25">
      <c r="J678" s="57" t="e">
        <f>+VLOOKUP($X678,Vector!$A:$P,4,0)-$A678</f>
        <v>#N/A</v>
      </c>
      <c r="K678" s="57" t="e">
        <f>+VLOOKUP($X678,Vector!$A:$P,2,0)</f>
        <v>#N/A</v>
      </c>
      <c r="L678" s="57" t="e">
        <f>VLOOKUP(VLOOKUP($X678,Vector!$A:$P,5,0),Catalogos!K:L,2,0)</f>
        <v>#N/A</v>
      </c>
      <c r="M678" s="53" t="str">
        <f>IFERROR(VLOOKUP($F678,Catalogos!$A:$B,2,0),"VII")</f>
        <v>VII</v>
      </c>
      <c r="N678" s="56" t="e">
        <f>VLOOKUP(MIN(IFERROR(VLOOKUP(T678,Catalogos!$F:$G,2,0),200),IFERROR(VLOOKUP(U678,Catalogos!$F:$G,2,0),200),IFERROR(VLOOKUP(V678,Catalogos!$F:$G,2,0),200),IFERROR(VLOOKUP(W678,Catalogos!$F:$G,2,0),200)),Catalogos!$G$30:$H$57,2,0)</f>
        <v>#N/A</v>
      </c>
      <c r="O678" s="53" t="e">
        <f>VLOOKUP($F678,Catalogos!$A:$C,3,0)</f>
        <v>#N/A</v>
      </c>
      <c r="P678" s="14" t="e">
        <f t="shared" si="58"/>
        <v>#N/A</v>
      </c>
      <c r="Q678" s="20">
        <f t="shared" si="59"/>
        <v>0</v>
      </c>
      <c r="R678" s="20" t="e">
        <f t="shared" si="60"/>
        <v>#N/A</v>
      </c>
      <c r="S678" s="20" t="s">
        <v>118</v>
      </c>
      <c r="T678" s="65" t="e">
        <f>VLOOKUP($X678,Vector!$A:$I,6,0)</f>
        <v>#N/A</v>
      </c>
      <c r="U678" s="65" t="e">
        <f>VLOOKUP($X678,Vector!$A:$I,7,0)</f>
        <v>#N/A</v>
      </c>
      <c r="V678" s="65" t="e">
        <f>VLOOKUP($X678,Vector!$A:$I,8,0)</f>
        <v>#N/A</v>
      </c>
      <c r="W678" s="65" t="e">
        <f>VLOOKUP($X678,Vector!$A:$I,9,0)</f>
        <v>#N/A</v>
      </c>
      <c r="X678" s="13" t="str">
        <f t="shared" si="61"/>
        <v/>
      </c>
      <c r="Y678" s="75">
        <f t="shared" si="62"/>
        <v>0</v>
      </c>
    </row>
    <row r="679" spans="10:25" x14ac:dyDescent="0.25">
      <c r="J679" s="57" t="e">
        <f>+VLOOKUP($X679,Vector!$A:$P,4,0)-$A679</f>
        <v>#N/A</v>
      </c>
      <c r="K679" s="57" t="e">
        <f>+VLOOKUP($X679,Vector!$A:$P,2,0)</f>
        <v>#N/A</v>
      </c>
      <c r="L679" s="57" t="e">
        <f>VLOOKUP(VLOOKUP($X679,Vector!$A:$P,5,0),Catalogos!K:L,2,0)</f>
        <v>#N/A</v>
      </c>
      <c r="M679" s="53" t="str">
        <f>IFERROR(VLOOKUP($F679,Catalogos!$A:$B,2,0),"VII")</f>
        <v>VII</v>
      </c>
      <c r="N679" s="56" t="e">
        <f>VLOOKUP(MIN(IFERROR(VLOOKUP(T679,Catalogos!$F:$G,2,0),200),IFERROR(VLOOKUP(U679,Catalogos!$F:$G,2,0),200),IFERROR(VLOOKUP(V679,Catalogos!$F:$G,2,0),200),IFERROR(VLOOKUP(W679,Catalogos!$F:$G,2,0),200)),Catalogos!$G$30:$H$57,2,0)</f>
        <v>#N/A</v>
      </c>
      <c r="O679" s="53" t="e">
        <f>VLOOKUP($F679,Catalogos!$A:$C,3,0)</f>
        <v>#N/A</v>
      </c>
      <c r="P679" s="14" t="e">
        <f t="shared" si="58"/>
        <v>#N/A</v>
      </c>
      <c r="Q679" s="20">
        <f t="shared" si="59"/>
        <v>0</v>
      </c>
      <c r="R679" s="20" t="e">
        <f t="shared" si="60"/>
        <v>#N/A</v>
      </c>
      <c r="S679" s="20" t="s">
        <v>118</v>
      </c>
      <c r="T679" s="65" t="e">
        <f>VLOOKUP($X679,Vector!$A:$I,6,0)</f>
        <v>#N/A</v>
      </c>
      <c r="U679" s="65" t="e">
        <f>VLOOKUP($X679,Vector!$A:$I,7,0)</f>
        <v>#N/A</v>
      </c>
      <c r="V679" s="65" t="e">
        <f>VLOOKUP($X679,Vector!$A:$I,8,0)</f>
        <v>#N/A</v>
      </c>
      <c r="W679" s="65" t="e">
        <f>VLOOKUP($X679,Vector!$A:$I,9,0)</f>
        <v>#N/A</v>
      </c>
      <c r="X679" s="13" t="str">
        <f t="shared" si="61"/>
        <v/>
      </c>
      <c r="Y679" s="75">
        <f t="shared" si="62"/>
        <v>0</v>
      </c>
    </row>
    <row r="680" spans="10:25" x14ac:dyDescent="0.25">
      <c r="J680" s="57" t="e">
        <f>+VLOOKUP($X680,Vector!$A:$P,4,0)-$A680</f>
        <v>#N/A</v>
      </c>
      <c r="K680" s="57" t="e">
        <f>+VLOOKUP($X680,Vector!$A:$P,2,0)</f>
        <v>#N/A</v>
      </c>
      <c r="L680" s="57" t="e">
        <f>VLOOKUP(VLOOKUP($X680,Vector!$A:$P,5,0),Catalogos!K:L,2,0)</f>
        <v>#N/A</v>
      </c>
      <c r="M680" s="53" t="str">
        <f>IFERROR(VLOOKUP($F680,Catalogos!$A:$B,2,0),"VII")</f>
        <v>VII</v>
      </c>
      <c r="N680" s="56" t="e">
        <f>VLOOKUP(MIN(IFERROR(VLOOKUP(T680,Catalogos!$F:$G,2,0),200),IFERROR(VLOOKUP(U680,Catalogos!$F:$G,2,0),200),IFERROR(VLOOKUP(V680,Catalogos!$F:$G,2,0),200),IFERROR(VLOOKUP(W680,Catalogos!$F:$G,2,0),200)),Catalogos!$G$30:$H$57,2,0)</f>
        <v>#N/A</v>
      </c>
      <c r="O680" s="53" t="e">
        <f>VLOOKUP($F680,Catalogos!$A:$C,3,0)</f>
        <v>#N/A</v>
      </c>
      <c r="P680" s="14" t="e">
        <f t="shared" si="58"/>
        <v>#N/A</v>
      </c>
      <c r="Q680" s="20">
        <f t="shared" si="59"/>
        <v>0</v>
      </c>
      <c r="R680" s="20" t="e">
        <f t="shared" si="60"/>
        <v>#N/A</v>
      </c>
      <c r="S680" s="20" t="s">
        <v>118</v>
      </c>
      <c r="T680" s="65" t="e">
        <f>VLOOKUP($X680,Vector!$A:$I,6,0)</f>
        <v>#N/A</v>
      </c>
      <c r="U680" s="65" t="e">
        <f>VLOOKUP($X680,Vector!$A:$I,7,0)</f>
        <v>#N/A</v>
      </c>
      <c r="V680" s="65" t="e">
        <f>VLOOKUP($X680,Vector!$A:$I,8,0)</f>
        <v>#N/A</v>
      </c>
      <c r="W680" s="65" t="e">
        <f>VLOOKUP($X680,Vector!$A:$I,9,0)</f>
        <v>#N/A</v>
      </c>
      <c r="X680" s="13" t="str">
        <f t="shared" si="61"/>
        <v/>
      </c>
      <c r="Y680" s="75">
        <f t="shared" si="62"/>
        <v>0</v>
      </c>
    </row>
    <row r="681" spans="10:25" x14ac:dyDescent="0.25">
      <c r="J681" s="57" t="e">
        <f>+VLOOKUP($X681,Vector!$A:$P,4,0)-$A681</f>
        <v>#N/A</v>
      </c>
      <c r="K681" s="57" t="e">
        <f>+VLOOKUP($X681,Vector!$A:$P,2,0)</f>
        <v>#N/A</v>
      </c>
      <c r="L681" s="57" t="e">
        <f>VLOOKUP(VLOOKUP($X681,Vector!$A:$P,5,0),Catalogos!K:L,2,0)</f>
        <v>#N/A</v>
      </c>
      <c r="M681" s="53" t="str">
        <f>IFERROR(VLOOKUP($F681,Catalogos!$A:$B,2,0),"VII")</f>
        <v>VII</v>
      </c>
      <c r="N681" s="56" t="e">
        <f>VLOOKUP(MIN(IFERROR(VLOOKUP(T681,Catalogos!$F:$G,2,0),200),IFERROR(VLOOKUP(U681,Catalogos!$F:$G,2,0),200),IFERROR(VLOOKUP(V681,Catalogos!$F:$G,2,0),200),IFERROR(VLOOKUP(W681,Catalogos!$F:$G,2,0),200)),Catalogos!$G$30:$H$57,2,0)</f>
        <v>#N/A</v>
      </c>
      <c r="O681" s="53" t="e">
        <f>VLOOKUP($F681,Catalogos!$A:$C,3,0)</f>
        <v>#N/A</v>
      </c>
      <c r="P681" s="14" t="e">
        <f t="shared" si="58"/>
        <v>#N/A</v>
      </c>
      <c r="Q681" s="20">
        <f t="shared" si="59"/>
        <v>0</v>
      </c>
      <c r="R681" s="20" t="e">
        <f t="shared" si="60"/>
        <v>#N/A</v>
      </c>
      <c r="S681" s="20" t="s">
        <v>118</v>
      </c>
      <c r="T681" s="65" t="e">
        <f>VLOOKUP($X681,Vector!$A:$I,6,0)</f>
        <v>#N/A</v>
      </c>
      <c r="U681" s="65" t="e">
        <f>VLOOKUP($X681,Vector!$A:$I,7,0)</f>
        <v>#N/A</v>
      </c>
      <c r="V681" s="65" t="e">
        <f>VLOOKUP($X681,Vector!$A:$I,8,0)</f>
        <v>#N/A</v>
      </c>
      <c r="W681" s="65" t="e">
        <f>VLOOKUP($X681,Vector!$A:$I,9,0)</f>
        <v>#N/A</v>
      </c>
      <c r="X681" s="13" t="str">
        <f t="shared" si="61"/>
        <v/>
      </c>
      <c r="Y681" s="75">
        <f t="shared" si="62"/>
        <v>0</v>
      </c>
    </row>
    <row r="682" spans="10:25" x14ac:dyDescent="0.25">
      <c r="J682" s="57" t="e">
        <f>+VLOOKUP($X682,Vector!$A:$P,4,0)-$A682</f>
        <v>#N/A</v>
      </c>
      <c r="K682" s="57" t="e">
        <f>+VLOOKUP($X682,Vector!$A:$P,2,0)</f>
        <v>#N/A</v>
      </c>
      <c r="L682" s="57" t="e">
        <f>VLOOKUP(VLOOKUP($X682,Vector!$A:$P,5,0),Catalogos!K:L,2,0)</f>
        <v>#N/A</v>
      </c>
      <c r="M682" s="53" t="str">
        <f>IFERROR(VLOOKUP($F682,Catalogos!$A:$B,2,0),"VII")</f>
        <v>VII</v>
      </c>
      <c r="N682" s="56" t="e">
        <f>VLOOKUP(MIN(IFERROR(VLOOKUP(T682,Catalogos!$F:$G,2,0),200),IFERROR(VLOOKUP(U682,Catalogos!$F:$G,2,0),200),IFERROR(VLOOKUP(V682,Catalogos!$F:$G,2,0),200),IFERROR(VLOOKUP(W682,Catalogos!$F:$G,2,0),200)),Catalogos!$G$30:$H$57,2,0)</f>
        <v>#N/A</v>
      </c>
      <c r="O682" s="53" t="e">
        <f>VLOOKUP($F682,Catalogos!$A:$C,3,0)</f>
        <v>#N/A</v>
      </c>
      <c r="P682" s="14" t="e">
        <f t="shared" si="58"/>
        <v>#N/A</v>
      </c>
      <c r="Q682" s="20">
        <f t="shared" si="59"/>
        <v>0</v>
      </c>
      <c r="R682" s="20" t="e">
        <f t="shared" si="60"/>
        <v>#N/A</v>
      </c>
      <c r="S682" s="20" t="s">
        <v>118</v>
      </c>
      <c r="T682" s="65" t="e">
        <f>VLOOKUP($X682,Vector!$A:$I,6,0)</f>
        <v>#N/A</v>
      </c>
      <c r="U682" s="65" t="e">
        <f>VLOOKUP($X682,Vector!$A:$I,7,0)</f>
        <v>#N/A</v>
      </c>
      <c r="V682" s="65" t="e">
        <f>VLOOKUP($X682,Vector!$A:$I,8,0)</f>
        <v>#N/A</v>
      </c>
      <c r="W682" s="65" t="e">
        <f>VLOOKUP($X682,Vector!$A:$I,9,0)</f>
        <v>#N/A</v>
      </c>
      <c r="X682" s="13" t="str">
        <f t="shared" si="61"/>
        <v/>
      </c>
      <c r="Y682" s="75">
        <f t="shared" si="62"/>
        <v>0</v>
      </c>
    </row>
    <row r="683" spans="10:25" x14ac:dyDescent="0.25">
      <c r="J683" s="57" t="e">
        <f>+VLOOKUP($X683,Vector!$A:$P,4,0)-$A683</f>
        <v>#N/A</v>
      </c>
      <c r="K683" s="57" t="e">
        <f>+VLOOKUP($X683,Vector!$A:$P,2,0)</f>
        <v>#N/A</v>
      </c>
      <c r="L683" s="57" t="e">
        <f>VLOOKUP(VLOOKUP($X683,Vector!$A:$P,5,0),Catalogos!K:L,2,0)</f>
        <v>#N/A</v>
      </c>
      <c r="M683" s="53" t="str">
        <f>IFERROR(VLOOKUP($F683,Catalogos!$A:$B,2,0),"VII")</f>
        <v>VII</v>
      </c>
      <c r="N683" s="56" t="e">
        <f>VLOOKUP(MIN(IFERROR(VLOOKUP(T683,Catalogos!$F:$G,2,0),200),IFERROR(VLOOKUP(U683,Catalogos!$F:$G,2,0),200),IFERROR(VLOOKUP(V683,Catalogos!$F:$G,2,0),200),IFERROR(VLOOKUP(W683,Catalogos!$F:$G,2,0),200)),Catalogos!$G$30:$H$57,2,0)</f>
        <v>#N/A</v>
      </c>
      <c r="O683" s="53" t="e">
        <f>VLOOKUP($F683,Catalogos!$A:$C,3,0)</f>
        <v>#N/A</v>
      </c>
      <c r="P683" s="14" t="e">
        <f t="shared" si="58"/>
        <v>#N/A</v>
      </c>
      <c r="Q683" s="20">
        <f t="shared" si="59"/>
        <v>0</v>
      </c>
      <c r="R683" s="20" t="e">
        <f t="shared" si="60"/>
        <v>#N/A</v>
      </c>
      <c r="S683" s="20" t="s">
        <v>118</v>
      </c>
      <c r="T683" s="65" t="e">
        <f>VLOOKUP($X683,Vector!$A:$I,6,0)</f>
        <v>#N/A</v>
      </c>
      <c r="U683" s="65" t="e">
        <f>VLOOKUP($X683,Vector!$A:$I,7,0)</f>
        <v>#N/A</v>
      </c>
      <c r="V683" s="65" t="e">
        <f>VLOOKUP($X683,Vector!$A:$I,8,0)</f>
        <v>#N/A</v>
      </c>
      <c r="W683" s="65" t="e">
        <f>VLOOKUP($X683,Vector!$A:$I,9,0)</f>
        <v>#N/A</v>
      </c>
      <c r="X683" s="13" t="str">
        <f t="shared" si="61"/>
        <v/>
      </c>
      <c r="Y683" s="75">
        <f t="shared" si="62"/>
        <v>0</v>
      </c>
    </row>
    <row r="684" spans="10:25" x14ac:dyDescent="0.25">
      <c r="J684" s="57" t="e">
        <f>+VLOOKUP($X684,Vector!$A:$P,4,0)-$A684</f>
        <v>#N/A</v>
      </c>
      <c r="K684" s="57" t="e">
        <f>+VLOOKUP($X684,Vector!$A:$P,2,0)</f>
        <v>#N/A</v>
      </c>
      <c r="L684" s="57" t="e">
        <f>VLOOKUP(VLOOKUP($X684,Vector!$A:$P,5,0),Catalogos!K:L,2,0)</f>
        <v>#N/A</v>
      </c>
      <c r="M684" s="53" t="str">
        <f>IFERROR(VLOOKUP($F684,Catalogos!$A:$B,2,0),"VII")</f>
        <v>VII</v>
      </c>
      <c r="N684" s="56" t="e">
        <f>VLOOKUP(MIN(IFERROR(VLOOKUP(T684,Catalogos!$F:$G,2,0),200),IFERROR(VLOOKUP(U684,Catalogos!$F:$G,2,0),200),IFERROR(VLOOKUP(V684,Catalogos!$F:$G,2,0),200),IFERROR(VLOOKUP(W684,Catalogos!$F:$G,2,0),200)),Catalogos!$G$30:$H$57,2,0)</f>
        <v>#N/A</v>
      </c>
      <c r="O684" s="53" t="e">
        <f>VLOOKUP($F684,Catalogos!$A:$C,3,0)</f>
        <v>#N/A</v>
      </c>
      <c r="P684" s="14" t="e">
        <f t="shared" si="58"/>
        <v>#N/A</v>
      </c>
      <c r="Q684" s="20">
        <f t="shared" si="59"/>
        <v>0</v>
      </c>
      <c r="R684" s="20" t="e">
        <f t="shared" si="60"/>
        <v>#N/A</v>
      </c>
      <c r="S684" s="20" t="s">
        <v>118</v>
      </c>
      <c r="T684" s="65" t="e">
        <f>VLOOKUP($X684,Vector!$A:$I,6,0)</f>
        <v>#N/A</v>
      </c>
      <c r="U684" s="65" t="e">
        <f>VLOOKUP($X684,Vector!$A:$I,7,0)</f>
        <v>#N/A</v>
      </c>
      <c r="V684" s="65" t="e">
        <f>VLOOKUP($X684,Vector!$A:$I,8,0)</f>
        <v>#N/A</v>
      </c>
      <c r="W684" s="65" t="e">
        <f>VLOOKUP($X684,Vector!$A:$I,9,0)</f>
        <v>#N/A</v>
      </c>
      <c r="X684" s="13" t="str">
        <f t="shared" si="61"/>
        <v/>
      </c>
      <c r="Y684" s="75">
        <f t="shared" si="62"/>
        <v>0</v>
      </c>
    </row>
    <row r="685" spans="10:25" x14ac:dyDescent="0.25">
      <c r="J685" s="57" t="e">
        <f>+VLOOKUP($X685,Vector!$A:$P,4,0)-$A685</f>
        <v>#N/A</v>
      </c>
      <c r="K685" s="57" t="e">
        <f>+VLOOKUP($X685,Vector!$A:$P,2,0)</f>
        <v>#N/A</v>
      </c>
      <c r="L685" s="57" t="e">
        <f>VLOOKUP(VLOOKUP($X685,Vector!$A:$P,5,0),Catalogos!K:L,2,0)</f>
        <v>#N/A</v>
      </c>
      <c r="M685" s="53" t="str">
        <f>IFERROR(VLOOKUP($F685,Catalogos!$A:$B,2,0),"VII")</f>
        <v>VII</v>
      </c>
      <c r="N685" s="56" t="e">
        <f>VLOOKUP(MIN(IFERROR(VLOOKUP(T685,Catalogos!$F:$G,2,0),200),IFERROR(VLOOKUP(U685,Catalogos!$F:$G,2,0),200),IFERROR(VLOOKUP(V685,Catalogos!$F:$G,2,0),200),IFERROR(VLOOKUP(W685,Catalogos!$F:$G,2,0),200)),Catalogos!$G$30:$H$57,2,0)</f>
        <v>#N/A</v>
      </c>
      <c r="O685" s="53" t="e">
        <f>VLOOKUP($F685,Catalogos!$A:$C,3,0)</f>
        <v>#N/A</v>
      </c>
      <c r="P685" s="14" t="e">
        <f t="shared" si="58"/>
        <v>#N/A</v>
      </c>
      <c r="Q685" s="20">
        <f t="shared" si="59"/>
        <v>0</v>
      </c>
      <c r="R685" s="20" t="e">
        <f t="shared" si="60"/>
        <v>#N/A</v>
      </c>
      <c r="S685" s="20" t="s">
        <v>118</v>
      </c>
      <c r="T685" s="65" t="e">
        <f>VLOOKUP($X685,Vector!$A:$I,6,0)</f>
        <v>#N/A</v>
      </c>
      <c r="U685" s="65" t="e">
        <f>VLOOKUP($X685,Vector!$A:$I,7,0)</f>
        <v>#N/A</v>
      </c>
      <c r="V685" s="65" t="e">
        <f>VLOOKUP($X685,Vector!$A:$I,8,0)</f>
        <v>#N/A</v>
      </c>
      <c r="W685" s="65" t="e">
        <f>VLOOKUP($X685,Vector!$A:$I,9,0)</f>
        <v>#N/A</v>
      </c>
      <c r="X685" s="13" t="str">
        <f t="shared" si="61"/>
        <v/>
      </c>
      <c r="Y685" s="75">
        <f t="shared" si="62"/>
        <v>0</v>
      </c>
    </row>
    <row r="686" spans="10:25" x14ac:dyDescent="0.25">
      <c r="J686" s="57" t="e">
        <f>+VLOOKUP($X686,Vector!$A:$P,4,0)-$A686</f>
        <v>#N/A</v>
      </c>
      <c r="K686" s="57" t="e">
        <f>+VLOOKUP($X686,Vector!$A:$P,2,0)</f>
        <v>#N/A</v>
      </c>
      <c r="L686" s="57" t="e">
        <f>VLOOKUP(VLOOKUP($X686,Vector!$A:$P,5,0),Catalogos!K:L,2,0)</f>
        <v>#N/A</v>
      </c>
      <c r="M686" s="53" t="str">
        <f>IFERROR(VLOOKUP($F686,Catalogos!$A:$B,2,0),"VII")</f>
        <v>VII</v>
      </c>
      <c r="N686" s="56" t="e">
        <f>VLOOKUP(MIN(IFERROR(VLOOKUP(T686,Catalogos!$F:$G,2,0),200),IFERROR(VLOOKUP(U686,Catalogos!$F:$G,2,0),200),IFERROR(VLOOKUP(V686,Catalogos!$F:$G,2,0),200),IFERROR(VLOOKUP(W686,Catalogos!$F:$G,2,0),200)),Catalogos!$G$30:$H$57,2,0)</f>
        <v>#N/A</v>
      </c>
      <c r="O686" s="53" t="e">
        <f>VLOOKUP($F686,Catalogos!$A:$C,3,0)</f>
        <v>#N/A</v>
      </c>
      <c r="P686" s="14" t="e">
        <f t="shared" si="58"/>
        <v>#N/A</v>
      </c>
      <c r="Q686" s="20">
        <f t="shared" si="59"/>
        <v>0</v>
      </c>
      <c r="R686" s="20" t="e">
        <f t="shared" si="60"/>
        <v>#N/A</v>
      </c>
      <c r="S686" s="20" t="s">
        <v>118</v>
      </c>
      <c r="T686" s="65" t="e">
        <f>VLOOKUP($X686,Vector!$A:$I,6,0)</f>
        <v>#N/A</v>
      </c>
      <c r="U686" s="65" t="e">
        <f>VLOOKUP($X686,Vector!$A:$I,7,0)</f>
        <v>#N/A</v>
      </c>
      <c r="V686" s="65" t="e">
        <f>VLOOKUP($X686,Vector!$A:$I,8,0)</f>
        <v>#N/A</v>
      </c>
      <c r="W686" s="65" t="e">
        <f>VLOOKUP($X686,Vector!$A:$I,9,0)</f>
        <v>#N/A</v>
      </c>
      <c r="X686" s="13" t="str">
        <f t="shared" si="61"/>
        <v/>
      </c>
      <c r="Y686" s="75">
        <f t="shared" si="62"/>
        <v>0</v>
      </c>
    </row>
    <row r="687" spans="10:25" x14ac:dyDescent="0.25">
      <c r="J687" s="57" t="e">
        <f>+VLOOKUP($X687,Vector!$A:$P,4,0)-$A687</f>
        <v>#N/A</v>
      </c>
      <c r="K687" s="57" t="e">
        <f>+VLOOKUP($X687,Vector!$A:$P,2,0)</f>
        <v>#N/A</v>
      </c>
      <c r="L687" s="57" t="e">
        <f>VLOOKUP(VLOOKUP($X687,Vector!$A:$P,5,0),Catalogos!K:L,2,0)</f>
        <v>#N/A</v>
      </c>
      <c r="M687" s="53" t="str">
        <f>IFERROR(VLOOKUP($F687,Catalogos!$A:$B,2,0),"VII")</f>
        <v>VII</v>
      </c>
      <c r="N687" s="56" t="e">
        <f>VLOOKUP(MIN(IFERROR(VLOOKUP(T687,Catalogos!$F:$G,2,0),200),IFERROR(VLOOKUP(U687,Catalogos!$F:$G,2,0),200),IFERROR(VLOOKUP(V687,Catalogos!$F:$G,2,0),200),IFERROR(VLOOKUP(W687,Catalogos!$F:$G,2,0),200)),Catalogos!$G$30:$H$57,2,0)</f>
        <v>#N/A</v>
      </c>
      <c r="O687" s="53" t="e">
        <f>VLOOKUP($F687,Catalogos!$A:$C,3,0)</f>
        <v>#N/A</v>
      </c>
      <c r="P687" s="14" t="e">
        <f t="shared" ref="P687:P750" si="63">+K687*D687</f>
        <v>#N/A</v>
      </c>
      <c r="Q687" s="20">
        <f t="shared" ref="Q687:Q750" si="64">+H687-A687</f>
        <v>0</v>
      </c>
      <c r="R687" s="20" t="e">
        <f t="shared" ref="R687:R750" si="65">+J687-A687</f>
        <v>#N/A</v>
      </c>
      <c r="S687" s="20" t="s">
        <v>118</v>
      </c>
      <c r="T687" s="65" t="e">
        <f>VLOOKUP($X687,Vector!$A:$I,6,0)</f>
        <v>#N/A</v>
      </c>
      <c r="U687" s="65" t="e">
        <f>VLOOKUP($X687,Vector!$A:$I,7,0)</f>
        <v>#N/A</v>
      </c>
      <c r="V687" s="65" t="e">
        <f>VLOOKUP($X687,Vector!$A:$I,8,0)</f>
        <v>#N/A</v>
      </c>
      <c r="W687" s="65" t="e">
        <f>VLOOKUP($X687,Vector!$A:$I,9,0)</f>
        <v>#N/A</v>
      </c>
      <c r="X687" s="13" t="str">
        <f t="shared" ref="X687:X750" si="66">E687&amp;F687&amp;G687</f>
        <v/>
      </c>
      <c r="Y687" s="75">
        <f t="shared" si="62"/>
        <v>0</v>
      </c>
    </row>
    <row r="688" spans="10:25" x14ac:dyDescent="0.25">
      <c r="J688" s="57" t="e">
        <f>+VLOOKUP($X688,Vector!$A:$P,4,0)-$A688</f>
        <v>#N/A</v>
      </c>
      <c r="K688" s="57" t="e">
        <f>+VLOOKUP($X688,Vector!$A:$P,2,0)</f>
        <v>#N/A</v>
      </c>
      <c r="L688" s="57" t="e">
        <f>VLOOKUP(VLOOKUP($X688,Vector!$A:$P,5,0),Catalogos!K:L,2,0)</f>
        <v>#N/A</v>
      </c>
      <c r="M688" s="53" t="str">
        <f>IFERROR(VLOOKUP($F688,Catalogos!$A:$B,2,0),"VII")</f>
        <v>VII</v>
      </c>
      <c r="N688" s="56" t="e">
        <f>VLOOKUP(MIN(IFERROR(VLOOKUP(T688,Catalogos!$F:$G,2,0),200),IFERROR(VLOOKUP(U688,Catalogos!$F:$G,2,0),200),IFERROR(VLOOKUP(V688,Catalogos!$F:$G,2,0),200),IFERROR(VLOOKUP(W688,Catalogos!$F:$G,2,0),200)),Catalogos!$G$30:$H$57,2,0)</f>
        <v>#N/A</v>
      </c>
      <c r="O688" s="53" t="e">
        <f>VLOOKUP($F688,Catalogos!$A:$C,3,0)</f>
        <v>#N/A</v>
      </c>
      <c r="P688" s="14" t="e">
        <f t="shared" si="63"/>
        <v>#N/A</v>
      </c>
      <c r="Q688" s="20">
        <f t="shared" si="64"/>
        <v>0</v>
      </c>
      <c r="R688" s="20" t="e">
        <f t="shared" si="65"/>
        <v>#N/A</v>
      </c>
      <c r="S688" s="20" t="s">
        <v>118</v>
      </c>
      <c r="T688" s="65" t="e">
        <f>VLOOKUP($X688,Vector!$A:$I,6,0)</f>
        <v>#N/A</v>
      </c>
      <c r="U688" s="65" t="e">
        <f>VLOOKUP($X688,Vector!$A:$I,7,0)</f>
        <v>#N/A</v>
      </c>
      <c r="V688" s="65" t="e">
        <f>VLOOKUP($X688,Vector!$A:$I,8,0)</f>
        <v>#N/A</v>
      </c>
      <c r="W688" s="65" t="e">
        <f>VLOOKUP($X688,Vector!$A:$I,9,0)</f>
        <v>#N/A</v>
      </c>
      <c r="X688" s="13" t="str">
        <f t="shared" si="66"/>
        <v/>
      </c>
      <c r="Y688" s="75">
        <f t="shared" si="62"/>
        <v>0</v>
      </c>
    </row>
    <row r="689" spans="10:25" x14ac:dyDescent="0.25">
      <c r="J689" s="57" t="e">
        <f>+VLOOKUP($X689,Vector!$A:$P,4,0)-$A689</f>
        <v>#N/A</v>
      </c>
      <c r="K689" s="57" t="e">
        <f>+VLOOKUP($X689,Vector!$A:$P,2,0)</f>
        <v>#N/A</v>
      </c>
      <c r="L689" s="57" t="e">
        <f>VLOOKUP(VLOOKUP($X689,Vector!$A:$P,5,0),Catalogos!K:L,2,0)</f>
        <v>#N/A</v>
      </c>
      <c r="M689" s="53" t="str">
        <f>IFERROR(VLOOKUP($F689,Catalogos!$A:$B,2,0),"VII")</f>
        <v>VII</v>
      </c>
      <c r="N689" s="56" t="e">
        <f>VLOOKUP(MIN(IFERROR(VLOOKUP(T689,Catalogos!$F:$G,2,0),200),IFERROR(VLOOKUP(U689,Catalogos!$F:$G,2,0),200),IFERROR(VLOOKUP(V689,Catalogos!$F:$G,2,0),200),IFERROR(VLOOKUP(W689,Catalogos!$F:$G,2,0),200)),Catalogos!$G$30:$H$57,2,0)</f>
        <v>#N/A</v>
      </c>
      <c r="O689" s="53" t="e">
        <f>VLOOKUP($F689,Catalogos!$A:$C,3,0)</f>
        <v>#N/A</v>
      </c>
      <c r="P689" s="14" t="e">
        <f t="shared" si="63"/>
        <v>#N/A</v>
      </c>
      <c r="Q689" s="20">
        <f t="shared" si="64"/>
        <v>0</v>
      </c>
      <c r="R689" s="20" t="e">
        <f t="shared" si="65"/>
        <v>#N/A</v>
      </c>
      <c r="S689" s="20" t="s">
        <v>118</v>
      </c>
      <c r="T689" s="65" t="e">
        <f>VLOOKUP($X689,Vector!$A:$I,6,0)</f>
        <v>#N/A</v>
      </c>
      <c r="U689" s="65" t="e">
        <f>VLOOKUP($X689,Vector!$A:$I,7,0)</f>
        <v>#N/A</v>
      </c>
      <c r="V689" s="65" t="e">
        <f>VLOOKUP($X689,Vector!$A:$I,8,0)</f>
        <v>#N/A</v>
      </c>
      <c r="W689" s="65" t="e">
        <f>VLOOKUP($X689,Vector!$A:$I,9,0)</f>
        <v>#N/A</v>
      </c>
      <c r="X689" s="13" t="str">
        <f t="shared" si="66"/>
        <v/>
      </c>
      <c r="Y689" s="75">
        <f t="shared" si="62"/>
        <v>0</v>
      </c>
    </row>
    <row r="690" spans="10:25" x14ac:dyDescent="0.25">
      <c r="J690" s="57" t="e">
        <f>+VLOOKUP($X690,Vector!$A:$P,4,0)-$A690</f>
        <v>#N/A</v>
      </c>
      <c r="K690" s="57" t="e">
        <f>+VLOOKUP($X690,Vector!$A:$P,2,0)</f>
        <v>#N/A</v>
      </c>
      <c r="L690" s="57" t="e">
        <f>VLOOKUP(VLOOKUP($X690,Vector!$A:$P,5,0),Catalogos!K:L,2,0)</f>
        <v>#N/A</v>
      </c>
      <c r="M690" s="53" t="str">
        <f>IFERROR(VLOOKUP($F690,Catalogos!$A:$B,2,0),"VII")</f>
        <v>VII</v>
      </c>
      <c r="N690" s="56" t="e">
        <f>VLOOKUP(MIN(IFERROR(VLOOKUP(T690,Catalogos!$F:$G,2,0),200),IFERROR(VLOOKUP(U690,Catalogos!$F:$G,2,0),200),IFERROR(VLOOKUP(V690,Catalogos!$F:$G,2,0),200),IFERROR(VLOOKUP(W690,Catalogos!$F:$G,2,0),200)),Catalogos!$G$30:$H$57,2,0)</f>
        <v>#N/A</v>
      </c>
      <c r="O690" s="53" t="e">
        <f>VLOOKUP($F690,Catalogos!$A:$C,3,0)</f>
        <v>#N/A</v>
      </c>
      <c r="P690" s="14" t="e">
        <f t="shared" si="63"/>
        <v>#N/A</v>
      </c>
      <c r="Q690" s="20">
        <f t="shared" si="64"/>
        <v>0</v>
      </c>
      <c r="R690" s="20" t="e">
        <f t="shared" si="65"/>
        <v>#N/A</v>
      </c>
      <c r="S690" s="20" t="s">
        <v>118</v>
      </c>
      <c r="T690" s="65" t="e">
        <f>VLOOKUP($X690,Vector!$A:$I,6,0)</f>
        <v>#N/A</v>
      </c>
      <c r="U690" s="65" t="e">
        <f>VLOOKUP($X690,Vector!$A:$I,7,0)</f>
        <v>#N/A</v>
      </c>
      <c r="V690" s="65" t="e">
        <f>VLOOKUP($X690,Vector!$A:$I,8,0)</f>
        <v>#N/A</v>
      </c>
      <c r="W690" s="65" t="e">
        <f>VLOOKUP($X690,Vector!$A:$I,9,0)</f>
        <v>#N/A</v>
      </c>
      <c r="X690" s="13" t="str">
        <f t="shared" si="66"/>
        <v/>
      </c>
      <c r="Y690" s="75">
        <f t="shared" si="62"/>
        <v>0</v>
      </c>
    </row>
    <row r="691" spans="10:25" x14ac:dyDescent="0.25">
      <c r="J691" s="57" t="e">
        <f>+VLOOKUP($X691,Vector!$A:$P,4,0)-$A691</f>
        <v>#N/A</v>
      </c>
      <c r="K691" s="57" t="e">
        <f>+VLOOKUP($X691,Vector!$A:$P,2,0)</f>
        <v>#N/A</v>
      </c>
      <c r="L691" s="57" t="e">
        <f>VLOOKUP(VLOOKUP($X691,Vector!$A:$P,5,0),Catalogos!K:L,2,0)</f>
        <v>#N/A</v>
      </c>
      <c r="M691" s="53" t="str">
        <f>IFERROR(VLOOKUP($F691,Catalogos!$A:$B,2,0),"VII")</f>
        <v>VII</v>
      </c>
      <c r="N691" s="56" t="e">
        <f>VLOOKUP(MIN(IFERROR(VLOOKUP(T691,Catalogos!$F:$G,2,0),200),IFERROR(VLOOKUP(U691,Catalogos!$F:$G,2,0),200),IFERROR(VLOOKUP(V691,Catalogos!$F:$G,2,0),200),IFERROR(VLOOKUP(W691,Catalogos!$F:$G,2,0),200)),Catalogos!$G$30:$H$57,2,0)</f>
        <v>#N/A</v>
      </c>
      <c r="O691" s="53" t="e">
        <f>VLOOKUP($F691,Catalogos!$A:$C,3,0)</f>
        <v>#N/A</v>
      </c>
      <c r="P691" s="14" t="e">
        <f t="shared" si="63"/>
        <v>#N/A</v>
      </c>
      <c r="Q691" s="20">
        <f t="shared" si="64"/>
        <v>0</v>
      </c>
      <c r="R691" s="20" t="e">
        <f t="shared" si="65"/>
        <v>#N/A</v>
      </c>
      <c r="S691" s="20" t="s">
        <v>118</v>
      </c>
      <c r="T691" s="65" t="e">
        <f>VLOOKUP($X691,Vector!$A:$I,6,0)</f>
        <v>#N/A</v>
      </c>
      <c r="U691" s="65" t="e">
        <f>VLOOKUP($X691,Vector!$A:$I,7,0)</f>
        <v>#N/A</v>
      </c>
      <c r="V691" s="65" t="e">
        <f>VLOOKUP($X691,Vector!$A:$I,8,0)</f>
        <v>#N/A</v>
      </c>
      <c r="W691" s="65" t="e">
        <f>VLOOKUP($X691,Vector!$A:$I,9,0)</f>
        <v>#N/A</v>
      </c>
      <c r="X691" s="13" t="str">
        <f t="shared" si="66"/>
        <v/>
      </c>
      <c r="Y691" s="75">
        <f t="shared" si="62"/>
        <v>0</v>
      </c>
    </row>
    <row r="692" spans="10:25" x14ac:dyDescent="0.25">
      <c r="J692" s="57" t="e">
        <f>+VLOOKUP($X692,Vector!$A:$P,4,0)-$A692</f>
        <v>#N/A</v>
      </c>
      <c r="K692" s="57" t="e">
        <f>+VLOOKUP($X692,Vector!$A:$P,2,0)</f>
        <v>#N/A</v>
      </c>
      <c r="L692" s="57" t="e">
        <f>VLOOKUP(VLOOKUP($X692,Vector!$A:$P,5,0),Catalogos!K:L,2,0)</f>
        <v>#N/A</v>
      </c>
      <c r="M692" s="53" t="str">
        <f>IFERROR(VLOOKUP($F692,Catalogos!$A:$B,2,0),"VII")</f>
        <v>VII</v>
      </c>
      <c r="N692" s="56" t="e">
        <f>VLOOKUP(MIN(IFERROR(VLOOKUP(T692,Catalogos!$F:$G,2,0),200),IFERROR(VLOOKUP(U692,Catalogos!$F:$G,2,0),200),IFERROR(VLOOKUP(V692,Catalogos!$F:$G,2,0),200),IFERROR(VLOOKUP(W692,Catalogos!$F:$G,2,0),200)),Catalogos!$G$30:$H$57,2,0)</f>
        <v>#N/A</v>
      </c>
      <c r="O692" s="53" t="e">
        <f>VLOOKUP($F692,Catalogos!$A:$C,3,0)</f>
        <v>#N/A</v>
      </c>
      <c r="P692" s="14" t="e">
        <f t="shared" si="63"/>
        <v>#N/A</v>
      </c>
      <c r="Q692" s="20">
        <f t="shared" si="64"/>
        <v>0</v>
      </c>
      <c r="R692" s="20" t="e">
        <f t="shared" si="65"/>
        <v>#N/A</v>
      </c>
      <c r="S692" s="20" t="s">
        <v>118</v>
      </c>
      <c r="T692" s="65" t="e">
        <f>VLOOKUP($X692,Vector!$A:$I,6,0)</f>
        <v>#N/A</v>
      </c>
      <c r="U692" s="65" t="e">
        <f>VLOOKUP($X692,Vector!$A:$I,7,0)</f>
        <v>#N/A</v>
      </c>
      <c r="V692" s="65" t="e">
        <f>VLOOKUP($X692,Vector!$A:$I,8,0)</f>
        <v>#N/A</v>
      </c>
      <c r="W692" s="65" t="e">
        <f>VLOOKUP($X692,Vector!$A:$I,9,0)</f>
        <v>#N/A</v>
      </c>
      <c r="X692" s="13" t="str">
        <f t="shared" si="66"/>
        <v/>
      </c>
      <c r="Y692" s="75">
        <f t="shared" si="62"/>
        <v>0</v>
      </c>
    </row>
    <row r="693" spans="10:25" x14ac:dyDescent="0.25">
      <c r="J693" s="57" t="e">
        <f>+VLOOKUP($X693,Vector!$A:$P,4,0)-$A693</f>
        <v>#N/A</v>
      </c>
      <c r="K693" s="57" t="e">
        <f>+VLOOKUP($X693,Vector!$A:$P,2,0)</f>
        <v>#N/A</v>
      </c>
      <c r="L693" s="57" t="e">
        <f>VLOOKUP(VLOOKUP($X693,Vector!$A:$P,5,0),Catalogos!K:L,2,0)</f>
        <v>#N/A</v>
      </c>
      <c r="M693" s="53" t="str">
        <f>IFERROR(VLOOKUP($F693,Catalogos!$A:$B,2,0),"VII")</f>
        <v>VII</v>
      </c>
      <c r="N693" s="56" t="e">
        <f>VLOOKUP(MIN(IFERROR(VLOOKUP(T693,Catalogos!$F:$G,2,0),200),IFERROR(VLOOKUP(U693,Catalogos!$F:$G,2,0),200),IFERROR(VLOOKUP(V693,Catalogos!$F:$G,2,0),200),IFERROR(VLOOKUP(W693,Catalogos!$F:$G,2,0),200)),Catalogos!$G$30:$H$57,2,0)</f>
        <v>#N/A</v>
      </c>
      <c r="O693" s="53" t="e">
        <f>VLOOKUP($F693,Catalogos!$A:$C,3,0)</f>
        <v>#N/A</v>
      </c>
      <c r="P693" s="14" t="e">
        <f t="shared" si="63"/>
        <v>#N/A</v>
      </c>
      <c r="Q693" s="20">
        <f t="shared" si="64"/>
        <v>0</v>
      </c>
      <c r="R693" s="20" t="e">
        <f t="shared" si="65"/>
        <v>#N/A</v>
      </c>
      <c r="S693" s="20" t="s">
        <v>118</v>
      </c>
      <c r="T693" s="65" t="e">
        <f>VLOOKUP($X693,Vector!$A:$I,6,0)</f>
        <v>#N/A</v>
      </c>
      <c r="U693" s="65" t="e">
        <f>VLOOKUP($X693,Vector!$A:$I,7,0)</f>
        <v>#N/A</v>
      </c>
      <c r="V693" s="65" t="e">
        <f>VLOOKUP($X693,Vector!$A:$I,8,0)</f>
        <v>#N/A</v>
      </c>
      <c r="W693" s="65" t="e">
        <f>VLOOKUP($X693,Vector!$A:$I,9,0)</f>
        <v>#N/A</v>
      </c>
      <c r="X693" s="13" t="str">
        <f t="shared" si="66"/>
        <v/>
      </c>
      <c r="Y693" s="75">
        <f t="shared" si="62"/>
        <v>0</v>
      </c>
    </row>
    <row r="694" spans="10:25" x14ac:dyDescent="0.25">
      <c r="J694" s="57" t="e">
        <f>+VLOOKUP($X694,Vector!$A:$P,4,0)-$A694</f>
        <v>#N/A</v>
      </c>
      <c r="K694" s="57" t="e">
        <f>+VLOOKUP($X694,Vector!$A:$P,2,0)</f>
        <v>#N/A</v>
      </c>
      <c r="L694" s="57" t="e">
        <f>VLOOKUP(VLOOKUP($X694,Vector!$A:$P,5,0),Catalogos!K:L,2,0)</f>
        <v>#N/A</v>
      </c>
      <c r="M694" s="53" t="str">
        <f>IFERROR(VLOOKUP($F694,Catalogos!$A:$B,2,0),"VII")</f>
        <v>VII</v>
      </c>
      <c r="N694" s="56" t="e">
        <f>VLOOKUP(MIN(IFERROR(VLOOKUP(T694,Catalogos!$F:$G,2,0),200),IFERROR(VLOOKUP(U694,Catalogos!$F:$G,2,0),200),IFERROR(VLOOKUP(V694,Catalogos!$F:$G,2,0),200),IFERROR(VLOOKUP(W694,Catalogos!$F:$G,2,0),200)),Catalogos!$G$30:$H$57,2,0)</f>
        <v>#N/A</v>
      </c>
      <c r="O694" s="53" t="e">
        <f>VLOOKUP($F694,Catalogos!$A:$C,3,0)</f>
        <v>#N/A</v>
      </c>
      <c r="P694" s="14" t="e">
        <f t="shared" si="63"/>
        <v>#N/A</v>
      </c>
      <c r="Q694" s="20">
        <f t="shared" si="64"/>
        <v>0</v>
      </c>
      <c r="R694" s="20" t="e">
        <f t="shared" si="65"/>
        <v>#N/A</v>
      </c>
      <c r="S694" s="20" t="s">
        <v>118</v>
      </c>
      <c r="T694" s="65" t="e">
        <f>VLOOKUP($X694,Vector!$A:$I,6,0)</f>
        <v>#N/A</v>
      </c>
      <c r="U694" s="65" t="e">
        <f>VLOOKUP($X694,Vector!$A:$I,7,0)</f>
        <v>#N/A</v>
      </c>
      <c r="V694" s="65" t="e">
        <f>VLOOKUP($X694,Vector!$A:$I,8,0)</f>
        <v>#N/A</v>
      </c>
      <c r="W694" s="65" t="e">
        <f>VLOOKUP($X694,Vector!$A:$I,9,0)</f>
        <v>#N/A</v>
      </c>
      <c r="X694" s="13" t="str">
        <f t="shared" si="66"/>
        <v/>
      </c>
      <c r="Y694" s="75">
        <f t="shared" si="62"/>
        <v>0</v>
      </c>
    </row>
    <row r="695" spans="10:25" x14ac:dyDescent="0.25">
      <c r="J695" s="57" t="e">
        <f>+VLOOKUP($X695,Vector!$A:$P,4,0)-$A695</f>
        <v>#N/A</v>
      </c>
      <c r="K695" s="57" t="e">
        <f>+VLOOKUP($X695,Vector!$A:$P,2,0)</f>
        <v>#N/A</v>
      </c>
      <c r="L695" s="57" t="e">
        <f>VLOOKUP(VLOOKUP($X695,Vector!$A:$P,5,0),Catalogos!K:L,2,0)</f>
        <v>#N/A</v>
      </c>
      <c r="M695" s="53" t="str">
        <f>IFERROR(VLOOKUP($F695,Catalogos!$A:$B,2,0),"VII")</f>
        <v>VII</v>
      </c>
      <c r="N695" s="56" t="e">
        <f>VLOOKUP(MIN(IFERROR(VLOOKUP(T695,Catalogos!$F:$G,2,0),200),IFERROR(VLOOKUP(U695,Catalogos!$F:$G,2,0),200),IFERROR(VLOOKUP(V695,Catalogos!$F:$G,2,0),200),IFERROR(VLOOKUP(W695,Catalogos!$F:$G,2,0),200)),Catalogos!$G$30:$H$57,2,0)</f>
        <v>#N/A</v>
      </c>
      <c r="O695" s="53" t="e">
        <f>VLOOKUP($F695,Catalogos!$A:$C,3,0)</f>
        <v>#N/A</v>
      </c>
      <c r="P695" s="14" t="e">
        <f t="shared" si="63"/>
        <v>#N/A</v>
      </c>
      <c r="Q695" s="20">
        <f t="shared" si="64"/>
        <v>0</v>
      </c>
      <c r="R695" s="20" t="e">
        <f t="shared" si="65"/>
        <v>#N/A</v>
      </c>
      <c r="S695" s="20" t="s">
        <v>118</v>
      </c>
      <c r="T695" s="65" t="e">
        <f>VLOOKUP($X695,Vector!$A:$I,6,0)</f>
        <v>#N/A</v>
      </c>
      <c r="U695" s="65" t="e">
        <f>VLOOKUP($X695,Vector!$A:$I,7,0)</f>
        <v>#N/A</v>
      </c>
      <c r="V695" s="65" t="e">
        <f>VLOOKUP($X695,Vector!$A:$I,8,0)</f>
        <v>#N/A</v>
      </c>
      <c r="W695" s="65" t="e">
        <f>VLOOKUP($X695,Vector!$A:$I,9,0)</f>
        <v>#N/A</v>
      </c>
      <c r="X695" s="13" t="str">
        <f t="shared" si="66"/>
        <v/>
      </c>
      <c r="Y695" s="75">
        <f t="shared" si="62"/>
        <v>0</v>
      </c>
    </row>
    <row r="696" spans="10:25" x14ac:dyDescent="0.25">
      <c r="J696" s="57" t="e">
        <f>+VLOOKUP($X696,Vector!$A:$P,4,0)-$A696</f>
        <v>#N/A</v>
      </c>
      <c r="K696" s="57" t="e">
        <f>+VLOOKUP($X696,Vector!$A:$P,2,0)</f>
        <v>#N/A</v>
      </c>
      <c r="L696" s="57" t="e">
        <f>VLOOKUP(VLOOKUP($X696,Vector!$A:$P,5,0),Catalogos!K:L,2,0)</f>
        <v>#N/A</v>
      </c>
      <c r="M696" s="53" t="str">
        <f>IFERROR(VLOOKUP($F696,Catalogos!$A:$B,2,0),"VII")</f>
        <v>VII</v>
      </c>
      <c r="N696" s="56" t="e">
        <f>VLOOKUP(MIN(IFERROR(VLOOKUP(T696,Catalogos!$F:$G,2,0),200),IFERROR(VLOOKUP(U696,Catalogos!$F:$G,2,0),200),IFERROR(VLOOKUP(V696,Catalogos!$F:$G,2,0),200),IFERROR(VLOOKUP(W696,Catalogos!$F:$G,2,0),200)),Catalogos!$G$30:$H$57,2,0)</f>
        <v>#N/A</v>
      </c>
      <c r="O696" s="53" t="e">
        <f>VLOOKUP($F696,Catalogos!$A:$C,3,0)</f>
        <v>#N/A</v>
      </c>
      <c r="P696" s="14" t="e">
        <f t="shared" si="63"/>
        <v>#N/A</v>
      </c>
      <c r="Q696" s="20">
        <f t="shared" si="64"/>
        <v>0</v>
      </c>
      <c r="R696" s="20" t="e">
        <f t="shared" si="65"/>
        <v>#N/A</v>
      </c>
      <c r="S696" s="20" t="s">
        <v>118</v>
      </c>
      <c r="T696" s="65" t="e">
        <f>VLOOKUP($X696,Vector!$A:$I,6,0)</f>
        <v>#N/A</v>
      </c>
      <c r="U696" s="65" t="e">
        <f>VLOOKUP($X696,Vector!$A:$I,7,0)</f>
        <v>#N/A</v>
      </c>
      <c r="V696" s="65" t="e">
        <f>VLOOKUP($X696,Vector!$A:$I,8,0)</f>
        <v>#N/A</v>
      </c>
      <c r="W696" s="65" t="e">
        <f>VLOOKUP($X696,Vector!$A:$I,9,0)</f>
        <v>#N/A</v>
      </c>
      <c r="X696" s="13" t="str">
        <f t="shared" si="66"/>
        <v/>
      </c>
      <c r="Y696" s="75">
        <f t="shared" si="62"/>
        <v>0</v>
      </c>
    </row>
    <row r="697" spans="10:25" x14ac:dyDescent="0.25">
      <c r="J697" s="57" t="e">
        <f>+VLOOKUP($X697,Vector!$A:$P,4,0)-$A697</f>
        <v>#N/A</v>
      </c>
      <c r="K697" s="57" t="e">
        <f>+VLOOKUP($X697,Vector!$A:$P,2,0)</f>
        <v>#N/A</v>
      </c>
      <c r="L697" s="57" t="e">
        <f>VLOOKUP(VLOOKUP($X697,Vector!$A:$P,5,0),Catalogos!K:L,2,0)</f>
        <v>#N/A</v>
      </c>
      <c r="M697" s="53" t="str">
        <f>IFERROR(VLOOKUP($F697,Catalogos!$A:$B,2,0),"VII")</f>
        <v>VII</v>
      </c>
      <c r="N697" s="56" t="e">
        <f>VLOOKUP(MIN(IFERROR(VLOOKUP(T697,Catalogos!$F:$G,2,0),200),IFERROR(VLOOKUP(U697,Catalogos!$F:$G,2,0),200),IFERROR(VLOOKUP(V697,Catalogos!$F:$G,2,0),200),IFERROR(VLOOKUP(W697,Catalogos!$F:$G,2,0),200)),Catalogos!$G$30:$H$57,2,0)</f>
        <v>#N/A</v>
      </c>
      <c r="O697" s="53" t="e">
        <f>VLOOKUP($F697,Catalogos!$A:$C,3,0)</f>
        <v>#N/A</v>
      </c>
      <c r="P697" s="14" t="e">
        <f t="shared" si="63"/>
        <v>#N/A</v>
      </c>
      <c r="Q697" s="20">
        <f t="shared" si="64"/>
        <v>0</v>
      </c>
      <c r="R697" s="20" t="e">
        <f t="shared" si="65"/>
        <v>#N/A</v>
      </c>
      <c r="S697" s="20" t="s">
        <v>118</v>
      </c>
      <c r="T697" s="65" t="e">
        <f>VLOOKUP($X697,Vector!$A:$I,6,0)</f>
        <v>#N/A</v>
      </c>
      <c r="U697" s="65" t="e">
        <f>VLOOKUP($X697,Vector!$A:$I,7,0)</f>
        <v>#N/A</v>
      </c>
      <c r="V697" s="65" t="e">
        <f>VLOOKUP($X697,Vector!$A:$I,8,0)</f>
        <v>#N/A</v>
      </c>
      <c r="W697" s="65" t="e">
        <f>VLOOKUP($X697,Vector!$A:$I,9,0)</f>
        <v>#N/A</v>
      </c>
      <c r="X697" s="13" t="str">
        <f t="shared" si="66"/>
        <v/>
      </c>
      <c r="Y697" s="75">
        <f t="shared" si="62"/>
        <v>0</v>
      </c>
    </row>
    <row r="698" spans="10:25" x14ac:dyDescent="0.25">
      <c r="J698" s="57" t="e">
        <f>+VLOOKUP($X698,Vector!$A:$P,4,0)-$A698</f>
        <v>#N/A</v>
      </c>
      <c r="K698" s="57" t="e">
        <f>+VLOOKUP($X698,Vector!$A:$P,2,0)</f>
        <v>#N/A</v>
      </c>
      <c r="L698" s="57" t="e">
        <f>VLOOKUP(VLOOKUP($X698,Vector!$A:$P,5,0),Catalogos!K:L,2,0)</f>
        <v>#N/A</v>
      </c>
      <c r="M698" s="53" t="str">
        <f>IFERROR(VLOOKUP($F698,Catalogos!$A:$B,2,0),"VII")</f>
        <v>VII</v>
      </c>
      <c r="N698" s="56" t="e">
        <f>VLOOKUP(MIN(IFERROR(VLOOKUP(T698,Catalogos!$F:$G,2,0),200),IFERROR(VLOOKUP(U698,Catalogos!$F:$G,2,0),200),IFERROR(VLOOKUP(V698,Catalogos!$F:$G,2,0),200),IFERROR(VLOOKUP(W698,Catalogos!$F:$G,2,0),200)),Catalogos!$G$30:$H$57,2,0)</f>
        <v>#N/A</v>
      </c>
      <c r="O698" s="53" t="e">
        <f>VLOOKUP($F698,Catalogos!$A:$C,3,0)</f>
        <v>#N/A</v>
      </c>
      <c r="P698" s="14" t="e">
        <f t="shared" si="63"/>
        <v>#N/A</v>
      </c>
      <c r="Q698" s="20">
        <f t="shared" si="64"/>
        <v>0</v>
      </c>
      <c r="R698" s="20" t="e">
        <f t="shared" si="65"/>
        <v>#N/A</v>
      </c>
      <c r="S698" s="20" t="s">
        <v>118</v>
      </c>
      <c r="T698" s="65" t="e">
        <f>VLOOKUP($X698,Vector!$A:$I,6,0)</f>
        <v>#N/A</v>
      </c>
      <c r="U698" s="65" t="e">
        <f>VLOOKUP($X698,Vector!$A:$I,7,0)</f>
        <v>#N/A</v>
      </c>
      <c r="V698" s="65" t="e">
        <f>VLOOKUP($X698,Vector!$A:$I,8,0)</f>
        <v>#N/A</v>
      </c>
      <c r="W698" s="65" t="e">
        <f>VLOOKUP($X698,Vector!$A:$I,9,0)</f>
        <v>#N/A</v>
      </c>
      <c r="X698" s="13" t="str">
        <f t="shared" si="66"/>
        <v/>
      </c>
      <c r="Y698" s="75">
        <f t="shared" si="62"/>
        <v>0</v>
      </c>
    </row>
    <row r="699" spans="10:25" x14ac:dyDescent="0.25">
      <c r="J699" s="57" t="e">
        <f>+VLOOKUP($X699,Vector!$A:$P,4,0)-$A699</f>
        <v>#N/A</v>
      </c>
      <c r="K699" s="57" t="e">
        <f>+VLOOKUP($X699,Vector!$A:$P,2,0)</f>
        <v>#N/A</v>
      </c>
      <c r="L699" s="57" t="e">
        <f>VLOOKUP(VLOOKUP($X699,Vector!$A:$P,5,0),Catalogos!K:L,2,0)</f>
        <v>#N/A</v>
      </c>
      <c r="M699" s="53" t="str">
        <f>IFERROR(VLOOKUP($F699,Catalogos!$A:$B,2,0),"VII")</f>
        <v>VII</v>
      </c>
      <c r="N699" s="56" t="e">
        <f>VLOOKUP(MIN(IFERROR(VLOOKUP(T699,Catalogos!$F:$G,2,0),200),IFERROR(VLOOKUP(U699,Catalogos!$F:$G,2,0),200),IFERROR(VLOOKUP(V699,Catalogos!$F:$G,2,0),200),IFERROR(VLOOKUP(W699,Catalogos!$F:$G,2,0),200)),Catalogos!$G$30:$H$57,2,0)</f>
        <v>#N/A</v>
      </c>
      <c r="O699" s="53" t="e">
        <f>VLOOKUP($F699,Catalogos!$A:$C,3,0)</f>
        <v>#N/A</v>
      </c>
      <c r="P699" s="14" t="e">
        <f t="shared" si="63"/>
        <v>#N/A</v>
      </c>
      <c r="Q699" s="20">
        <f t="shared" si="64"/>
        <v>0</v>
      </c>
      <c r="R699" s="20" t="e">
        <f t="shared" si="65"/>
        <v>#N/A</v>
      </c>
      <c r="S699" s="20" t="s">
        <v>118</v>
      </c>
      <c r="T699" s="65" t="e">
        <f>VLOOKUP($X699,Vector!$A:$I,6,0)</f>
        <v>#N/A</v>
      </c>
      <c r="U699" s="65" t="e">
        <f>VLOOKUP($X699,Vector!$A:$I,7,0)</f>
        <v>#N/A</v>
      </c>
      <c r="V699" s="65" t="e">
        <f>VLOOKUP($X699,Vector!$A:$I,8,0)</f>
        <v>#N/A</v>
      </c>
      <c r="W699" s="65" t="e">
        <f>VLOOKUP($X699,Vector!$A:$I,9,0)</f>
        <v>#N/A</v>
      </c>
      <c r="X699" s="13" t="str">
        <f t="shared" si="66"/>
        <v/>
      </c>
      <c r="Y699" s="75">
        <f t="shared" si="62"/>
        <v>0</v>
      </c>
    </row>
    <row r="700" spans="10:25" x14ac:dyDescent="0.25">
      <c r="J700" s="57" t="e">
        <f>+VLOOKUP($X700,Vector!$A:$P,4,0)-$A700</f>
        <v>#N/A</v>
      </c>
      <c r="K700" s="57" t="e">
        <f>+VLOOKUP($X700,Vector!$A:$P,2,0)</f>
        <v>#N/A</v>
      </c>
      <c r="L700" s="57" t="e">
        <f>VLOOKUP(VLOOKUP($X700,Vector!$A:$P,5,0),Catalogos!K:L,2,0)</f>
        <v>#N/A</v>
      </c>
      <c r="M700" s="53" t="str">
        <f>IFERROR(VLOOKUP($F700,Catalogos!$A:$B,2,0),"VII")</f>
        <v>VII</v>
      </c>
      <c r="N700" s="56" t="e">
        <f>VLOOKUP(MIN(IFERROR(VLOOKUP(T700,Catalogos!$F:$G,2,0),200),IFERROR(VLOOKUP(U700,Catalogos!$F:$G,2,0),200),IFERROR(VLOOKUP(V700,Catalogos!$F:$G,2,0),200),IFERROR(VLOOKUP(W700,Catalogos!$F:$G,2,0),200)),Catalogos!$G$30:$H$57,2,0)</f>
        <v>#N/A</v>
      </c>
      <c r="O700" s="53" t="e">
        <f>VLOOKUP($F700,Catalogos!$A:$C,3,0)</f>
        <v>#N/A</v>
      </c>
      <c r="P700" s="14" t="e">
        <f t="shared" si="63"/>
        <v>#N/A</v>
      </c>
      <c r="Q700" s="20">
        <f t="shared" si="64"/>
        <v>0</v>
      </c>
      <c r="R700" s="20" t="e">
        <f t="shared" si="65"/>
        <v>#N/A</v>
      </c>
      <c r="S700" s="20" t="s">
        <v>118</v>
      </c>
      <c r="T700" s="65" t="e">
        <f>VLOOKUP($X700,Vector!$A:$I,6,0)</f>
        <v>#N/A</v>
      </c>
      <c r="U700" s="65" t="e">
        <f>VLOOKUP($X700,Vector!$A:$I,7,0)</f>
        <v>#N/A</v>
      </c>
      <c r="V700" s="65" t="e">
        <f>VLOOKUP($X700,Vector!$A:$I,8,0)</f>
        <v>#N/A</v>
      </c>
      <c r="W700" s="65" t="e">
        <f>VLOOKUP($X700,Vector!$A:$I,9,0)</f>
        <v>#N/A</v>
      </c>
      <c r="X700" s="13" t="str">
        <f t="shared" si="66"/>
        <v/>
      </c>
      <c r="Y700" s="75">
        <f t="shared" si="62"/>
        <v>0</v>
      </c>
    </row>
    <row r="701" spans="10:25" x14ac:dyDescent="0.25">
      <c r="J701" s="57" t="e">
        <f>+VLOOKUP($X701,Vector!$A:$P,4,0)-$A701</f>
        <v>#N/A</v>
      </c>
      <c r="K701" s="57" t="e">
        <f>+VLOOKUP($X701,Vector!$A:$P,2,0)</f>
        <v>#N/A</v>
      </c>
      <c r="L701" s="57" t="e">
        <f>VLOOKUP(VLOOKUP($X701,Vector!$A:$P,5,0),Catalogos!K:L,2,0)</f>
        <v>#N/A</v>
      </c>
      <c r="M701" s="53" t="str">
        <f>IFERROR(VLOOKUP($F701,Catalogos!$A:$B,2,0),"VII")</f>
        <v>VII</v>
      </c>
      <c r="N701" s="56" t="e">
        <f>VLOOKUP(MIN(IFERROR(VLOOKUP(T701,Catalogos!$F:$G,2,0),200),IFERROR(VLOOKUP(U701,Catalogos!$F:$G,2,0),200),IFERROR(VLOOKUP(V701,Catalogos!$F:$G,2,0),200),IFERROR(VLOOKUP(W701,Catalogos!$F:$G,2,0),200)),Catalogos!$G$30:$H$57,2,0)</f>
        <v>#N/A</v>
      </c>
      <c r="O701" s="53" t="e">
        <f>VLOOKUP($F701,Catalogos!$A:$C,3,0)</f>
        <v>#N/A</v>
      </c>
      <c r="P701" s="14" t="e">
        <f t="shared" si="63"/>
        <v>#N/A</v>
      </c>
      <c r="Q701" s="20">
        <f t="shared" si="64"/>
        <v>0</v>
      </c>
      <c r="R701" s="20" t="e">
        <f t="shared" si="65"/>
        <v>#N/A</v>
      </c>
      <c r="S701" s="20" t="s">
        <v>118</v>
      </c>
      <c r="T701" s="65" t="e">
        <f>VLOOKUP($X701,Vector!$A:$I,6,0)</f>
        <v>#N/A</v>
      </c>
      <c r="U701" s="65" t="e">
        <f>VLOOKUP($X701,Vector!$A:$I,7,0)</f>
        <v>#N/A</v>
      </c>
      <c r="V701" s="65" t="e">
        <f>VLOOKUP($X701,Vector!$A:$I,8,0)</f>
        <v>#N/A</v>
      </c>
      <c r="W701" s="65" t="e">
        <f>VLOOKUP($X701,Vector!$A:$I,9,0)</f>
        <v>#N/A</v>
      </c>
      <c r="X701" s="13" t="str">
        <f t="shared" si="66"/>
        <v/>
      </c>
      <c r="Y701" s="75">
        <f t="shared" si="62"/>
        <v>0</v>
      </c>
    </row>
    <row r="702" spans="10:25" x14ac:dyDescent="0.25">
      <c r="J702" s="57" t="e">
        <f>+VLOOKUP($X702,Vector!$A:$P,4,0)-$A702</f>
        <v>#N/A</v>
      </c>
      <c r="K702" s="57" t="e">
        <f>+VLOOKUP($X702,Vector!$A:$P,2,0)</f>
        <v>#N/A</v>
      </c>
      <c r="L702" s="57" t="e">
        <f>VLOOKUP(VLOOKUP($X702,Vector!$A:$P,5,0),Catalogos!K:L,2,0)</f>
        <v>#N/A</v>
      </c>
      <c r="M702" s="53" t="str">
        <f>IFERROR(VLOOKUP($F702,Catalogos!$A:$B,2,0),"VII")</f>
        <v>VII</v>
      </c>
      <c r="N702" s="56" t="e">
        <f>VLOOKUP(MIN(IFERROR(VLOOKUP(T702,Catalogos!$F:$G,2,0),200),IFERROR(VLOOKUP(U702,Catalogos!$F:$G,2,0),200),IFERROR(VLOOKUP(V702,Catalogos!$F:$G,2,0),200),IFERROR(VLOOKUP(W702,Catalogos!$F:$G,2,0),200)),Catalogos!$G$30:$H$57,2,0)</f>
        <v>#N/A</v>
      </c>
      <c r="O702" s="53" t="e">
        <f>VLOOKUP($F702,Catalogos!$A:$C,3,0)</f>
        <v>#N/A</v>
      </c>
      <c r="P702" s="14" t="e">
        <f t="shared" si="63"/>
        <v>#N/A</v>
      </c>
      <c r="Q702" s="20">
        <f t="shared" si="64"/>
        <v>0</v>
      </c>
      <c r="R702" s="20" t="e">
        <f t="shared" si="65"/>
        <v>#N/A</v>
      </c>
      <c r="S702" s="20" t="s">
        <v>118</v>
      </c>
      <c r="T702" s="65" t="e">
        <f>VLOOKUP($X702,Vector!$A:$I,6,0)</f>
        <v>#N/A</v>
      </c>
      <c r="U702" s="65" t="e">
        <f>VLOOKUP($X702,Vector!$A:$I,7,0)</f>
        <v>#N/A</v>
      </c>
      <c r="V702" s="65" t="e">
        <f>VLOOKUP($X702,Vector!$A:$I,8,0)</f>
        <v>#N/A</v>
      </c>
      <c r="W702" s="65" t="e">
        <f>VLOOKUP($X702,Vector!$A:$I,9,0)</f>
        <v>#N/A</v>
      </c>
      <c r="X702" s="13" t="str">
        <f t="shared" si="66"/>
        <v/>
      </c>
      <c r="Y702" s="75">
        <f t="shared" si="62"/>
        <v>0</v>
      </c>
    </row>
    <row r="703" spans="10:25" x14ac:dyDescent="0.25">
      <c r="J703" s="57" t="e">
        <f>+VLOOKUP($X703,Vector!$A:$P,4,0)-$A703</f>
        <v>#N/A</v>
      </c>
      <c r="K703" s="57" t="e">
        <f>+VLOOKUP($X703,Vector!$A:$P,2,0)</f>
        <v>#N/A</v>
      </c>
      <c r="L703" s="57" t="e">
        <f>VLOOKUP(VLOOKUP($X703,Vector!$A:$P,5,0),Catalogos!K:L,2,0)</f>
        <v>#N/A</v>
      </c>
      <c r="M703" s="53" t="str">
        <f>IFERROR(VLOOKUP($F703,Catalogos!$A:$B,2,0),"VII")</f>
        <v>VII</v>
      </c>
      <c r="N703" s="56" t="e">
        <f>VLOOKUP(MIN(IFERROR(VLOOKUP(T703,Catalogos!$F:$G,2,0),200),IFERROR(VLOOKUP(U703,Catalogos!$F:$G,2,0),200),IFERROR(VLOOKUP(V703,Catalogos!$F:$G,2,0),200),IFERROR(VLOOKUP(W703,Catalogos!$F:$G,2,0),200)),Catalogos!$G$30:$H$57,2,0)</f>
        <v>#N/A</v>
      </c>
      <c r="O703" s="53" t="e">
        <f>VLOOKUP($F703,Catalogos!$A:$C,3,0)</f>
        <v>#N/A</v>
      </c>
      <c r="P703" s="14" t="e">
        <f t="shared" si="63"/>
        <v>#N/A</v>
      </c>
      <c r="Q703" s="20">
        <f t="shared" si="64"/>
        <v>0</v>
      </c>
      <c r="R703" s="20" t="e">
        <f t="shared" si="65"/>
        <v>#N/A</v>
      </c>
      <c r="S703" s="20" t="s">
        <v>118</v>
      </c>
      <c r="T703" s="65" t="e">
        <f>VLOOKUP($X703,Vector!$A:$I,6,0)</f>
        <v>#N/A</v>
      </c>
      <c r="U703" s="65" t="e">
        <f>VLOOKUP($X703,Vector!$A:$I,7,0)</f>
        <v>#N/A</v>
      </c>
      <c r="V703" s="65" t="e">
        <f>VLOOKUP($X703,Vector!$A:$I,8,0)</f>
        <v>#N/A</v>
      </c>
      <c r="W703" s="65" t="e">
        <f>VLOOKUP($X703,Vector!$A:$I,9,0)</f>
        <v>#N/A</v>
      </c>
      <c r="X703" s="13" t="str">
        <f t="shared" si="66"/>
        <v/>
      </c>
      <c r="Y703" s="75">
        <f t="shared" si="62"/>
        <v>0</v>
      </c>
    </row>
    <row r="704" spans="10:25" x14ac:dyDescent="0.25">
      <c r="J704" s="57" t="e">
        <f>+VLOOKUP($X704,Vector!$A:$P,4,0)-$A704</f>
        <v>#N/A</v>
      </c>
      <c r="K704" s="57" t="e">
        <f>+VLOOKUP($X704,Vector!$A:$P,2,0)</f>
        <v>#N/A</v>
      </c>
      <c r="L704" s="57" t="e">
        <f>VLOOKUP(VLOOKUP($X704,Vector!$A:$P,5,0),Catalogos!K:L,2,0)</f>
        <v>#N/A</v>
      </c>
      <c r="M704" s="53" t="str">
        <f>IFERROR(VLOOKUP($F704,Catalogos!$A:$B,2,0),"VII")</f>
        <v>VII</v>
      </c>
      <c r="N704" s="56" t="e">
        <f>VLOOKUP(MIN(IFERROR(VLOOKUP(T704,Catalogos!$F:$G,2,0),200),IFERROR(VLOOKUP(U704,Catalogos!$F:$G,2,0),200),IFERROR(VLOOKUP(V704,Catalogos!$F:$G,2,0),200),IFERROR(VLOOKUP(W704,Catalogos!$F:$G,2,0),200)),Catalogos!$G$30:$H$57,2,0)</f>
        <v>#N/A</v>
      </c>
      <c r="O704" s="53" t="e">
        <f>VLOOKUP($F704,Catalogos!$A:$C,3,0)</f>
        <v>#N/A</v>
      </c>
      <c r="P704" s="14" t="e">
        <f t="shared" si="63"/>
        <v>#N/A</v>
      </c>
      <c r="Q704" s="20">
        <f t="shared" si="64"/>
        <v>0</v>
      </c>
      <c r="R704" s="20" t="e">
        <f t="shared" si="65"/>
        <v>#N/A</v>
      </c>
      <c r="S704" s="20" t="s">
        <v>118</v>
      </c>
      <c r="T704" s="65" t="e">
        <f>VLOOKUP($X704,Vector!$A:$I,6,0)</f>
        <v>#N/A</v>
      </c>
      <c r="U704" s="65" t="e">
        <f>VLOOKUP($X704,Vector!$A:$I,7,0)</f>
        <v>#N/A</v>
      </c>
      <c r="V704" s="65" t="e">
        <f>VLOOKUP($X704,Vector!$A:$I,8,0)</f>
        <v>#N/A</v>
      </c>
      <c r="W704" s="65" t="e">
        <f>VLOOKUP($X704,Vector!$A:$I,9,0)</f>
        <v>#N/A</v>
      </c>
      <c r="X704" s="13" t="str">
        <f t="shared" si="66"/>
        <v/>
      </c>
      <c r="Y704" s="75">
        <f t="shared" si="62"/>
        <v>0</v>
      </c>
    </row>
    <row r="705" spans="10:25" x14ac:dyDescent="0.25">
      <c r="J705" s="57" t="e">
        <f>+VLOOKUP($X705,Vector!$A:$P,4,0)-$A705</f>
        <v>#N/A</v>
      </c>
      <c r="K705" s="57" t="e">
        <f>+VLOOKUP($X705,Vector!$A:$P,2,0)</f>
        <v>#N/A</v>
      </c>
      <c r="L705" s="57" t="e">
        <f>VLOOKUP(VLOOKUP($X705,Vector!$A:$P,5,0),Catalogos!K:L,2,0)</f>
        <v>#N/A</v>
      </c>
      <c r="M705" s="53" t="str">
        <f>IFERROR(VLOOKUP($F705,Catalogos!$A:$B,2,0),"VII")</f>
        <v>VII</v>
      </c>
      <c r="N705" s="56" t="e">
        <f>VLOOKUP(MIN(IFERROR(VLOOKUP(T705,Catalogos!$F:$G,2,0),200),IFERROR(VLOOKUP(U705,Catalogos!$F:$G,2,0),200),IFERROR(VLOOKUP(V705,Catalogos!$F:$G,2,0),200),IFERROR(VLOOKUP(W705,Catalogos!$F:$G,2,0),200)),Catalogos!$G$30:$H$57,2,0)</f>
        <v>#N/A</v>
      </c>
      <c r="O705" s="53" t="e">
        <f>VLOOKUP($F705,Catalogos!$A:$C,3,0)</f>
        <v>#N/A</v>
      </c>
      <c r="P705" s="14" t="e">
        <f t="shared" si="63"/>
        <v>#N/A</v>
      </c>
      <c r="Q705" s="20">
        <f t="shared" si="64"/>
        <v>0</v>
      </c>
      <c r="R705" s="20" t="e">
        <f t="shared" si="65"/>
        <v>#N/A</v>
      </c>
      <c r="S705" s="20" t="s">
        <v>118</v>
      </c>
      <c r="T705" s="65" t="e">
        <f>VLOOKUP($X705,Vector!$A:$I,6,0)</f>
        <v>#N/A</v>
      </c>
      <c r="U705" s="65" t="e">
        <f>VLOOKUP($X705,Vector!$A:$I,7,0)</f>
        <v>#N/A</v>
      </c>
      <c r="V705" s="65" t="e">
        <f>VLOOKUP($X705,Vector!$A:$I,8,0)</f>
        <v>#N/A</v>
      </c>
      <c r="W705" s="65" t="e">
        <f>VLOOKUP($X705,Vector!$A:$I,9,0)</f>
        <v>#N/A</v>
      </c>
      <c r="X705" s="13" t="str">
        <f t="shared" si="66"/>
        <v/>
      </c>
      <c r="Y705" s="75">
        <f t="shared" si="62"/>
        <v>0</v>
      </c>
    </row>
    <row r="706" spans="10:25" x14ac:dyDescent="0.25">
      <c r="J706" s="57" t="e">
        <f>+VLOOKUP($X706,Vector!$A:$P,4,0)-$A706</f>
        <v>#N/A</v>
      </c>
      <c r="K706" s="57" t="e">
        <f>+VLOOKUP($X706,Vector!$A:$P,2,0)</f>
        <v>#N/A</v>
      </c>
      <c r="L706" s="57" t="e">
        <f>VLOOKUP(VLOOKUP($X706,Vector!$A:$P,5,0),Catalogos!K:L,2,0)</f>
        <v>#N/A</v>
      </c>
      <c r="M706" s="53" t="str">
        <f>IFERROR(VLOOKUP($F706,Catalogos!$A:$B,2,0),"VII")</f>
        <v>VII</v>
      </c>
      <c r="N706" s="56" t="e">
        <f>VLOOKUP(MIN(IFERROR(VLOOKUP(T706,Catalogos!$F:$G,2,0),200),IFERROR(VLOOKUP(U706,Catalogos!$F:$G,2,0),200),IFERROR(VLOOKUP(V706,Catalogos!$F:$G,2,0),200),IFERROR(VLOOKUP(W706,Catalogos!$F:$G,2,0),200)),Catalogos!$G$30:$H$57,2,0)</f>
        <v>#N/A</v>
      </c>
      <c r="O706" s="53" t="e">
        <f>VLOOKUP($F706,Catalogos!$A:$C,3,0)</f>
        <v>#N/A</v>
      </c>
      <c r="P706" s="14" t="e">
        <f t="shared" si="63"/>
        <v>#N/A</v>
      </c>
      <c r="Q706" s="20">
        <f t="shared" si="64"/>
        <v>0</v>
      </c>
      <c r="R706" s="20" t="e">
        <f t="shared" si="65"/>
        <v>#N/A</v>
      </c>
      <c r="S706" s="20" t="s">
        <v>118</v>
      </c>
      <c r="T706" s="65" t="e">
        <f>VLOOKUP($X706,Vector!$A:$I,6,0)</f>
        <v>#N/A</v>
      </c>
      <c r="U706" s="65" t="e">
        <f>VLOOKUP($X706,Vector!$A:$I,7,0)</f>
        <v>#N/A</v>
      </c>
      <c r="V706" s="65" t="e">
        <f>VLOOKUP($X706,Vector!$A:$I,8,0)</f>
        <v>#N/A</v>
      </c>
      <c r="W706" s="65" t="e">
        <f>VLOOKUP($X706,Vector!$A:$I,9,0)</f>
        <v>#N/A</v>
      </c>
      <c r="X706" s="13" t="str">
        <f t="shared" si="66"/>
        <v/>
      </c>
      <c r="Y706" s="75">
        <f t="shared" si="62"/>
        <v>0</v>
      </c>
    </row>
    <row r="707" spans="10:25" x14ac:dyDescent="0.25">
      <c r="J707" s="57" t="e">
        <f>+VLOOKUP($X707,Vector!$A:$P,4,0)-$A707</f>
        <v>#N/A</v>
      </c>
      <c r="K707" s="57" t="e">
        <f>+VLOOKUP($X707,Vector!$A:$P,2,0)</f>
        <v>#N/A</v>
      </c>
      <c r="L707" s="57" t="e">
        <f>VLOOKUP(VLOOKUP($X707,Vector!$A:$P,5,0),Catalogos!K:L,2,0)</f>
        <v>#N/A</v>
      </c>
      <c r="M707" s="53" t="str">
        <f>IFERROR(VLOOKUP($F707,Catalogos!$A:$B,2,0),"VII")</f>
        <v>VII</v>
      </c>
      <c r="N707" s="56" t="e">
        <f>VLOOKUP(MIN(IFERROR(VLOOKUP(T707,Catalogos!$F:$G,2,0),200),IFERROR(VLOOKUP(U707,Catalogos!$F:$G,2,0),200),IFERROR(VLOOKUP(V707,Catalogos!$F:$G,2,0),200),IFERROR(VLOOKUP(W707,Catalogos!$F:$G,2,0),200)),Catalogos!$G$30:$H$57,2,0)</f>
        <v>#N/A</v>
      </c>
      <c r="O707" s="53" t="e">
        <f>VLOOKUP($F707,Catalogos!$A:$C,3,0)</f>
        <v>#N/A</v>
      </c>
      <c r="P707" s="14" t="e">
        <f t="shared" si="63"/>
        <v>#N/A</v>
      </c>
      <c r="Q707" s="20">
        <f t="shared" si="64"/>
        <v>0</v>
      </c>
      <c r="R707" s="20" t="e">
        <f t="shared" si="65"/>
        <v>#N/A</v>
      </c>
      <c r="S707" s="20" t="s">
        <v>118</v>
      </c>
      <c r="T707" s="65" t="e">
        <f>VLOOKUP($X707,Vector!$A:$I,6,0)</f>
        <v>#N/A</v>
      </c>
      <c r="U707" s="65" t="e">
        <f>VLOOKUP($X707,Vector!$A:$I,7,0)</f>
        <v>#N/A</v>
      </c>
      <c r="V707" s="65" t="e">
        <f>VLOOKUP($X707,Vector!$A:$I,8,0)</f>
        <v>#N/A</v>
      </c>
      <c r="W707" s="65" t="e">
        <f>VLOOKUP($X707,Vector!$A:$I,9,0)</f>
        <v>#N/A</v>
      </c>
      <c r="X707" s="13" t="str">
        <f t="shared" si="66"/>
        <v/>
      </c>
      <c r="Y707" s="75">
        <f t="shared" ref="Y707:Y770" si="67">IF(X707="",0,1)</f>
        <v>0</v>
      </c>
    </row>
    <row r="708" spans="10:25" x14ac:dyDescent="0.25">
      <c r="J708" s="57" t="e">
        <f>+VLOOKUP($X708,Vector!$A:$P,4,0)-$A708</f>
        <v>#N/A</v>
      </c>
      <c r="K708" s="57" t="e">
        <f>+VLOOKUP($X708,Vector!$A:$P,2,0)</f>
        <v>#N/A</v>
      </c>
      <c r="L708" s="57" t="e">
        <f>VLOOKUP(VLOOKUP($X708,Vector!$A:$P,5,0),Catalogos!K:L,2,0)</f>
        <v>#N/A</v>
      </c>
      <c r="M708" s="53" t="str">
        <f>IFERROR(VLOOKUP($F708,Catalogos!$A:$B,2,0),"VII")</f>
        <v>VII</v>
      </c>
      <c r="N708" s="56" t="e">
        <f>VLOOKUP(MIN(IFERROR(VLOOKUP(T708,Catalogos!$F:$G,2,0),200),IFERROR(VLOOKUP(U708,Catalogos!$F:$G,2,0),200),IFERROR(VLOOKUP(V708,Catalogos!$F:$G,2,0),200),IFERROR(VLOOKUP(W708,Catalogos!$F:$G,2,0),200)),Catalogos!$G$30:$H$57,2,0)</f>
        <v>#N/A</v>
      </c>
      <c r="O708" s="53" t="e">
        <f>VLOOKUP($F708,Catalogos!$A:$C,3,0)</f>
        <v>#N/A</v>
      </c>
      <c r="P708" s="14" t="e">
        <f t="shared" si="63"/>
        <v>#N/A</v>
      </c>
      <c r="Q708" s="20">
        <f t="shared" si="64"/>
        <v>0</v>
      </c>
      <c r="R708" s="20" t="e">
        <f t="shared" si="65"/>
        <v>#N/A</v>
      </c>
      <c r="S708" s="20" t="s">
        <v>118</v>
      </c>
      <c r="T708" s="65" t="e">
        <f>VLOOKUP($X708,Vector!$A:$I,6,0)</f>
        <v>#N/A</v>
      </c>
      <c r="U708" s="65" t="e">
        <f>VLOOKUP($X708,Vector!$A:$I,7,0)</f>
        <v>#N/A</v>
      </c>
      <c r="V708" s="65" t="e">
        <f>VLOOKUP($X708,Vector!$A:$I,8,0)</f>
        <v>#N/A</v>
      </c>
      <c r="W708" s="65" t="e">
        <f>VLOOKUP($X708,Vector!$A:$I,9,0)</f>
        <v>#N/A</v>
      </c>
      <c r="X708" s="13" t="str">
        <f t="shared" si="66"/>
        <v/>
      </c>
      <c r="Y708" s="75">
        <f t="shared" si="67"/>
        <v>0</v>
      </c>
    </row>
    <row r="709" spans="10:25" x14ac:dyDescent="0.25">
      <c r="J709" s="57" t="e">
        <f>+VLOOKUP($X709,Vector!$A:$P,4,0)-$A709</f>
        <v>#N/A</v>
      </c>
      <c r="K709" s="57" t="e">
        <f>+VLOOKUP($X709,Vector!$A:$P,2,0)</f>
        <v>#N/A</v>
      </c>
      <c r="L709" s="57" t="e">
        <f>VLOOKUP(VLOOKUP($X709,Vector!$A:$P,5,0),Catalogos!K:L,2,0)</f>
        <v>#N/A</v>
      </c>
      <c r="M709" s="53" t="str">
        <f>IFERROR(VLOOKUP($F709,Catalogos!$A:$B,2,0),"VII")</f>
        <v>VII</v>
      </c>
      <c r="N709" s="56" t="e">
        <f>VLOOKUP(MIN(IFERROR(VLOOKUP(T709,Catalogos!$F:$G,2,0),200),IFERROR(VLOOKUP(U709,Catalogos!$F:$G,2,0),200),IFERROR(VLOOKUP(V709,Catalogos!$F:$G,2,0),200),IFERROR(VLOOKUP(W709,Catalogos!$F:$G,2,0),200)),Catalogos!$G$30:$H$57,2,0)</f>
        <v>#N/A</v>
      </c>
      <c r="O709" s="53" t="e">
        <f>VLOOKUP($F709,Catalogos!$A:$C,3,0)</f>
        <v>#N/A</v>
      </c>
      <c r="P709" s="14" t="e">
        <f t="shared" si="63"/>
        <v>#N/A</v>
      </c>
      <c r="Q709" s="20">
        <f t="shared" si="64"/>
        <v>0</v>
      </c>
      <c r="R709" s="20" t="e">
        <f t="shared" si="65"/>
        <v>#N/A</v>
      </c>
      <c r="S709" s="20" t="s">
        <v>118</v>
      </c>
      <c r="T709" s="65" t="e">
        <f>VLOOKUP($X709,Vector!$A:$I,6,0)</f>
        <v>#N/A</v>
      </c>
      <c r="U709" s="65" t="e">
        <f>VLOOKUP($X709,Vector!$A:$I,7,0)</f>
        <v>#N/A</v>
      </c>
      <c r="V709" s="65" t="e">
        <f>VLOOKUP($X709,Vector!$A:$I,8,0)</f>
        <v>#N/A</v>
      </c>
      <c r="W709" s="65" t="e">
        <f>VLOOKUP($X709,Vector!$A:$I,9,0)</f>
        <v>#N/A</v>
      </c>
      <c r="X709" s="13" t="str">
        <f t="shared" si="66"/>
        <v/>
      </c>
      <c r="Y709" s="75">
        <f t="shared" si="67"/>
        <v>0</v>
      </c>
    </row>
    <row r="710" spans="10:25" x14ac:dyDescent="0.25">
      <c r="J710" s="57" t="e">
        <f>+VLOOKUP($X710,Vector!$A:$P,4,0)-$A710</f>
        <v>#N/A</v>
      </c>
      <c r="K710" s="57" t="e">
        <f>+VLOOKUP($X710,Vector!$A:$P,2,0)</f>
        <v>#N/A</v>
      </c>
      <c r="L710" s="57" t="e">
        <f>VLOOKUP(VLOOKUP($X710,Vector!$A:$P,5,0),Catalogos!K:L,2,0)</f>
        <v>#N/A</v>
      </c>
      <c r="M710" s="53" t="str">
        <f>IFERROR(VLOOKUP($F710,Catalogos!$A:$B,2,0),"VII")</f>
        <v>VII</v>
      </c>
      <c r="N710" s="56" t="e">
        <f>VLOOKUP(MIN(IFERROR(VLOOKUP(T710,Catalogos!$F:$G,2,0),200),IFERROR(VLOOKUP(U710,Catalogos!$F:$G,2,0),200),IFERROR(VLOOKUP(V710,Catalogos!$F:$G,2,0),200),IFERROR(VLOOKUP(W710,Catalogos!$F:$G,2,0),200)),Catalogos!$G$30:$H$57,2,0)</f>
        <v>#N/A</v>
      </c>
      <c r="O710" s="53" t="e">
        <f>VLOOKUP($F710,Catalogos!$A:$C,3,0)</f>
        <v>#N/A</v>
      </c>
      <c r="P710" s="14" t="e">
        <f t="shared" si="63"/>
        <v>#N/A</v>
      </c>
      <c r="Q710" s="20">
        <f t="shared" si="64"/>
        <v>0</v>
      </c>
      <c r="R710" s="20" t="e">
        <f t="shared" si="65"/>
        <v>#N/A</v>
      </c>
      <c r="S710" s="20" t="s">
        <v>118</v>
      </c>
      <c r="T710" s="65" t="e">
        <f>VLOOKUP($X710,Vector!$A:$I,6,0)</f>
        <v>#N/A</v>
      </c>
      <c r="U710" s="65" t="e">
        <f>VLOOKUP($X710,Vector!$A:$I,7,0)</f>
        <v>#N/A</v>
      </c>
      <c r="V710" s="65" t="e">
        <f>VLOOKUP($X710,Vector!$A:$I,8,0)</f>
        <v>#N/A</v>
      </c>
      <c r="W710" s="65" t="e">
        <f>VLOOKUP($X710,Vector!$A:$I,9,0)</f>
        <v>#N/A</v>
      </c>
      <c r="X710" s="13" t="str">
        <f t="shared" si="66"/>
        <v/>
      </c>
      <c r="Y710" s="75">
        <f t="shared" si="67"/>
        <v>0</v>
      </c>
    </row>
    <row r="711" spans="10:25" x14ac:dyDescent="0.25">
      <c r="J711" s="57" t="e">
        <f>+VLOOKUP($X711,Vector!$A:$P,4,0)-$A711</f>
        <v>#N/A</v>
      </c>
      <c r="K711" s="57" t="e">
        <f>+VLOOKUP($X711,Vector!$A:$P,2,0)</f>
        <v>#N/A</v>
      </c>
      <c r="L711" s="57" t="e">
        <f>VLOOKUP(VLOOKUP($X711,Vector!$A:$P,5,0),Catalogos!K:L,2,0)</f>
        <v>#N/A</v>
      </c>
      <c r="M711" s="53" t="str">
        <f>IFERROR(VLOOKUP($F711,Catalogos!$A:$B,2,0),"VII")</f>
        <v>VII</v>
      </c>
      <c r="N711" s="56" t="e">
        <f>VLOOKUP(MIN(IFERROR(VLOOKUP(T711,Catalogos!$F:$G,2,0),200),IFERROR(VLOOKUP(U711,Catalogos!$F:$G,2,0),200),IFERROR(VLOOKUP(V711,Catalogos!$F:$G,2,0),200),IFERROR(VLOOKUP(W711,Catalogos!$F:$G,2,0),200)),Catalogos!$G$30:$H$57,2,0)</f>
        <v>#N/A</v>
      </c>
      <c r="O711" s="53" t="e">
        <f>VLOOKUP($F711,Catalogos!$A:$C,3,0)</f>
        <v>#N/A</v>
      </c>
      <c r="P711" s="14" t="e">
        <f t="shared" si="63"/>
        <v>#N/A</v>
      </c>
      <c r="Q711" s="20">
        <f t="shared" si="64"/>
        <v>0</v>
      </c>
      <c r="R711" s="20" t="e">
        <f t="shared" si="65"/>
        <v>#N/A</v>
      </c>
      <c r="S711" s="20" t="s">
        <v>118</v>
      </c>
      <c r="T711" s="65" t="e">
        <f>VLOOKUP($X711,Vector!$A:$I,6,0)</f>
        <v>#N/A</v>
      </c>
      <c r="U711" s="65" t="e">
        <f>VLOOKUP($X711,Vector!$A:$I,7,0)</f>
        <v>#N/A</v>
      </c>
      <c r="V711" s="65" t="e">
        <f>VLOOKUP($X711,Vector!$A:$I,8,0)</f>
        <v>#N/A</v>
      </c>
      <c r="W711" s="65" t="e">
        <f>VLOOKUP($X711,Vector!$A:$I,9,0)</f>
        <v>#N/A</v>
      </c>
      <c r="X711" s="13" t="str">
        <f t="shared" si="66"/>
        <v/>
      </c>
      <c r="Y711" s="75">
        <f t="shared" si="67"/>
        <v>0</v>
      </c>
    </row>
    <row r="712" spans="10:25" x14ac:dyDescent="0.25">
      <c r="J712" s="57" t="e">
        <f>+VLOOKUP($X712,Vector!$A:$P,4,0)-$A712</f>
        <v>#N/A</v>
      </c>
      <c r="K712" s="57" t="e">
        <f>+VLOOKUP($X712,Vector!$A:$P,2,0)</f>
        <v>#N/A</v>
      </c>
      <c r="L712" s="57" t="e">
        <f>VLOOKUP(VLOOKUP($X712,Vector!$A:$P,5,0),Catalogos!K:L,2,0)</f>
        <v>#N/A</v>
      </c>
      <c r="M712" s="53" t="str">
        <f>IFERROR(VLOOKUP($F712,Catalogos!$A:$B,2,0),"VII")</f>
        <v>VII</v>
      </c>
      <c r="N712" s="56" t="e">
        <f>VLOOKUP(MIN(IFERROR(VLOOKUP(T712,Catalogos!$F:$G,2,0),200),IFERROR(VLOOKUP(U712,Catalogos!$F:$G,2,0),200),IFERROR(VLOOKUP(V712,Catalogos!$F:$G,2,0),200),IFERROR(VLOOKUP(W712,Catalogos!$F:$G,2,0),200)),Catalogos!$G$30:$H$57,2,0)</f>
        <v>#N/A</v>
      </c>
      <c r="O712" s="53" t="e">
        <f>VLOOKUP($F712,Catalogos!$A:$C,3,0)</f>
        <v>#N/A</v>
      </c>
      <c r="P712" s="14" t="e">
        <f t="shared" si="63"/>
        <v>#N/A</v>
      </c>
      <c r="Q712" s="20">
        <f t="shared" si="64"/>
        <v>0</v>
      </c>
      <c r="R712" s="20" t="e">
        <f t="shared" si="65"/>
        <v>#N/A</v>
      </c>
      <c r="S712" s="20" t="s">
        <v>118</v>
      </c>
      <c r="T712" s="65" t="e">
        <f>VLOOKUP($X712,Vector!$A:$I,6,0)</f>
        <v>#N/A</v>
      </c>
      <c r="U712" s="65" t="e">
        <f>VLOOKUP($X712,Vector!$A:$I,7,0)</f>
        <v>#N/A</v>
      </c>
      <c r="V712" s="65" t="e">
        <f>VLOOKUP($X712,Vector!$A:$I,8,0)</f>
        <v>#N/A</v>
      </c>
      <c r="W712" s="65" t="e">
        <f>VLOOKUP($X712,Vector!$A:$I,9,0)</f>
        <v>#N/A</v>
      </c>
      <c r="X712" s="13" t="str">
        <f t="shared" si="66"/>
        <v/>
      </c>
      <c r="Y712" s="75">
        <f t="shared" si="67"/>
        <v>0</v>
      </c>
    </row>
    <row r="713" spans="10:25" x14ac:dyDescent="0.25">
      <c r="J713" s="57" t="e">
        <f>+VLOOKUP($X713,Vector!$A:$P,4,0)-$A713</f>
        <v>#N/A</v>
      </c>
      <c r="K713" s="57" t="e">
        <f>+VLOOKUP($X713,Vector!$A:$P,2,0)</f>
        <v>#N/A</v>
      </c>
      <c r="L713" s="57" t="e">
        <f>VLOOKUP(VLOOKUP($X713,Vector!$A:$P,5,0),Catalogos!K:L,2,0)</f>
        <v>#N/A</v>
      </c>
      <c r="M713" s="53" t="str">
        <f>IFERROR(VLOOKUP($F713,Catalogos!$A:$B,2,0),"VII")</f>
        <v>VII</v>
      </c>
      <c r="N713" s="56" t="e">
        <f>VLOOKUP(MIN(IFERROR(VLOOKUP(T713,Catalogos!$F:$G,2,0),200),IFERROR(VLOOKUP(U713,Catalogos!$F:$G,2,0),200),IFERROR(VLOOKUP(V713,Catalogos!$F:$G,2,0),200),IFERROR(VLOOKUP(W713,Catalogos!$F:$G,2,0),200)),Catalogos!$G$30:$H$57,2,0)</f>
        <v>#N/A</v>
      </c>
      <c r="O713" s="53" t="e">
        <f>VLOOKUP($F713,Catalogos!$A:$C,3,0)</f>
        <v>#N/A</v>
      </c>
      <c r="P713" s="14" t="e">
        <f t="shared" si="63"/>
        <v>#N/A</v>
      </c>
      <c r="Q713" s="20">
        <f t="shared" si="64"/>
        <v>0</v>
      </c>
      <c r="R713" s="20" t="e">
        <f t="shared" si="65"/>
        <v>#N/A</v>
      </c>
      <c r="S713" s="20" t="s">
        <v>118</v>
      </c>
      <c r="T713" s="65" t="e">
        <f>VLOOKUP($X713,Vector!$A:$I,6,0)</f>
        <v>#N/A</v>
      </c>
      <c r="U713" s="65" t="e">
        <f>VLOOKUP($X713,Vector!$A:$I,7,0)</f>
        <v>#N/A</v>
      </c>
      <c r="V713" s="65" t="e">
        <f>VLOOKUP($X713,Vector!$A:$I,8,0)</f>
        <v>#N/A</v>
      </c>
      <c r="W713" s="65" t="e">
        <f>VLOOKUP($X713,Vector!$A:$I,9,0)</f>
        <v>#N/A</v>
      </c>
      <c r="X713" s="13" t="str">
        <f t="shared" si="66"/>
        <v/>
      </c>
      <c r="Y713" s="75">
        <f t="shared" si="67"/>
        <v>0</v>
      </c>
    </row>
    <row r="714" spans="10:25" x14ac:dyDescent="0.25">
      <c r="J714" s="57" t="e">
        <f>+VLOOKUP($X714,Vector!$A:$P,4,0)-$A714</f>
        <v>#N/A</v>
      </c>
      <c r="K714" s="57" t="e">
        <f>+VLOOKUP($X714,Vector!$A:$P,2,0)</f>
        <v>#N/A</v>
      </c>
      <c r="L714" s="57" t="e">
        <f>VLOOKUP(VLOOKUP($X714,Vector!$A:$P,5,0),Catalogos!K:L,2,0)</f>
        <v>#N/A</v>
      </c>
      <c r="M714" s="53" t="str">
        <f>IFERROR(VLOOKUP($F714,Catalogos!$A:$B,2,0),"VII")</f>
        <v>VII</v>
      </c>
      <c r="N714" s="56" t="e">
        <f>VLOOKUP(MIN(IFERROR(VLOOKUP(T714,Catalogos!$F:$G,2,0),200),IFERROR(VLOOKUP(U714,Catalogos!$F:$G,2,0),200),IFERROR(VLOOKUP(V714,Catalogos!$F:$G,2,0),200),IFERROR(VLOOKUP(W714,Catalogos!$F:$G,2,0),200)),Catalogos!$G$30:$H$57,2,0)</f>
        <v>#N/A</v>
      </c>
      <c r="O714" s="53" t="e">
        <f>VLOOKUP($F714,Catalogos!$A:$C,3,0)</f>
        <v>#N/A</v>
      </c>
      <c r="P714" s="14" t="e">
        <f t="shared" si="63"/>
        <v>#N/A</v>
      </c>
      <c r="Q714" s="20">
        <f t="shared" si="64"/>
        <v>0</v>
      </c>
      <c r="R714" s="20" t="e">
        <f t="shared" si="65"/>
        <v>#N/A</v>
      </c>
      <c r="S714" s="20" t="s">
        <v>118</v>
      </c>
      <c r="T714" s="65" t="e">
        <f>VLOOKUP($X714,Vector!$A:$I,6,0)</f>
        <v>#N/A</v>
      </c>
      <c r="U714" s="65" t="e">
        <f>VLOOKUP($X714,Vector!$A:$I,7,0)</f>
        <v>#N/A</v>
      </c>
      <c r="V714" s="65" t="e">
        <f>VLOOKUP($X714,Vector!$A:$I,8,0)</f>
        <v>#N/A</v>
      </c>
      <c r="W714" s="65" t="e">
        <f>VLOOKUP($X714,Vector!$A:$I,9,0)</f>
        <v>#N/A</v>
      </c>
      <c r="X714" s="13" t="str">
        <f t="shared" si="66"/>
        <v/>
      </c>
      <c r="Y714" s="75">
        <f t="shared" si="67"/>
        <v>0</v>
      </c>
    </row>
    <row r="715" spans="10:25" x14ac:dyDescent="0.25">
      <c r="J715" s="57" t="e">
        <f>+VLOOKUP($X715,Vector!$A:$P,4,0)-$A715</f>
        <v>#N/A</v>
      </c>
      <c r="K715" s="57" t="e">
        <f>+VLOOKUP($X715,Vector!$A:$P,2,0)</f>
        <v>#N/A</v>
      </c>
      <c r="L715" s="57" t="e">
        <f>VLOOKUP(VLOOKUP($X715,Vector!$A:$P,5,0),Catalogos!K:L,2,0)</f>
        <v>#N/A</v>
      </c>
      <c r="M715" s="53" t="str">
        <f>IFERROR(VLOOKUP($F715,Catalogos!$A:$B,2,0),"VII")</f>
        <v>VII</v>
      </c>
      <c r="N715" s="56" t="e">
        <f>VLOOKUP(MIN(IFERROR(VLOOKUP(T715,Catalogos!$F:$G,2,0),200),IFERROR(VLOOKUP(U715,Catalogos!$F:$G,2,0),200),IFERROR(VLOOKUP(V715,Catalogos!$F:$G,2,0),200),IFERROR(VLOOKUP(W715,Catalogos!$F:$G,2,0),200)),Catalogos!$G$30:$H$57,2,0)</f>
        <v>#N/A</v>
      </c>
      <c r="O715" s="53" t="e">
        <f>VLOOKUP($F715,Catalogos!$A:$C,3,0)</f>
        <v>#N/A</v>
      </c>
      <c r="P715" s="14" t="e">
        <f t="shared" si="63"/>
        <v>#N/A</v>
      </c>
      <c r="Q715" s="20">
        <f t="shared" si="64"/>
        <v>0</v>
      </c>
      <c r="R715" s="20" t="e">
        <f t="shared" si="65"/>
        <v>#N/A</v>
      </c>
      <c r="S715" s="20" t="s">
        <v>118</v>
      </c>
      <c r="T715" s="65" t="e">
        <f>VLOOKUP($X715,Vector!$A:$I,6,0)</f>
        <v>#N/A</v>
      </c>
      <c r="U715" s="65" t="e">
        <f>VLOOKUP($X715,Vector!$A:$I,7,0)</f>
        <v>#N/A</v>
      </c>
      <c r="V715" s="65" t="e">
        <f>VLOOKUP($X715,Vector!$A:$I,8,0)</f>
        <v>#N/A</v>
      </c>
      <c r="W715" s="65" t="e">
        <f>VLOOKUP($X715,Vector!$A:$I,9,0)</f>
        <v>#N/A</v>
      </c>
      <c r="X715" s="13" t="str">
        <f t="shared" si="66"/>
        <v/>
      </c>
      <c r="Y715" s="75">
        <f t="shared" si="67"/>
        <v>0</v>
      </c>
    </row>
    <row r="716" spans="10:25" x14ac:dyDescent="0.25">
      <c r="J716" s="57" t="e">
        <f>+VLOOKUP($X716,Vector!$A:$P,4,0)-$A716</f>
        <v>#N/A</v>
      </c>
      <c r="K716" s="57" t="e">
        <f>+VLOOKUP($X716,Vector!$A:$P,2,0)</f>
        <v>#N/A</v>
      </c>
      <c r="L716" s="57" t="e">
        <f>VLOOKUP(VLOOKUP($X716,Vector!$A:$P,5,0),Catalogos!K:L,2,0)</f>
        <v>#N/A</v>
      </c>
      <c r="M716" s="53" t="str">
        <f>IFERROR(VLOOKUP($F716,Catalogos!$A:$B,2,0),"VII")</f>
        <v>VII</v>
      </c>
      <c r="N716" s="56" t="e">
        <f>VLOOKUP(MIN(IFERROR(VLOOKUP(T716,Catalogos!$F:$G,2,0),200),IFERROR(VLOOKUP(U716,Catalogos!$F:$G,2,0),200),IFERROR(VLOOKUP(V716,Catalogos!$F:$G,2,0),200),IFERROR(VLOOKUP(W716,Catalogos!$F:$G,2,0),200)),Catalogos!$G$30:$H$57,2,0)</f>
        <v>#N/A</v>
      </c>
      <c r="O716" s="53" t="e">
        <f>VLOOKUP($F716,Catalogos!$A:$C,3,0)</f>
        <v>#N/A</v>
      </c>
      <c r="P716" s="14" t="e">
        <f t="shared" si="63"/>
        <v>#N/A</v>
      </c>
      <c r="Q716" s="20">
        <f t="shared" si="64"/>
        <v>0</v>
      </c>
      <c r="R716" s="20" t="e">
        <f t="shared" si="65"/>
        <v>#N/A</v>
      </c>
      <c r="S716" s="20" t="s">
        <v>118</v>
      </c>
      <c r="T716" s="65" t="e">
        <f>VLOOKUP($X716,Vector!$A:$I,6,0)</f>
        <v>#N/A</v>
      </c>
      <c r="U716" s="65" t="e">
        <f>VLOOKUP($X716,Vector!$A:$I,7,0)</f>
        <v>#N/A</v>
      </c>
      <c r="V716" s="65" t="e">
        <f>VLOOKUP($X716,Vector!$A:$I,8,0)</f>
        <v>#N/A</v>
      </c>
      <c r="W716" s="65" t="e">
        <f>VLOOKUP($X716,Vector!$A:$I,9,0)</f>
        <v>#N/A</v>
      </c>
      <c r="X716" s="13" t="str">
        <f t="shared" si="66"/>
        <v/>
      </c>
      <c r="Y716" s="75">
        <f t="shared" si="67"/>
        <v>0</v>
      </c>
    </row>
    <row r="717" spans="10:25" x14ac:dyDescent="0.25">
      <c r="J717" s="57" t="e">
        <f>+VLOOKUP($X717,Vector!$A:$P,4,0)-$A717</f>
        <v>#N/A</v>
      </c>
      <c r="K717" s="57" t="e">
        <f>+VLOOKUP($X717,Vector!$A:$P,2,0)</f>
        <v>#N/A</v>
      </c>
      <c r="L717" s="57" t="e">
        <f>VLOOKUP(VLOOKUP($X717,Vector!$A:$P,5,0),Catalogos!K:L,2,0)</f>
        <v>#N/A</v>
      </c>
      <c r="M717" s="53" t="str">
        <f>IFERROR(VLOOKUP($F717,Catalogos!$A:$B,2,0),"VII")</f>
        <v>VII</v>
      </c>
      <c r="N717" s="56" t="e">
        <f>VLOOKUP(MIN(IFERROR(VLOOKUP(T717,Catalogos!$F:$G,2,0),200),IFERROR(VLOOKUP(U717,Catalogos!$F:$G,2,0),200),IFERROR(VLOOKUP(V717,Catalogos!$F:$G,2,0),200),IFERROR(VLOOKUP(W717,Catalogos!$F:$G,2,0),200)),Catalogos!$G$30:$H$57,2,0)</f>
        <v>#N/A</v>
      </c>
      <c r="O717" s="53" t="e">
        <f>VLOOKUP($F717,Catalogos!$A:$C,3,0)</f>
        <v>#N/A</v>
      </c>
      <c r="P717" s="14" t="e">
        <f t="shared" si="63"/>
        <v>#N/A</v>
      </c>
      <c r="Q717" s="20">
        <f t="shared" si="64"/>
        <v>0</v>
      </c>
      <c r="R717" s="20" t="e">
        <f t="shared" si="65"/>
        <v>#N/A</v>
      </c>
      <c r="S717" s="20" t="s">
        <v>118</v>
      </c>
      <c r="T717" s="65" t="e">
        <f>VLOOKUP($X717,Vector!$A:$I,6,0)</f>
        <v>#N/A</v>
      </c>
      <c r="U717" s="65" t="e">
        <f>VLOOKUP($X717,Vector!$A:$I,7,0)</f>
        <v>#N/A</v>
      </c>
      <c r="V717" s="65" t="e">
        <f>VLOOKUP($X717,Vector!$A:$I,8,0)</f>
        <v>#N/A</v>
      </c>
      <c r="W717" s="65" t="e">
        <f>VLOOKUP($X717,Vector!$A:$I,9,0)</f>
        <v>#N/A</v>
      </c>
      <c r="X717" s="13" t="str">
        <f t="shared" si="66"/>
        <v/>
      </c>
      <c r="Y717" s="75">
        <f t="shared" si="67"/>
        <v>0</v>
      </c>
    </row>
    <row r="718" spans="10:25" x14ac:dyDescent="0.25">
      <c r="J718" s="57" t="e">
        <f>+VLOOKUP($X718,Vector!$A:$P,4,0)-$A718</f>
        <v>#N/A</v>
      </c>
      <c r="K718" s="57" t="e">
        <f>+VLOOKUP($X718,Vector!$A:$P,2,0)</f>
        <v>#N/A</v>
      </c>
      <c r="L718" s="57" t="e">
        <f>VLOOKUP(VLOOKUP($X718,Vector!$A:$P,5,0),Catalogos!K:L,2,0)</f>
        <v>#N/A</v>
      </c>
      <c r="M718" s="53" t="str">
        <f>IFERROR(VLOOKUP($F718,Catalogos!$A:$B,2,0),"VII")</f>
        <v>VII</v>
      </c>
      <c r="N718" s="56" t="e">
        <f>VLOOKUP(MIN(IFERROR(VLOOKUP(T718,Catalogos!$F:$G,2,0),200),IFERROR(VLOOKUP(U718,Catalogos!$F:$G,2,0),200),IFERROR(VLOOKUP(V718,Catalogos!$F:$G,2,0),200),IFERROR(VLOOKUP(W718,Catalogos!$F:$G,2,0),200)),Catalogos!$G$30:$H$57,2,0)</f>
        <v>#N/A</v>
      </c>
      <c r="O718" s="53" t="e">
        <f>VLOOKUP($F718,Catalogos!$A:$C,3,0)</f>
        <v>#N/A</v>
      </c>
      <c r="P718" s="14" t="e">
        <f t="shared" si="63"/>
        <v>#N/A</v>
      </c>
      <c r="Q718" s="20">
        <f t="shared" si="64"/>
        <v>0</v>
      </c>
      <c r="R718" s="20" t="e">
        <f t="shared" si="65"/>
        <v>#N/A</v>
      </c>
      <c r="S718" s="20" t="s">
        <v>118</v>
      </c>
      <c r="T718" s="65" t="e">
        <f>VLOOKUP($X718,Vector!$A:$I,6,0)</f>
        <v>#N/A</v>
      </c>
      <c r="U718" s="65" t="e">
        <f>VLOOKUP($X718,Vector!$A:$I,7,0)</f>
        <v>#N/A</v>
      </c>
      <c r="V718" s="65" t="e">
        <f>VLOOKUP($X718,Vector!$A:$I,8,0)</f>
        <v>#N/A</v>
      </c>
      <c r="W718" s="65" t="e">
        <f>VLOOKUP($X718,Vector!$A:$I,9,0)</f>
        <v>#N/A</v>
      </c>
      <c r="X718" s="13" t="str">
        <f t="shared" si="66"/>
        <v/>
      </c>
      <c r="Y718" s="75">
        <f t="shared" si="67"/>
        <v>0</v>
      </c>
    </row>
    <row r="719" spans="10:25" x14ac:dyDescent="0.25">
      <c r="J719" s="57" t="e">
        <f>+VLOOKUP($X719,Vector!$A:$P,4,0)-$A719</f>
        <v>#N/A</v>
      </c>
      <c r="K719" s="57" t="e">
        <f>+VLOOKUP($X719,Vector!$A:$P,2,0)</f>
        <v>#N/A</v>
      </c>
      <c r="L719" s="57" t="e">
        <f>VLOOKUP(VLOOKUP($X719,Vector!$A:$P,5,0),Catalogos!K:L,2,0)</f>
        <v>#N/A</v>
      </c>
      <c r="M719" s="53" t="str">
        <f>IFERROR(VLOOKUP($F719,Catalogos!$A:$B,2,0),"VII")</f>
        <v>VII</v>
      </c>
      <c r="N719" s="56" t="e">
        <f>VLOOKUP(MIN(IFERROR(VLOOKUP(T719,Catalogos!$F:$G,2,0),200),IFERROR(VLOOKUP(U719,Catalogos!$F:$G,2,0),200),IFERROR(VLOOKUP(V719,Catalogos!$F:$G,2,0),200),IFERROR(VLOOKUP(W719,Catalogos!$F:$G,2,0),200)),Catalogos!$G$30:$H$57,2,0)</f>
        <v>#N/A</v>
      </c>
      <c r="O719" s="53" t="e">
        <f>VLOOKUP($F719,Catalogos!$A:$C,3,0)</f>
        <v>#N/A</v>
      </c>
      <c r="P719" s="14" t="e">
        <f t="shared" si="63"/>
        <v>#N/A</v>
      </c>
      <c r="Q719" s="20">
        <f t="shared" si="64"/>
        <v>0</v>
      </c>
      <c r="R719" s="20" t="e">
        <f t="shared" si="65"/>
        <v>#N/A</v>
      </c>
      <c r="S719" s="20" t="s">
        <v>118</v>
      </c>
      <c r="T719" s="65" t="e">
        <f>VLOOKUP($X719,Vector!$A:$I,6,0)</f>
        <v>#N/A</v>
      </c>
      <c r="U719" s="65" t="e">
        <f>VLOOKUP($X719,Vector!$A:$I,7,0)</f>
        <v>#N/A</v>
      </c>
      <c r="V719" s="65" t="e">
        <f>VLOOKUP($X719,Vector!$A:$I,8,0)</f>
        <v>#N/A</v>
      </c>
      <c r="W719" s="65" t="e">
        <f>VLOOKUP($X719,Vector!$A:$I,9,0)</f>
        <v>#N/A</v>
      </c>
      <c r="X719" s="13" t="str">
        <f t="shared" si="66"/>
        <v/>
      </c>
      <c r="Y719" s="75">
        <f t="shared" si="67"/>
        <v>0</v>
      </c>
    </row>
    <row r="720" spans="10:25" x14ac:dyDescent="0.25">
      <c r="J720" s="57" t="e">
        <f>+VLOOKUP($X720,Vector!$A:$P,4,0)-$A720</f>
        <v>#N/A</v>
      </c>
      <c r="K720" s="57" t="e">
        <f>+VLOOKUP($X720,Vector!$A:$P,2,0)</f>
        <v>#N/A</v>
      </c>
      <c r="L720" s="57" t="e">
        <f>VLOOKUP(VLOOKUP($X720,Vector!$A:$P,5,0),Catalogos!K:L,2,0)</f>
        <v>#N/A</v>
      </c>
      <c r="M720" s="53" t="str">
        <f>IFERROR(VLOOKUP($F720,Catalogos!$A:$B,2,0),"VII")</f>
        <v>VII</v>
      </c>
      <c r="N720" s="56" t="e">
        <f>VLOOKUP(MIN(IFERROR(VLOOKUP(T720,Catalogos!$F:$G,2,0),200),IFERROR(VLOOKUP(U720,Catalogos!$F:$G,2,0),200),IFERROR(VLOOKUP(V720,Catalogos!$F:$G,2,0),200),IFERROR(VLOOKUP(W720,Catalogos!$F:$G,2,0),200)),Catalogos!$G$30:$H$57,2,0)</f>
        <v>#N/A</v>
      </c>
      <c r="O720" s="53" t="e">
        <f>VLOOKUP($F720,Catalogos!$A:$C,3,0)</f>
        <v>#N/A</v>
      </c>
      <c r="P720" s="14" t="e">
        <f t="shared" si="63"/>
        <v>#N/A</v>
      </c>
      <c r="Q720" s="20">
        <f t="shared" si="64"/>
        <v>0</v>
      </c>
      <c r="R720" s="20" t="e">
        <f t="shared" si="65"/>
        <v>#N/A</v>
      </c>
      <c r="S720" s="20" t="s">
        <v>118</v>
      </c>
      <c r="T720" s="65" t="e">
        <f>VLOOKUP($X720,Vector!$A:$I,6,0)</f>
        <v>#N/A</v>
      </c>
      <c r="U720" s="65" t="e">
        <f>VLOOKUP($X720,Vector!$A:$I,7,0)</f>
        <v>#N/A</v>
      </c>
      <c r="V720" s="65" t="e">
        <f>VLOOKUP($X720,Vector!$A:$I,8,0)</f>
        <v>#N/A</v>
      </c>
      <c r="W720" s="65" t="e">
        <f>VLOOKUP($X720,Vector!$A:$I,9,0)</f>
        <v>#N/A</v>
      </c>
      <c r="X720" s="13" t="str">
        <f t="shared" si="66"/>
        <v/>
      </c>
      <c r="Y720" s="75">
        <f t="shared" si="67"/>
        <v>0</v>
      </c>
    </row>
    <row r="721" spans="10:25" x14ac:dyDescent="0.25">
      <c r="J721" s="57" t="e">
        <f>+VLOOKUP($X721,Vector!$A:$P,4,0)-$A721</f>
        <v>#N/A</v>
      </c>
      <c r="K721" s="57" t="e">
        <f>+VLOOKUP($X721,Vector!$A:$P,2,0)</f>
        <v>#N/A</v>
      </c>
      <c r="L721" s="57" t="e">
        <f>VLOOKUP(VLOOKUP($X721,Vector!$A:$P,5,0),Catalogos!K:L,2,0)</f>
        <v>#N/A</v>
      </c>
      <c r="M721" s="53" t="str">
        <f>IFERROR(VLOOKUP($F721,Catalogos!$A:$B,2,0),"VII")</f>
        <v>VII</v>
      </c>
      <c r="N721" s="56" t="e">
        <f>VLOOKUP(MIN(IFERROR(VLOOKUP(T721,Catalogos!$F:$G,2,0),200),IFERROR(VLOOKUP(U721,Catalogos!$F:$G,2,0),200),IFERROR(VLOOKUP(V721,Catalogos!$F:$G,2,0),200),IFERROR(VLOOKUP(W721,Catalogos!$F:$G,2,0),200)),Catalogos!$G$30:$H$57,2,0)</f>
        <v>#N/A</v>
      </c>
      <c r="O721" s="53" t="e">
        <f>VLOOKUP($F721,Catalogos!$A:$C,3,0)</f>
        <v>#N/A</v>
      </c>
      <c r="P721" s="14" t="e">
        <f t="shared" si="63"/>
        <v>#N/A</v>
      </c>
      <c r="Q721" s="20">
        <f t="shared" si="64"/>
        <v>0</v>
      </c>
      <c r="R721" s="20" t="e">
        <f t="shared" si="65"/>
        <v>#N/A</v>
      </c>
      <c r="S721" s="20" t="s">
        <v>118</v>
      </c>
      <c r="T721" s="65" t="e">
        <f>VLOOKUP($X721,Vector!$A:$I,6,0)</f>
        <v>#N/A</v>
      </c>
      <c r="U721" s="65" t="e">
        <f>VLOOKUP($X721,Vector!$A:$I,7,0)</f>
        <v>#N/A</v>
      </c>
      <c r="V721" s="65" t="e">
        <f>VLOOKUP($X721,Vector!$A:$I,8,0)</f>
        <v>#N/A</v>
      </c>
      <c r="W721" s="65" t="e">
        <f>VLOOKUP($X721,Vector!$A:$I,9,0)</f>
        <v>#N/A</v>
      </c>
      <c r="X721" s="13" t="str">
        <f t="shared" si="66"/>
        <v/>
      </c>
      <c r="Y721" s="75">
        <f t="shared" si="67"/>
        <v>0</v>
      </c>
    </row>
    <row r="722" spans="10:25" x14ac:dyDescent="0.25">
      <c r="J722" s="57" t="e">
        <f>+VLOOKUP($X722,Vector!$A:$P,4,0)-$A722</f>
        <v>#N/A</v>
      </c>
      <c r="K722" s="57" t="e">
        <f>+VLOOKUP($X722,Vector!$A:$P,2,0)</f>
        <v>#N/A</v>
      </c>
      <c r="L722" s="57" t="e">
        <f>VLOOKUP(VLOOKUP($X722,Vector!$A:$P,5,0),Catalogos!K:L,2,0)</f>
        <v>#N/A</v>
      </c>
      <c r="M722" s="53" t="str">
        <f>IFERROR(VLOOKUP($F722,Catalogos!$A:$B,2,0),"VII")</f>
        <v>VII</v>
      </c>
      <c r="N722" s="56" t="e">
        <f>VLOOKUP(MIN(IFERROR(VLOOKUP(T722,Catalogos!$F:$G,2,0),200),IFERROR(VLOOKUP(U722,Catalogos!$F:$G,2,0),200),IFERROR(VLOOKUP(V722,Catalogos!$F:$G,2,0),200),IFERROR(VLOOKUP(W722,Catalogos!$F:$G,2,0),200)),Catalogos!$G$30:$H$57,2,0)</f>
        <v>#N/A</v>
      </c>
      <c r="O722" s="53" t="e">
        <f>VLOOKUP($F722,Catalogos!$A:$C,3,0)</f>
        <v>#N/A</v>
      </c>
      <c r="P722" s="14" t="e">
        <f t="shared" si="63"/>
        <v>#N/A</v>
      </c>
      <c r="Q722" s="20">
        <f t="shared" si="64"/>
        <v>0</v>
      </c>
      <c r="R722" s="20" t="e">
        <f t="shared" si="65"/>
        <v>#N/A</v>
      </c>
      <c r="S722" s="20" t="s">
        <v>118</v>
      </c>
      <c r="T722" s="65" t="e">
        <f>VLOOKUP($X722,Vector!$A:$I,6,0)</f>
        <v>#N/A</v>
      </c>
      <c r="U722" s="65" t="e">
        <f>VLOOKUP($X722,Vector!$A:$I,7,0)</f>
        <v>#N/A</v>
      </c>
      <c r="V722" s="65" t="e">
        <f>VLOOKUP($X722,Vector!$A:$I,8,0)</f>
        <v>#N/A</v>
      </c>
      <c r="W722" s="65" t="e">
        <f>VLOOKUP($X722,Vector!$A:$I,9,0)</f>
        <v>#N/A</v>
      </c>
      <c r="X722" s="13" t="str">
        <f t="shared" si="66"/>
        <v/>
      </c>
      <c r="Y722" s="75">
        <f t="shared" si="67"/>
        <v>0</v>
      </c>
    </row>
    <row r="723" spans="10:25" x14ac:dyDescent="0.25">
      <c r="J723" s="57" t="e">
        <f>+VLOOKUP($X723,Vector!$A:$P,4,0)-$A723</f>
        <v>#N/A</v>
      </c>
      <c r="K723" s="57" t="e">
        <f>+VLOOKUP($X723,Vector!$A:$P,2,0)</f>
        <v>#N/A</v>
      </c>
      <c r="L723" s="57" t="e">
        <f>VLOOKUP(VLOOKUP($X723,Vector!$A:$P,5,0),Catalogos!K:L,2,0)</f>
        <v>#N/A</v>
      </c>
      <c r="M723" s="53" t="str">
        <f>IFERROR(VLOOKUP($F723,Catalogos!$A:$B,2,0),"VII")</f>
        <v>VII</v>
      </c>
      <c r="N723" s="56" t="e">
        <f>VLOOKUP(MIN(IFERROR(VLOOKUP(T723,Catalogos!$F:$G,2,0),200),IFERROR(VLOOKUP(U723,Catalogos!$F:$G,2,0),200),IFERROR(VLOOKUP(V723,Catalogos!$F:$G,2,0),200),IFERROR(VLOOKUP(W723,Catalogos!$F:$G,2,0),200)),Catalogos!$G$30:$H$57,2,0)</f>
        <v>#N/A</v>
      </c>
      <c r="O723" s="53" t="e">
        <f>VLOOKUP($F723,Catalogos!$A:$C,3,0)</f>
        <v>#N/A</v>
      </c>
      <c r="P723" s="14" t="e">
        <f t="shared" si="63"/>
        <v>#N/A</v>
      </c>
      <c r="Q723" s="20">
        <f t="shared" si="64"/>
        <v>0</v>
      </c>
      <c r="R723" s="20" t="e">
        <f t="shared" si="65"/>
        <v>#N/A</v>
      </c>
      <c r="S723" s="20" t="s">
        <v>118</v>
      </c>
      <c r="T723" s="65" t="e">
        <f>VLOOKUP($X723,Vector!$A:$I,6,0)</f>
        <v>#N/A</v>
      </c>
      <c r="U723" s="65" t="e">
        <f>VLOOKUP($X723,Vector!$A:$I,7,0)</f>
        <v>#N/A</v>
      </c>
      <c r="V723" s="65" t="e">
        <f>VLOOKUP($X723,Vector!$A:$I,8,0)</f>
        <v>#N/A</v>
      </c>
      <c r="W723" s="65" t="e">
        <f>VLOOKUP($X723,Vector!$A:$I,9,0)</f>
        <v>#N/A</v>
      </c>
      <c r="X723" s="13" t="str">
        <f t="shared" si="66"/>
        <v/>
      </c>
      <c r="Y723" s="75">
        <f t="shared" si="67"/>
        <v>0</v>
      </c>
    </row>
    <row r="724" spans="10:25" x14ac:dyDescent="0.25">
      <c r="J724" s="57" t="e">
        <f>+VLOOKUP($X724,Vector!$A:$P,4,0)-$A724</f>
        <v>#N/A</v>
      </c>
      <c r="K724" s="57" t="e">
        <f>+VLOOKUP($X724,Vector!$A:$P,2,0)</f>
        <v>#N/A</v>
      </c>
      <c r="L724" s="57" t="e">
        <f>VLOOKUP(VLOOKUP($X724,Vector!$A:$P,5,0),Catalogos!K:L,2,0)</f>
        <v>#N/A</v>
      </c>
      <c r="M724" s="53" t="str">
        <f>IFERROR(VLOOKUP($F724,Catalogos!$A:$B,2,0),"VII")</f>
        <v>VII</v>
      </c>
      <c r="N724" s="56" t="e">
        <f>VLOOKUP(MIN(IFERROR(VLOOKUP(T724,Catalogos!$F:$G,2,0),200),IFERROR(VLOOKUP(U724,Catalogos!$F:$G,2,0),200),IFERROR(VLOOKUP(V724,Catalogos!$F:$G,2,0),200),IFERROR(VLOOKUP(W724,Catalogos!$F:$G,2,0),200)),Catalogos!$G$30:$H$57,2,0)</f>
        <v>#N/A</v>
      </c>
      <c r="O724" s="53" t="e">
        <f>VLOOKUP($F724,Catalogos!$A:$C,3,0)</f>
        <v>#N/A</v>
      </c>
      <c r="P724" s="14" t="e">
        <f t="shared" si="63"/>
        <v>#N/A</v>
      </c>
      <c r="Q724" s="20">
        <f t="shared" si="64"/>
        <v>0</v>
      </c>
      <c r="R724" s="20" t="e">
        <f t="shared" si="65"/>
        <v>#N/A</v>
      </c>
      <c r="S724" s="20" t="s">
        <v>118</v>
      </c>
      <c r="T724" s="65" t="e">
        <f>VLOOKUP($X724,Vector!$A:$I,6,0)</f>
        <v>#N/A</v>
      </c>
      <c r="U724" s="65" t="e">
        <f>VLOOKUP($X724,Vector!$A:$I,7,0)</f>
        <v>#N/A</v>
      </c>
      <c r="V724" s="65" t="e">
        <f>VLOOKUP($X724,Vector!$A:$I,8,0)</f>
        <v>#N/A</v>
      </c>
      <c r="W724" s="65" t="e">
        <f>VLOOKUP($X724,Vector!$A:$I,9,0)</f>
        <v>#N/A</v>
      </c>
      <c r="X724" s="13" t="str">
        <f t="shared" si="66"/>
        <v/>
      </c>
      <c r="Y724" s="75">
        <f t="shared" si="67"/>
        <v>0</v>
      </c>
    </row>
    <row r="725" spans="10:25" x14ac:dyDescent="0.25">
      <c r="J725" s="57" t="e">
        <f>+VLOOKUP($X725,Vector!$A:$P,4,0)-$A725</f>
        <v>#N/A</v>
      </c>
      <c r="K725" s="57" t="e">
        <f>+VLOOKUP($X725,Vector!$A:$P,2,0)</f>
        <v>#N/A</v>
      </c>
      <c r="L725" s="57" t="e">
        <f>VLOOKUP(VLOOKUP($X725,Vector!$A:$P,5,0),Catalogos!K:L,2,0)</f>
        <v>#N/A</v>
      </c>
      <c r="M725" s="53" t="str">
        <f>IFERROR(VLOOKUP($F725,Catalogos!$A:$B,2,0),"VII")</f>
        <v>VII</v>
      </c>
      <c r="N725" s="56" t="e">
        <f>VLOOKUP(MIN(IFERROR(VLOOKUP(T725,Catalogos!$F:$G,2,0),200),IFERROR(VLOOKUP(U725,Catalogos!$F:$G,2,0),200),IFERROR(VLOOKUP(V725,Catalogos!$F:$G,2,0),200),IFERROR(VLOOKUP(W725,Catalogos!$F:$G,2,0),200)),Catalogos!$G$30:$H$57,2,0)</f>
        <v>#N/A</v>
      </c>
      <c r="O725" s="53" t="e">
        <f>VLOOKUP($F725,Catalogos!$A:$C,3,0)</f>
        <v>#N/A</v>
      </c>
      <c r="P725" s="14" t="e">
        <f t="shared" si="63"/>
        <v>#N/A</v>
      </c>
      <c r="Q725" s="20">
        <f t="shared" si="64"/>
        <v>0</v>
      </c>
      <c r="R725" s="20" t="e">
        <f t="shared" si="65"/>
        <v>#N/A</v>
      </c>
      <c r="S725" s="20" t="s">
        <v>118</v>
      </c>
      <c r="T725" s="65" t="e">
        <f>VLOOKUP($X725,Vector!$A:$I,6,0)</f>
        <v>#N/A</v>
      </c>
      <c r="U725" s="65" t="e">
        <f>VLOOKUP($X725,Vector!$A:$I,7,0)</f>
        <v>#N/A</v>
      </c>
      <c r="V725" s="65" t="e">
        <f>VLOOKUP($X725,Vector!$A:$I,8,0)</f>
        <v>#N/A</v>
      </c>
      <c r="W725" s="65" t="e">
        <f>VLOOKUP($X725,Vector!$A:$I,9,0)</f>
        <v>#N/A</v>
      </c>
      <c r="X725" s="13" t="str">
        <f t="shared" si="66"/>
        <v/>
      </c>
      <c r="Y725" s="75">
        <f t="shared" si="67"/>
        <v>0</v>
      </c>
    </row>
    <row r="726" spans="10:25" x14ac:dyDescent="0.25">
      <c r="J726" s="57" t="e">
        <f>+VLOOKUP($X726,Vector!$A:$P,4,0)-$A726</f>
        <v>#N/A</v>
      </c>
      <c r="K726" s="57" t="e">
        <f>+VLOOKUP($X726,Vector!$A:$P,2,0)</f>
        <v>#N/A</v>
      </c>
      <c r="L726" s="57" t="e">
        <f>VLOOKUP(VLOOKUP($X726,Vector!$A:$P,5,0),Catalogos!K:L,2,0)</f>
        <v>#N/A</v>
      </c>
      <c r="M726" s="53" t="str">
        <f>IFERROR(VLOOKUP($F726,Catalogos!$A:$B,2,0),"VII")</f>
        <v>VII</v>
      </c>
      <c r="N726" s="56" t="e">
        <f>VLOOKUP(MIN(IFERROR(VLOOKUP(T726,Catalogos!$F:$G,2,0),200),IFERROR(VLOOKUP(U726,Catalogos!$F:$G,2,0),200),IFERROR(VLOOKUP(V726,Catalogos!$F:$G,2,0),200),IFERROR(VLOOKUP(W726,Catalogos!$F:$G,2,0),200)),Catalogos!$G$30:$H$57,2,0)</f>
        <v>#N/A</v>
      </c>
      <c r="O726" s="53" t="e">
        <f>VLOOKUP($F726,Catalogos!$A:$C,3,0)</f>
        <v>#N/A</v>
      </c>
      <c r="P726" s="14" t="e">
        <f t="shared" si="63"/>
        <v>#N/A</v>
      </c>
      <c r="Q726" s="20">
        <f t="shared" si="64"/>
        <v>0</v>
      </c>
      <c r="R726" s="20" t="e">
        <f t="shared" si="65"/>
        <v>#N/A</v>
      </c>
      <c r="S726" s="20" t="s">
        <v>118</v>
      </c>
      <c r="T726" s="65" t="e">
        <f>VLOOKUP($X726,Vector!$A:$I,6,0)</f>
        <v>#N/A</v>
      </c>
      <c r="U726" s="65" t="e">
        <f>VLOOKUP($X726,Vector!$A:$I,7,0)</f>
        <v>#N/A</v>
      </c>
      <c r="V726" s="65" t="e">
        <f>VLOOKUP($X726,Vector!$A:$I,8,0)</f>
        <v>#N/A</v>
      </c>
      <c r="W726" s="65" t="e">
        <f>VLOOKUP($X726,Vector!$A:$I,9,0)</f>
        <v>#N/A</v>
      </c>
      <c r="X726" s="13" t="str">
        <f t="shared" si="66"/>
        <v/>
      </c>
      <c r="Y726" s="75">
        <f t="shared" si="67"/>
        <v>0</v>
      </c>
    </row>
    <row r="727" spans="10:25" x14ac:dyDescent="0.25">
      <c r="J727" s="57" t="e">
        <f>+VLOOKUP($X727,Vector!$A:$P,4,0)-$A727</f>
        <v>#N/A</v>
      </c>
      <c r="K727" s="57" t="e">
        <f>+VLOOKUP($X727,Vector!$A:$P,2,0)</f>
        <v>#N/A</v>
      </c>
      <c r="L727" s="57" t="e">
        <f>VLOOKUP(VLOOKUP($X727,Vector!$A:$P,5,0),Catalogos!K:L,2,0)</f>
        <v>#N/A</v>
      </c>
      <c r="M727" s="53" t="str">
        <f>IFERROR(VLOOKUP($F727,Catalogos!$A:$B,2,0),"VII")</f>
        <v>VII</v>
      </c>
      <c r="N727" s="56" t="e">
        <f>VLOOKUP(MIN(IFERROR(VLOOKUP(T727,Catalogos!$F:$G,2,0),200),IFERROR(VLOOKUP(U727,Catalogos!$F:$G,2,0),200),IFERROR(VLOOKUP(V727,Catalogos!$F:$G,2,0),200),IFERROR(VLOOKUP(W727,Catalogos!$F:$G,2,0),200)),Catalogos!$G$30:$H$57,2,0)</f>
        <v>#N/A</v>
      </c>
      <c r="O727" s="53" t="e">
        <f>VLOOKUP($F727,Catalogos!$A:$C,3,0)</f>
        <v>#N/A</v>
      </c>
      <c r="P727" s="14" t="e">
        <f t="shared" si="63"/>
        <v>#N/A</v>
      </c>
      <c r="Q727" s="20">
        <f t="shared" si="64"/>
        <v>0</v>
      </c>
      <c r="R727" s="20" t="e">
        <f t="shared" si="65"/>
        <v>#N/A</v>
      </c>
      <c r="S727" s="20" t="s">
        <v>118</v>
      </c>
      <c r="T727" s="65" t="e">
        <f>VLOOKUP($X727,Vector!$A:$I,6,0)</f>
        <v>#N/A</v>
      </c>
      <c r="U727" s="65" t="e">
        <f>VLOOKUP($X727,Vector!$A:$I,7,0)</f>
        <v>#N/A</v>
      </c>
      <c r="V727" s="65" t="e">
        <f>VLOOKUP($X727,Vector!$A:$I,8,0)</f>
        <v>#N/A</v>
      </c>
      <c r="W727" s="65" t="e">
        <f>VLOOKUP($X727,Vector!$A:$I,9,0)</f>
        <v>#N/A</v>
      </c>
      <c r="X727" s="13" t="str">
        <f t="shared" si="66"/>
        <v/>
      </c>
      <c r="Y727" s="75">
        <f t="shared" si="67"/>
        <v>0</v>
      </c>
    </row>
    <row r="728" spans="10:25" x14ac:dyDescent="0.25">
      <c r="J728" s="57" t="e">
        <f>+VLOOKUP($X728,Vector!$A:$P,4,0)-$A728</f>
        <v>#N/A</v>
      </c>
      <c r="K728" s="57" t="e">
        <f>+VLOOKUP($X728,Vector!$A:$P,2,0)</f>
        <v>#N/A</v>
      </c>
      <c r="L728" s="57" t="e">
        <f>VLOOKUP(VLOOKUP($X728,Vector!$A:$P,5,0),Catalogos!K:L,2,0)</f>
        <v>#N/A</v>
      </c>
      <c r="M728" s="53" t="str">
        <f>IFERROR(VLOOKUP($F728,Catalogos!$A:$B,2,0),"VII")</f>
        <v>VII</v>
      </c>
      <c r="N728" s="56" t="e">
        <f>VLOOKUP(MIN(IFERROR(VLOOKUP(T728,Catalogos!$F:$G,2,0),200),IFERROR(VLOOKUP(U728,Catalogos!$F:$G,2,0),200),IFERROR(VLOOKUP(V728,Catalogos!$F:$G,2,0),200),IFERROR(VLOOKUP(W728,Catalogos!$F:$G,2,0),200)),Catalogos!$G$30:$H$57,2,0)</f>
        <v>#N/A</v>
      </c>
      <c r="O728" s="53" t="e">
        <f>VLOOKUP($F728,Catalogos!$A:$C,3,0)</f>
        <v>#N/A</v>
      </c>
      <c r="P728" s="14" t="e">
        <f t="shared" si="63"/>
        <v>#N/A</v>
      </c>
      <c r="Q728" s="20">
        <f t="shared" si="64"/>
        <v>0</v>
      </c>
      <c r="R728" s="20" t="e">
        <f t="shared" si="65"/>
        <v>#N/A</v>
      </c>
      <c r="S728" s="20" t="s">
        <v>118</v>
      </c>
      <c r="T728" s="65" t="e">
        <f>VLOOKUP($X728,Vector!$A:$I,6,0)</f>
        <v>#N/A</v>
      </c>
      <c r="U728" s="65" t="e">
        <f>VLOOKUP($X728,Vector!$A:$I,7,0)</f>
        <v>#N/A</v>
      </c>
      <c r="V728" s="65" t="e">
        <f>VLOOKUP($X728,Vector!$A:$I,8,0)</f>
        <v>#N/A</v>
      </c>
      <c r="W728" s="65" t="e">
        <f>VLOOKUP($X728,Vector!$A:$I,9,0)</f>
        <v>#N/A</v>
      </c>
      <c r="X728" s="13" t="str">
        <f t="shared" si="66"/>
        <v/>
      </c>
      <c r="Y728" s="75">
        <f t="shared" si="67"/>
        <v>0</v>
      </c>
    </row>
    <row r="729" spans="10:25" x14ac:dyDescent="0.25">
      <c r="J729" s="57" t="e">
        <f>+VLOOKUP($X729,Vector!$A:$P,4,0)-$A729</f>
        <v>#N/A</v>
      </c>
      <c r="K729" s="57" t="e">
        <f>+VLOOKUP($X729,Vector!$A:$P,2,0)</f>
        <v>#N/A</v>
      </c>
      <c r="L729" s="57" t="e">
        <f>VLOOKUP(VLOOKUP($X729,Vector!$A:$P,5,0),Catalogos!K:L,2,0)</f>
        <v>#N/A</v>
      </c>
      <c r="M729" s="53" t="str">
        <f>IFERROR(VLOOKUP($F729,Catalogos!$A:$B,2,0),"VII")</f>
        <v>VII</v>
      </c>
      <c r="N729" s="56" t="e">
        <f>VLOOKUP(MIN(IFERROR(VLOOKUP(T729,Catalogos!$F:$G,2,0),200),IFERROR(VLOOKUP(U729,Catalogos!$F:$G,2,0),200),IFERROR(VLOOKUP(V729,Catalogos!$F:$G,2,0),200),IFERROR(VLOOKUP(W729,Catalogos!$F:$G,2,0),200)),Catalogos!$G$30:$H$57,2,0)</f>
        <v>#N/A</v>
      </c>
      <c r="O729" s="53" t="e">
        <f>VLOOKUP($F729,Catalogos!$A:$C,3,0)</f>
        <v>#N/A</v>
      </c>
      <c r="P729" s="14" t="e">
        <f t="shared" si="63"/>
        <v>#N/A</v>
      </c>
      <c r="Q729" s="20">
        <f t="shared" si="64"/>
        <v>0</v>
      </c>
      <c r="R729" s="20" t="e">
        <f t="shared" si="65"/>
        <v>#N/A</v>
      </c>
      <c r="S729" s="20" t="s">
        <v>118</v>
      </c>
      <c r="T729" s="65" t="e">
        <f>VLOOKUP($X729,Vector!$A:$I,6,0)</f>
        <v>#N/A</v>
      </c>
      <c r="U729" s="65" t="e">
        <f>VLOOKUP($X729,Vector!$A:$I,7,0)</f>
        <v>#N/A</v>
      </c>
      <c r="V729" s="65" t="e">
        <f>VLOOKUP($X729,Vector!$A:$I,8,0)</f>
        <v>#N/A</v>
      </c>
      <c r="W729" s="65" t="e">
        <f>VLOOKUP($X729,Vector!$A:$I,9,0)</f>
        <v>#N/A</v>
      </c>
      <c r="X729" s="13" t="str">
        <f t="shared" si="66"/>
        <v/>
      </c>
      <c r="Y729" s="75">
        <f t="shared" si="67"/>
        <v>0</v>
      </c>
    </row>
    <row r="730" spans="10:25" x14ac:dyDescent="0.25">
      <c r="J730" s="57" t="e">
        <f>+VLOOKUP($X730,Vector!$A:$P,4,0)-$A730</f>
        <v>#N/A</v>
      </c>
      <c r="K730" s="57" t="e">
        <f>+VLOOKUP($X730,Vector!$A:$P,2,0)</f>
        <v>#N/A</v>
      </c>
      <c r="L730" s="57" t="e">
        <f>VLOOKUP(VLOOKUP($X730,Vector!$A:$P,5,0),Catalogos!K:L,2,0)</f>
        <v>#N/A</v>
      </c>
      <c r="M730" s="53" t="str">
        <f>IFERROR(VLOOKUP($F730,Catalogos!$A:$B,2,0),"VII")</f>
        <v>VII</v>
      </c>
      <c r="N730" s="56" t="e">
        <f>VLOOKUP(MIN(IFERROR(VLOOKUP(T730,Catalogos!$F:$G,2,0),200),IFERROR(VLOOKUP(U730,Catalogos!$F:$G,2,0),200),IFERROR(VLOOKUP(V730,Catalogos!$F:$G,2,0),200),IFERROR(VLOOKUP(W730,Catalogos!$F:$G,2,0),200)),Catalogos!$G$30:$H$57,2,0)</f>
        <v>#N/A</v>
      </c>
      <c r="O730" s="53" t="e">
        <f>VLOOKUP($F730,Catalogos!$A:$C,3,0)</f>
        <v>#N/A</v>
      </c>
      <c r="P730" s="14" t="e">
        <f t="shared" si="63"/>
        <v>#N/A</v>
      </c>
      <c r="Q730" s="20">
        <f t="shared" si="64"/>
        <v>0</v>
      </c>
      <c r="R730" s="20" t="e">
        <f t="shared" si="65"/>
        <v>#N/A</v>
      </c>
      <c r="S730" s="20" t="s">
        <v>118</v>
      </c>
      <c r="T730" s="65" t="e">
        <f>VLOOKUP($X730,Vector!$A:$I,6,0)</f>
        <v>#N/A</v>
      </c>
      <c r="U730" s="65" t="e">
        <f>VLOOKUP($X730,Vector!$A:$I,7,0)</f>
        <v>#N/A</v>
      </c>
      <c r="V730" s="65" t="e">
        <f>VLOOKUP($X730,Vector!$A:$I,8,0)</f>
        <v>#N/A</v>
      </c>
      <c r="W730" s="65" t="e">
        <f>VLOOKUP($X730,Vector!$A:$I,9,0)</f>
        <v>#N/A</v>
      </c>
      <c r="X730" s="13" t="str">
        <f t="shared" si="66"/>
        <v/>
      </c>
      <c r="Y730" s="75">
        <f t="shared" si="67"/>
        <v>0</v>
      </c>
    </row>
    <row r="731" spans="10:25" x14ac:dyDescent="0.25">
      <c r="J731" s="57" t="e">
        <f>+VLOOKUP($X731,Vector!$A:$P,4,0)-$A731</f>
        <v>#N/A</v>
      </c>
      <c r="K731" s="57" t="e">
        <f>+VLOOKUP($X731,Vector!$A:$P,2,0)</f>
        <v>#N/A</v>
      </c>
      <c r="L731" s="57" t="e">
        <f>VLOOKUP(VLOOKUP($X731,Vector!$A:$P,5,0),Catalogos!K:L,2,0)</f>
        <v>#N/A</v>
      </c>
      <c r="M731" s="53" t="str">
        <f>IFERROR(VLOOKUP($F731,Catalogos!$A:$B,2,0),"VII")</f>
        <v>VII</v>
      </c>
      <c r="N731" s="56" t="e">
        <f>VLOOKUP(MIN(IFERROR(VLOOKUP(T731,Catalogos!$F:$G,2,0),200),IFERROR(VLOOKUP(U731,Catalogos!$F:$G,2,0),200),IFERROR(VLOOKUP(V731,Catalogos!$F:$G,2,0),200),IFERROR(VLOOKUP(W731,Catalogos!$F:$G,2,0),200)),Catalogos!$G$30:$H$57,2,0)</f>
        <v>#N/A</v>
      </c>
      <c r="O731" s="53" t="e">
        <f>VLOOKUP($F731,Catalogos!$A:$C,3,0)</f>
        <v>#N/A</v>
      </c>
      <c r="P731" s="14" t="e">
        <f t="shared" si="63"/>
        <v>#N/A</v>
      </c>
      <c r="Q731" s="20">
        <f t="shared" si="64"/>
        <v>0</v>
      </c>
      <c r="R731" s="20" t="e">
        <f t="shared" si="65"/>
        <v>#N/A</v>
      </c>
      <c r="S731" s="20" t="s">
        <v>118</v>
      </c>
      <c r="T731" s="65" t="e">
        <f>VLOOKUP($X731,Vector!$A:$I,6,0)</f>
        <v>#N/A</v>
      </c>
      <c r="U731" s="65" t="e">
        <f>VLOOKUP($X731,Vector!$A:$I,7,0)</f>
        <v>#N/A</v>
      </c>
      <c r="V731" s="65" t="e">
        <f>VLOOKUP($X731,Vector!$A:$I,8,0)</f>
        <v>#N/A</v>
      </c>
      <c r="W731" s="65" t="e">
        <f>VLOOKUP($X731,Vector!$A:$I,9,0)</f>
        <v>#N/A</v>
      </c>
      <c r="X731" s="13" t="str">
        <f t="shared" si="66"/>
        <v/>
      </c>
      <c r="Y731" s="75">
        <f t="shared" si="67"/>
        <v>0</v>
      </c>
    </row>
    <row r="732" spans="10:25" x14ac:dyDescent="0.25">
      <c r="J732" s="57" t="e">
        <f>+VLOOKUP($X732,Vector!$A:$P,4,0)-$A732</f>
        <v>#N/A</v>
      </c>
      <c r="K732" s="57" t="e">
        <f>+VLOOKUP($X732,Vector!$A:$P,2,0)</f>
        <v>#N/A</v>
      </c>
      <c r="L732" s="57" t="e">
        <f>VLOOKUP(VLOOKUP($X732,Vector!$A:$P,5,0),Catalogos!K:L,2,0)</f>
        <v>#N/A</v>
      </c>
      <c r="M732" s="53" t="str">
        <f>IFERROR(VLOOKUP($F732,Catalogos!$A:$B,2,0),"VII")</f>
        <v>VII</v>
      </c>
      <c r="N732" s="56" t="e">
        <f>VLOOKUP(MIN(IFERROR(VLOOKUP(T732,Catalogos!$F:$G,2,0),200),IFERROR(VLOOKUP(U732,Catalogos!$F:$G,2,0),200),IFERROR(VLOOKUP(V732,Catalogos!$F:$G,2,0),200),IFERROR(VLOOKUP(W732,Catalogos!$F:$G,2,0),200)),Catalogos!$G$30:$H$57,2,0)</f>
        <v>#N/A</v>
      </c>
      <c r="O732" s="53" t="e">
        <f>VLOOKUP($F732,Catalogos!$A:$C,3,0)</f>
        <v>#N/A</v>
      </c>
      <c r="P732" s="14" t="e">
        <f t="shared" si="63"/>
        <v>#N/A</v>
      </c>
      <c r="Q732" s="20">
        <f t="shared" si="64"/>
        <v>0</v>
      </c>
      <c r="R732" s="20" t="e">
        <f t="shared" si="65"/>
        <v>#N/A</v>
      </c>
      <c r="S732" s="20" t="s">
        <v>118</v>
      </c>
      <c r="T732" s="65" t="e">
        <f>VLOOKUP($X732,Vector!$A:$I,6,0)</f>
        <v>#N/A</v>
      </c>
      <c r="U732" s="65" t="e">
        <f>VLOOKUP($X732,Vector!$A:$I,7,0)</f>
        <v>#N/A</v>
      </c>
      <c r="V732" s="65" t="e">
        <f>VLOOKUP($X732,Vector!$A:$I,8,0)</f>
        <v>#N/A</v>
      </c>
      <c r="W732" s="65" t="e">
        <f>VLOOKUP($X732,Vector!$A:$I,9,0)</f>
        <v>#N/A</v>
      </c>
      <c r="X732" s="13" t="str">
        <f t="shared" si="66"/>
        <v/>
      </c>
      <c r="Y732" s="75">
        <f t="shared" si="67"/>
        <v>0</v>
      </c>
    </row>
    <row r="733" spans="10:25" x14ac:dyDescent="0.25">
      <c r="J733" s="57" t="e">
        <f>+VLOOKUP($X733,Vector!$A:$P,4,0)-$A733</f>
        <v>#N/A</v>
      </c>
      <c r="K733" s="57" t="e">
        <f>+VLOOKUP($X733,Vector!$A:$P,2,0)</f>
        <v>#N/A</v>
      </c>
      <c r="L733" s="57" t="e">
        <f>VLOOKUP(VLOOKUP($X733,Vector!$A:$P,5,0),Catalogos!K:L,2,0)</f>
        <v>#N/A</v>
      </c>
      <c r="M733" s="53" t="str">
        <f>IFERROR(VLOOKUP($F733,Catalogos!$A:$B,2,0),"VII")</f>
        <v>VII</v>
      </c>
      <c r="N733" s="56" t="e">
        <f>VLOOKUP(MIN(IFERROR(VLOOKUP(T733,Catalogos!$F:$G,2,0),200),IFERROR(VLOOKUP(U733,Catalogos!$F:$G,2,0),200),IFERROR(VLOOKUP(V733,Catalogos!$F:$G,2,0),200),IFERROR(VLOOKUP(W733,Catalogos!$F:$G,2,0),200)),Catalogos!$G$30:$H$57,2,0)</f>
        <v>#N/A</v>
      </c>
      <c r="O733" s="53" t="e">
        <f>VLOOKUP($F733,Catalogos!$A:$C,3,0)</f>
        <v>#N/A</v>
      </c>
      <c r="P733" s="14" t="e">
        <f t="shared" si="63"/>
        <v>#N/A</v>
      </c>
      <c r="Q733" s="20">
        <f t="shared" si="64"/>
        <v>0</v>
      </c>
      <c r="R733" s="20" t="e">
        <f t="shared" si="65"/>
        <v>#N/A</v>
      </c>
      <c r="S733" s="20" t="s">
        <v>118</v>
      </c>
      <c r="T733" s="65" t="e">
        <f>VLOOKUP($X733,Vector!$A:$I,6,0)</f>
        <v>#N/A</v>
      </c>
      <c r="U733" s="65" t="e">
        <f>VLOOKUP($X733,Vector!$A:$I,7,0)</f>
        <v>#N/A</v>
      </c>
      <c r="V733" s="65" t="e">
        <f>VLOOKUP($X733,Vector!$A:$I,8,0)</f>
        <v>#N/A</v>
      </c>
      <c r="W733" s="65" t="e">
        <f>VLOOKUP($X733,Vector!$A:$I,9,0)</f>
        <v>#N/A</v>
      </c>
      <c r="X733" s="13" t="str">
        <f t="shared" si="66"/>
        <v/>
      </c>
      <c r="Y733" s="75">
        <f t="shared" si="67"/>
        <v>0</v>
      </c>
    </row>
    <row r="734" spans="10:25" x14ac:dyDescent="0.25">
      <c r="J734" s="57" t="e">
        <f>+VLOOKUP($X734,Vector!$A:$P,4,0)-$A734</f>
        <v>#N/A</v>
      </c>
      <c r="K734" s="57" t="e">
        <f>+VLOOKUP($X734,Vector!$A:$P,2,0)</f>
        <v>#N/A</v>
      </c>
      <c r="L734" s="57" t="e">
        <f>VLOOKUP(VLOOKUP($X734,Vector!$A:$P,5,0),Catalogos!K:L,2,0)</f>
        <v>#N/A</v>
      </c>
      <c r="M734" s="53" t="str">
        <f>IFERROR(VLOOKUP($F734,Catalogos!$A:$B,2,0),"VII")</f>
        <v>VII</v>
      </c>
      <c r="N734" s="56" t="e">
        <f>VLOOKUP(MIN(IFERROR(VLOOKUP(T734,Catalogos!$F:$G,2,0),200),IFERROR(VLOOKUP(U734,Catalogos!$F:$G,2,0),200),IFERROR(VLOOKUP(V734,Catalogos!$F:$G,2,0),200),IFERROR(VLOOKUP(W734,Catalogos!$F:$G,2,0),200)),Catalogos!$G$30:$H$57,2,0)</f>
        <v>#N/A</v>
      </c>
      <c r="O734" s="53" t="e">
        <f>VLOOKUP($F734,Catalogos!$A:$C,3,0)</f>
        <v>#N/A</v>
      </c>
      <c r="P734" s="14" t="e">
        <f t="shared" si="63"/>
        <v>#N/A</v>
      </c>
      <c r="Q734" s="20">
        <f t="shared" si="64"/>
        <v>0</v>
      </c>
      <c r="R734" s="20" t="e">
        <f t="shared" si="65"/>
        <v>#N/A</v>
      </c>
      <c r="S734" s="20" t="s">
        <v>118</v>
      </c>
      <c r="T734" s="65" t="e">
        <f>VLOOKUP($X734,Vector!$A:$I,6,0)</f>
        <v>#N/A</v>
      </c>
      <c r="U734" s="65" t="e">
        <f>VLOOKUP($X734,Vector!$A:$I,7,0)</f>
        <v>#N/A</v>
      </c>
      <c r="V734" s="65" t="e">
        <f>VLOOKUP($X734,Vector!$A:$I,8,0)</f>
        <v>#N/A</v>
      </c>
      <c r="W734" s="65" t="e">
        <f>VLOOKUP($X734,Vector!$A:$I,9,0)</f>
        <v>#N/A</v>
      </c>
      <c r="X734" s="13" t="str">
        <f t="shared" si="66"/>
        <v/>
      </c>
      <c r="Y734" s="75">
        <f t="shared" si="67"/>
        <v>0</v>
      </c>
    </row>
    <row r="735" spans="10:25" x14ac:dyDescent="0.25">
      <c r="J735" s="57" t="e">
        <f>+VLOOKUP($X735,Vector!$A:$P,4,0)-$A735</f>
        <v>#N/A</v>
      </c>
      <c r="K735" s="57" t="e">
        <f>+VLOOKUP($X735,Vector!$A:$P,2,0)</f>
        <v>#N/A</v>
      </c>
      <c r="L735" s="57" t="e">
        <f>VLOOKUP(VLOOKUP($X735,Vector!$A:$P,5,0),Catalogos!K:L,2,0)</f>
        <v>#N/A</v>
      </c>
      <c r="M735" s="53" t="str">
        <f>IFERROR(VLOOKUP($F735,Catalogos!$A:$B,2,0),"VII")</f>
        <v>VII</v>
      </c>
      <c r="N735" s="56" t="e">
        <f>VLOOKUP(MIN(IFERROR(VLOOKUP(T735,Catalogos!$F:$G,2,0),200),IFERROR(VLOOKUP(U735,Catalogos!$F:$G,2,0),200),IFERROR(VLOOKUP(V735,Catalogos!$F:$G,2,0),200),IFERROR(VLOOKUP(W735,Catalogos!$F:$G,2,0),200)),Catalogos!$G$30:$H$57,2,0)</f>
        <v>#N/A</v>
      </c>
      <c r="O735" s="53" t="e">
        <f>VLOOKUP($F735,Catalogos!$A:$C,3,0)</f>
        <v>#N/A</v>
      </c>
      <c r="P735" s="14" t="e">
        <f t="shared" si="63"/>
        <v>#N/A</v>
      </c>
      <c r="Q735" s="20">
        <f t="shared" si="64"/>
        <v>0</v>
      </c>
      <c r="R735" s="20" t="e">
        <f t="shared" si="65"/>
        <v>#N/A</v>
      </c>
      <c r="S735" s="20" t="s">
        <v>118</v>
      </c>
      <c r="T735" s="65" t="e">
        <f>VLOOKUP($X735,Vector!$A:$I,6,0)</f>
        <v>#N/A</v>
      </c>
      <c r="U735" s="65" t="e">
        <f>VLOOKUP($X735,Vector!$A:$I,7,0)</f>
        <v>#N/A</v>
      </c>
      <c r="V735" s="65" t="e">
        <f>VLOOKUP($X735,Vector!$A:$I,8,0)</f>
        <v>#N/A</v>
      </c>
      <c r="W735" s="65" t="e">
        <f>VLOOKUP($X735,Vector!$A:$I,9,0)</f>
        <v>#N/A</v>
      </c>
      <c r="X735" s="13" t="str">
        <f t="shared" si="66"/>
        <v/>
      </c>
      <c r="Y735" s="75">
        <f t="shared" si="67"/>
        <v>0</v>
      </c>
    </row>
    <row r="736" spans="10:25" x14ac:dyDescent="0.25">
      <c r="J736" s="57" t="e">
        <f>+VLOOKUP($X736,Vector!$A:$P,4,0)-$A736</f>
        <v>#N/A</v>
      </c>
      <c r="K736" s="57" t="e">
        <f>+VLOOKUP($X736,Vector!$A:$P,2,0)</f>
        <v>#N/A</v>
      </c>
      <c r="L736" s="57" t="e">
        <f>VLOOKUP(VLOOKUP($X736,Vector!$A:$P,5,0),Catalogos!K:L,2,0)</f>
        <v>#N/A</v>
      </c>
      <c r="M736" s="53" t="str">
        <f>IFERROR(VLOOKUP($F736,Catalogos!$A:$B,2,0),"VII")</f>
        <v>VII</v>
      </c>
      <c r="N736" s="56" t="e">
        <f>VLOOKUP(MIN(IFERROR(VLOOKUP(T736,Catalogos!$F:$G,2,0),200),IFERROR(VLOOKUP(U736,Catalogos!$F:$G,2,0),200),IFERROR(VLOOKUP(V736,Catalogos!$F:$G,2,0),200),IFERROR(VLOOKUP(W736,Catalogos!$F:$G,2,0),200)),Catalogos!$G$30:$H$57,2,0)</f>
        <v>#N/A</v>
      </c>
      <c r="O736" s="53" t="e">
        <f>VLOOKUP($F736,Catalogos!$A:$C,3,0)</f>
        <v>#N/A</v>
      </c>
      <c r="P736" s="14" t="e">
        <f t="shared" si="63"/>
        <v>#N/A</v>
      </c>
      <c r="Q736" s="20">
        <f t="shared" si="64"/>
        <v>0</v>
      </c>
      <c r="R736" s="20" t="e">
        <f t="shared" si="65"/>
        <v>#N/A</v>
      </c>
      <c r="S736" s="20" t="s">
        <v>118</v>
      </c>
      <c r="T736" s="65" t="e">
        <f>VLOOKUP($X736,Vector!$A:$I,6,0)</f>
        <v>#N/A</v>
      </c>
      <c r="U736" s="65" t="e">
        <f>VLOOKUP($X736,Vector!$A:$I,7,0)</f>
        <v>#N/A</v>
      </c>
      <c r="V736" s="65" t="e">
        <f>VLOOKUP($X736,Vector!$A:$I,8,0)</f>
        <v>#N/A</v>
      </c>
      <c r="W736" s="65" t="e">
        <f>VLOOKUP($X736,Vector!$A:$I,9,0)</f>
        <v>#N/A</v>
      </c>
      <c r="X736" s="13" t="str">
        <f t="shared" si="66"/>
        <v/>
      </c>
      <c r="Y736" s="75">
        <f t="shared" si="67"/>
        <v>0</v>
      </c>
    </row>
    <row r="737" spans="10:25" x14ac:dyDescent="0.25">
      <c r="J737" s="57" t="e">
        <f>+VLOOKUP($X737,Vector!$A:$P,4,0)-$A737</f>
        <v>#N/A</v>
      </c>
      <c r="K737" s="57" t="e">
        <f>+VLOOKUP($X737,Vector!$A:$P,2,0)</f>
        <v>#N/A</v>
      </c>
      <c r="L737" s="57" t="e">
        <f>VLOOKUP(VLOOKUP($X737,Vector!$A:$P,5,0),Catalogos!K:L,2,0)</f>
        <v>#N/A</v>
      </c>
      <c r="M737" s="53" t="str">
        <f>IFERROR(VLOOKUP($F737,Catalogos!$A:$B,2,0),"VII")</f>
        <v>VII</v>
      </c>
      <c r="N737" s="56" t="e">
        <f>VLOOKUP(MIN(IFERROR(VLOOKUP(T737,Catalogos!$F:$G,2,0),200),IFERROR(VLOOKUP(U737,Catalogos!$F:$G,2,0),200),IFERROR(VLOOKUP(V737,Catalogos!$F:$G,2,0),200),IFERROR(VLOOKUP(W737,Catalogos!$F:$G,2,0),200)),Catalogos!$G$30:$H$57,2,0)</f>
        <v>#N/A</v>
      </c>
      <c r="O737" s="53" t="e">
        <f>VLOOKUP($F737,Catalogos!$A:$C,3,0)</f>
        <v>#N/A</v>
      </c>
      <c r="P737" s="14" t="e">
        <f t="shared" si="63"/>
        <v>#N/A</v>
      </c>
      <c r="Q737" s="20">
        <f t="shared" si="64"/>
        <v>0</v>
      </c>
      <c r="R737" s="20" t="e">
        <f t="shared" si="65"/>
        <v>#N/A</v>
      </c>
      <c r="S737" s="20" t="s">
        <v>118</v>
      </c>
      <c r="T737" s="65" t="e">
        <f>VLOOKUP($X737,Vector!$A:$I,6,0)</f>
        <v>#N/A</v>
      </c>
      <c r="U737" s="65" t="e">
        <f>VLOOKUP($X737,Vector!$A:$I,7,0)</f>
        <v>#N/A</v>
      </c>
      <c r="V737" s="65" t="e">
        <f>VLOOKUP($X737,Vector!$A:$I,8,0)</f>
        <v>#N/A</v>
      </c>
      <c r="W737" s="65" t="e">
        <f>VLOOKUP($X737,Vector!$A:$I,9,0)</f>
        <v>#N/A</v>
      </c>
      <c r="X737" s="13" t="str">
        <f t="shared" si="66"/>
        <v/>
      </c>
      <c r="Y737" s="75">
        <f t="shared" si="67"/>
        <v>0</v>
      </c>
    </row>
    <row r="738" spans="10:25" x14ac:dyDescent="0.25">
      <c r="J738" s="57" t="e">
        <f>+VLOOKUP($X738,Vector!$A:$P,4,0)-$A738</f>
        <v>#N/A</v>
      </c>
      <c r="K738" s="57" t="e">
        <f>+VLOOKUP($X738,Vector!$A:$P,2,0)</f>
        <v>#N/A</v>
      </c>
      <c r="L738" s="57" t="e">
        <f>VLOOKUP(VLOOKUP($X738,Vector!$A:$P,5,0),Catalogos!K:L,2,0)</f>
        <v>#N/A</v>
      </c>
      <c r="M738" s="53" t="str">
        <f>IFERROR(VLOOKUP($F738,Catalogos!$A:$B,2,0),"VII")</f>
        <v>VII</v>
      </c>
      <c r="N738" s="56" t="e">
        <f>VLOOKUP(MIN(IFERROR(VLOOKUP(T738,Catalogos!$F:$G,2,0),200),IFERROR(VLOOKUP(U738,Catalogos!$F:$G,2,0),200),IFERROR(VLOOKUP(V738,Catalogos!$F:$G,2,0),200),IFERROR(VLOOKUP(W738,Catalogos!$F:$G,2,0),200)),Catalogos!$G$30:$H$57,2,0)</f>
        <v>#N/A</v>
      </c>
      <c r="O738" s="53" t="e">
        <f>VLOOKUP($F738,Catalogos!$A:$C,3,0)</f>
        <v>#N/A</v>
      </c>
      <c r="P738" s="14" t="e">
        <f t="shared" si="63"/>
        <v>#N/A</v>
      </c>
      <c r="Q738" s="20">
        <f t="shared" si="64"/>
        <v>0</v>
      </c>
      <c r="R738" s="20" t="e">
        <f t="shared" si="65"/>
        <v>#N/A</v>
      </c>
      <c r="S738" s="20" t="s">
        <v>118</v>
      </c>
      <c r="T738" s="65" t="e">
        <f>VLOOKUP($X738,Vector!$A:$I,6,0)</f>
        <v>#N/A</v>
      </c>
      <c r="U738" s="65" t="e">
        <f>VLOOKUP($X738,Vector!$A:$I,7,0)</f>
        <v>#N/A</v>
      </c>
      <c r="V738" s="65" t="e">
        <f>VLOOKUP($X738,Vector!$A:$I,8,0)</f>
        <v>#N/A</v>
      </c>
      <c r="W738" s="65" t="e">
        <f>VLOOKUP($X738,Vector!$A:$I,9,0)</f>
        <v>#N/A</v>
      </c>
      <c r="X738" s="13" t="str">
        <f t="shared" si="66"/>
        <v/>
      </c>
      <c r="Y738" s="75">
        <f t="shared" si="67"/>
        <v>0</v>
      </c>
    </row>
    <row r="739" spans="10:25" x14ac:dyDescent="0.25">
      <c r="J739" s="57" t="e">
        <f>+VLOOKUP($X739,Vector!$A:$P,4,0)-$A739</f>
        <v>#N/A</v>
      </c>
      <c r="K739" s="57" t="e">
        <f>+VLOOKUP($X739,Vector!$A:$P,2,0)</f>
        <v>#N/A</v>
      </c>
      <c r="L739" s="57" t="e">
        <f>VLOOKUP(VLOOKUP($X739,Vector!$A:$P,5,0),Catalogos!K:L,2,0)</f>
        <v>#N/A</v>
      </c>
      <c r="M739" s="53" t="str">
        <f>IFERROR(VLOOKUP($F739,Catalogos!$A:$B,2,0),"VII")</f>
        <v>VII</v>
      </c>
      <c r="N739" s="56" t="e">
        <f>VLOOKUP(MIN(IFERROR(VLOOKUP(T739,Catalogos!$F:$G,2,0),200),IFERROR(VLOOKUP(U739,Catalogos!$F:$G,2,0),200),IFERROR(VLOOKUP(V739,Catalogos!$F:$G,2,0),200),IFERROR(VLOOKUP(W739,Catalogos!$F:$G,2,0),200)),Catalogos!$G$30:$H$57,2,0)</f>
        <v>#N/A</v>
      </c>
      <c r="O739" s="53" t="e">
        <f>VLOOKUP($F739,Catalogos!$A:$C,3,0)</f>
        <v>#N/A</v>
      </c>
      <c r="P739" s="14" t="e">
        <f t="shared" si="63"/>
        <v>#N/A</v>
      </c>
      <c r="Q739" s="20">
        <f t="shared" si="64"/>
        <v>0</v>
      </c>
      <c r="R739" s="20" t="e">
        <f t="shared" si="65"/>
        <v>#N/A</v>
      </c>
      <c r="S739" s="20" t="s">
        <v>118</v>
      </c>
      <c r="T739" s="65" t="e">
        <f>VLOOKUP($X739,Vector!$A:$I,6,0)</f>
        <v>#N/A</v>
      </c>
      <c r="U739" s="65" t="e">
        <f>VLOOKUP($X739,Vector!$A:$I,7,0)</f>
        <v>#N/A</v>
      </c>
      <c r="V739" s="65" t="e">
        <f>VLOOKUP($X739,Vector!$A:$I,8,0)</f>
        <v>#N/A</v>
      </c>
      <c r="W739" s="65" t="e">
        <f>VLOOKUP($X739,Vector!$A:$I,9,0)</f>
        <v>#N/A</v>
      </c>
      <c r="X739" s="13" t="str">
        <f t="shared" si="66"/>
        <v/>
      </c>
      <c r="Y739" s="75">
        <f t="shared" si="67"/>
        <v>0</v>
      </c>
    </row>
    <row r="740" spans="10:25" x14ac:dyDescent="0.25">
      <c r="J740" s="57" t="e">
        <f>+VLOOKUP($X740,Vector!$A:$P,4,0)-$A740</f>
        <v>#N/A</v>
      </c>
      <c r="K740" s="57" t="e">
        <f>+VLOOKUP($X740,Vector!$A:$P,2,0)</f>
        <v>#N/A</v>
      </c>
      <c r="L740" s="57" t="e">
        <f>VLOOKUP(VLOOKUP($X740,Vector!$A:$P,5,0),Catalogos!K:L,2,0)</f>
        <v>#N/A</v>
      </c>
      <c r="M740" s="53" t="str">
        <f>IFERROR(VLOOKUP($F740,Catalogos!$A:$B,2,0),"VII")</f>
        <v>VII</v>
      </c>
      <c r="N740" s="56" t="e">
        <f>VLOOKUP(MIN(IFERROR(VLOOKUP(T740,Catalogos!$F:$G,2,0),200),IFERROR(VLOOKUP(U740,Catalogos!$F:$G,2,0),200),IFERROR(VLOOKUP(V740,Catalogos!$F:$G,2,0),200),IFERROR(VLOOKUP(W740,Catalogos!$F:$G,2,0),200)),Catalogos!$G$30:$H$57,2,0)</f>
        <v>#N/A</v>
      </c>
      <c r="O740" s="53" t="e">
        <f>VLOOKUP($F740,Catalogos!$A:$C,3,0)</f>
        <v>#N/A</v>
      </c>
      <c r="P740" s="14" t="e">
        <f t="shared" si="63"/>
        <v>#N/A</v>
      </c>
      <c r="Q740" s="20">
        <f t="shared" si="64"/>
        <v>0</v>
      </c>
      <c r="R740" s="20" t="e">
        <f t="shared" si="65"/>
        <v>#N/A</v>
      </c>
      <c r="S740" s="20" t="s">
        <v>118</v>
      </c>
      <c r="T740" s="65" t="e">
        <f>VLOOKUP($X740,Vector!$A:$I,6,0)</f>
        <v>#N/A</v>
      </c>
      <c r="U740" s="65" t="e">
        <f>VLOOKUP($X740,Vector!$A:$I,7,0)</f>
        <v>#N/A</v>
      </c>
      <c r="V740" s="65" t="e">
        <f>VLOOKUP($X740,Vector!$A:$I,8,0)</f>
        <v>#N/A</v>
      </c>
      <c r="W740" s="65" t="e">
        <f>VLOOKUP($X740,Vector!$A:$I,9,0)</f>
        <v>#N/A</v>
      </c>
      <c r="X740" s="13" t="str">
        <f t="shared" si="66"/>
        <v/>
      </c>
      <c r="Y740" s="75">
        <f t="shared" si="67"/>
        <v>0</v>
      </c>
    </row>
    <row r="741" spans="10:25" x14ac:dyDescent="0.25">
      <c r="J741" s="57" t="e">
        <f>+VLOOKUP($X741,Vector!$A:$P,4,0)-$A741</f>
        <v>#N/A</v>
      </c>
      <c r="K741" s="57" t="e">
        <f>+VLOOKUP($X741,Vector!$A:$P,2,0)</f>
        <v>#N/A</v>
      </c>
      <c r="L741" s="57" t="e">
        <f>VLOOKUP(VLOOKUP($X741,Vector!$A:$P,5,0),Catalogos!K:L,2,0)</f>
        <v>#N/A</v>
      </c>
      <c r="M741" s="53" t="str">
        <f>IFERROR(VLOOKUP($F741,Catalogos!$A:$B,2,0),"VII")</f>
        <v>VII</v>
      </c>
      <c r="N741" s="56" t="e">
        <f>VLOOKUP(MIN(IFERROR(VLOOKUP(T741,Catalogos!$F:$G,2,0),200),IFERROR(VLOOKUP(U741,Catalogos!$F:$G,2,0),200),IFERROR(VLOOKUP(V741,Catalogos!$F:$G,2,0),200),IFERROR(VLOOKUP(W741,Catalogos!$F:$G,2,0),200)),Catalogos!$G$30:$H$57,2,0)</f>
        <v>#N/A</v>
      </c>
      <c r="O741" s="53" t="e">
        <f>VLOOKUP($F741,Catalogos!$A:$C,3,0)</f>
        <v>#N/A</v>
      </c>
      <c r="P741" s="14" t="e">
        <f t="shared" si="63"/>
        <v>#N/A</v>
      </c>
      <c r="Q741" s="20">
        <f t="shared" si="64"/>
        <v>0</v>
      </c>
      <c r="R741" s="20" t="e">
        <f t="shared" si="65"/>
        <v>#N/A</v>
      </c>
      <c r="S741" s="20" t="s">
        <v>118</v>
      </c>
      <c r="T741" s="65" t="e">
        <f>VLOOKUP($X741,Vector!$A:$I,6,0)</f>
        <v>#N/A</v>
      </c>
      <c r="U741" s="65" t="e">
        <f>VLOOKUP($X741,Vector!$A:$I,7,0)</f>
        <v>#N/A</v>
      </c>
      <c r="V741" s="65" t="e">
        <f>VLOOKUP($X741,Vector!$A:$I,8,0)</f>
        <v>#N/A</v>
      </c>
      <c r="W741" s="65" t="e">
        <f>VLOOKUP($X741,Vector!$A:$I,9,0)</f>
        <v>#N/A</v>
      </c>
      <c r="X741" s="13" t="str">
        <f t="shared" si="66"/>
        <v/>
      </c>
      <c r="Y741" s="75">
        <f t="shared" si="67"/>
        <v>0</v>
      </c>
    </row>
    <row r="742" spans="10:25" x14ac:dyDescent="0.25">
      <c r="J742" s="57" t="e">
        <f>+VLOOKUP($X742,Vector!$A:$P,4,0)-$A742</f>
        <v>#N/A</v>
      </c>
      <c r="K742" s="57" t="e">
        <f>+VLOOKUP($X742,Vector!$A:$P,2,0)</f>
        <v>#N/A</v>
      </c>
      <c r="L742" s="57" t="e">
        <f>VLOOKUP(VLOOKUP($X742,Vector!$A:$P,5,0),Catalogos!K:L,2,0)</f>
        <v>#N/A</v>
      </c>
      <c r="M742" s="53" t="str">
        <f>IFERROR(VLOOKUP($F742,Catalogos!$A:$B,2,0),"VII")</f>
        <v>VII</v>
      </c>
      <c r="N742" s="56" t="e">
        <f>VLOOKUP(MIN(IFERROR(VLOOKUP(T742,Catalogos!$F:$G,2,0),200),IFERROR(VLOOKUP(U742,Catalogos!$F:$G,2,0),200),IFERROR(VLOOKUP(V742,Catalogos!$F:$G,2,0),200),IFERROR(VLOOKUP(W742,Catalogos!$F:$G,2,0),200)),Catalogos!$G$30:$H$57,2,0)</f>
        <v>#N/A</v>
      </c>
      <c r="O742" s="53" t="e">
        <f>VLOOKUP($F742,Catalogos!$A:$C,3,0)</f>
        <v>#N/A</v>
      </c>
      <c r="P742" s="14" t="e">
        <f t="shared" si="63"/>
        <v>#N/A</v>
      </c>
      <c r="Q742" s="20">
        <f t="shared" si="64"/>
        <v>0</v>
      </c>
      <c r="R742" s="20" t="e">
        <f t="shared" si="65"/>
        <v>#N/A</v>
      </c>
      <c r="S742" s="20" t="s">
        <v>118</v>
      </c>
      <c r="T742" s="65" t="e">
        <f>VLOOKUP($X742,Vector!$A:$I,6,0)</f>
        <v>#N/A</v>
      </c>
      <c r="U742" s="65" t="e">
        <f>VLOOKUP($X742,Vector!$A:$I,7,0)</f>
        <v>#N/A</v>
      </c>
      <c r="V742" s="65" t="e">
        <f>VLOOKUP($X742,Vector!$A:$I,8,0)</f>
        <v>#N/A</v>
      </c>
      <c r="W742" s="65" t="e">
        <f>VLOOKUP($X742,Vector!$A:$I,9,0)</f>
        <v>#N/A</v>
      </c>
      <c r="X742" s="13" t="str">
        <f t="shared" si="66"/>
        <v/>
      </c>
      <c r="Y742" s="75">
        <f t="shared" si="67"/>
        <v>0</v>
      </c>
    </row>
    <row r="743" spans="10:25" x14ac:dyDescent="0.25">
      <c r="J743" s="57" t="e">
        <f>+VLOOKUP($X743,Vector!$A:$P,4,0)-$A743</f>
        <v>#N/A</v>
      </c>
      <c r="K743" s="57" t="e">
        <f>+VLOOKUP($X743,Vector!$A:$P,2,0)</f>
        <v>#N/A</v>
      </c>
      <c r="L743" s="57" t="e">
        <f>VLOOKUP(VLOOKUP($X743,Vector!$A:$P,5,0),Catalogos!K:L,2,0)</f>
        <v>#N/A</v>
      </c>
      <c r="M743" s="53" t="str">
        <f>IFERROR(VLOOKUP($F743,Catalogos!$A:$B,2,0),"VII")</f>
        <v>VII</v>
      </c>
      <c r="N743" s="56" t="e">
        <f>VLOOKUP(MIN(IFERROR(VLOOKUP(T743,Catalogos!$F:$G,2,0),200),IFERROR(VLOOKUP(U743,Catalogos!$F:$G,2,0),200),IFERROR(VLOOKUP(V743,Catalogos!$F:$G,2,0),200),IFERROR(VLOOKUP(W743,Catalogos!$F:$G,2,0),200)),Catalogos!$G$30:$H$57,2,0)</f>
        <v>#N/A</v>
      </c>
      <c r="O743" s="53" t="e">
        <f>VLOOKUP($F743,Catalogos!$A:$C,3,0)</f>
        <v>#N/A</v>
      </c>
      <c r="P743" s="14" t="e">
        <f t="shared" si="63"/>
        <v>#N/A</v>
      </c>
      <c r="Q743" s="20">
        <f t="shared" si="64"/>
        <v>0</v>
      </c>
      <c r="R743" s="20" t="e">
        <f t="shared" si="65"/>
        <v>#N/A</v>
      </c>
      <c r="S743" s="20" t="s">
        <v>118</v>
      </c>
      <c r="T743" s="65" t="e">
        <f>VLOOKUP($X743,Vector!$A:$I,6,0)</f>
        <v>#N/A</v>
      </c>
      <c r="U743" s="65" t="e">
        <f>VLOOKUP($X743,Vector!$A:$I,7,0)</f>
        <v>#N/A</v>
      </c>
      <c r="V743" s="65" t="e">
        <f>VLOOKUP($X743,Vector!$A:$I,8,0)</f>
        <v>#N/A</v>
      </c>
      <c r="W743" s="65" t="e">
        <f>VLOOKUP($X743,Vector!$A:$I,9,0)</f>
        <v>#N/A</v>
      </c>
      <c r="X743" s="13" t="str">
        <f t="shared" si="66"/>
        <v/>
      </c>
      <c r="Y743" s="75">
        <f t="shared" si="67"/>
        <v>0</v>
      </c>
    </row>
    <row r="744" spans="10:25" x14ac:dyDescent="0.25">
      <c r="J744" s="57" t="e">
        <f>+VLOOKUP($X744,Vector!$A:$P,4,0)-$A744</f>
        <v>#N/A</v>
      </c>
      <c r="K744" s="57" t="e">
        <f>+VLOOKUP($X744,Vector!$A:$P,2,0)</f>
        <v>#N/A</v>
      </c>
      <c r="L744" s="57" t="e">
        <f>VLOOKUP(VLOOKUP($X744,Vector!$A:$P,5,0),Catalogos!K:L,2,0)</f>
        <v>#N/A</v>
      </c>
      <c r="M744" s="53" t="str">
        <f>IFERROR(VLOOKUP($F744,Catalogos!$A:$B,2,0),"VII")</f>
        <v>VII</v>
      </c>
      <c r="N744" s="56" t="e">
        <f>VLOOKUP(MIN(IFERROR(VLOOKUP(T744,Catalogos!$F:$G,2,0),200),IFERROR(VLOOKUP(U744,Catalogos!$F:$G,2,0),200),IFERROR(VLOOKUP(V744,Catalogos!$F:$G,2,0),200),IFERROR(VLOOKUP(W744,Catalogos!$F:$G,2,0),200)),Catalogos!$G$30:$H$57,2,0)</f>
        <v>#N/A</v>
      </c>
      <c r="O744" s="53" t="e">
        <f>VLOOKUP($F744,Catalogos!$A:$C,3,0)</f>
        <v>#N/A</v>
      </c>
      <c r="P744" s="14" t="e">
        <f t="shared" si="63"/>
        <v>#N/A</v>
      </c>
      <c r="Q744" s="20">
        <f t="shared" si="64"/>
        <v>0</v>
      </c>
      <c r="R744" s="20" t="e">
        <f t="shared" si="65"/>
        <v>#N/A</v>
      </c>
      <c r="S744" s="20" t="s">
        <v>118</v>
      </c>
      <c r="T744" s="65" t="e">
        <f>VLOOKUP($X744,Vector!$A:$I,6,0)</f>
        <v>#N/A</v>
      </c>
      <c r="U744" s="65" t="e">
        <f>VLOOKUP($X744,Vector!$A:$I,7,0)</f>
        <v>#N/A</v>
      </c>
      <c r="V744" s="65" t="e">
        <f>VLOOKUP($X744,Vector!$A:$I,8,0)</f>
        <v>#N/A</v>
      </c>
      <c r="W744" s="65" t="e">
        <f>VLOOKUP($X744,Vector!$A:$I,9,0)</f>
        <v>#N/A</v>
      </c>
      <c r="X744" s="13" t="str">
        <f t="shared" si="66"/>
        <v/>
      </c>
      <c r="Y744" s="75">
        <f t="shared" si="67"/>
        <v>0</v>
      </c>
    </row>
    <row r="745" spans="10:25" x14ac:dyDescent="0.25">
      <c r="J745" s="57" t="e">
        <f>+VLOOKUP($X745,Vector!$A:$P,4,0)-$A745</f>
        <v>#N/A</v>
      </c>
      <c r="K745" s="57" t="e">
        <f>+VLOOKUP($X745,Vector!$A:$P,2,0)</f>
        <v>#N/A</v>
      </c>
      <c r="L745" s="57" t="e">
        <f>VLOOKUP(VLOOKUP($X745,Vector!$A:$P,5,0),Catalogos!K:L,2,0)</f>
        <v>#N/A</v>
      </c>
      <c r="M745" s="53" t="str">
        <f>IFERROR(VLOOKUP($F745,Catalogos!$A:$B,2,0),"VII")</f>
        <v>VII</v>
      </c>
      <c r="N745" s="56" t="e">
        <f>VLOOKUP(MIN(IFERROR(VLOOKUP(T745,Catalogos!$F:$G,2,0),200),IFERROR(VLOOKUP(U745,Catalogos!$F:$G,2,0),200),IFERROR(VLOOKUP(V745,Catalogos!$F:$G,2,0),200),IFERROR(VLOOKUP(W745,Catalogos!$F:$G,2,0),200)),Catalogos!$G$30:$H$57,2,0)</f>
        <v>#N/A</v>
      </c>
      <c r="O745" s="53" t="e">
        <f>VLOOKUP($F745,Catalogos!$A:$C,3,0)</f>
        <v>#N/A</v>
      </c>
      <c r="P745" s="14" t="e">
        <f t="shared" si="63"/>
        <v>#N/A</v>
      </c>
      <c r="Q745" s="20">
        <f t="shared" si="64"/>
        <v>0</v>
      </c>
      <c r="R745" s="20" t="e">
        <f t="shared" si="65"/>
        <v>#N/A</v>
      </c>
      <c r="S745" s="20" t="s">
        <v>118</v>
      </c>
      <c r="T745" s="65" t="e">
        <f>VLOOKUP($X745,Vector!$A:$I,6,0)</f>
        <v>#N/A</v>
      </c>
      <c r="U745" s="65" t="e">
        <f>VLOOKUP($X745,Vector!$A:$I,7,0)</f>
        <v>#N/A</v>
      </c>
      <c r="V745" s="65" t="e">
        <f>VLOOKUP($X745,Vector!$A:$I,8,0)</f>
        <v>#N/A</v>
      </c>
      <c r="W745" s="65" t="e">
        <f>VLOOKUP($X745,Vector!$A:$I,9,0)</f>
        <v>#N/A</v>
      </c>
      <c r="X745" s="13" t="str">
        <f t="shared" si="66"/>
        <v/>
      </c>
      <c r="Y745" s="75">
        <f t="shared" si="67"/>
        <v>0</v>
      </c>
    </row>
    <row r="746" spans="10:25" x14ac:dyDescent="0.25">
      <c r="J746" s="57" t="e">
        <f>+VLOOKUP($X746,Vector!$A:$P,4,0)-$A746</f>
        <v>#N/A</v>
      </c>
      <c r="K746" s="57" t="e">
        <f>+VLOOKUP($X746,Vector!$A:$P,2,0)</f>
        <v>#N/A</v>
      </c>
      <c r="L746" s="57" t="e">
        <f>VLOOKUP(VLOOKUP($X746,Vector!$A:$P,5,0),Catalogos!K:L,2,0)</f>
        <v>#N/A</v>
      </c>
      <c r="M746" s="53" t="str">
        <f>IFERROR(VLOOKUP($F746,Catalogos!$A:$B,2,0),"VII")</f>
        <v>VII</v>
      </c>
      <c r="N746" s="56" t="e">
        <f>VLOOKUP(MIN(IFERROR(VLOOKUP(T746,Catalogos!$F:$G,2,0),200),IFERROR(VLOOKUP(U746,Catalogos!$F:$G,2,0),200),IFERROR(VLOOKUP(V746,Catalogos!$F:$G,2,0),200),IFERROR(VLOOKUP(W746,Catalogos!$F:$G,2,0),200)),Catalogos!$G$30:$H$57,2,0)</f>
        <v>#N/A</v>
      </c>
      <c r="O746" s="53" t="e">
        <f>VLOOKUP($F746,Catalogos!$A:$C,3,0)</f>
        <v>#N/A</v>
      </c>
      <c r="P746" s="14" t="e">
        <f t="shared" si="63"/>
        <v>#N/A</v>
      </c>
      <c r="Q746" s="20">
        <f t="shared" si="64"/>
        <v>0</v>
      </c>
      <c r="R746" s="20" t="e">
        <f t="shared" si="65"/>
        <v>#N/A</v>
      </c>
      <c r="S746" s="20" t="s">
        <v>118</v>
      </c>
      <c r="T746" s="65" t="e">
        <f>VLOOKUP($X746,Vector!$A:$I,6,0)</f>
        <v>#N/A</v>
      </c>
      <c r="U746" s="65" t="e">
        <f>VLOOKUP($X746,Vector!$A:$I,7,0)</f>
        <v>#N/A</v>
      </c>
      <c r="V746" s="65" t="e">
        <f>VLOOKUP($X746,Vector!$A:$I,8,0)</f>
        <v>#N/A</v>
      </c>
      <c r="W746" s="65" t="e">
        <f>VLOOKUP($X746,Vector!$A:$I,9,0)</f>
        <v>#N/A</v>
      </c>
      <c r="X746" s="13" t="str">
        <f t="shared" si="66"/>
        <v/>
      </c>
      <c r="Y746" s="75">
        <f t="shared" si="67"/>
        <v>0</v>
      </c>
    </row>
    <row r="747" spans="10:25" x14ac:dyDescent="0.25">
      <c r="J747" s="57" t="e">
        <f>+VLOOKUP($X747,Vector!$A:$P,4,0)-$A747</f>
        <v>#N/A</v>
      </c>
      <c r="K747" s="57" t="e">
        <f>+VLOOKUP($X747,Vector!$A:$P,2,0)</f>
        <v>#N/A</v>
      </c>
      <c r="L747" s="57" t="e">
        <f>VLOOKUP(VLOOKUP($X747,Vector!$A:$P,5,0),Catalogos!K:L,2,0)</f>
        <v>#N/A</v>
      </c>
      <c r="M747" s="53" t="str">
        <f>IFERROR(VLOOKUP($F747,Catalogos!$A:$B,2,0),"VII")</f>
        <v>VII</v>
      </c>
      <c r="N747" s="56" t="e">
        <f>VLOOKUP(MIN(IFERROR(VLOOKUP(T747,Catalogos!$F:$G,2,0),200),IFERROR(VLOOKUP(U747,Catalogos!$F:$G,2,0),200),IFERROR(VLOOKUP(V747,Catalogos!$F:$G,2,0),200),IFERROR(VLOOKUP(W747,Catalogos!$F:$G,2,0),200)),Catalogos!$G$30:$H$57,2,0)</f>
        <v>#N/A</v>
      </c>
      <c r="O747" s="53" t="e">
        <f>VLOOKUP($F747,Catalogos!$A:$C,3,0)</f>
        <v>#N/A</v>
      </c>
      <c r="P747" s="14" t="e">
        <f t="shared" si="63"/>
        <v>#N/A</v>
      </c>
      <c r="Q747" s="20">
        <f t="shared" si="64"/>
        <v>0</v>
      </c>
      <c r="R747" s="20" t="e">
        <f t="shared" si="65"/>
        <v>#N/A</v>
      </c>
      <c r="S747" s="20" t="s">
        <v>118</v>
      </c>
      <c r="T747" s="65" t="e">
        <f>VLOOKUP($X747,Vector!$A:$I,6,0)</f>
        <v>#N/A</v>
      </c>
      <c r="U747" s="65" t="e">
        <f>VLOOKUP($X747,Vector!$A:$I,7,0)</f>
        <v>#N/A</v>
      </c>
      <c r="V747" s="65" t="e">
        <f>VLOOKUP($X747,Vector!$A:$I,8,0)</f>
        <v>#N/A</v>
      </c>
      <c r="W747" s="65" t="e">
        <f>VLOOKUP($X747,Vector!$A:$I,9,0)</f>
        <v>#N/A</v>
      </c>
      <c r="X747" s="13" t="str">
        <f t="shared" si="66"/>
        <v/>
      </c>
      <c r="Y747" s="75">
        <f t="shared" si="67"/>
        <v>0</v>
      </c>
    </row>
    <row r="748" spans="10:25" x14ac:dyDescent="0.25">
      <c r="J748" s="57" t="e">
        <f>+VLOOKUP($X748,Vector!$A:$P,4,0)-$A748</f>
        <v>#N/A</v>
      </c>
      <c r="K748" s="57" t="e">
        <f>+VLOOKUP($X748,Vector!$A:$P,2,0)</f>
        <v>#N/A</v>
      </c>
      <c r="L748" s="57" t="e">
        <f>VLOOKUP(VLOOKUP($X748,Vector!$A:$P,5,0),Catalogos!K:L,2,0)</f>
        <v>#N/A</v>
      </c>
      <c r="M748" s="53" t="str">
        <f>IFERROR(VLOOKUP($F748,Catalogos!$A:$B,2,0),"VII")</f>
        <v>VII</v>
      </c>
      <c r="N748" s="56" t="e">
        <f>VLOOKUP(MIN(IFERROR(VLOOKUP(T748,Catalogos!$F:$G,2,0),200),IFERROR(VLOOKUP(U748,Catalogos!$F:$G,2,0),200),IFERROR(VLOOKUP(V748,Catalogos!$F:$G,2,0),200),IFERROR(VLOOKUP(W748,Catalogos!$F:$G,2,0),200)),Catalogos!$G$30:$H$57,2,0)</f>
        <v>#N/A</v>
      </c>
      <c r="O748" s="53" t="e">
        <f>VLOOKUP($F748,Catalogos!$A:$C,3,0)</f>
        <v>#N/A</v>
      </c>
      <c r="P748" s="14" t="e">
        <f t="shared" si="63"/>
        <v>#N/A</v>
      </c>
      <c r="Q748" s="20">
        <f t="shared" si="64"/>
        <v>0</v>
      </c>
      <c r="R748" s="20" t="e">
        <f t="shared" si="65"/>
        <v>#N/A</v>
      </c>
      <c r="S748" s="20" t="s">
        <v>118</v>
      </c>
      <c r="T748" s="65" t="e">
        <f>VLOOKUP($X748,Vector!$A:$I,6,0)</f>
        <v>#N/A</v>
      </c>
      <c r="U748" s="65" t="e">
        <f>VLOOKUP($X748,Vector!$A:$I,7,0)</f>
        <v>#N/A</v>
      </c>
      <c r="V748" s="65" t="e">
        <f>VLOOKUP($X748,Vector!$A:$I,8,0)</f>
        <v>#N/A</v>
      </c>
      <c r="W748" s="65" t="e">
        <f>VLOOKUP($X748,Vector!$A:$I,9,0)</f>
        <v>#N/A</v>
      </c>
      <c r="X748" s="13" t="str">
        <f t="shared" si="66"/>
        <v/>
      </c>
      <c r="Y748" s="75">
        <f t="shared" si="67"/>
        <v>0</v>
      </c>
    </row>
    <row r="749" spans="10:25" x14ac:dyDescent="0.25">
      <c r="J749" s="57" t="e">
        <f>+VLOOKUP($X749,Vector!$A:$P,4,0)-$A749</f>
        <v>#N/A</v>
      </c>
      <c r="K749" s="57" t="e">
        <f>+VLOOKUP($X749,Vector!$A:$P,2,0)</f>
        <v>#N/A</v>
      </c>
      <c r="L749" s="57" t="e">
        <f>VLOOKUP(VLOOKUP($X749,Vector!$A:$P,5,0),Catalogos!K:L,2,0)</f>
        <v>#N/A</v>
      </c>
      <c r="M749" s="53" t="str">
        <f>IFERROR(VLOOKUP($F749,Catalogos!$A:$B,2,0),"VII")</f>
        <v>VII</v>
      </c>
      <c r="N749" s="56" t="e">
        <f>VLOOKUP(MIN(IFERROR(VLOOKUP(T749,Catalogos!$F:$G,2,0),200),IFERROR(VLOOKUP(U749,Catalogos!$F:$G,2,0),200),IFERROR(VLOOKUP(V749,Catalogos!$F:$G,2,0),200),IFERROR(VLOOKUP(W749,Catalogos!$F:$G,2,0),200)),Catalogos!$G$30:$H$57,2,0)</f>
        <v>#N/A</v>
      </c>
      <c r="O749" s="53" t="e">
        <f>VLOOKUP($F749,Catalogos!$A:$C,3,0)</f>
        <v>#N/A</v>
      </c>
      <c r="P749" s="14" t="e">
        <f t="shared" si="63"/>
        <v>#N/A</v>
      </c>
      <c r="Q749" s="20">
        <f t="shared" si="64"/>
        <v>0</v>
      </c>
      <c r="R749" s="20" t="e">
        <f t="shared" si="65"/>
        <v>#N/A</v>
      </c>
      <c r="S749" s="20" t="s">
        <v>118</v>
      </c>
      <c r="T749" s="65" t="e">
        <f>VLOOKUP($X749,Vector!$A:$I,6,0)</f>
        <v>#N/A</v>
      </c>
      <c r="U749" s="65" t="e">
        <f>VLOOKUP($X749,Vector!$A:$I,7,0)</f>
        <v>#N/A</v>
      </c>
      <c r="V749" s="65" t="e">
        <f>VLOOKUP($X749,Vector!$A:$I,8,0)</f>
        <v>#N/A</v>
      </c>
      <c r="W749" s="65" t="e">
        <f>VLOOKUP($X749,Vector!$A:$I,9,0)</f>
        <v>#N/A</v>
      </c>
      <c r="X749" s="13" t="str">
        <f t="shared" si="66"/>
        <v/>
      </c>
      <c r="Y749" s="75">
        <f t="shared" si="67"/>
        <v>0</v>
      </c>
    </row>
    <row r="750" spans="10:25" x14ac:dyDescent="0.25">
      <c r="J750" s="57" t="e">
        <f>+VLOOKUP($X750,Vector!$A:$P,4,0)-$A750</f>
        <v>#N/A</v>
      </c>
      <c r="K750" s="57" t="e">
        <f>+VLOOKUP($X750,Vector!$A:$P,2,0)</f>
        <v>#N/A</v>
      </c>
      <c r="L750" s="57" t="e">
        <f>VLOOKUP(VLOOKUP($X750,Vector!$A:$P,5,0),Catalogos!K:L,2,0)</f>
        <v>#N/A</v>
      </c>
      <c r="M750" s="53" t="str">
        <f>IFERROR(VLOOKUP($F750,Catalogos!$A:$B,2,0),"VII")</f>
        <v>VII</v>
      </c>
      <c r="N750" s="56" t="e">
        <f>VLOOKUP(MIN(IFERROR(VLOOKUP(T750,Catalogos!$F:$G,2,0),200),IFERROR(VLOOKUP(U750,Catalogos!$F:$G,2,0),200),IFERROR(VLOOKUP(V750,Catalogos!$F:$G,2,0),200),IFERROR(VLOOKUP(W750,Catalogos!$F:$G,2,0),200)),Catalogos!$G$30:$H$57,2,0)</f>
        <v>#N/A</v>
      </c>
      <c r="O750" s="53" t="e">
        <f>VLOOKUP($F750,Catalogos!$A:$C,3,0)</f>
        <v>#N/A</v>
      </c>
      <c r="P750" s="14" t="e">
        <f t="shared" si="63"/>
        <v>#N/A</v>
      </c>
      <c r="Q750" s="20">
        <f t="shared" si="64"/>
        <v>0</v>
      </c>
      <c r="R750" s="20" t="e">
        <f t="shared" si="65"/>
        <v>#N/A</v>
      </c>
      <c r="S750" s="20" t="s">
        <v>118</v>
      </c>
      <c r="T750" s="65" t="e">
        <f>VLOOKUP($X750,Vector!$A:$I,6,0)</f>
        <v>#N/A</v>
      </c>
      <c r="U750" s="65" t="e">
        <f>VLOOKUP($X750,Vector!$A:$I,7,0)</f>
        <v>#N/A</v>
      </c>
      <c r="V750" s="65" t="e">
        <f>VLOOKUP($X750,Vector!$A:$I,8,0)</f>
        <v>#N/A</v>
      </c>
      <c r="W750" s="65" t="e">
        <f>VLOOKUP($X750,Vector!$A:$I,9,0)</f>
        <v>#N/A</v>
      </c>
      <c r="X750" s="13" t="str">
        <f t="shared" si="66"/>
        <v/>
      </c>
      <c r="Y750" s="75">
        <f t="shared" si="67"/>
        <v>0</v>
      </c>
    </row>
    <row r="751" spans="10:25" x14ac:dyDescent="0.25">
      <c r="J751" s="57" t="e">
        <f>+VLOOKUP($X751,Vector!$A:$P,4,0)-$A751</f>
        <v>#N/A</v>
      </c>
      <c r="K751" s="57" t="e">
        <f>+VLOOKUP($X751,Vector!$A:$P,2,0)</f>
        <v>#N/A</v>
      </c>
      <c r="L751" s="57" t="e">
        <f>VLOOKUP(VLOOKUP($X751,Vector!$A:$P,5,0),Catalogos!K:L,2,0)</f>
        <v>#N/A</v>
      </c>
      <c r="M751" s="53" t="str">
        <f>IFERROR(VLOOKUP($F751,Catalogos!$A:$B,2,0),"VII")</f>
        <v>VII</v>
      </c>
      <c r="N751" s="56" t="e">
        <f>VLOOKUP(MIN(IFERROR(VLOOKUP(T751,Catalogos!$F:$G,2,0),200),IFERROR(VLOOKUP(U751,Catalogos!$F:$G,2,0),200),IFERROR(VLOOKUP(V751,Catalogos!$F:$G,2,0),200),IFERROR(VLOOKUP(W751,Catalogos!$F:$G,2,0),200)),Catalogos!$G$30:$H$57,2,0)</f>
        <v>#N/A</v>
      </c>
      <c r="O751" s="53" t="e">
        <f>VLOOKUP($F751,Catalogos!$A:$C,3,0)</f>
        <v>#N/A</v>
      </c>
      <c r="P751" s="14" t="e">
        <f t="shared" ref="P751:P814" si="68">+K751*D751</f>
        <v>#N/A</v>
      </c>
      <c r="Q751" s="20">
        <f t="shared" ref="Q751:Q814" si="69">+H751-A751</f>
        <v>0</v>
      </c>
      <c r="R751" s="20" t="e">
        <f t="shared" ref="R751:R814" si="70">+J751-A751</f>
        <v>#N/A</v>
      </c>
      <c r="S751" s="20" t="s">
        <v>118</v>
      </c>
      <c r="T751" s="65" t="e">
        <f>VLOOKUP($X751,Vector!$A:$I,6,0)</f>
        <v>#N/A</v>
      </c>
      <c r="U751" s="65" t="e">
        <f>VLOOKUP($X751,Vector!$A:$I,7,0)</f>
        <v>#N/A</v>
      </c>
      <c r="V751" s="65" t="e">
        <f>VLOOKUP($X751,Vector!$A:$I,8,0)</f>
        <v>#N/A</v>
      </c>
      <c r="W751" s="65" t="e">
        <f>VLOOKUP($X751,Vector!$A:$I,9,0)</f>
        <v>#N/A</v>
      </c>
      <c r="X751" s="13" t="str">
        <f t="shared" ref="X751:X814" si="71">E751&amp;F751&amp;G751</f>
        <v/>
      </c>
      <c r="Y751" s="75">
        <f t="shared" si="67"/>
        <v>0</v>
      </c>
    </row>
    <row r="752" spans="10:25" x14ac:dyDescent="0.25">
      <c r="J752" s="57" t="e">
        <f>+VLOOKUP($X752,Vector!$A:$P,4,0)-$A752</f>
        <v>#N/A</v>
      </c>
      <c r="K752" s="57" t="e">
        <f>+VLOOKUP($X752,Vector!$A:$P,2,0)</f>
        <v>#N/A</v>
      </c>
      <c r="L752" s="57" t="e">
        <f>VLOOKUP(VLOOKUP($X752,Vector!$A:$P,5,0),Catalogos!K:L,2,0)</f>
        <v>#N/A</v>
      </c>
      <c r="M752" s="53" t="str">
        <f>IFERROR(VLOOKUP($F752,Catalogos!$A:$B,2,0),"VII")</f>
        <v>VII</v>
      </c>
      <c r="N752" s="56" t="e">
        <f>VLOOKUP(MIN(IFERROR(VLOOKUP(T752,Catalogos!$F:$G,2,0),200),IFERROR(VLOOKUP(U752,Catalogos!$F:$G,2,0),200),IFERROR(VLOOKUP(V752,Catalogos!$F:$G,2,0),200),IFERROR(VLOOKUP(W752,Catalogos!$F:$G,2,0),200)),Catalogos!$G$30:$H$57,2,0)</f>
        <v>#N/A</v>
      </c>
      <c r="O752" s="53" t="e">
        <f>VLOOKUP($F752,Catalogos!$A:$C,3,0)</f>
        <v>#N/A</v>
      </c>
      <c r="P752" s="14" t="e">
        <f t="shared" si="68"/>
        <v>#N/A</v>
      </c>
      <c r="Q752" s="20">
        <f t="shared" si="69"/>
        <v>0</v>
      </c>
      <c r="R752" s="20" t="e">
        <f t="shared" si="70"/>
        <v>#N/A</v>
      </c>
      <c r="S752" s="20" t="s">
        <v>118</v>
      </c>
      <c r="T752" s="65" t="e">
        <f>VLOOKUP($X752,Vector!$A:$I,6,0)</f>
        <v>#N/A</v>
      </c>
      <c r="U752" s="65" t="e">
        <f>VLOOKUP($X752,Vector!$A:$I,7,0)</f>
        <v>#N/A</v>
      </c>
      <c r="V752" s="65" t="e">
        <f>VLOOKUP($X752,Vector!$A:$I,8,0)</f>
        <v>#N/A</v>
      </c>
      <c r="W752" s="65" t="e">
        <f>VLOOKUP($X752,Vector!$A:$I,9,0)</f>
        <v>#N/A</v>
      </c>
      <c r="X752" s="13" t="str">
        <f t="shared" si="71"/>
        <v/>
      </c>
      <c r="Y752" s="75">
        <f t="shared" si="67"/>
        <v>0</v>
      </c>
    </row>
    <row r="753" spans="10:25" x14ac:dyDescent="0.25">
      <c r="J753" s="57" t="e">
        <f>+VLOOKUP($X753,Vector!$A:$P,4,0)-$A753</f>
        <v>#N/A</v>
      </c>
      <c r="K753" s="57" t="e">
        <f>+VLOOKUP($X753,Vector!$A:$P,2,0)</f>
        <v>#N/A</v>
      </c>
      <c r="L753" s="57" t="e">
        <f>VLOOKUP(VLOOKUP($X753,Vector!$A:$P,5,0),Catalogos!K:L,2,0)</f>
        <v>#N/A</v>
      </c>
      <c r="M753" s="53" t="str">
        <f>IFERROR(VLOOKUP($F753,Catalogos!$A:$B,2,0),"VII")</f>
        <v>VII</v>
      </c>
      <c r="N753" s="56" t="e">
        <f>VLOOKUP(MIN(IFERROR(VLOOKUP(T753,Catalogos!$F:$G,2,0),200),IFERROR(VLOOKUP(U753,Catalogos!$F:$G,2,0),200),IFERROR(VLOOKUP(V753,Catalogos!$F:$G,2,0),200),IFERROR(VLOOKUP(W753,Catalogos!$F:$G,2,0),200)),Catalogos!$G$30:$H$57,2,0)</f>
        <v>#N/A</v>
      </c>
      <c r="O753" s="53" t="e">
        <f>VLOOKUP($F753,Catalogos!$A:$C,3,0)</f>
        <v>#N/A</v>
      </c>
      <c r="P753" s="14" t="e">
        <f t="shared" si="68"/>
        <v>#N/A</v>
      </c>
      <c r="Q753" s="20">
        <f t="shared" si="69"/>
        <v>0</v>
      </c>
      <c r="R753" s="20" t="e">
        <f t="shared" si="70"/>
        <v>#N/A</v>
      </c>
      <c r="S753" s="20" t="s">
        <v>118</v>
      </c>
      <c r="T753" s="65" t="e">
        <f>VLOOKUP($X753,Vector!$A:$I,6,0)</f>
        <v>#N/A</v>
      </c>
      <c r="U753" s="65" t="e">
        <f>VLOOKUP($X753,Vector!$A:$I,7,0)</f>
        <v>#N/A</v>
      </c>
      <c r="V753" s="65" t="e">
        <f>VLOOKUP($X753,Vector!$A:$I,8,0)</f>
        <v>#N/A</v>
      </c>
      <c r="W753" s="65" t="e">
        <f>VLOOKUP($X753,Vector!$A:$I,9,0)</f>
        <v>#N/A</v>
      </c>
      <c r="X753" s="13" t="str">
        <f t="shared" si="71"/>
        <v/>
      </c>
      <c r="Y753" s="75">
        <f t="shared" si="67"/>
        <v>0</v>
      </c>
    </row>
    <row r="754" spans="10:25" x14ac:dyDescent="0.25">
      <c r="J754" s="57" t="e">
        <f>+VLOOKUP($X754,Vector!$A:$P,4,0)-$A754</f>
        <v>#N/A</v>
      </c>
      <c r="K754" s="57" t="e">
        <f>+VLOOKUP($X754,Vector!$A:$P,2,0)</f>
        <v>#N/A</v>
      </c>
      <c r="L754" s="57" t="e">
        <f>VLOOKUP(VLOOKUP($X754,Vector!$A:$P,5,0),Catalogos!K:L,2,0)</f>
        <v>#N/A</v>
      </c>
      <c r="M754" s="53" t="str">
        <f>IFERROR(VLOOKUP($F754,Catalogos!$A:$B,2,0),"VII")</f>
        <v>VII</v>
      </c>
      <c r="N754" s="56" t="e">
        <f>VLOOKUP(MIN(IFERROR(VLOOKUP(T754,Catalogos!$F:$G,2,0),200),IFERROR(VLOOKUP(U754,Catalogos!$F:$G,2,0),200),IFERROR(VLOOKUP(V754,Catalogos!$F:$G,2,0),200),IFERROR(VLOOKUP(W754,Catalogos!$F:$G,2,0),200)),Catalogos!$G$30:$H$57,2,0)</f>
        <v>#N/A</v>
      </c>
      <c r="O754" s="53" t="e">
        <f>VLOOKUP($F754,Catalogos!$A:$C,3,0)</f>
        <v>#N/A</v>
      </c>
      <c r="P754" s="14" t="e">
        <f t="shared" si="68"/>
        <v>#N/A</v>
      </c>
      <c r="Q754" s="20">
        <f t="shared" si="69"/>
        <v>0</v>
      </c>
      <c r="R754" s="20" t="e">
        <f t="shared" si="70"/>
        <v>#N/A</v>
      </c>
      <c r="S754" s="20" t="s">
        <v>118</v>
      </c>
      <c r="T754" s="65" t="e">
        <f>VLOOKUP($X754,Vector!$A:$I,6,0)</f>
        <v>#N/A</v>
      </c>
      <c r="U754" s="65" t="e">
        <f>VLOOKUP($X754,Vector!$A:$I,7,0)</f>
        <v>#N/A</v>
      </c>
      <c r="V754" s="65" t="e">
        <f>VLOOKUP($X754,Vector!$A:$I,8,0)</f>
        <v>#N/A</v>
      </c>
      <c r="W754" s="65" t="e">
        <f>VLOOKUP($X754,Vector!$A:$I,9,0)</f>
        <v>#N/A</v>
      </c>
      <c r="X754" s="13" t="str">
        <f t="shared" si="71"/>
        <v/>
      </c>
      <c r="Y754" s="75">
        <f t="shared" si="67"/>
        <v>0</v>
      </c>
    </row>
    <row r="755" spans="10:25" x14ac:dyDescent="0.25">
      <c r="J755" s="57" t="e">
        <f>+VLOOKUP($X755,Vector!$A:$P,4,0)-$A755</f>
        <v>#N/A</v>
      </c>
      <c r="K755" s="57" t="e">
        <f>+VLOOKUP($X755,Vector!$A:$P,2,0)</f>
        <v>#N/A</v>
      </c>
      <c r="L755" s="57" t="e">
        <f>VLOOKUP(VLOOKUP($X755,Vector!$A:$P,5,0),Catalogos!K:L,2,0)</f>
        <v>#N/A</v>
      </c>
      <c r="M755" s="53" t="str">
        <f>IFERROR(VLOOKUP($F755,Catalogos!$A:$B,2,0),"VII")</f>
        <v>VII</v>
      </c>
      <c r="N755" s="56" t="e">
        <f>VLOOKUP(MIN(IFERROR(VLOOKUP(T755,Catalogos!$F:$G,2,0),200),IFERROR(VLOOKUP(U755,Catalogos!$F:$G,2,0),200),IFERROR(VLOOKUP(V755,Catalogos!$F:$G,2,0),200),IFERROR(VLOOKUP(W755,Catalogos!$F:$G,2,0),200)),Catalogos!$G$30:$H$57,2,0)</f>
        <v>#N/A</v>
      </c>
      <c r="O755" s="53" t="e">
        <f>VLOOKUP($F755,Catalogos!$A:$C,3,0)</f>
        <v>#N/A</v>
      </c>
      <c r="P755" s="14" t="e">
        <f t="shared" si="68"/>
        <v>#N/A</v>
      </c>
      <c r="Q755" s="20">
        <f t="shared" si="69"/>
        <v>0</v>
      </c>
      <c r="R755" s="20" t="e">
        <f t="shared" si="70"/>
        <v>#N/A</v>
      </c>
      <c r="S755" s="20" t="s">
        <v>118</v>
      </c>
      <c r="T755" s="65" t="e">
        <f>VLOOKUP($X755,Vector!$A:$I,6,0)</f>
        <v>#N/A</v>
      </c>
      <c r="U755" s="65" t="e">
        <f>VLOOKUP($X755,Vector!$A:$I,7,0)</f>
        <v>#N/A</v>
      </c>
      <c r="V755" s="65" t="e">
        <f>VLOOKUP($X755,Vector!$A:$I,8,0)</f>
        <v>#N/A</v>
      </c>
      <c r="W755" s="65" t="e">
        <f>VLOOKUP($X755,Vector!$A:$I,9,0)</f>
        <v>#N/A</v>
      </c>
      <c r="X755" s="13" t="str">
        <f t="shared" si="71"/>
        <v/>
      </c>
      <c r="Y755" s="75">
        <f t="shared" si="67"/>
        <v>0</v>
      </c>
    </row>
    <row r="756" spans="10:25" x14ac:dyDescent="0.25">
      <c r="J756" s="57" t="e">
        <f>+VLOOKUP($X756,Vector!$A:$P,4,0)-$A756</f>
        <v>#N/A</v>
      </c>
      <c r="K756" s="57" t="e">
        <f>+VLOOKUP($X756,Vector!$A:$P,2,0)</f>
        <v>#N/A</v>
      </c>
      <c r="L756" s="57" t="e">
        <f>VLOOKUP(VLOOKUP($X756,Vector!$A:$P,5,0),Catalogos!K:L,2,0)</f>
        <v>#N/A</v>
      </c>
      <c r="M756" s="53" t="str">
        <f>IFERROR(VLOOKUP($F756,Catalogos!$A:$B,2,0),"VII")</f>
        <v>VII</v>
      </c>
      <c r="N756" s="56" t="e">
        <f>VLOOKUP(MIN(IFERROR(VLOOKUP(T756,Catalogos!$F:$G,2,0),200),IFERROR(VLOOKUP(U756,Catalogos!$F:$G,2,0),200),IFERROR(VLOOKUP(V756,Catalogos!$F:$G,2,0),200),IFERROR(VLOOKUP(W756,Catalogos!$F:$G,2,0),200)),Catalogos!$G$30:$H$57,2,0)</f>
        <v>#N/A</v>
      </c>
      <c r="O756" s="53" t="e">
        <f>VLOOKUP($F756,Catalogos!$A:$C,3,0)</f>
        <v>#N/A</v>
      </c>
      <c r="P756" s="14" t="e">
        <f t="shared" si="68"/>
        <v>#N/A</v>
      </c>
      <c r="Q756" s="20">
        <f t="shared" si="69"/>
        <v>0</v>
      </c>
      <c r="R756" s="20" t="e">
        <f t="shared" si="70"/>
        <v>#N/A</v>
      </c>
      <c r="S756" s="20" t="s">
        <v>118</v>
      </c>
      <c r="T756" s="65" t="e">
        <f>VLOOKUP($X756,Vector!$A:$I,6,0)</f>
        <v>#N/A</v>
      </c>
      <c r="U756" s="65" t="e">
        <f>VLOOKUP($X756,Vector!$A:$I,7,0)</f>
        <v>#N/A</v>
      </c>
      <c r="V756" s="65" t="e">
        <f>VLOOKUP($X756,Vector!$A:$I,8,0)</f>
        <v>#N/A</v>
      </c>
      <c r="W756" s="65" t="e">
        <f>VLOOKUP($X756,Vector!$A:$I,9,0)</f>
        <v>#N/A</v>
      </c>
      <c r="X756" s="13" t="str">
        <f t="shared" si="71"/>
        <v/>
      </c>
      <c r="Y756" s="75">
        <f t="shared" si="67"/>
        <v>0</v>
      </c>
    </row>
    <row r="757" spans="10:25" x14ac:dyDescent="0.25">
      <c r="J757" s="57" t="e">
        <f>+VLOOKUP($X757,Vector!$A:$P,4,0)-$A757</f>
        <v>#N/A</v>
      </c>
      <c r="K757" s="57" t="e">
        <f>+VLOOKUP($X757,Vector!$A:$P,2,0)</f>
        <v>#N/A</v>
      </c>
      <c r="L757" s="57" t="e">
        <f>VLOOKUP(VLOOKUP($X757,Vector!$A:$P,5,0),Catalogos!K:L,2,0)</f>
        <v>#N/A</v>
      </c>
      <c r="M757" s="53" t="str">
        <f>IFERROR(VLOOKUP($F757,Catalogos!$A:$B,2,0),"VII")</f>
        <v>VII</v>
      </c>
      <c r="N757" s="56" t="e">
        <f>VLOOKUP(MIN(IFERROR(VLOOKUP(T757,Catalogos!$F:$G,2,0),200),IFERROR(VLOOKUP(U757,Catalogos!$F:$G,2,0),200),IFERROR(VLOOKUP(V757,Catalogos!$F:$G,2,0),200),IFERROR(VLOOKUP(W757,Catalogos!$F:$G,2,0),200)),Catalogos!$G$30:$H$57,2,0)</f>
        <v>#N/A</v>
      </c>
      <c r="O757" s="53" t="e">
        <f>VLOOKUP($F757,Catalogos!$A:$C,3,0)</f>
        <v>#N/A</v>
      </c>
      <c r="P757" s="14" t="e">
        <f t="shared" si="68"/>
        <v>#N/A</v>
      </c>
      <c r="Q757" s="20">
        <f t="shared" si="69"/>
        <v>0</v>
      </c>
      <c r="R757" s="20" t="e">
        <f t="shared" si="70"/>
        <v>#N/A</v>
      </c>
      <c r="S757" s="20" t="s">
        <v>118</v>
      </c>
      <c r="T757" s="65" t="e">
        <f>VLOOKUP($X757,Vector!$A:$I,6,0)</f>
        <v>#N/A</v>
      </c>
      <c r="U757" s="65" t="e">
        <f>VLOOKUP($X757,Vector!$A:$I,7,0)</f>
        <v>#N/A</v>
      </c>
      <c r="V757" s="65" t="e">
        <f>VLOOKUP($X757,Vector!$A:$I,8,0)</f>
        <v>#N/A</v>
      </c>
      <c r="W757" s="65" t="e">
        <f>VLOOKUP($X757,Vector!$A:$I,9,0)</f>
        <v>#N/A</v>
      </c>
      <c r="X757" s="13" t="str">
        <f t="shared" si="71"/>
        <v/>
      </c>
      <c r="Y757" s="75">
        <f t="shared" si="67"/>
        <v>0</v>
      </c>
    </row>
    <row r="758" spans="10:25" x14ac:dyDescent="0.25">
      <c r="J758" s="57" t="e">
        <f>+VLOOKUP($X758,Vector!$A:$P,4,0)-$A758</f>
        <v>#N/A</v>
      </c>
      <c r="K758" s="57" t="e">
        <f>+VLOOKUP($X758,Vector!$A:$P,2,0)</f>
        <v>#N/A</v>
      </c>
      <c r="L758" s="57" t="e">
        <f>VLOOKUP(VLOOKUP($X758,Vector!$A:$P,5,0),Catalogos!K:L,2,0)</f>
        <v>#N/A</v>
      </c>
      <c r="M758" s="53" t="str">
        <f>IFERROR(VLOOKUP($F758,Catalogos!$A:$B,2,0),"VII")</f>
        <v>VII</v>
      </c>
      <c r="N758" s="56" t="e">
        <f>VLOOKUP(MIN(IFERROR(VLOOKUP(T758,Catalogos!$F:$G,2,0),200),IFERROR(VLOOKUP(U758,Catalogos!$F:$G,2,0),200),IFERROR(VLOOKUP(V758,Catalogos!$F:$G,2,0),200),IFERROR(VLOOKUP(W758,Catalogos!$F:$G,2,0),200)),Catalogos!$G$30:$H$57,2,0)</f>
        <v>#N/A</v>
      </c>
      <c r="O758" s="53" t="e">
        <f>VLOOKUP($F758,Catalogos!$A:$C,3,0)</f>
        <v>#N/A</v>
      </c>
      <c r="P758" s="14" t="e">
        <f t="shared" si="68"/>
        <v>#N/A</v>
      </c>
      <c r="Q758" s="20">
        <f t="shared" si="69"/>
        <v>0</v>
      </c>
      <c r="R758" s="20" t="e">
        <f t="shared" si="70"/>
        <v>#N/A</v>
      </c>
      <c r="S758" s="20" t="s">
        <v>118</v>
      </c>
      <c r="T758" s="65" t="e">
        <f>VLOOKUP($X758,Vector!$A:$I,6,0)</f>
        <v>#N/A</v>
      </c>
      <c r="U758" s="65" t="e">
        <f>VLOOKUP($X758,Vector!$A:$I,7,0)</f>
        <v>#N/A</v>
      </c>
      <c r="V758" s="65" t="e">
        <f>VLOOKUP($X758,Vector!$A:$I,8,0)</f>
        <v>#N/A</v>
      </c>
      <c r="W758" s="65" t="e">
        <f>VLOOKUP($X758,Vector!$A:$I,9,0)</f>
        <v>#N/A</v>
      </c>
      <c r="X758" s="13" t="str">
        <f t="shared" si="71"/>
        <v/>
      </c>
      <c r="Y758" s="75">
        <f t="shared" si="67"/>
        <v>0</v>
      </c>
    </row>
    <row r="759" spans="10:25" x14ac:dyDescent="0.25">
      <c r="J759" s="57" t="e">
        <f>+VLOOKUP($X759,Vector!$A:$P,4,0)-$A759</f>
        <v>#N/A</v>
      </c>
      <c r="K759" s="57" t="e">
        <f>+VLOOKUP($X759,Vector!$A:$P,2,0)</f>
        <v>#N/A</v>
      </c>
      <c r="L759" s="57" t="e">
        <f>VLOOKUP(VLOOKUP($X759,Vector!$A:$P,5,0),Catalogos!K:L,2,0)</f>
        <v>#N/A</v>
      </c>
      <c r="M759" s="53" t="str">
        <f>IFERROR(VLOOKUP($F759,Catalogos!$A:$B,2,0),"VII")</f>
        <v>VII</v>
      </c>
      <c r="N759" s="56" t="e">
        <f>VLOOKUP(MIN(IFERROR(VLOOKUP(T759,Catalogos!$F:$G,2,0),200),IFERROR(VLOOKUP(U759,Catalogos!$F:$G,2,0),200),IFERROR(VLOOKUP(V759,Catalogos!$F:$G,2,0),200),IFERROR(VLOOKUP(W759,Catalogos!$F:$G,2,0),200)),Catalogos!$G$30:$H$57,2,0)</f>
        <v>#N/A</v>
      </c>
      <c r="O759" s="53" t="e">
        <f>VLOOKUP($F759,Catalogos!$A:$C,3,0)</f>
        <v>#N/A</v>
      </c>
      <c r="P759" s="14" t="e">
        <f t="shared" si="68"/>
        <v>#N/A</v>
      </c>
      <c r="Q759" s="20">
        <f t="shared" si="69"/>
        <v>0</v>
      </c>
      <c r="R759" s="20" t="e">
        <f t="shared" si="70"/>
        <v>#N/A</v>
      </c>
      <c r="S759" s="20" t="s">
        <v>118</v>
      </c>
      <c r="T759" s="65" t="e">
        <f>VLOOKUP($X759,Vector!$A:$I,6,0)</f>
        <v>#N/A</v>
      </c>
      <c r="U759" s="65" t="e">
        <f>VLOOKUP($X759,Vector!$A:$I,7,0)</f>
        <v>#N/A</v>
      </c>
      <c r="V759" s="65" t="e">
        <f>VLOOKUP($X759,Vector!$A:$I,8,0)</f>
        <v>#N/A</v>
      </c>
      <c r="W759" s="65" t="e">
        <f>VLOOKUP($X759,Vector!$A:$I,9,0)</f>
        <v>#N/A</v>
      </c>
      <c r="X759" s="13" t="str">
        <f t="shared" si="71"/>
        <v/>
      </c>
      <c r="Y759" s="75">
        <f t="shared" si="67"/>
        <v>0</v>
      </c>
    </row>
    <row r="760" spans="10:25" x14ac:dyDescent="0.25">
      <c r="J760" s="57" t="e">
        <f>+VLOOKUP($X760,Vector!$A:$P,4,0)-$A760</f>
        <v>#N/A</v>
      </c>
      <c r="K760" s="57" t="e">
        <f>+VLOOKUP($X760,Vector!$A:$P,2,0)</f>
        <v>#N/A</v>
      </c>
      <c r="L760" s="57" t="e">
        <f>VLOOKUP(VLOOKUP($X760,Vector!$A:$P,5,0),Catalogos!K:L,2,0)</f>
        <v>#N/A</v>
      </c>
      <c r="M760" s="53" t="str">
        <f>IFERROR(VLOOKUP($F760,Catalogos!$A:$B,2,0),"VII")</f>
        <v>VII</v>
      </c>
      <c r="N760" s="56" t="e">
        <f>VLOOKUP(MIN(IFERROR(VLOOKUP(T760,Catalogos!$F:$G,2,0),200),IFERROR(VLOOKUP(U760,Catalogos!$F:$G,2,0),200),IFERROR(VLOOKUP(V760,Catalogos!$F:$G,2,0),200),IFERROR(VLOOKUP(W760,Catalogos!$F:$G,2,0),200)),Catalogos!$G$30:$H$57,2,0)</f>
        <v>#N/A</v>
      </c>
      <c r="O760" s="53" t="e">
        <f>VLOOKUP($F760,Catalogos!$A:$C,3,0)</f>
        <v>#N/A</v>
      </c>
      <c r="P760" s="14" t="e">
        <f t="shared" si="68"/>
        <v>#N/A</v>
      </c>
      <c r="Q760" s="20">
        <f t="shared" si="69"/>
        <v>0</v>
      </c>
      <c r="R760" s="20" t="e">
        <f t="shared" si="70"/>
        <v>#N/A</v>
      </c>
      <c r="S760" s="20" t="s">
        <v>118</v>
      </c>
      <c r="T760" s="65" t="e">
        <f>VLOOKUP($X760,Vector!$A:$I,6,0)</f>
        <v>#N/A</v>
      </c>
      <c r="U760" s="65" t="e">
        <f>VLOOKUP($X760,Vector!$A:$I,7,0)</f>
        <v>#N/A</v>
      </c>
      <c r="V760" s="65" t="e">
        <f>VLOOKUP($X760,Vector!$A:$I,8,0)</f>
        <v>#N/A</v>
      </c>
      <c r="W760" s="65" t="e">
        <f>VLOOKUP($X760,Vector!$A:$I,9,0)</f>
        <v>#N/A</v>
      </c>
      <c r="X760" s="13" t="str">
        <f t="shared" si="71"/>
        <v/>
      </c>
      <c r="Y760" s="75">
        <f t="shared" si="67"/>
        <v>0</v>
      </c>
    </row>
    <row r="761" spans="10:25" x14ac:dyDescent="0.25">
      <c r="J761" s="57" t="e">
        <f>+VLOOKUP($X761,Vector!$A:$P,4,0)-$A761</f>
        <v>#N/A</v>
      </c>
      <c r="K761" s="57" t="e">
        <f>+VLOOKUP($X761,Vector!$A:$P,2,0)</f>
        <v>#N/A</v>
      </c>
      <c r="L761" s="57" t="e">
        <f>VLOOKUP(VLOOKUP($X761,Vector!$A:$P,5,0),Catalogos!K:L,2,0)</f>
        <v>#N/A</v>
      </c>
      <c r="M761" s="53" t="str">
        <f>IFERROR(VLOOKUP($F761,Catalogos!$A:$B,2,0),"VII")</f>
        <v>VII</v>
      </c>
      <c r="N761" s="56" t="e">
        <f>VLOOKUP(MIN(IFERROR(VLOOKUP(T761,Catalogos!$F:$G,2,0),200),IFERROR(VLOOKUP(U761,Catalogos!$F:$G,2,0),200),IFERROR(VLOOKUP(V761,Catalogos!$F:$G,2,0),200),IFERROR(VLOOKUP(W761,Catalogos!$F:$G,2,0),200)),Catalogos!$G$30:$H$57,2,0)</f>
        <v>#N/A</v>
      </c>
      <c r="O761" s="53" t="e">
        <f>VLOOKUP($F761,Catalogos!$A:$C,3,0)</f>
        <v>#N/A</v>
      </c>
      <c r="P761" s="14" t="e">
        <f t="shared" si="68"/>
        <v>#N/A</v>
      </c>
      <c r="Q761" s="20">
        <f t="shared" si="69"/>
        <v>0</v>
      </c>
      <c r="R761" s="20" t="e">
        <f t="shared" si="70"/>
        <v>#N/A</v>
      </c>
      <c r="S761" s="20" t="s">
        <v>118</v>
      </c>
      <c r="T761" s="65" t="e">
        <f>VLOOKUP($X761,Vector!$A:$I,6,0)</f>
        <v>#N/A</v>
      </c>
      <c r="U761" s="65" t="e">
        <f>VLOOKUP($X761,Vector!$A:$I,7,0)</f>
        <v>#N/A</v>
      </c>
      <c r="V761" s="65" t="e">
        <f>VLOOKUP($X761,Vector!$A:$I,8,0)</f>
        <v>#N/A</v>
      </c>
      <c r="W761" s="65" t="e">
        <f>VLOOKUP($X761,Vector!$A:$I,9,0)</f>
        <v>#N/A</v>
      </c>
      <c r="X761" s="13" t="str">
        <f t="shared" si="71"/>
        <v/>
      </c>
      <c r="Y761" s="75">
        <f t="shared" si="67"/>
        <v>0</v>
      </c>
    </row>
    <row r="762" spans="10:25" x14ac:dyDescent="0.25">
      <c r="J762" s="57" t="e">
        <f>+VLOOKUP($X762,Vector!$A:$P,4,0)-$A762</f>
        <v>#N/A</v>
      </c>
      <c r="K762" s="57" t="e">
        <f>+VLOOKUP($X762,Vector!$A:$P,2,0)</f>
        <v>#N/A</v>
      </c>
      <c r="L762" s="57" t="e">
        <f>VLOOKUP(VLOOKUP($X762,Vector!$A:$P,5,0),Catalogos!K:L,2,0)</f>
        <v>#N/A</v>
      </c>
      <c r="M762" s="53" t="str">
        <f>IFERROR(VLOOKUP($F762,Catalogos!$A:$B,2,0),"VII")</f>
        <v>VII</v>
      </c>
      <c r="N762" s="56" t="e">
        <f>VLOOKUP(MIN(IFERROR(VLOOKUP(T762,Catalogos!$F:$G,2,0),200),IFERROR(VLOOKUP(U762,Catalogos!$F:$G,2,0),200),IFERROR(VLOOKUP(V762,Catalogos!$F:$G,2,0),200),IFERROR(VLOOKUP(W762,Catalogos!$F:$G,2,0),200)),Catalogos!$G$30:$H$57,2,0)</f>
        <v>#N/A</v>
      </c>
      <c r="O762" s="53" t="e">
        <f>VLOOKUP($F762,Catalogos!$A:$C,3,0)</f>
        <v>#N/A</v>
      </c>
      <c r="P762" s="14" t="e">
        <f t="shared" si="68"/>
        <v>#N/A</v>
      </c>
      <c r="Q762" s="20">
        <f t="shared" si="69"/>
        <v>0</v>
      </c>
      <c r="R762" s="20" t="e">
        <f t="shared" si="70"/>
        <v>#N/A</v>
      </c>
      <c r="S762" s="20" t="s">
        <v>118</v>
      </c>
      <c r="T762" s="65" t="e">
        <f>VLOOKUP($X762,Vector!$A:$I,6,0)</f>
        <v>#N/A</v>
      </c>
      <c r="U762" s="65" t="e">
        <f>VLOOKUP($X762,Vector!$A:$I,7,0)</f>
        <v>#N/A</v>
      </c>
      <c r="V762" s="65" t="e">
        <f>VLOOKUP($X762,Vector!$A:$I,8,0)</f>
        <v>#N/A</v>
      </c>
      <c r="W762" s="65" t="e">
        <f>VLOOKUP($X762,Vector!$A:$I,9,0)</f>
        <v>#N/A</v>
      </c>
      <c r="X762" s="13" t="str">
        <f t="shared" si="71"/>
        <v/>
      </c>
      <c r="Y762" s="75">
        <f t="shared" si="67"/>
        <v>0</v>
      </c>
    </row>
    <row r="763" spans="10:25" x14ac:dyDescent="0.25">
      <c r="J763" s="57" t="e">
        <f>+VLOOKUP($X763,Vector!$A:$P,4,0)-$A763</f>
        <v>#N/A</v>
      </c>
      <c r="K763" s="57" t="e">
        <f>+VLOOKUP($X763,Vector!$A:$P,2,0)</f>
        <v>#N/A</v>
      </c>
      <c r="L763" s="57" t="e">
        <f>VLOOKUP(VLOOKUP($X763,Vector!$A:$P,5,0),Catalogos!K:L,2,0)</f>
        <v>#N/A</v>
      </c>
      <c r="M763" s="53" t="str">
        <f>IFERROR(VLOOKUP($F763,Catalogos!$A:$B,2,0),"VII")</f>
        <v>VII</v>
      </c>
      <c r="N763" s="56" t="e">
        <f>VLOOKUP(MIN(IFERROR(VLOOKUP(T763,Catalogos!$F:$G,2,0),200),IFERROR(VLOOKUP(U763,Catalogos!$F:$G,2,0),200),IFERROR(VLOOKUP(V763,Catalogos!$F:$G,2,0),200),IFERROR(VLOOKUP(W763,Catalogos!$F:$G,2,0),200)),Catalogos!$G$30:$H$57,2,0)</f>
        <v>#N/A</v>
      </c>
      <c r="O763" s="53" t="e">
        <f>VLOOKUP($F763,Catalogos!$A:$C,3,0)</f>
        <v>#N/A</v>
      </c>
      <c r="P763" s="14" t="e">
        <f t="shared" si="68"/>
        <v>#N/A</v>
      </c>
      <c r="Q763" s="20">
        <f t="shared" si="69"/>
        <v>0</v>
      </c>
      <c r="R763" s="20" t="e">
        <f t="shared" si="70"/>
        <v>#N/A</v>
      </c>
      <c r="S763" s="20" t="s">
        <v>118</v>
      </c>
      <c r="T763" s="65" t="e">
        <f>VLOOKUP($X763,Vector!$A:$I,6,0)</f>
        <v>#N/A</v>
      </c>
      <c r="U763" s="65" t="e">
        <f>VLOOKUP($X763,Vector!$A:$I,7,0)</f>
        <v>#N/A</v>
      </c>
      <c r="V763" s="65" t="e">
        <f>VLOOKUP($X763,Vector!$A:$I,8,0)</f>
        <v>#N/A</v>
      </c>
      <c r="W763" s="65" t="e">
        <f>VLOOKUP($X763,Vector!$A:$I,9,0)</f>
        <v>#N/A</v>
      </c>
      <c r="X763" s="13" t="str">
        <f t="shared" si="71"/>
        <v/>
      </c>
      <c r="Y763" s="75">
        <f t="shared" si="67"/>
        <v>0</v>
      </c>
    </row>
    <row r="764" spans="10:25" x14ac:dyDescent="0.25">
      <c r="J764" s="57" t="e">
        <f>+VLOOKUP($X764,Vector!$A:$P,4,0)-$A764</f>
        <v>#N/A</v>
      </c>
      <c r="K764" s="57" t="e">
        <f>+VLOOKUP($X764,Vector!$A:$P,2,0)</f>
        <v>#N/A</v>
      </c>
      <c r="L764" s="57" t="e">
        <f>VLOOKUP(VLOOKUP($X764,Vector!$A:$P,5,0),Catalogos!K:L,2,0)</f>
        <v>#N/A</v>
      </c>
      <c r="M764" s="53" t="str">
        <f>IFERROR(VLOOKUP($F764,Catalogos!$A:$B,2,0),"VII")</f>
        <v>VII</v>
      </c>
      <c r="N764" s="56" t="e">
        <f>VLOOKUP(MIN(IFERROR(VLOOKUP(T764,Catalogos!$F:$G,2,0),200),IFERROR(VLOOKUP(U764,Catalogos!$F:$G,2,0),200),IFERROR(VLOOKUP(V764,Catalogos!$F:$G,2,0),200),IFERROR(VLOOKUP(W764,Catalogos!$F:$G,2,0),200)),Catalogos!$G$30:$H$57,2,0)</f>
        <v>#N/A</v>
      </c>
      <c r="O764" s="53" t="e">
        <f>VLOOKUP($F764,Catalogos!$A:$C,3,0)</f>
        <v>#N/A</v>
      </c>
      <c r="P764" s="14" t="e">
        <f t="shared" si="68"/>
        <v>#N/A</v>
      </c>
      <c r="Q764" s="20">
        <f t="shared" si="69"/>
        <v>0</v>
      </c>
      <c r="R764" s="20" t="e">
        <f t="shared" si="70"/>
        <v>#N/A</v>
      </c>
      <c r="S764" s="20" t="s">
        <v>118</v>
      </c>
      <c r="T764" s="65" t="e">
        <f>VLOOKUP($X764,Vector!$A:$I,6,0)</f>
        <v>#N/A</v>
      </c>
      <c r="U764" s="65" t="e">
        <f>VLOOKUP($X764,Vector!$A:$I,7,0)</f>
        <v>#N/A</v>
      </c>
      <c r="V764" s="65" t="e">
        <f>VLOOKUP($X764,Vector!$A:$I,8,0)</f>
        <v>#N/A</v>
      </c>
      <c r="W764" s="65" t="e">
        <f>VLOOKUP($X764,Vector!$A:$I,9,0)</f>
        <v>#N/A</v>
      </c>
      <c r="X764" s="13" t="str">
        <f t="shared" si="71"/>
        <v/>
      </c>
      <c r="Y764" s="75">
        <f t="shared" si="67"/>
        <v>0</v>
      </c>
    </row>
    <row r="765" spans="10:25" x14ac:dyDescent="0.25">
      <c r="J765" s="57" t="e">
        <f>+VLOOKUP($X765,Vector!$A:$P,4,0)-$A765</f>
        <v>#N/A</v>
      </c>
      <c r="K765" s="57" t="e">
        <f>+VLOOKUP($X765,Vector!$A:$P,2,0)</f>
        <v>#N/A</v>
      </c>
      <c r="L765" s="57" t="e">
        <f>VLOOKUP(VLOOKUP($X765,Vector!$A:$P,5,0),Catalogos!K:L,2,0)</f>
        <v>#N/A</v>
      </c>
      <c r="M765" s="53" t="str">
        <f>IFERROR(VLOOKUP($F765,Catalogos!$A:$B,2,0),"VII")</f>
        <v>VII</v>
      </c>
      <c r="N765" s="56" t="e">
        <f>VLOOKUP(MIN(IFERROR(VLOOKUP(T765,Catalogos!$F:$G,2,0),200),IFERROR(VLOOKUP(U765,Catalogos!$F:$G,2,0),200),IFERROR(VLOOKUP(V765,Catalogos!$F:$G,2,0),200),IFERROR(VLOOKUP(W765,Catalogos!$F:$G,2,0),200)),Catalogos!$G$30:$H$57,2,0)</f>
        <v>#N/A</v>
      </c>
      <c r="O765" s="53" t="e">
        <f>VLOOKUP($F765,Catalogos!$A:$C,3,0)</f>
        <v>#N/A</v>
      </c>
      <c r="P765" s="14" t="e">
        <f t="shared" si="68"/>
        <v>#N/A</v>
      </c>
      <c r="Q765" s="20">
        <f t="shared" si="69"/>
        <v>0</v>
      </c>
      <c r="R765" s="20" t="e">
        <f t="shared" si="70"/>
        <v>#N/A</v>
      </c>
      <c r="S765" s="20" t="s">
        <v>118</v>
      </c>
      <c r="T765" s="65" t="e">
        <f>VLOOKUP($X765,Vector!$A:$I,6,0)</f>
        <v>#N/A</v>
      </c>
      <c r="U765" s="65" t="e">
        <f>VLOOKUP($X765,Vector!$A:$I,7,0)</f>
        <v>#N/A</v>
      </c>
      <c r="V765" s="65" t="e">
        <f>VLOOKUP($X765,Vector!$A:$I,8,0)</f>
        <v>#N/A</v>
      </c>
      <c r="W765" s="65" t="e">
        <f>VLOOKUP($X765,Vector!$A:$I,9,0)</f>
        <v>#N/A</v>
      </c>
      <c r="X765" s="13" t="str">
        <f t="shared" si="71"/>
        <v/>
      </c>
      <c r="Y765" s="75">
        <f t="shared" si="67"/>
        <v>0</v>
      </c>
    </row>
    <row r="766" spans="10:25" x14ac:dyDescent="0.25">
      <c r="J766" s="57" t="e">
        <f>+VLOOKUP($X766,Vector!$A:$P,4,0)-$A766</f>
        <v>#N/A</v>
      </c>
      <c r="K766" s="57" t="e">
        <f>+VLOOKUP($X766,Vector!$A:$P,2,0)</f>
        <v>#N/A</v>
      </c>
      <c r="L766" s="57" t="e">
        <f>VLOOKUP(VLOOKUP($X766,Vector!$A:$P,5,0),Catalogos!K:L,2,0)</f>
        <v>#N/A</v>
      </c>
      <c r="M766" s="53" t="str">
        <f>IFERROR(VLOOKUP($F766,Catalogos!$A:$B,2,0),"VII")</f>
        <v>VII</v>
      </c>
      <c r="N766" s="56" t="e">
        <f>VLOOKUP(MIN(IFERROR(VLOOKUP(T766,Catalogos!$F:$G,2,0),200),IFERROR(VLOOKUP(U766,Catalogos!$F:$G,2,0),200),IFERROR(VLOOKUP(V766,Catalogos!$F:$G,2,0),200),IFERROR(VLOOKUP(W766,Catalogos!$F:$G,2,0),200)),Catalogos!$G$30:$H$57,2,0)</f>
        <v>#N/A</v>
      </c>
      <c r="O766" s="53" t="e">
        <f>VLOOKUP($F766,Catalogos!$A:$C,3,0)</f>
        <v>#N/A</v>
      </c>
      <c r="P766" s="14" t="e">
        <f t="shared" si="68"/>
        <v>#N/A</v>
      </c>
      <c r="Q766" s="20">
        <f t="shared" si="69"/>
        <v>0</v>
      </c>
      <c r="R766" s="20" t="e">
        <f t="shared" si="70"/>
        <v>#N/A</v>
      </c>
      <c r="S766" s="20" t="s">
        <v>118</v>
      </c>
      <c r="T766" s="65" t="e">
        <f>VLOOKUP($X766,Vector!$A:$I,6,0)</f>
        <v>#N/A</v>
      </c>
      <c r="U766" s="65" t="e">
        <f>VLOOKUP($X766,Vector!$A:$I,7,0)</f>
        <v>#N/A</v>
      </c>
      <c r="V766" s="65" t="e">
        <f>VLOOKUP($X766,Vector!$A:$I,8,0)</f>
        <v>#N/A</v>
      </c>
      <c r="W766" s="65" t="e">
        <f>VLOOKUP($X766,Vector!$A:$I,9,0)</f>
        <v>#N/A</v>
      </c>
      <c r="X766" s="13" t="str">
        <f t="shared" si="71"/>
        <v/>
      </c>
      <c r="Y766" s="75">
        <f t="shared" si="67"/>
        <v>0</v>
      </c>
    </row>
    <row r="767" spans="10:25" x14ac:dyDescent="0.25">
      <c r="J767" s="57" t="e">
        <f>+VLOOKUP($X767,Vector!$A:$P,4,0)-$A767</f>
        <v>#N/A</v>
      </c>
      <c r="K767" s="57" t="e">
        <f>+VLOOKUP($X767,Vector!$A:$P,2,0)</f>
        <v>#N/A</v>
      </c>
      <c r="L767" s="57" t="e">
        <f>VLOOKUP(VLOOKUP($X767,Vector!$A:$P,5,0),Catalogos!K:L,2,0)</f>
        <v>#N/A</v>
      </c>
      <c r="M767" s="53" t="str">
        <f>IFERROR(VLOOKUP($F767,Catalogos!$A:$B,2,0),"VII")</f>
        <v>VII</v>
      </c>
      <c r="N767" s="56" t="e">
        <f>VLOOKUP(MIN(IFERROR(VLOOKUP(T767,Catalogos!$F:$G,2,0),200),IFERROR(VLOOKUP(U767,Catalogos!$F:$G,2,0),200),IFERROR(VLOOKUP(V767,Catalogos!$F:$G,2,0),200),IFERROR(VLOOKUP(W767,Catalogos!$F:$G,2,0),200)),Catalogos!$G$30:$H$57,2,0)</f>
        <v>#N/A</v>
      </c>
      <c r="O767" s="53" t="e">
        <f>VLOOKUP($F767,Catalogos!$A:$C,3,0)</f>
        <v>#N/A</v>
      </c>
      <c r="P767" s="14" t="e">
        <f t="shared" si="68"/>
        <v>#N/A</v>
      </c>
      <c r="Q767" s="20">
        <f t="shared" si="69"/>
        <v>0</v>
      </c>
      <c r="R767" s="20" t="e">
        <f t="shared" si="70"/>
        <v>#N/A</v>
      </c>
      <c r="S767" s="20" t="s">
        <v>118</v>
      </c>
      <c r="T767" s="65" t="e">
        <f>VLOOKUP($X767,Vector!$A:$I,6,0)</f>
        <v>#N/A</v>
      </c>
      <c r="U767" s="65" t="e">
        <f>VLOOKUP($X767,Vector!$A:$I,7,0)</f>
        <v>#N/A</v>
      </c>
      <c r="V767" s="65" t="e">
        <f>VLOOKUP($X767,Vector!$A:$I,8,0)</f>
        <v>#N/A</v>
      </c>
      <c r="W767" s="65" t="e">
        <f>VLOOKUP($X767,Vector!$A:$I,9,0)</f>
        <v>#N/A</v>
      </c>
      <c r="X767" s="13" t="str">
        <f t="shared" si="71"/>
        <v/>
      </c>
      <c r="Y767" s="75">
        <f t="shared" si="67"/>
        <v>0</v>
      </c>
    </row>
    <row r="768" spans="10:25" x14ac:dyDescent="0.25">
      <c r="J768" s="57" t="e">
        <f>+VLOOKUP($X768,Vector!$A:$P,4,0)-$A768</f>
        <v>#N/A</v>
      </c>
      <c r="K768" s="57" t="e">
        <f>+VLOOKUP($X768,Vector!$A:$P,2,0)</f>
        <v>#N/A</v>
      </c>
      <c r="L768" s="57" t="e">
        <f>VLOOKUP(VLOOKUP($X768,Vector!$A:$P,5,0),Catalogos!K:L,2,0)</f>
        <v>#N/A</v>
      </c>
      <c r="M768" s="53" t="str">
        <f>IFERROR(VLOOKUP($F768,Catalogos!$A:$B,2,0),"VII")</f>
        <v>VII</v>
      </c>
      <c r="N768" s="56" t="e">
        <f>VLOOKUP(MIN(IFERROR(VLOOKUP(T768,Catalogos!$F:$G,2,0),200),IFERROR(VLOOKUP(U768,Catalogos!$F:$G,2,0),200),IFERROR(VLOOKUP(V768,Catalogos!$F:$G,2,0),200),IFERROR(VLOOKUP(W768,Catalogos!$F:$G,2,0),200)),Catalogos!$G$30:$H$57,2,0)</f>
        <v>#N/A</v>
      </c>
      <c r="O768" s="53" t="e">
        <f>VLOOKUP($F768,Catalogos!$A:$C,3,0)</f>
        <v>#N/A</v>
      </c>
      <c r="P768" s="14" t="e">
        <f t="shared" si="68"/>
        <v>#N/A</v>
      </c>
      <c r="Q768" s="20">
        <f t="shared" si="69"/>
        <v>0</v>
      </c>
      <c r="R768" s="20" t="e">
        <f t="shared" si="70"/>
        <v>#N/A</v>
      </c>
      <c r="S768" s="20" t="s">
        <v>118</v>
      </c>
      <c r="T768" s="65" t="e">
        <f>VLOOKUP($X768,Vector!$A:$I,6,0)</f>
        <v>#N/A</v>
      </c>
      <c r="U768" s="65" t="e">
        <f>VLOOKUP($X768,Vector!$A:$I,7,0)</f>
        <v>#N/A</v>
      </c>
      <c r="V768" s="65" t="e">
        <f>VLOOKUP($X768,Vector!$A:$I,8,0)</f>
        <v>#N/A</v>
      </c>
      <c r="W768" s="65" t="e">
        <f>VLOOKUP($X768,Vector!$A:$I,9,0)</f>
        <v>#N/A</v>
      </c>
      <c r="X768" s="13" t="str">
        <f t="shared" si="71"/>
        <v/>
      </c>
      <c r="Y768" s="75">
        <f t="shared" si="67"/>
        <v>0</v>
      </c>
    </row>
    <row r="769" spans="10:25" x14ac:dyDescent="0.25">
      <c r="J769" s="57" t="e">
        <f>+VLOOKUP($X769,Vector!$A:$P,4,0)-$A769</f>
        <v>#N/A</v>
      </c>
      <c r="K769" s="57" t="e">
        <f>+VLOOKUP($X769,Vector!$A:$P,2,0)</f>
        <v>#N/A</v>
      </c>
      <c r="L769" s="57" t="e">
        <f>VLOOKUP(VLOOKUP($X769,Vector!$A:$P,5,0),Catalogos!K:L,2,0)</f>
        <v>#N/A</v>
      </c>
      <c r="M769" s="53" t="str">
        <f>IFERROR(VLOOKUP($F769,Catalogos!$A:$B,2,0),"VII")</f>
        <v>VII</v>
      </c>
      <c r="N769" s="56" t="e">
        <f>VLOOKUP(MIN(IFERROR(VLOOKUP(T769,Catalogos!$F:$G,2,0),200),IFERROR(VLOOKUP(U769,Catalogos!$F:$G,2,0),200),IFERROR(VLOOKUP(V769,Catalogos!$F:$G,2,0),200),IFERROR(VLOOKUP(W769,Catalogos!$F:$G,2,0),200)),Catalogos!$G$30:$H$57,2,0)</f>
        <v>#N/A</v>
      </c>
      <c r="O769" s="53" t="e">
        <f>VLOOKUP($F769,Catalogos!$A:$C,3,0)</f>
        <v>#N/A</v>
      </c>
      <c r="P769" s="14" t="e">
        <f t="shared" si="68"/>
        <v>#N/A</v>
      </c>
      <c r="Q769" s="20">
        <f t="shared" si="69"/>
        <v>0</v>
      </c>
      <c r="R769" s="20" t="e">
        <f t="shared" si="70"/>
        <v>#N/A</v>
      </c>
      <c r="S769" s="20" t="s">
        <v>118</v>
      </c>
      <c r="T769" s="65" t="e">
        <f>VLOOKUP($X769,Vector!$A:$I,6,0)</f>
        <v>#N/A</v>
      </c>
      <c r="U769" s="65" t="e">
        <f>VLOOKUP($X769,Vector!$A:$I,7,0)</f>
        <v>#N/A</v>
      </c>
      <c r="V769" s="65" t="e">
        <f>VLOOKUP($X769,Vector!$A:$I,8,0)</f>
        <v>#N/A</v>
      </c>
      <c r="W769" s="65" t="e">
        <f>VLOOKUP($X769,Vector!$A:$I,9,0)</f>
        <v>#N/A</v>
      </c>
      <c r="X769" s="13" t="str">
        <f t="shared" si="71"/>
        <v/>
      </c>
      <c r="Y769" s="75">
        <f t="shared" si="67"/>
        <v>0</v>
      </c>
    </row>
    <row r="770" spans="10:25" x14ac:dyDescent="0.25">
      <c r="J770" s="57" t="e">
        <f>+VLOOKUP($X770,Vector!$A:$P,4,0)-$A770</f>
        <v>#N/A</v>
      </c>
      <c r="K770" s="57" t="e">
        <f>+VLOOKUP($X770,Vector!$A:$P,2,0)</f>
        <v>#N/A</v>
      </c>
      <c r="L770" s="57" t="e">
        <f>VLOOKUP(VLOOKUP($X770,Vector!$A:$P,5,0),Catalogos!K:L,2,0)</f>
        <v>#N/A</v>
      </c>
      <c r="M770" s="53" t="str">
        <f>IFERROR(VLOOKUP($F770,Catalogos!$A:$B,2,0),"VII")</f>
        <v>VII</v>
      </c>
      <c r="N770" s="56" t="e">
        <f>VLOOKUP(MIN(IFERROR(VLOOKUP(T770,Catalogos!$F:$G,2,0),200),IFERROR(VLOOKUP(U770,Catalogos!$F:$G,2,0),200),IFERROR(VLOOKUP(V770,Catalogos!$F:$G,2,0),200),IFERROR(VLOOKUP(W770,Catalogos!$F:$G,2,0),200)),Catalogos!$G$30:$H$57,2,0)</f>
        <v>#N/A</v>
      </c>
      <c r="O770" s="53" t="e">
        <f>VLOOKUP($F770,Catalogos!$A:$C,3,0)</f>
        <v>#N/A</v>
      </c>
      <c r="P770" s="14" t="e">
        <f t="shared" si="68"/>
        <v>#N/A</v>
      </c>
      <c r="Q770" s="20">
        <f t="shared" si="69"/>
        <v>0</v>
      </c>
      <c r="R770" s="20" t="e">
        <f t="shared" si="70"/>
        <v>#N/A</v>
      </c>
      <c r="S770" s="20" t="s">
        <v>118</v>
      </c>
      <c r="T770" s="65" t="e">
        <f>VLOOKUP($X770,Vector!$A:$I,6,0)</f>
        <v>#N/A</v>
      </c>
      <c r="U770" s="65" t="e">
        <f>VLOOKUP($X770,Vector!$A:$I,7,0)</f>
        <v>#N/A</v>
      </c>
      <c r="V770" s="65" t="e">
        <f>VLOOKUP($X770,Vector!$A:$I,8,0)</f>
        <v>#N/A</v>
      </c>
      <c r="W770" s="65" t="e">
        <f>VLOOKUP($X770,Vector!$A:$I,9,0)</f>
        <v>#N/A</v>
      </c>
      <c r="X770" s="13" t="str">
        <f t="shared" si="71"/>
        <v/>
      </c>
      <c r="Y770" s="75">
        <f t="shared" si="67"/>
        <v>0</v>
      </c>
    </row>
    <row r="771" spans="10:25" x14ac:dyDescent="0.25">
      <c r="J771" s="57" t="e">
        <f>+VLOOKUP($X771,Vector!$A:$P,4,0)-$A771</f>
        <v>#N/A</v>
      </c>
      <c r="K771" s="57" t="e">
        <f>+VLOOKUP($X771,Vector!$A:$P,2,0)</f>
        <v>#N/A</v>
      </c>
      <c r="L771" s="57" t="e">
        <f>VLOOKUP(VLOOKUP($X771,Vector!$A:$P,5,0),Catalogos!K:L,2,0)</f>
        <v>#N/A</v>
      </c>
      <c r="M771" s="53" t="str">
        <f>IFERROR(VLOOKUP($F771,Catalogos!$A:$B,2,0),"VII")</f>
        <v>VII</v>
      </c>
      <c r="N771" s="56" t="e">
        <f>VLOOKUP(MIN(IFERROR(VLOOKUP(T771,Catalogos!$F:$G,2,0),200),IFERROR(VLOOKUP(U771,Catalogos!$F:$G,2,0),200),IFERROR(VLOOKUP(V771,Catalogos!$F:$G,2,0),200),IFERROR(VLOOKUP(W771,Catalogos!$F:$G,2,0),200)),Catalogos!$G$30:$H$57,2,0)</f>
        <v>#N/A</v>
      </c>
      <c r="O771" s="53" t="e">
        <f>VLOOKUP($F771,Catalogos!$A:$C,3,0)</f>
        <v>#N/A</v>
      </c>
      <c r="P771" s="14" t="e">
        <f t="shared" si="68"/>
        <v>#N/A</v>
      </c>
      <c r="Q771" s="20">
        <f t="shared" si="69"/>
        <v>0</v>
      </c>
      <c r="R771" s="20" t="e">
        <f t="shared" si="70"/>
        <v>#N/A</v>
      </c>
      <c r="S771" s="20" t="s">
        <v>118</v>
      </c>
      <c r="T771" s="65" t="e">
        <f>VLOOKUP($X771,Vector!$A:$I,6,0)</f>
        <v>#N/A</v>
      </c>
      <c r="U771" s="65" t="e">
        <f>VLOOKUP($X771,Vector!$A:$I,7,0)</f>
        <v>#N/A</v>
      </c>
      <c r="V771" s="65" t="e">
        <f>VLOOKUP($X771,Vector!$A:$I,8,0)</f>
        <v>#N/A</v>
      </c>
      <c r="W771" s="65" t="e">
        <f>VLOOKUP($X771,Vector!$A:$I,9,0)</f>
        <v>#N/A</v>
      </c>
      <c r="X771" s="13" t="str">
        <f t="shared" si="71"/>
        <v/>
      </c>
      <c r="Y771" s="75">
        <f t="shared" ref="Y771:Y834" si="72">IF(X771="",0,1)</f>
        <v>0</v>
      </c>
    </row>
    <row r="772" spans="10:25" x14ac:dyDescent="0.25">
      <c r="J772" s="57" t="e">
        <f>+VLOOKUP($X772,Vector!$A:$P,4,0)-$A772</f>
        <v>#N/A</v>
      </c>
      <c r="K772" s="57" t="e">
        <f>+VLOOKUP($X772,Vector!$A:$P,2,0)</f>
        <v>#N/A</v>
      </c>
      <c r="L772" s="57" t="e">
        <f>VLOOKUP(VLOOKUP($X772,Vector!$A:$P,5,0),Catalogos!K:L,2,0)</f>
        <v>#N/A</v>
      </c>
      <c r="M772" s="53" t="str">
        <f>IFERROR(VLOOKUP($F772,Catalogos!$A:$B,2,0),"VII")</f>
        <v>VII</v>
      </c>
      <c r="N772" s="56" t="e">
        <f>VLOOKUP(MIN(IFERROR(VLOOKUP(T772,Catalogos!$F:$G,2,0),200),IFERROR(VLOOKUP(U772,Catalogos!$F:$G,2,0),200),IFERROR(VLOOKUP(V772,Catalogos!$F:$G,2,0),200),IFERROR(VLOOKUP(W772,Catalogos!$F:$G,2,0),200)),Catalogos!$G$30:$H$57,2,0)</f>
        <v>#N/A</v>
      </c>
      <c r="O772" s="53" t="e">
        <f>VLOOKUP($F772,Catalogos!$A:$C,3,0)</f>
        <v>#N/A</v>
      </c>
      <c r="P772" s="14" t="e">
        <f t="shared" si="68"/>
        <v>#N/A</v>
      </c>
      <c r="Q772" s="20">
        <f t="shared" si="69"/>
        <v>0</v>
      </c>
      <c r="R772" s="20" t="e">
        <f t="shared" si="70"/>
        <v>#N/A</v>
      </c>
      <c r="S772" s="20" t="s">
        <v>118</v>
      </c>
      <c r="T772" s="65" t="e">
        <f>VLOOKUP($X772,Vector!$A:$I,6,0)</f>
        <v>#N/A</v>
      </c>
      <c r="U772" s="65" t="e">
        <f>VLOOKUP($X772,Vector!$A:$I,7,0)</f>
        <v>#N/A</v>
      </c>
      <c r="V772" s="65" t="e">
        <f>VLOOKUP($X772,Vector!$A:$I,8,0)</f>
        <v>#N/A</v>
      </c>
      <c r="W772" s="65" t="e">
        <f>VLOOKUP($X772,Vector!$A:$I,9,0)</f>
        <v>#N/A</v>
      </c>
      <c r="X772" s="13" t="str">
        <f t="shared" si="71"/>
        <v/>
      </c>
      <c r="Y772" s="75">
        <f t="shared" si="72"/>
        <v>0</v>
      </c>
    </row>
    <row r="773" spans="10:25" x14ac:dyDescent="0.25">
      <c r="J773" s="57" t="e">
        <f>+VLOOKUP($X773,Vector!$A:$P,4,0)-$A773</f>
        <v>#N/A</v>
      </c>
      <c r="K773" s="57" t="e">
        <f>+VLOOKUP($X773,Vector!$A:$P,2,0)</f>
        <v>#N/A</v>
      </c>
      <c r="L773" s="57" t="e">
        <f>VLOOKUP(VLOOKUP($X773,Vector!$A:$P,5,0),Catalogos!K:L,2,0)</f>
        <v>#N/A</v>
      </c>
      <c r="M773" s="53" t="str">
        <f>IFERROR(VLOOKUP($F773,Catalogos!$A:$B,2,0),"VII")</f>
        <v>VII</v>
      </c>
      <c r="N773" s="56" t="e">
        <f>VLOOKUP(MIN(IFERROR(VLOOKUP(T773,Catalogos!$F:$G,2,0),200),IFERROR(VLOOKUP(U773,Catalogos!$F:$G,2,0),200),IFERROR(VLOOKUP(V773,Catalogos!$F:$G,2,0),200),IFERROR(VLOOKUP(W773,Catalogos!$F:$G,2,0),200)),Catalogos!$G$30:$H$57,2,0)</f>
        <v>#N/A</v>
      </c>
      <c r="O773" s="53" t="e">
        <f>VLOOKUP($F773,Catalogos!$A:$C,3,0)</f>
        <v>#N/A</v>
      </c>
      <c r="P773" s="14" t="e">
        <f t="shared" si="68"/>
        <v>#N/A</v>
      </c>
      <c r="Q773" s="20">
        <f t="shared" si="69"/>
        <v>0</v>
      </c>
      <c r="R773" s="20" t="e">
        <f t="shared" si="70"/>
        <v>#N/A</v>
      </c>
      <c r="S773" s="20" t="s">
        <v>118</v>
      </c>
      <c r="T773" s="65" t="e">
        <f>VLOOKUP($X773,Vector!$A:$I,6,0)</f>
        <v>#N/A</v>
      </c>
      <c r="U773" s="65" t="e">
        <f>VLOOKUP($X773,Vector!$A:$I,7,0)</f>
        <v>#N/A</v>
      </c>
      <c r="V773" s="65" t="e">
        <f>VLOOKUP($X773,Vector!$A:$I,8,0)</f>
        <v>#N/A</v>
      </c>
      <c r="W773" s="65" t="e">
        <f>VLOOKUP($X773,Vector!$A:$I,9,0)</f>
        <v>#N/A</v>
      </c>
      <c r="X773" s="13" t="str">
        <f t="shared" si="71"/>
        <v/>
      </c>
      <c r="Y773" s="75">
        <f t="shared" si="72"/>
        <v>0</v>
      </c>
    </row>
    <row r="774" spans="10:25" x14ac:dyDescent="0.25">
      <c r="J774" s="57" t="e">
        <f>+VLOOKUP($X774,Vector!$A:$P,4,0)-$A774</f>
        <v>#N/A</v>
      </c>
      <c r="K774" s="57" t="e">
        <f>+VLOOKUP($X774,Vector!$A:$P,2,0)</f>
        <v>#N/A</v>
      </c>
      <c r="L774" s="57" t="e">
        <f>VLOOKUP(VLOOKUP($X774,Vector!$A:$P,5,0),Catalogos!K:L,2,0)</f>
        <v>#N/A</v>
      </c>
      <c r="M774" s="53" t="str">
        <f>IFERROR(VLOOKUP($F774,Catalogos!$A:$B,2,0),"VII")</f>
        <v>VII</v>
      </c>
      <c r="N774" s="56" t="e">
        <f>VLOOKUP(MIN(IFERROR(VLOOKUP(T774,Catalogos!$F:$G,2,0),200),IFERROR(VLOOKUP(U774,Catalogos!$F:$G,2,0),200),IFERROR(VLOOKUP(V774,Catalogos!$F:$G,2,0),200),IFERROR(VLOOKUP(W774,Catalogos!$F:$G,2,0),200)),Catalogos!$G$30:$H$57,2,0)</f>
        <v>#N/A</v>
      </c>
      <c r="O774" s="53" t="e">
        <f>VLOOKUP($F774,Catalogos!$A:$C,3,0)</f>
        <v>#N/A</v>
      </c>
      <c r="P774" s="14" t="e">
        <f t="shared" si="68"/>
        <v>#N/A</v>
      </c>
      <c r="Q774" s="20">
        <f t="shared" si="69"/>
        <v>0</v>
      </c>
      <c r="R774" s="20" t="e">
        <f t="shared" si="70"/>
        <v>#N/A</v>
      </c>
      <c r="S774" s="20" t="s">
        <v>118</v>
      </c>
      <c r="T774" s="65" t="e">
        <f>VLOOKUP($X774,Vector!$A:$I,6,0)</f>
        <v>#N/A</v>
      </c>
      <c r="U774" s="65" t="e">
        <f>VLOOKUP($X774,Vector!$A:$I,7,0)</f>
        <v>#N/A</v>
      </c>
      <c r="V774" s="65" t="e">
        <f>VLOOKUP($X774,Vector!$A:$I,8,0)</f>
        <v>#N/A</v>
      </c>
      <c r="W774" s="65" t="e">
        <f>VLOOKUP($X774,Vector!$A:$I,9,0)</f>
        <v>#N/A</v>
      </c>
      <c r="X774" s="13" t="str">
        <f t="shared" si="71"/>
        <v/>
      </c>
      <c r="Y774" s="75">
        <f t="shared" si="72"/>
        <v>0</v>
      </c>
    </row>
    <row r="775" spans="10:25" x14ac:dyDescent="0.25">
      <c r="J775" s="57" t="e">
        <f>+VLOOKUP($X775,Vector!$A:$P,4,0)-$A775</f>
        <v>#N/A</v>
      </c>
      <c r="K775" s="57" t="e">
        <f>+VLOOKUP($X775,Vector!$A:$P,2,0)</f>
        <v>#N/A</v>
      </c>
      <c r="L775" s="57" t="e">
        <f>VLOOKUP(VLOOKUP($X775,Vector!$A:$P,5,0),Catalogos!K:L,2,0)</f>
        <v>#N/A</v>
      </c>
      <c r="M775" s="53" t="str">
        <f>IFERROR(VLOOKUP($F775,Catalogos!$A:$B,2,0),"VII")</f>
        <v>VII</v>
      </c>
      <c r="N775" s="56" t="e">
        <f>VLOOKUP(MIN(IFERROR(VLOOKUP(T775,Catalogos!$F:$G,2,0),200),IFERROR(VLOOKUP(U775,Catalogos!$F:$G,2,0),200),IFERROR(VLOOKUP(V775,Catalogos!$F:$G,2,0),200),IFERROR(VLOOKUP(W775,Catalogos!$F:$G,2,0),200)),Catalogos!$G$30:$H$57,2,0)</f>
        <v>#N/A</v>
      </c>
      <c r="O775" s="53" t="e">
        <f>VLOOKUP($F775,Catalogos!$A:$C,3,0)</f>
        <v>#N/A</v>
      </c>
      <c r="P775" s="14" t="e">
        <f t="shared" si="68"/>
        <v>#N/A</v>
      </c>
      <c r="Q775" s="20">
        <f t="shared" si="69"/>
        <v>0</v>
      </c>
      <c r="R775" s="20" t="e">
        <f t="shared" si="70"/>
        <v>#N/A</v>
      </c>
      <c r="S775" s="20" t="s">
        <v>118</v>
      </c>
      <c r="T775" s="65" t="e">
        <f>VLOOKUP($X775,Vector!$A:$I,6,0)</f>
        <v>#N/A</v>
      </c>
      <c r="U775" s="65" t="e">
        <f>VLOOKUP($X775,Vector!$A:$I,7,0)</f>
        <v>#N/A</v>
      </c>
      <c r="V775" s="65" t="e">
        <f>VLOOKUP($X775,Vector!$A:$I,8,0)</f>
        <v>#N/A</v>
      </c>
      <c r="W775" s="65" t="e">
        <f>VLOOKUP($X775,Vector!$A:$I,9,0)</f>
        <v>#N/A</v>
      </c>
      <c r="X775" s="13" t="str">
        <f t="shared" si="71"/>
        <v/>
      </c>
      <c r="Y775" s="75">
        <f t="shared" si="72"/>
        <v>0</v>
      </c>
    </row>
    <row r="776" spans="10:25" x14ac:dyDescent="0.25">
      <c r="J776" s="57" t="e">
        <f>+VLOOKUP($X776,Vector!$A:$P,4,0)-$A776</f>
        <v>#N/A</v>
      </c>
      <c r="K776" s="57" t="e">
        <f>+VLOOKUP($X776,Vector!$A:$P,2,0)</f>
        <v>#N/A</v>
      </c>
      <c r="L776" s="57" t="e">
        <f>VLOOKUP(VLOOKUP($X776,Vector!$A:$P,5,0),Catalogos!K:L,2,0)</f>
        <v>#N/A</v>
      </c>
      <c r="M776" s="53" t="str">
        <f>IFERROR(VLOOKUP($F776,Catalogos!$A:$B,2,0),"VII")</f>
        <v>VII</v>
      </c>
      <c r="N776" s="56" t="e">
        <f>VLOOKUP(MIN(IFERROR(VLOOKUP(T776,Catalogos!$F:$G,2,0),200),IFERROR(VLOOKUP(U776,Catalogos!$F:$G,2,0),200),IFERROR(VLOOKUP(V776,Catalogos!$F:$G,2,0),200),IFERROR(VLOOKUP(W776,Catalogos!$F:$G,2,0),200)),Catalogos!$G$30:$H$57,2,0)</f>
        <v>#N/A</v>
      </c>
      <c r="O776" s="53" t="e">
        <f>VLOOKUP($F776,Catalogos!$A:$C,3,0)</f>
        <v>#N/A</v>
      </c>
      <c r="P776" s="14" t="e">
        <f t="shared" si="68"/>
        <v>#N/A</v>
      </c>
      <c r="Q776" s="20">
        <f t="shared" si="69"/>
        <v>0</v>
      </c>
      <c r="R776" s="20" t="e">
        <f t="shared" si="70"/>
        <v>#N/A</v>
      </c>
      <c r="S776" s="20" t="s">
        <v>118</v>
      </c>
      <c r="T776" s="65" t="e">
        <f>VLOOKUP($X776,Vector!$A:$I,6,0)</f>
        <v>#N/A</v>
      </c>
      <c r="U776" s="65" t="e">
        <f>VLOOKUP($X776,Vector!$A:$I,7,0)</f>
        <v>#N/A</v>
      </c>
      <c r="V776" s="65" t="e">
        <f>VLOOKUP($X776,Vector!$A:$I,8,0)</f>
        <v>#N/A</v>
      </c>
      <c r="W776" s="65" t="e">
        <f>VLOOKUP($X776,Vector!$A:$I,9,0)</f>
        <v>#N/A</v>
      </c>
      <c r="X776" s="13" t="str">
        <f t="shared" si="71"/>
        <v/>
      </c>
      <c r="Y776" s="75">
        <f t="shared" si="72"/>
        <v>0</v>
      </c>
    </row>
    <row r="777" spans="10:25" x14ac:dyDescent="0.25">
      <c r="J777" s="57" t="e">
        <f>+VLOOKUP($X777,Vector!$A:$P,4,0)-$A777</f>
        <v>#N/A</v>
      </c>
      <c r="K777" s="57" t="e">
        <f>+VLOOKUP($X777,Vector!$A:$P,2,0)</f>
        <v>#N/A</v>
      </c>
      <c r="L777" s="57" t="e">
        <f>VLOOKUP(VLOOKUP($X777,Vector!$A:$P,5,0),Catalogos!K:L,2,0)</f>
        <v>#N/A</v>
      </c>
      <c r="M777" s="53" t="str">
        <f>IFERROR(VLOOKUP($F777,Catalogos!$A:$B,2,0),"VII")</f>
        <v>VII</v>
      </c>
      <c r="N777" s="56" t="e">
        <f>VLOOKUP(MIN(IFERROR(VLOOKUP(T777,Catalogos!$F:$G,2,0),200),IFERROR(VLOOKUP(U777,Catalogos!$F:$G,2,0),200),IFERROR(VLOOKUP(V777,Catalogos!$F:$G,2,0),200),IFERROR(VLOOKUP(W777,Catalogos!$F:$G,2,0),200)),Catalogos!$G$30:$H$57,2,0)</f>
        <v>#N/A</v>
      </c>
      <c r="O777" s="53" t="e">
        <f>VLOOKUP($F777,Catalogos!$A:$C,3,0)</f>
        <v>#N/A</v>
      </c>
      <c r="P777" s="14" t="e">
        <f t="shared" si="68"/>
        <v>#N/A</v>
      </c>
      <c r="Q777" s="20">
        <f t="shared" si="69"/>
        <v>0</v>
      </c>
      <c r="R777" s="20" t="e">
        <f t="shared" si="70"/>
        <v>#N/A</v>
      </c>
      <c r="S777" s="20" t="s">
        <v>118</v>
      </c>
      <c r="T777" s="65" t="e">
        <f>VLOOKUP($X777,Vector!$A:$I,6,0)</f>
        <v>#N/A</v>
      </c>
      <c r="U777" s="65" t="e">
        <f>VLOOKUP($X777,Vector!$A:$I,7,0)</f>
        <v>#N/A</v>
      </c>
      <c r="V777" s="65" t="e">
        <f>VLOOKUP($X777,Vector!$A:$I,8,0)</f>
        <v>#N/A</v>
      </c>
      <c r="W777" s="65" t="e">
        <f>VLOOKUP($X777,Vector!$A:$I,9,0)</f>
        <v>#N/A</v>
      </c>
      <c r="X777" s="13" t="str">
        <f t="shared" si="71"/>
        <v/>
      </c>
      <c r="Y777" s="75">
        <f t="shared" si="72"/>
        <v>0</v>
      </c>
    </row>
    <row r="778" spans="10:25" x14ac:dyDescent="0.25">
      <c r="J778" s="57" t="e">
        <f>+VLOOKUP($X778,Vector!$A:$P,4,0)-$A778</f>
        <v>#N/A</v>
      </c>
      <c r="K778" s="57" t="e">
        <f>+VLOOKUP($X778,Vector!$A:$P,2,0)</f>
        <v>#N/A</v>
      </c>
      <c r="L778" s="57" t="e">
        <f>VLOOKUP(VLOOKUP($X778,Vector!$A:$P,5,0),Catalogos!K:L,2,0)</f>
        <v>#N/A</v>
      </c>
      <c r="M778" s="53" t="str">
        <f>IFERROR(VLOOKUP($F778,Catalogos!$A:$B,2,0),"VII")</f>
        <v>VII</v>
      </c>
      <c r="N778" s="56" t="e">
        <f>VLOOKUP(MIN(IFERROR(VLOOKUP(T778,Catalogos!$F:$G,2,0),200),IFERROR(VLOOKUP(U778,Catalogos!$F:$G,2,0),200),IFERROR(VLOOKUP(V778,Catalogos!$F:$G,2,0),200),IFERROR(VLOOKUP(W778,Catalogos!$F:$G,2,0),200)),Catalogos!$G$30:$H$57,2,0)</f>
        <v>#N/A</v>
      </c>
      <c r="O778" s="53" t="e">
        <f>VLOOKUP($F778,Catalogos!$A:$C,3,0)</f>
        <v>#N/A</v>
      </c>
      <c r="P778" s="14" t="e">
        <f t="shared" si="68"/>
        <v>#N/A</v>
      </c>
      <c r="Q778" s="20">
        <f t="shared" si="69"/>
        <v>0</v>
      </c>
      <c r="R778" s="20" t="e">
        <f t="shared" si="70"/>
        <v>#N/A</v>
      </c>
      <c r="S778" s="20" t="s">
        <v>118</v>
      </c>
      <c r="T778" s="65" t="e">
        <f>VLOOKUP($X778,Vector!$A:$I,6,0)</f>
        <v>#N/A</v>
      </c>
      <c r="U778" s="65" t="e">
        <f>VLOOKUP($X778,Vector!$A:$I,7,0)</f>
        <v>#N/A</v>
      </c>
      <c r="V778" s="65" t="e">
        <f>VLOOKUP($X778,Vector!$A:$I,8,0)</f>
        <v>#N/A</v>
      </c>
      <c r="W778" s="65" t="e">
        <f>VLOOKUP($X778,Vector!$A:$I,9,0)</f>
        <v>#N/A</v>
      </c>
      <c r="X778" s="13" t="str">
        <f t="shared" si="71"/>
        <v/>
      </c>
      <c r="Y778" s="75">
        <f t="shared" si="72"/>
        <v>0</v>
      </c>
    </row>
    <row r="779" spans="10:25" x14ac:dyDescent="0.25">
      <c r="J779" s="57" t="e">
        <f>+VLOOKUP($X779,Vector!$A:$P,4,0)-$A779</f>
        <v>#N/A</v>
      </c>
      <c r="K779" s="57" t="e">
        <f>+VLOOKUP($X779,Vector!$A:$P,2,0)</f>
        <v>#N/A</v>
      </c>
      <c r="L779" s="57" t="e">
        <f>VLOOKUP(VLOOKUP($X779,Vector!$A:$P,5,0),Catalogos!K:L,2,0)</f>
        <v>#N/A</v>
      </c>
      <c r="M779" s="53" t="str">
        <f>IFERROR(VLOOKUP($F779,Catalogos!$A:$B,2,0),"VII")</f>
        <v>VII</v>
      </c>
      <c r="N779" s="56" t="e">
        <f>VLOOKUP(MIN(IFERROR(VLOOKUP(T779,Catalogos!$F:$G,2,0),200),IFERROR(VLOOKUP(U779,Catalogos!$F:$G,2,0),200),IFERROR(VLOOKUP(V779,Catalogos!$F:$G,2,0),200),IFERROR(VLOOKUP(W779,Catalogos!$F:$G,2,0),200)),Catalogos!$G$30:$H$57,2,0)</f>
        <v>#N/A</v>
      </c>
      <c r="O779" s="53" t="e">
        <f>VLOOKUP($F779,Catalogos!$A:$C,3,0)</f>
        <v>#N/A</v>
      </c>
      <c r="P779" s="14" t="e">
        <f t="shared" si="68"/>
        <v>#N/A</v>
      </c>
      <c r="Q779" s="20">
        <f t="shared" si="69"/>
        <v>0</v>
      </c>
      <c r="R779" s="20" t="e">
        <f t="shared" si="70"/>
        <v>#N/A</v>
      </c>
      <c r="S779" s="20" t="s">
        <v>118</v>
      </c>
      <c r="T779" s="65" t="e">
        <f>VLOOKUP($X779,Vector!$A:$I,6,0)</f>
        <v>#N/A</v>
      </c>
      <c r="U779" s="65" t="e">
        <f>VLOOKUP($X779,Vector!$A:$I,7,0)</f>
        <v>#N/A</v>
      </c>
      <c r="V779" s="65" t="e">
        <f>VLOOKUP($X779,Vector!$A:$I,8,0)</f>
        <v>#N/A</v>
      </c>
      <c r="W779" s="65" t="e">
        <f>VLOOKUP($X779,Vector!$A:$I,9,0)</f>
        <v>#N/A</v>
      </c>
      <c r="X779" s="13" t="str">
        <f t="shared" si="71"/>
        <v/>
      </c>
      <c r="Y779" s="75">
        <f t="shared" si="72"/>
        <v>0</v>
      </c>
    </row>
    <row r="780" spans="10:25" x14ac:dyDescent="0.25">
      <c r="J780" s="57" t="e">
        <f>+VLOOKUP($X780,Vector!$A:$P,4,0)-$A780</f>
        <v>#N/A</v>
      </c>
      <c r="K780" s="57" t="e">
        <f>+VLOOKUP($X780,Vector!$A:$P,2,0)</f>
        <v>#N/A</v>
      </c>
      <c r="L780" s="57" t="e">
        <f>VLOOKUP(VLOOKUP($X780,Vector!$A:$P,5,0),Catalogos!K:L,2,0)</f>
        <v>#N/A</v>
      </c>
      <c r="M780" s="53" t="str">
        <f>IFERROR(VLOOKUP($F780,Catalogos!$A:$B,2,0),"VII")</f>
        <v>VII</v>
      </c>
      <c r="N780" s="56" t="e">
        <f>VLOOKUP(MIN(IFERROR(VLOOKUP(T780,Catalogos!$F:$G,2,0),200),IFERROR(VLOOKUP(U780,Catalogos!$F:$G,2,0),200),IFERROR(VLOOKUP(V780,Catalogos!$F:$G,2,0),200),IFERROR(VLOOKUP(W780,Catalogos!$F:$G,2,0),200)),Catalogos!$G$30:$H$57,2,0)</f>
        <v>#N/A</v>
      </c>
      <c r="O780" s="53" t="e">
        <f>VLOOKUP($F780,Catalogos!$A:$C,3,0)</f>
        <v>#N/A</v>
      </c>
      <c r="P780" s="14" t="e">
        <f t="shared" si="68"/>
        <v>#N/A</v>
      </c>
      <c r="Q780" s="20">
        <f t="shared" si="69"/>
        <v>0</v>
      </c>
      <c r="R780" s="20" t="e">
        <f t="shared" si="70"/>
        <v>#N/A</v>
      </c>
      <c r="S780" s="20" t="s">
        <v>118</v>
      </c>
      <c r="T780" s="65" t="e">
        <f>VLOOKUP($X780,Vector!$A:$I,6,0)</f>
        <v>#N/A</v>
      </c>
      <c r="U780" s="65" t="e">
        <f>VLOOKUP($X780,Vector!$A:$I,7,0)</f>
        <v>#N/A</v>
      </c>
      <c r="V780" s="65" t="e">
        <f>VLOOKUP($X780,Vector!$A:$I,8,0)</f>
        <v>#N/A</v>
      </c>
      <c r="W780" s="65" t="e">
        <f>VLOOKUP($X780,Vector!$A:$I,9,0)</f>
        <v>#N/A</v>
      </c>
      <c r="X780" s="13" t="str">
        <f t="shared" si="71"/>
        <v/>
      </c>
      <c r="Y780" s="75">
        <f t="shared" si="72"/>
        <v>0</v>
      </c>
    </row>
    <row r="781" spans="10:25" x14ac:dyDescent="0.25">
      <c r="J781" s="57" t="e">
        <f>+VLOOKUP($X781,Vector!$A:$P,4,0)-$A781</f>
        <v>#N/A</v>
      </c>
      <c r="K781" s="57" t="e">
        <f>+VLOOKUP($X781,Vector!$A:$P,2,0)</f>
        <v>#N/A</v>
      </c>
      <c r="L781" s="57" t="e">
        <f>VLOOKUP(VLOOKUP($X781,Vector!$A:$P,5,0),Catalogos!K:L,2,0)</f>
        <v>#N/A</v>
      </c>
      <c r="M781" s="53" t="str">
        <f>IFERROR(VLOOKUP($F781,Catalogos!$A:$B,2,0),"VII")</f>
        <v>VII</v>
      </c>
      <c r="N781" s="56" t="e">
        <f>VLOOKUP(MIN(IFERROR(VLOOKUP(T781,Catalogos!$F:$G,2,0),200),IFERROR(VLOOKUP(U781,Catalogos!$F:$G,2,0),200),IFERROR(VLOOKUP(V781,Catalogos!$F:$G,2,0),200),IFERROR(VLOOKUP(W781,Catalogos!$F:$G,2,0),200)),Catalogos!$G$30:$H$57,2,0)</f>
        <v>#N/A</v>
      </c>
      <c r="O781" s="53" t="e">
        <f>VLOOKUP($F781,Catalogos!$A:$C,3,0)</f>
        <v>#N/A</v>
      </c>
      <c r="P781" s="14" t="e">
        <f t="shared" si="68"/>
        <v>#N/A</v>
      </c>
      <c r="Q781" s="20">
        <f t="shared" si="69"/>
        <v>0</v>
      </c>
      <c r="R781" s="20" t="e">
        <f t="shared" si="70"/>
        <v>#N/A</v>
      </c>
      <c r="S781" s="20" t="s">
        <v>118</v>
      </c>
      <c r="T781" s="65" t="e">
        <f>VLOOKUP($X781,Vector!$A:$I,6,0)</f>
        <v>#N/A</v>
      </c>
      <c r="U781" s="65" t="e">
        <f>VLOOKUP($X781,Vector!$A:$I,7,0)</f>
        <v>#N/A</v>
      </c>
      <c r="V781" s="65" t="e">
        <f>VLOOKUP($X781,Vector!$A:$I,8,0)</f>
        <v>#N/A</v>
      </c>
      <c r="W781" s="65" t="e">
        <f>VLOOKUP($X781,Vector!$A:$I,9,0)</f>
        <v>#N/A</v>
      </c>
      <c r="X781" s="13" t="str">
        <f t="shared" si="71"/>
        <v/>
      </c>
      <c r="Y781" s="75">
        <f t="shared" si="72"/>
        <v>0</v>
      </c>
    </row>
    <row r="782" spans="10:25" x14ac:dyDescent="0.25">
      <c r="J782" s="57" t="e">
        <f>+VLOOKUP($X782,Vector!$A:$P,4,0)-$A782</f>
        <v>#N/A</v>
      </c>
      <c r="K782" s="57" t="e">
        <f>+VLOOKUP($X782,Vector!$A:$P,2,0)</f>
        <v>#N/A</v>
      </c>
      <c r="L782" s="57" t="e">
        <f>VLOOKUP(VLOOKUP($X782,Vector!$A:$P,5,0),Catalogos!K:L,2,0)</f>
        <v>#N/A</v>
      </c>
      <c r="M782" s="53" t="str">
        <f>IFERROR(VLOOKUP($F782,Catalogos!$A:$B,2,0),"VII")</f>
        <v>VII</v>
      </c>
      <c r="N782" s="56" t="e">
        <f>VLOOKUP(MIN(IFERROR(VLOOKUP(T782,Catalogos!$F:$G,2,0),200),IFERROR(VLOOKUP(U782,Catalogos!$F:$G,2,0),200),IFERROR(VLOOKUP(V782,Catalogos!$F:$G,2,0),200),IFERROR(VLOOKUP(W782,Catalogos!$F:$G,2,0),200)),Catalogos!$G$30:$H$57,2,0)</f>
        <v>#N/A</v>
      </c>
      <c r="O782" s="53" t="e">
        <f>VLOOKUP($F782,Catalogos!$A:$C,3,0)</f>
        <v>#N/A</v>
      </c>
      <c r="P782" s="14" t="e">
        <f t="shared" si="68"/>
        <v>#N/A</v>
      </c>
      <c r="Q782" s="20">
        <f t="shared" si="69"/>
        <v>0</v>
      </c>
      <c r="R782" s="20" t="e">
        <f t="shared" si="70"/>
        <v>#N/A</v>
      </c>
      <c r="S782" s="20" t="s">
        <v>118</v>
      </c>
      <c r="T782" s="65" t="e">
        <f>VLOOKUP($X782,Vector!$A:$I,6,0)</f>
        <v>#N/A</v>
      </c>
      <c r="U782" s="65" t="e">
        <f>VLOOKUP($X782,Vector!$A:$I,7,0)</f>
        <v>#N/A</v>
      </c>
      <c r="V782" s="65" t="e">
        <f>VLOOKUP($X782,Vector!$A:$I,8,0)</f>
        <v>#N/A</v>
      </c>
      <c r="W782" s="65" t="e">
        <f>VLOOKUP($X782,Vector!$A:$I,9,0)</f>
        <v>#N/A</v>
      </c>
      <c r="X782" s="13" t="str">
        <f t="shared" si="71"/>
        <v/>
      </c>
      <c r="Y782" s="75">
        <f t="shared" si="72"/>
        <v>0</v>
      </c>
    </row>
    <row r="783" spans="10:25" x14ac:dyDescent="0.25">
      <c r="J783" s="57" t="e">
        <f>+VLOOKUP($X783,Vector!$A:$P,4,0)-$A783</f>
        <v>#N/A</v>
      </c>
      <c r="K783" s="57" t="e">
        <f>+VLOOKUP($X783,Vector!$A:$P,2,0)</f>
        <v>#N/A</v>
      </c>
      <c r="L783" s="57" t="e">
        <f>VLOOKUP(VLOOKUP($X783,Vector!$A:$P,5,0),Catalogos!K:L,2,0)</f>
        <v>#N/A</v>
      </c>
      <c r="M783" s="53" t="str">
        <f>IFERROR(VLOOKUP($F783,Catalogos!$A:$B,2,0),"VII")</f>
        <v>VII</v>
      </c>
      <c r="N783" s="56" t="e">
        <f>VLOOKUP(MIN(IFERROR(VLOOKUP(T783,Catalogos!$F:$G,2,0),200),IFERROR(VLOOKUP(U783,Catalogos!$F:$G,2,0),200),IFERROR(VLOOKUP(V783,Catalogos!$F:$G,2,0),200),IFERROR(VLOOKUP(W783,Catalogos!$F:$G,2,0),200)),Catalogos!$G$30:$H$57,2,0)</f>
        <v>#N/A</v>
      </c>
      <c r="O783" s="53" t="e">
        <f>VLOOKUP($F783,Catalogos!$A:$C,3,0)</f>
        <v>#N/A</v>
      </c>
      <c r="P783" s="14" t="e">
        <f t="shared" si="68"/>
        <v>#N/A</v>
      </c>
      <c r="Q783" s="20">
        <f t="shared" si="69"/>
        <v>0</v>
      </c>
      <c r="R783" s="20" t="e">
        <f t="shared" si="70"/>
        <v>#N/A</v>
      </c>
      <c r="S783" s="20" t="s">
        <v>118</v>
      </c>
      <c r="T783" s="65" t="e">
        <f>VLOOKUP($X783,Vector!$A:$I,6,0)</f>
        <v>#N/A</v>
      </c>
      <c r="U783" s="65" t="e">
        <f>VLOOKUP($X783,Vector!$A:$I,7,0)</f>
        <v>#N/A</v>
      </c>
      <c r="V783" s="65" t="e">
        <f>VLOOKUP($X783,Vector!$A:$I,8,0)</f>
        <v>#N/A</v>
      </c>
      <c r="W783" s="65" t="e">
        <f>VLOOKUP($X783,Vector!$A:$I,9,0)</f>
        <v>#N/A</v>
      </c>
      <c r="X783" s="13" t="str">
        <f t="shared" si="71"/>
        <v/>
      </c>
      <c r="Y783" s="75">
        <f t="shared" si="72"/>
        <v>0</v>
      </c>
    </row>
    <row r="784" spans="10:25" x14ac:dyDescent="0.25">
      <c r="J784" s="57" t="e">
        <f>+VLOOKUP($X784,Vector!$A:$P,4,0)-$A784</f>
        <v>#N/A</v>
      </c>
      <c r="K784" s="57" t="e">
        <f>+VLOOKUP($X784,Vector!$A:$P,2,0)</f>
        <v>#N/A</v>
      </c>
      <c r="L784" s="57" t="e">
        <f>VLOOKUP(VLOOKUP($X784,Vector!$A:$P,5,0),Catalogos!K:L,2,0)</f>
        <v>#N/A</v>
      </c>
      <c r="M784" s="53" t="str">
        <f>IFERROR(VLOOKUP($F784,Catalogos!$A:$B,2,0),"VII")</f>
        <v>VII</v>
      </c>
      <c r="N784" s="56" t="e">
        <f>VLOOKUP(MIN(IFERROR(VLOOKUP(T784,Catalogos!$F:$G,2,0),200),IFERROR(VLOOKUP(U784,Catalogos!$F:$G,2,0),200),IFERROR(VLOOKUP(V784,Catalogos!$F:$G,2,0),200),IFERROR(VLOOKUP(W784,Catalogos!$F:$G,2,0),200)),Catalogos!$G$30:$H$57,2,0)</f>
        <v>#N/A</v>
      </c>
      <c r="O784" s="53" t="e">
        <f>VLOOKUP($F784,Catalogos!$A:$C,3,0)</f>
        <v>#N/A</v>
      </c>
      <c r="P784" s="14" t="e">
        <f t="shared" si="68"/>
        <v>#N/A</v>
      </c>
      <c r="Q784" s="20">
        <f t="shared" si="69"/>
        <v>0</v>
      </c>
      <c r="R784" s="20" t="e">
        <f t="shared" si="70"/>
        <v>#N/A</v>
      </c>
      <c r="S784" s="20" t="s">
        <v>118</v>
      </c>
      <c r="T784" s="65" t="e">
        <f>VLOOKUP($X784,Vector!$A:$I,6,0)</f>
        <v>#N/A</v>
      </c>
      <c r="U784" s="65" t="e">
        <f>VLOOKUP($X784,Vector!$A:$I,7,0)</f>
        <v>#N/A</v>
      </c>
      <c r="V784" s="65" t="e">
        <f>VLOOKUP($X784,Vector!$A:$I,8,0)</f>
        <v>#N/A</v>
      </c>
      <c r="W784" s="65" t="e">
        <f>VLOOKUP($X784,Vector!$A:$I,9,0)</f>
        <v>#N/A</v>
      </c>
      <c r="X784" s="13" t="str">
        <f t="shared" si="71"/>
        <v/>
      </c>
      <c r="Y784" s="75">
        <f t="shared" si="72"/>
        <v>0</v>
      </c>
    </row>
    <row r="785" spans="10:25" x14ac:dyDescent="0.25">
      <c r="J785" s="57" t="e">
        <f>+VLOOKUP($X785,Vector!$A:$P,4,0)-$A785</f>
        <v>#N/A</v>
      </c>
      <c r="K785" s="57" t="e">
        <f>+VLOOKUP($X785,Vector!$A:$P,2,0)</f>
        <v>#N/A</v>
      </c>
      <c r="L785" s="57" t="e">
        <f>VLOOKUP(VLOOKUP($X785,Vector!$A:$P,5,0),Catalogos!K:L,2,0)</f>
        <v>#N/A</v>
      </c>
      <c r="M785" s="53" t="str">
        <f>IFERROR(VLOOKUP($F785,Catalogos!$A:$B,2,0),"VII")</f>
        <v>VII</v>
      </c>
      <c r="N785" s="56" t="e">
        <f>VLOOKUP(MIN(IFERROR(VLOOKUP(T785,Catalogos!$F:$G,2,0),200),IFERROR(VLOOKUP(U785,Catalogos!$F:$G,2,0),200),IFERROR(VLOOKUP(V785,Catalogos!$F:$G,2,0),200),IFERROR(VLOOKUP(W785,Catalogos!$F:$G,2,0),200)),Catalogos!$G$30:$H$57,2,0)</f>
        <v>#N/A</v>
      </c>
      <c r="O785" s="53" t="e">
        <f>VLOOKUP($F785,Catalogos!$A:$C,3,0)</f>
        <v>#N/A</v>
      </c>
      <c r="P785" s="14" t="e">
        <f t="shared" si="68"/>
        <v>#N/A</v>
      </c>
      <c r="Q785" s="20">
        <f t="shared" si="69"/>
        <v>0</v>
      </c>
      <c r="R785" s="20" t="e">
        <f t="shared" si="70"/>
        <v>#N/A</v>
      </c>
      <c r="S785" s="20" t="s">
        <v>118</v>
      </c>
      <c r="T785" s="65" t="e">
        <f>VLOOKUP($X785,Vector!$A:$I,6,0)</f>
        <v>#N/A</v>
      </c>
      <c r="U785" s="65" t="e">
        <f>VLOOKUP($X785,Vector!$A:$I,7,0)</f>
        <v>#N/A</v>
      </c>
      <c r="V785" s="65" t="e">
        <f>VLOOKUP($X785,Vector!$A:$I,8,0)</f>
        <v>#N/A</v>
      </c>
      <c r="W785" s="65" t="e">
        <f>VLOOKUP($X785,Vector!$A:$I,9,0)</f>
        <v>#N/A</v>
      </c>
      <c r="X785" s="13" t="str">
        <f t="shared" si="71"/>
        <v/>
      </c>
      <c r="Y785" s="75">
        <f t="shared" si="72"/>
        <v>0</v>
      </c>
    </row>
    <row r="786" spans="10:25" x14ac:dyDescent="0.25">
      <c r="J786" s="57" t="e">
        <f>+VLOOKUP($X786,Vector!$A:$P,4,0)-$A786</f>
        <v>#N/A</v>
      </c>
      <c r="K786" s="57" t="e">
        <f>+VLOOKUP($X786,Vector!$A:$P,2,0)</f>
        <v>#N/A</v>
      </c>
      <c r="L786" s="57" t="e">
        <f>VLOOKUP(VLOOKUP($X786,Vector!$A:$P,5,0),Catalogos!K:L,2,0)</f>
        <v>#N/A</v>
      </c>
      <c r="M786" s="53" t="str">
        <f>IFERROR(VLOOKUP($F786,Catalogos!$A:$B,2,0),"VII")</f>
        <v>VII</v>
      </c>
      <c r="N786" s="56" t="e">
        <f>VLOOKUP(MIN(IFERROR(VLOOKUP(T786,Catalogos!$F:$G,2,0),200),IFERROR(VLOOKUP(U786,Catalogos!$F:$G,2,0),200),IFERROR(VLOOKUP(V786,Catalogos!$F:$G,2,0),200),IFERROR(VLOOKUP(W786,Catalogos!$F:$G,2,0),200)),Catalogos!$G$30:$H$57,2,0)</f>
        <v>#N/A</v>
      </c>
      <c r="O786" s="53" t="e">
        <f>VLOOKUP($F786,Catalogos!$A:$C,3,0)</f>
        <v>#N/A</v>
      </c>
      <c r="P786" s="14" t="e">
        <f t="shared" si="68"/>
        <v>#N/A</v>
      </c>
      <c r="Q786" s="20">
        <f t="shared" si="69"/>
        <v>0</v>
      </c>
      <c r="R786" s="20" t="e">
        <f t="shared" si="70"/>
        <v>#N/A</v>
      </c>
      <c r="S786" s="20" t="s">
        <v>118</v>
      </c>
      <c r="T786" s="65" t="e">
        <f>VLOOKUP($X786,Vector!$A:$I,6,0)</f>
        <v>#N/A</v>
      </c>
      <c r="U786" s="65" t="e">
        <f>VLOOKUP($X786,Vector!$A:$I,7,0)</f>
        <v>#N/A</v>
      </c>
      <c r="V786" s="65" t="e">
        <f>VLOOKUP($X786,Vector!$A:$I,8,0)</f>
        <v>#N/A</v>
      </c>
      <c r="W786" s="65" t="e">
        <f>VLOOKUP($X786,Vector!$A:$I,9,0)</f>
        <v>#N/A</v>
      </c>
      <c r="X786" s="13" t="str">
        <f t="shared" si="71"/>
        <v/>
      </c>
      <c r="Y786" s="75">
        <f t="shared" si="72"/>
        <v>0</v>
      </c>
    </row>
    <row r="787" spans="10:25" x14ac:dyDescent="0.25">
      <c r="J787" s="57" t="e">
        <f>+VLOOKUP($X787,Vector!$A:$P,4,0)-$A787</f>
        <v>#N/A</v>
      </c>
      <c r="K787" s="57" t="e">
        <f>+VLOOKUP($X787,Vector!$A:$P,2,0)</f>
        <v>#N/A</v>
      </c>
      <c r="L787" s="57" t="e">
        <f>VLOOKUP(VLOOKUP($X787,Vector!$A:$P,5,0),Catalogos!K:L,2,0)</f>
        <v>#N/A</v>
      </c>
      <c r="M787" s="53" t="str">
        <f>IFERROR(VLOOKUP($F787,Catalogos!$A:$B,2,0),"VII")</f>
        <v>VII</v>
      </c>
      <c r="N787" s="56" t="e">
        <f>VLOOKUP(MIN(IFERROR(VLOOKUP(T787,Catalogos!$F:$G,2,0),200),IFERROR(VLOOKUP(U787,Catalogos!$F:$G,2,0),200),IFERROR(VLOOKUP(V787,Catalogos!$F:$G,2,0),200),IFERROR(VLOOKUP(W787,Catalogos!$F:$G,2,0),200)),Catalogos!$G$30:$H$57,2,0)</f>
        <v>#N/A</v>
      </c>
      <c r="O787" s="53" t="e">
        <f>VLOOKUP($F787,Catalogos!$A:$C,3,0)</f>
        <v>#N/A</v>
      </c>
      <c r="P787" s="14" t="e">
        <f t="shared" si="68"/>
        <v>#N/A</v>
      </c>
      <c r="Q787" s="20">
        <f t="shared" si="69"/>
        <v>0</v>
      </c>
      <c r="R787" s="20" t="e">
        <f t="shared" si="70"/>
        <v>#N/A</v>
      </c>
      <c r="S787" s="20" t="s">
        <v>118</v>
      </c>
      <c r="T787" s="65" t="e">
        <f>VLOOKUP($X787,Vector!$A:$I,6,0)</f>
        <v>#N/A</v>
      </c>
      <c r="U787" s="65" t="e">
        <f>VLOOKUP($X787,Vector!$A:$I,7,0)</f>
        <v>#N/A</v>
      </c>
      <c r="V787" s="65" t="e">
        <f>VLOOKUP($X787,Vector!$A:$I,8,0)</f>
        <v>#N/A</v>
      </c>
      <c r="W787" s="65" t="e">
        <f>VLOOKUP($X787,Vector!$A:$I,9,0)</f>
        <v>#N/A</v>
      </c>
      <c r="X787" s="13" t="str">
        <f t="shared" si="71"/>
        <v/>
      </c>
      <c r="Y787" s="75">
        <f t="shared" si="72"/>
        <v>0</v>
      </c>
    </row>
    <row r="788" spans="10:25" x14ac:dyDescent="0.25">
      <c r="J788" s="57" t="e">
        <f>+VLOOKUP($X788,Vector!$A:$P,4,0)-$A788</f>
        <v>#N/A</v>
      </c>
      <c r="K788" s="57" t="e">
        <f>+VLOOKUP($X788,Vector!$A:$P,2,0)</f>
        <v>#N/A</v>
      </c>
      <c r="L788" s="57" t="e">
        <f>VLOOKUP(VLOOKUP($X788,Vector!$A:$P,5,0),Catalogos!K:L,2,0)</f>
        <v>#N/A</v>
      </c>
      <c r="M788" s="53" t="str">
        <f>IFERROR(VLOOKUP($F788,Catalogos!$A:$B,2,0),"VII")</f>
        <v>VII</v>
      </c>
      <c r="N788" s="56" t="e">
        <f>VLOOKUP(MIN(IFERROR(VLOOKUP(T788,Catalogos!$F:$G,2,0),200),IFERROR(VLOOKUP(U788,Catalogos!$F:$G,2,0),200),IFERROR(VLOOKUP(V788,Catalogos!$F:$G,2,0),200),IFERROR(VLOOKUP(W788,Catalogos!$F:$G,2,0),200)),Catalogos!$G$30:$H$57,2,0)</f>
        <v>#N/A</v>
      </c>
      <c r="O788" s="53" t="e">
        <f>VLOOKUP($F788,Catalogos!$A:$C,3,0)</f>
        <v>#N/A</v>
      </c>
      <c r="P788" s="14" t="e">
        <f t="shared" si="68"/>
        <v>#N/A</v>
      </c>
      <c r="Q788" s="20">
        <f t="shared" si="69"/>
        <v>0</v>
      </c>
      <c r="R788" s="20" t="e">
        <f t="shared" si="70"/>
        <v>#N/A</v>
      </c>
      <c r="S788" s="20" t="s">
        <v>118</v>
      </c>
      <c r="T788" s="65" t="e">
        <f>VLOOKUP($X788,Vector!$A:$I,6,0)</f>
        <v>#N/A</v>
      </c>
      <c r="U788" s="65" t="e">
        <f>VLOOKUP($X788,Vector!$A:$I,7,0)</f>
        <v>#N/A</v>
      </c>
      <c r="V788" s="65" t="e">
        <f>VLOOKUP($X788,Vector!$A:$I,8,0)</f>
        <v>#N/A</v>
      </c>
      <c r="W788" s="65" t="e">
        <f>VLOOKUP($X788,Vector!$A:$I,9,0)</f>
        <v>#N/A</v>
      </c>
      <c r="X788" s="13" t="str">
        <f t="shared" si="71"/>
        <v/>
      </c>
      <c r="Y788" s="75">
        <f t="shared" si="72"/>
        <v>0</v>
      </c>
    </row>
    <row r="789" spans="10:25" x14ac:dyDescent="0.25">
      <c r="J789" s="57" t="e">
        <f>+VLOOKUP($X789,Vector!$A:$P,4,0)-$A789</f>
        <v>#N/A</v>
      </c>
      <c r="K789" s="57" t="e">
        <f>+VLOOKUP($X789,Vector!$A:$P,2,0)</f>
        <v>#N/A</v>
      </c>
      <c r="L789" s="57" t="e">
        <f>VLOOKUP(VLOOKUP($X789,Vector!$A:$P,5,0),Catalogos!K:L,2,0)</f>
        <v>#N/A</v>
      </c>
      <c r="M789" s="53" t="str">
        <f>IFERROR(VLOOKUP($F789,Catalogos!$A:$B,2,0),"VII")</f>
        <v>VII</v>
      </c>
      <c r="N789" s="56" t="e">
        <f>VLOOKUP(MIN(IFERROR(VLOOKUP(T789,Catalogos!$F:$G,2,0),200),IFERROR(VLOOKUP(U789,Catalogos!$F:$G,2,0),200),IFERROR(VLOOKUP(V789,Catalogos!$F:$G,2,0),200),IFERROR(VLOOKUP(W789,Catalogos!$F:$G,2,0),200)),Catalogos!$G$30:$H$57,2,0)</f>
        <v>#N/A</v>
      </c>
      <c r="O789" s="53" t="e">
        <f>VLOOKUP($F789,Catalogos!$A:$C,3,0)</f>
        <v>#N/A</v>
      </c>
      <c r="P789" s="14" t="e">
        <f t="shared" si="68"/>
        <v>#N/A</v>
      </c>
      <c r="Q789" s="20">
        <f t="shared" si="69"/>
        <v>0</v>
      </c>
      <c r="R789" s="20" t="e">
        <f t="shared" si="70"/>
        <v>#N/A</v>
      </c>
      <c r="S789" s="20" t="s">
        <v>118</v>
      </c>
      <c r="T789" s="65" t="e">
        <f>VLOOKUP($X789,Vector!$A:$I,6,0)</f>
        <v>#N/A</v>
      </c>
      <c r="U789" s="65" t="e">
        <f>VLOOKUP($X789,Vector!$A:$I,7,0)</f>
        <v>#N/A</v>
      </c>
      <c r="V789" s="65" t="e">
        <f>VLOOKUP($X789,Vector!$A:$I,8,0)</f>
        <v>#N/A</v>
      </c>
      <c r="W789" s="65" t="e">
        <f>VLOOKUP($X789,Vector!$A:$I,9,0)</f>
        <v>#N/A</v>
      </c>
      <c r="X789" s="13" t="str">
        <f t="shared" si="71"/>
        <v/>
      </c>
      <c r="Y789" s="75">
        <f t="shared" si="72"/>
        <v>0</v>
      </c>
    </row>
    <row r="790" spans="10:25" x14ac:dyDescent="0.25">
      <c r="J790" s="57" t="e">
        <f>+VLOOKUP($X790,Vector!$A:$P,4,0)-$A790</f>
        <v>#N/A</v>
      </c>
      <c r="K790" s="57" t="e">
        <f>+VLOOKUP($X790,Vector!$A:$P,2,0)</f>
        <v>#N/A</v>
      </c>
      <c r="L790" s="57" t="e">
        <f>VLOOKUP(VLOOKUP($X790,Vector!$A:$P,5,0),Catalogos!K:L,2,0)</f>
        <v>#N/A</v>
      </c>
      <c r="M790" s="53" t="str">
        <f>IFERROR(VLOOKUP($F790,Catalogos!$A:$B,2,0),"VII")</f>
        <v>VII</v>
      </c>
      <c r="N790" s="56" t="e">
        <f>VLOOKUP(MIN(IFERROR(VLOOKUP(T790,Catalogos!$F:$G,2,0),200),IFERROR(VLOOKUP(U790,Catalogos!$F:$G,2,0),200),IFERROR(VLOOKUP(V790,Catalogos!$F:$G,2,0),200),IFERROR(VLOOKUP(W790,Catalogos!$F:$G,2,0),200)),Catalogos!$G$30:$H$57,2,0)</f>
        <v>#N/A</v>
      </c>
      <c r="O790" s="53" t="e">
        <f>VLOOKUP($F790,Catalogos!$A:$C,3,0)</f>
        <v>#N/A</v>
      </c>
      <c r="P790" s="14" t="e">
        <f t="shared" si="68"/>
        <v>#N/A</v>
      </c>
      <c r="Q790" s="20">
        <f t="shared" si="69"/>
        <v>0</v>
      </c>
      <c r="R790" s="20" t="e">
        <f t="shared" si="70"/>
        <v>#N/A</v>
      </c>
      <c r="S790" s="20" t="s">
        <v>118</v>
      </c>
      <c r="T790" s="65" t="e">
        <f>VLOOKUP($X790,Vector!$A:$I,6,0)</f>
        <v>#N/A</v>
      </c>
      <c r="U790" s="65" t="e">
        <f>VLOOKUP($X790,Vector!$A:$I,7,0)</f>
        <v>#N/A</v>
      </c>
      <c r="V790" s="65" t="e">
        <f>VLOOKUP($X790,Vector!$A:$I,8,0)</f>
        <v>#N/A</v>
      </c>
      <c r="W790" s="65" t="e">
        <f>VLOOKUP($X790,Vector!$A:$I,9,0)</f>
        <v>#N/A</v>
      </c>
      <c r="X790" s="13" t="str">
        <f t="shared" si="71"/>
        <v/>
      </c>
      <c r="Y790" s="75">
        <f t="shared" si="72"/>
        <v>0</v>
      </c>
    </row>
    <row r="791" spans="10:25" x14ac:dyDescent="0.25">
      <c r="J791" s="57" t="e">
        <f>+VLOOKUP($X791,Vector!$A:$P,4,0)-$A791</f>
        <v>#N/A</v>
      </c>
      <c r="K791" s="57" t="e">
        <f>+VLOOKUP($X791,Vector!$A:$P,2,0)</f>
        <v>#N/A</v>
      </c>
      <c r="L791" s="57" t="e">
        <f>VLOOKUP(VLOOKUP($X791,Vector!$A:$P,5,0),Catalogos!K:L,2,0)</f>
        <v>#N/A</v>
      </c>
      <c r="M791" s="53" t="str">
        <f>IFERROR(VLOOKUP($F791,Catalogos!$A:$B,2,0),"VII")</f>
        <v>VII</v>
      </c>
      <c r="N791" s="56" t="e">
        <f>VLOOKUP(MIN(IFERROR(VLOOKUP(T791,Catalogos!$F:$G,2,0),200),IFERROR(VLOOKUP(U791,Catalogos!$F:$G,2,0),200),IFERROR(VLOOKUP(V791,Catalogos!$F:$G,2,0),200),IFERROR(VLOOKUP(W791,Catalogos!$F:$G,2,0),200)),Catalogos!$G$30:$H$57,2,0)</f>
        <v>#N/A</v>
      </c>
      <c r="O791" s="53" t="e">
        <f>VLOOKUP($F791,Catalogos!$A:$C,3,0)</f>
        <v>#N/A</v>
      </c>
      <c r="P791" s="14" t="e">
        <f t="shared" si="68"/>
        <v>#N/A</v>
      </c>
      <c r="Q791" s="20">
        <f t="shared" si="69"/>
        <v>0</v>
      </c>
      <c r="R791" s="20" t="e">
        <f t="shared" si="70"/>
        <v>#N/A</v>
      </c>
      <c r="S791" s="20" t="s">
        <v>118</v>
      </c>
      <c r="T791" s="65" t="e">
        <f>VLOOKUP($X791,Vector!$A:$I,6,0)</f>
        <v>#N/A</v>
      </c>
      <c r="U791" s="65" t="e">
        <f>VLOOKUP($X791,Vector!$A:$I,7,0)</f>
        <v>#N/A</v>
      </c>
      <c r="V791" s="65" t="e">
        <f>VLOOKUP($X791,Vector!$A:$I,8,0)</f>
        <v>#N/A</v>
      </c>
      <c r="W791" s="65" t="e">
        <f>VLOOKUP($X791,Vector!$A:$I,9,0)</f>
        <v>#N/A</v>
      </c>
      <c r="X791" s="13" t="str">
        <f t="shared" si="71"/>
        <v/>
      </c>
      <c r="Y791" s="75">
        <f t="shared" si="72"/>
        <v>0</v>
      </c>
    </row>
    <row r="792" spans="10:25" x14ac:dyDescent="0.25">
      <c r="J792" s="57" t="e">
        <f>+VLOOKUP($X792,Vector!$A:$P,4,0)-$A792</f>
        <v>#N/A</v>
      </c>
      <c r="K792" s="57" t="e">
        <f>+VLOOKUP($X792,Vector!$A:$P,2,0)</f>
        <v>#N/A</v>
      </c>
      <c r="L792" s="57" t="e">
        <f>VLOOKUP(VLOOKUP($X792,Vector!$A:$P,5,0),Catalogos!K:L,2,0)</f>
        <v>#N/A</v>
      </c>
      <c r="M792" s="53" t="str">
        <f>IFERROR(VLOOKUP($F792,Catalogos!$A:$B,2,0),"VII")</f>
        <v>VII</v>
      </c>
      <c r="N792" s="56" t="e">
        <f>VLOOKUP(MIN(IFERROR(VLOOKUP(T792,Catalogos!$F:$G,2,0),200),IFERROR(VLOOKUP(U792,Catalogos!$F:$G,2,0),200),IFERROR(VLOOKUP(V792,Catalogos!$F:$G,2,0),200),IFERROR(VLOOKUP(W792,Catalogos!$F:$G,2,0),200)),Catalogos!$G$30:$H$57,2,0)</f>
        <v>#N/A</v>
      </c>
      <c r="O792" s="53" t="e">
        <f>VLOOKUP($F792,Catalogos!$A:$C,3,0)</f>
        <v>#N/A</v>
      </c>
      <c r="P792" s="14" t="e">
        <f t="shared" si="68"/>
        <v>#N/A</v>
      </c>
      <c r="Q792" s="20">
        <f t="shared" si="69"/>
        <v>0</v>
      </c>
      <c r="R792" s="20" t="e">
        <f t="shared" si="70"/>
        <v>#N/A</v>
      </c>
      <c r="S792" s="20" t="s">
        <v>118</v>
      </c>
      <c r="T792" s="65" t="e">
        <f>VLOOKUP($X792,Vector!$A:$I,6,0)</f>
        <v>#N/A</v>
      </c>
      <c r="U792" s="65" t="e">
        <f>VLOOKUP($X792,Vector!$A:$I,7,0)</f>
        <v>#N/A</v>
      </c>
      <c r="V792" s="65" t="e">
        <f>VLOOKUP($X792,Vector!$A:$I,8,0)</f>
        <v>#N/A</v>
      </c>
      <c r="W792" s="65" t="e">
        <f>VLOOKUP($X792,Vector!$A:$I,9,0)</f>
        <v>#N/A</v>
      </c>
      <c r="X792" s="13" t="str">
        <f t="shared" si="71"/>
        <v/>
      </c>
      <c r="Y792" s="75">
        <f t="shared" si="72"/>
        <v>0</v>
      </c>
    </row>
    <row r="793" spans="10:25" x14ac:dyDescent="0.25">
      <c r="J793" s="57" t="e">
        <f>+VLOOKUP($X793,Vector!$A:$P,4,0)-$A793</f>
        <v>#N/A</v>
      </c>
      <c r="K793" s="57" t="e">
        <f>+VLOOKUP($X793,Vector!$A:$P,2,0)</f>
        <v>#N/A</v>
      </c>
      <c r="L793" s="57" t="e">
        <f>VLOOKUP(VLOOKUP($X793,Vector!$A:$P,5,0),Catalogos!K:L,2,0)</f>
        <v>#N/A</v>
      </c>
      <c r="M793" s="53" t="str">
        <f>IFERROR(VLOOKUP($F793,Catalogos!$A:$B,2,0),"VII")</f>
        <v>VII</v>
      </c>
      <c r="N793" s="56" t="e">
        <f>VLOOKUP(MIN(IFERROR(VLOOKUP(T793,Catalogos!$F:$G,2,0),200),IFERROR(VLOOKUP(U793,Catalogos!$F:$G,2,0),200),IFERROR(VLOOKUP(V793,Catalogos!$F:$G,2,0),200),IFERROR(VLOOKUP(W793,Catalogos!$F:$G,2,0),200)),Catalogos!$G$30:$H$57,2,0)</f>
        <v>#N/A</v>
      </c>
      <c r="O793" s="53" t="e">
        <f>VLOOKUP($F793,Catalogos!$A:$C,3,0)</f>
        <v>#N/A</v>
      </c>
      <c r="P793" s="14" t="e">
        <f t="shared" si="68"/>
        <v>#N/A</v>
      </c>
      <c r="Q793" s="20">
        <f t="shared" si="69"/>
        <v>0</v>
      </c>
      <c r="R793" s="20" t="e">
        <f t="shared" si="70"/>
        <v>#N/A</v>
      </c>
      <c r="S793" s="20" t="s">
        <v>118</v>
      </c>
      <c r="T793" s="65" t="e">
        <f>VLOOKUP($X793,Vector!$A:$I,6,0)</f>
        <v>#N/A</v>
      </c>
      <c r="U793" s="65" t="e">
        <f>VLOOKUP($X793,Vector!$A:$I,7,0)</f>
        <v>#N/A</v>
      </c>
      <c r="V793" s="65" t="e">
        <f>VLOOKUP($X793,Vector!$A:$I,8,0)</f>
        <v>#N/A</v>
      </c>
      <c r="W793" s="65" t="e">
        <f>VLOOKUP($X793,Vector!$A:$I,9,0)</f>
        <v>#N/A</v>
      </c>
      <c r="X793" s="13" t="str">
        <f t="shared" si="71"/>
        <v/>
      </c>
      <c r="Y793" s="75">
        <f t="shared" si="72"/>
        <v>0</v>
      </c>
    </row>
    <row r="794" spans="10:25" x14ac:dyDescent="0.25">
      <c r="J794" s="57" t="e">
        <f>+VLOOKUP($X794,Vector!$A:$P,4,0)-$A794</f>
        <v>#N/A</v>
      </c>
      <c r="K794" s="57" t="e">
        <f>+VLOOKUP($X794,Vector!$A:$P,2,0)</f>
        <v>#N/A</v>
      </c>
      <c r="L794" s="57" t="e">
        <f>VLOOKUP(VLOOKUP($X794,Vector!$A:$P,5,0),Catalogos!K:L,2,0)</f>
        <v>#N/A</v>
      </c>
      <c r="M794" s="53" t="str">
        <f>IFERROR(VLOOKUP($F794,Catalogos!$A:$B,2,0),"VII")</f>
        <v>VII</v>
      </c>
      <c r="N794" s="56" t="e">
        <f>VLOOKUP(MIN(IFERROR(VLOOKUP(T794,Catalogos!$F:$G,2,0),200),IFERROR(VLOOKUP(U794,Catalogos!$F:$G,2,0),200),IFERROR(VLOOKUP(V794,Catalogos!$F:$G,2,0),200),IFERROR(VLOOKUP(W794,Catalogos!$F:$G,2,0),200)),Catalogos!$G$30:$H$57,2,0)</f>
        <v>#N/A</v>
      </c>
      <c r="O794" s="53" t="e">
        <f>VLOOKUP($F794,Catalogos!$A:$C,3,0)</f>
        <v>#N/A</v>
      </c>
      <c r="P794" s="14" t="e">
        <f t="shared" si="68"/>
        <v>#N/A</v>
      </c>
      <c r="Q794" s="20">
        <f t="shared" si="69"/>
        <v>0</v>
      </c>
      <c r="R794" s="20" t="e">
        <f t="shared" si="70"/>
        <v>#N/A</v>
      </c>
      <c r="S794" s="20" t="s">
        <v>118</v>
      </c>
      <c r="T794" s="65" t="e">
        <f>VLOOKUP($X794,Vector!$A:$I,6,0)</f>
        <v>#N/A</v>
      </c>
      <c r="U794" s="65" t="e">
        <f>VLOOKUP($X794,Vector!$A:$I,7,0)</f>
        <v>#N/A</v>
      </c>
      <c r="V794" s="65" t="e">
        <f>VLOOKUP($X794,Vector!$A:$I,8,0)</f>
        <v>#N/A</v>
      </c>
      <c r="W794" s="65" t="e">
        <f>VLOOKUP($X794,Vector!$A:$I,9,0)</f>
        <v>#N/A</v>
      </c>
      <c r="X794" s="13" t="str">
        <f t="shared" si="71"/>
        <v/>
      </c>
      <c r="Y794" s="75">
        <f t="shared" si="72"/>
        <v>0</v>
      </c>
    </row>
    <row r="795" spans="10:25" x14ac:dyDescent="0.25">
      <c r="J795" s="57" t="e">
        <f>+VLOOKUP($X795,Vector!$A:$P,4,0)-$A795</f>
        <v>#N/A</v>
      </c>
      <c r="K795" s="57" t="e">
        <f>+VLOOKUP($X795,Vector!$A:$P,2,0)</f>
        <v>#N/A</v>
      </c>
      <c r="L795" s="57" t="e">
        <f>VLOOKUP(VLOOKUP($X795,Vector!$A:$P,5,0),Catalogos!K:L,2,0)</f>
        <v>#N/A</v>
      </c>
      <c r="M795" s="53" t="str">
        <f>IFERROR(VLOOKUP($F795,Catalogos!$A:$B,2,0),"VII")</f>
        <v>VII</v>
      </c>
      <c r="N795" s="56" t="e">
        <f>VLOOKUP(MIN(IFERROR(VLOOKUP(T795,Catalogos!$F:$G,2,0),200),IFERROR(VLOOKUP(U795,Catalogos!$F:$G,2,0),200),IFERROR(VLOOKUP(V795,Catalogos!$F:$G,2,0),200),IFERROR(VLOOKUP(W795,Catalogos!$F:$G,2,0),200)),Catalogos!$G$30:$H$57,2,0)</f>
        <v>#N/A</v>
      </c>
      <c r="O795" s="53" t="e">
        <f>VLOOKUP($F795,Catalogos!$A:$C,3,0)</f>
        <v>#N/A</v>
      </c>
      <c r="P795" s="14" t="e">
        <f t="shared" si="68"/>
        <v>#N/A</v>
      </c>
      <c r="Q795" s="20">
        <f t="shared" si="69"/>
        <v>0</v>
      </c>
      <c r="R795" s="20" t="e">
        <f t="shared" si="70"/>
        <v>#N/A</v>
      </c>
      <c r="S795" s="20" t="s">
        <v>118</v>
      </c>
      <c r="T795" s="65" t="e">
        <f>VLOOKUP($X795,Vector!$A:$I,6,0)</f>
        <v>#N/A</v>
      </c>
      <c r="U795" s="65" t="e">
        <f>VLOOKUP($X795,Vector!$A:$I,7,0)</f>
        <v>#N/A</v>
      </c>
      <c r="V795" s="65" t="e">
        <f>VLOOKUP($X795,Vector!$A:$I,8,0)</f>
        <v>#N/A</v>
      </c>
      <c r="W795" s="65" t="e">
        <f>VLOOKUP($X795,Vector!$A:$I,9,0)</f>
        <v>#N/A</v>
      </c>
      <c r="X795" s="13" t="str">
        <f t="shared" si="71"/>
        <v/>
      </c>
      <c r="Y795" s="75">
        <f t="shared" si="72"/>
        <v>0</v>
      </c>
    </row>
    <row r="796" spans="10:25" x14ac:dyDescent="0.25">
      <c r="J796" s="57" t="e">
        <f>+VLOOKUP($X796,Vector!$A:$P,4,0)-$A796</f>
        <v>#N/A</v>
      </c>
      <c r="K796" s="57" t="e">
        <f>+VLOOKUP($X796,Vector!$A:$P,2,0)</f>
        <v>#N/A</v>
      </c>
      <c r="L796" s="57" t="e">
        <f>VLOOKUP(VLOOKUP($X796,Vector!$A:$P,5,0),Catalogos!K:L,2,0)</f>
        <v>#N/A</v>
      </c>
      <c r="M796" s="53" t="str">
        <f>IFERROR(VLOOKUP($F796,Catalogos!$A:$B,2,0),"VII")</f>
        <v>VII</v>
      </c>
      <c r="N796" s="56" t="e">
        <f>VLOOKUP(MIN(IFERROR(VLOOKUP(T796,Catalogos!$F:$G,2,0),200),IFERROR(VLOOKUP(U796,Catalogos!$F:$G,2,0),200),IFERROR(VLOOKUP(V796,Catalogos!$F:$G,2,0),200),IFERROR(VLOOKUP(W796,Catalogos!$F:$G,2,0),200)),Catalogos!$G$30:$H$57,2,0)</f>
        <v>#N/A</v>
      </c>
      <c r="O796" s="53" t="e">
        <f>VLOOKUP($F796,Catalogos!$A:$C,3,0)</f>
        <v>#N/A</v>
      </c>
      <c r="P796" s="14" t="e">
        <f t="shared" si="68"/>
        <v>#N/A</v>
      </c>
      <c r="Q796" s="20">
        <f t="shared" si="69"/>
        <v>0</v>
      </c>
      <c r="R796" s="20" t="e">
        <f t="shared" si="70"/>
        <v>#N/A</v>
      </c>
      <c r="S796" s="20" t="s">
        <v>118</v>
      </c>
      <c r="T796" s="65" t="e">
        <f>VLOOKUP($X796,Vector!$A:$I,6,0)</f>
        <v>#N/A</v>
      </c>
      <c r="U796" s="65" t="e">
        <f>VLOOKUP($X796,Vector!$A:$I,7,0)</f>
        <v>#N/A</v>
      </c>
      <c r="V796" s="65" t="e">
        <f>VLOOKUP($X796,Vector!$A:$I,8,0)</f>
        <v>#N/A</v>
      </c>
      <c r="W796" s="65" t="e">
        <f>VLOOKUP($X796,Vector!$A:$I,9,0)</f>
        <v>#N/A</v>
      </c>
      <c r="X796" s="13" t="str">
        <f t="shared" si="71"/>
        <v/>
      </c>
      <c r="Y796" s="75">
        <f t="shared" si="72"/>
        <v>0</v>
      </c>
    </row>
    <row r="797" spans="10:25" x14ac:dyDescent="0.25">
      <c r="J797" s="57" t="e">
        <f>+VLOOKUP($X797,Vector!$A:$P,4,0)-$A797</f>
        <v>#N/A</v>
      </c>
      <c r="K797" s="57" t="e">
        <f>+VLOOKUP($X797,Vector!$A:$P,2,0)</f>
        <v>#N/A</v>
      </c>
      <c r="L797" s="57" t="e">
        <f>VLOOKUP(VLOOKUP($X797,Vector!$A:$P,5,0),Catalogos!K:L,2,0)</f>
        <v>#N/A</v>
      </c>
      <c r="M797" s="53" t="str">
        <f>IFERROR(VLOOKUP($F797,Catalogos!$A:$B,2,0),"VII")</f>
        <v>VII</v>
      </c>
      <c r="N797" s="56" t="e">
        <f>VLOOKUP(MIN(IFERROR(VLOOKUP(T797,Catalogos!$F:$G,2,0),200),IFERROR(VLOOKUP(U797,Catalogos!$F:$G,2,0),200),IFERROR(VLOOKUP(V797,Catalogos!$F:$G,2,0),200),IFERROR(VLOOKUP(W797,Catalogos!$F:$G,2,0),200)),Catalogos!$G$30:$H$57,2,0)</f>
        <v>#N/A</v>
      </c>
      <c r="O797" s="53" t="e">
        <f>VLOOKUP($F797,Catalogos!$A:$C,3,0)</f>
        <v>#N/A</v>
      </c>
      <c r="P797" s="14" t="e">
        <f t="shared" si="68"/>
        <v>#N/A</v>
      </c>
      <c r="Q797" s="20">
        <f t="shared" si="69"/>
        <v>0</v>
      </c>
      <c r="R797" s="20" t="e">
        <f t="shared" si="70"/>
        <v>#N/A</v>
      </c>
      <c r="S797" s="20" t="s">
        <v>118</v>
      </c>
      <c r="T797" s="65" t="e">
        <f>VLOOKUP($X797,Vector!$A:$I,6,0)</f>
        <v>#N/A</v>
      </c>
      <c r="U797" s="65" t="e">
        <f>VLOOKUP($X797,Vector!$A:$I,7,0)</f>
        <v>#N/A</v>
      </c>
      <c r="V797" s="65" t="e">
        <f>VLOOKUP($X797,Vector!$A:$I,8,0)</f>
        <v>#N/A</v>
      </c>
      <c r="W797" s="65" t="e">
        <f>VLOOKUP($X797,Vector!$A:$I,9,0)</f>
        <v>#N/A</v>
      </c>
      <c r="X797" s="13" t="str">
        <f t="shared" si="71"/>
        <v/>
      </c>
      <c r="Y797" s="75">
        <f t="shared" si="72"/>
        <v>0</v>
      </c>
    </row>
    <row r="798" spans="10:25" x14ac:dyDescent="0.25">
      <c r="J798" s="57" t="e">
        <f>+VLOOKUP($X798,Vector!$A:$P,4,0)-$A798</f>
        <v>#N/A</v>
      </c>
      <c r="K798" s="57" t="e">
        <f>+VLOOKUP($X798,Vector!$A:$P,2,0)</f>
        <v>#N/A</v>
      </c>
      <c r="L798" s="57" t="e">
        <f>VLOOKUP(VLOOKUP($X798,Vector!$A:$P,5,0),Catalogos!K:L,2,0)</f>
        <v>#N/A</v>
      </c>
      <c r="M798" s="53" t="str">
        <f>IFERROR(VLOOKUP($F798,Catalogos!$A:$B,2,0),"VII")</f>
        <v>VII</v>
      </c>
      <c r="N798" s="56" t="e">
        <f>VLOOKUP(MIN(IFERROR(VLOOKUP(T798,Catalogos!$F:$G,2,0),200),IFERROR(VLOOKUP(U798,Catalogos!$F:$G,2,0),200),IFERROR(VLOOKUP(V798,Catalogos!$F:$G,2,0),200),IFERROR(VLOOKUP(W798,Catalogos!$F:$G,2,0),200)),Catalogos!$G$30:$H$57,2,0)</f>
        <v>#N/A</v>
      </c>
      <c r="O798" s="53" t="e">
        <f>VLOOKUP($F798,Catalogos!$A:$C,3,0)</f>
        <v>#N/A</v>
      </c>
      <c r="P798" s="14" t="e">
        <f t="shared" si="68"/>
        <v>#N/A</v>
      </c>
      <c r="Q798" s="20">
        <f t="shared" si="69"/>
        <v>0</v>
      </c>
      <c r="R798" s="20" t="e">
        <f t="shared" si="70"/>
        <v>#N/A</v>
      </c>
      <c r="S798" s="20" t="s">
        <v>118</v>
      </c>
      <c r="T798" s="65" t="e">
        <f>VLOOKUP($X798,Vector!$A:$I,6,0)</f>
        <v>#N/A</v>
      </c>
      <c r="U798" s="65" t="e">
        <f>VLOOKUP($X798,Vector!$A:$I,7,0)</f>
        <v>#N/A</v>
      </c>
      <c r="V798" s="65" t="e">
        <f>VLOOKUP($X798,Vector!$A:$I,8,0)</f>
        <v>#N/A</v>
      </c>
      <c r="W798" s="65" t="e">
        <f>VLOOKUP($X798,Vector!$A:$I,9,0)</f>
        <v>#N/A</v>
      </c>
      <c r="X798" s="13" t="str">
        <f t="shared" si="71"/>
        <v/>
      </c>
      <c r="Y798" s="75">
        <f t="shared" si="72"/>
        <v>0</v>
      </c>
    </row>
    <row r="799" spans="10:25" x14ac:dyDescent="0.25">
      <c r="J799" s="57" t="e">
        <f>+VLOOKUP($X799,Vector!$A:$P,4,0)-$A799</f>
        <v>#N/A</v>
      </c>
      <c r="K799" s="57" t="e">
        <f>+VLOOKUP($X799,Vector!$A:$P,2,0)</f>
        <v>#N/A</v>
      </c>
      <c r="L799" s="57" t="e">
        <f>VLOOKUP(VLOOKUP($X799,Vector!$A:$P,5,0),Catalogos!K:L,2,0)</f>
        <v>#N/A</v>
      </c>
      <c r="M799" s="53" t="str">
        <f>IFERROR(VLOOKUP($F799,Catalogos!$A:$B,2,0),"VII")</f>
        <v>VII</v>
      </c>
      <c r="N799" s="56" t="e">
        <f>VLOOKUP(MIN(IFERROR(VLOOKUP(T799,Catalogos!$F:$G,2,0),200),IFERROR(VLOOKUP(U799,Catalogos!$F:$G,2,0),200),IFERROR(VLOOKUP(V799,Catalogos!$F:$G,2,0),200),IFERROR(VLOOKUP(W799,Catalogos!$F:$G,2,0),200)),Catalogos!$G$30:$H$57,2,0)</f>
        <v>#N/A</v>
      </c>
      <c r="O799" s="53" t="e">
        <f>VLOOKUP($F799,Catalogos!$A:$C,3,0)</f>
        <v>#N/A</v>
      </c>
      <c r="P799" s="14" t="e">
        <f t="shared" si="68"/>
        <v>#N/A</v>
      </c>
      <c r="Q799" s="20">
        <f t="shared" si="69"/>
        <v>0</v>
      </c>
      <c r="R799" s="20" t="e">
        <f t="shared" si="70"/>
        <v>#N/A</v>
      </c>
      <c r="S799" s="20" t="s">
        <v>118</v>
      </c>
      <c r="T799" s="65" t="e">
        <f>VLOOKUP($X799,Vector!$A:$I,6,0)</f>
        <v>#N/A</v>
      </c>
      <c r="U799" s="65" t="e">
        <f>VLOOKUP($X799,Vector!$A:$I,7,0)</f>
        <v>#N/A</v>
      </c>
      <c r="V799" s="65" t="e">
        <f>VLOOKUP($X799,Vector!$A:$I,8,0)</f>
        <v>#N/A</v>
      </c>
      <c r="W799" s="65" t="e">
        <f>VLOOKUP($X799,Vector!$A:$I,9,0)</f>
        <v>#N/A</v>
      </c>
      <c r="X799" s="13" t="str">
        <f t="shared" si="71"/>
        <v/>
      </c>
      <c r="Y799" s="75">
        <f t="shared" si="72"/>
        <v>0</v>
      </c>
    </row>
    <row r="800" spans="10:25" x14ac:dyDescent="0.25">
      <c r="J800" s="57" t="e">
        <f>+VLOOKUP($X800,Vector!$A:$P,4,0)-$A800</f>
        <v>#N/A</v>
      </c>
      <c r="K800" s="57" t="e">
        <f>+VLOOKUP($X800,Vector!$A:$P,2,0)</f>
        <v>#N/A</v>
      </c>
      <c r="L800" s="57" t="e">
        <f>VLOOKUP(VLOOKUP($X800,Vector!$A:$P,5,0),Catalogos!K:L,2,0)</f>
        <v>#N/A</v>
      </c>
      <c r="M800" s="53" t="str">
        <f>IFERROR(VLOOKUP($F800,Catalogos!$A:$B,2,0),"VII")</f>
        <v>VII</v>
      </c>
      <c r="N800" s="56" t="e">
        <f>VLOOKUP(MIN(IFERROR(VLOOKUP(T800,Catalogos!$F:$G,2,0),200),IFERROR(VLOOKUP(U800,Catalogos!$F:$G,2,0),200),IFERROR(VLOOKUP(V800,Catalogos!$F:$G,2,0),200),IFERROR(VLOOKUP(W800,Catalogos!$F:$G,2,0),200)),Catalogos!$G$30:$H$57,2,0)</f>
        <v>#N/A</v>
      </c>
      <c r="O800" s="53" t="e">
        <f>VLOOKUP($F800,Catalogos!$A:$C,3,0)</f>
        <v>#N/A</v>
      </c>
      <c r="P800" s="14" t="e">
        <f t="shared" si="68"/>
        <v>#N/A</v>
      </c>
      <c r="Q800" s="20">
        <f t="shared" si="69"/>
        <v>0</v>
      </c>
      <c r="R800" s="20" t="e">
        <f t="shared" si="70"/>
        <v>#N/A</v>
      </c>
      <c r="S800" s="20" t="s">
        <v>118</v>
      </c>
      <c r="T800" s="65" t="e">
        <f>VLOOKUP($X800,Vector!$A:$I,6,0)</f>
        <v>#N/A</v>
      </c>
      <c r="U800" s="65" t="e">
        <f>VLOOKUP($X800,Vector!$A:$I,7,0)</f>
        <v>#N/A</v>
      </c>
      <c r="V800" s="65" t="e">
        <f>VLOOKUP($X800,Vector!$A:$I,8,0)</f>
        <v>#N/A</v>
      </c>
      <c r="W800" s="65" t="e">
        <f>VLOOKUP($X800,Vector!$A:$I,9,0)</f>
        <v>#N/A</v>
      </c>
      <c r="X800" s="13" t="str">
        <f t="shared" si="71"/>
        <v/>
      </c>
      <c r="Y800" s="75">
        <f t="shared" si="72"/>
        <v>0</v>
      </c>
    </row>
    <row r="801" spans="10:25" x14ac:dyDescent="0.25">
      <c r="J801" s="57" t="e">
        <f>+VLOOKUP($X801,Vector!$A:$P,4,0)-$A801</f>
        <v>#N/A</v>
      </c>
      <c r="K801" s="57" t="e">
        <f>+VLOOKUP($X801,Vector!$A:$P,2,0)</f>
        <v>#N/A</v>
      </c>
      <c r="L801" s="57" t="e">
        <f>VLOOKUP(VLOOKUP($X801,Vector!$A:$P,5,0),Catalogos!K:L,2,0)</f>
        <v>#N/A</v>
      </c>
      <c r="M801" s="53" t="str">
        <f>IFERROR(VLOOKUP($F801,Catalogos!$A:$B,2,0),"VII")</f>
        <v>VII</v>
      </c>
      <c r="N801" s="56" t="e">
        <f>VLOOKUP(MIN(IFERROR(VLOOKUP(T801,Catalogos!$F:$G,2,0),200),IFERROR(VLOOKUP(U801,Catalogos!$F:$G,2,0),200),IFERROR(VLOOKUP(V801,Catalogos!$F:$G,2,0),200),IFERROR(VLOOKUP(W801,Catalogos!$F:$G,2,0),200)),Catalogos!$G$30:$H$57,2,0)</f>
        <v>#N/A</v>
      </c>
      <c r="O801" s="53" t="e">
        <f>VLOOKUP($F801,Catalogos!$A:$C,3,0)</f>
        <v>#N/A</v>
      </c>
      <c r="P801" s="14" t="e">
        <f t="shared" si="68"/>
        <v>#N/A</v>
      </c>
      <c r="Q801" s="20">
        <f t="shared" si="69"/>
        <v>0</v>
      </c>
      <c r="R801" s="20" t="e">
        <f t="shared" si="70"/>
        <v>#N/A</v>
      </c>
      <c r="S801" s="20" t="s">
        <v>118</v>
      </c>
      <c r="T801" s="65" t="e">
        <f>VLOOKUP($X801,Vector!$A:$I,6,0)</f>
        <v>#N/A</v>
      </c>
      <c r="U801" s="65" t="e">
        <f>VLOOKUP($X801,Vector!$A:$I,7,0)</f>
        <v>#N/A</v>
      </c>
      <c r="V801" s="65" t="e">
        <f>VLOOKUP($X801,Vector!$A:$I,8,0)</f>
        <v>#N/A</v>
      </c>
      <c r="W801" s="65" t="e">
        <f>VLOOKUP($X801,Vector!$A:$I,9,0)</f>
        <v>#N/A</v>
      </c>
      <c r="X801" s="13" t="str">
        <f t="shared" si="71"/>
        <v/>
      </c>
      <c r="Y801" s="75">
        <f t="shared" si="72"/>
        <v>0</v>
      </c>
    </row>
    <row r="802" spans="10:25" x14ac:dyDescent="0.25">
      <c r="J802" s="57" t="e">
        <f>+VLOOKUP($X802,Vector!$A:$P,4,0)-$A802</f>
        <v>#N/A</v>
      </c>
      <c r="K802" s="57" t="e">
        <f>+VLOOKUP($X802,Vector!$A:$P,2,0)</f>
        <v>#N/A</v>
      </c>
      <c r="L802" s="57" t="e">
        <f>VLOOKUP(VLOOKUP($X802,Vector!$A:$P,5,0),Catalogos!K:L,2,0)</f>
        <v>#N/A</v>
      </c>
      <c r="M802" s="53" t="str">
        <f>IFERROR(VLOOKUP($F802,Catalogos!$A:$B,2,0),"VII")</f>
        <v>VII</v>
      </c>
      <c r="N802" s="56" t="e">
        <f>VLOOKUP(MIN(IFERROR(VLOOKUP(T802,Catalogos!$F:$G,2,0),200),IFERROR(VLOOKUP(U802,Catalogos!$F:$G,2,0),200),IFERROR(VLOOKUP(V802,Catalogos!$F:$G,2,0),200),IFERROR(VLOOKUP(W802,Catalogos!$F:$G,2,0),200)),Catalogos!$G$30:$H$57,2,0)</f>
        <v>#N/A</v>
      </c>
      <c r="O802" s="53" t="e">
        <f>VLOOKUP($F802,Catalogos!$A:$C,3,0)</f>
        <v>#N/A</v>
      </c>
      <c r="P802" s="14" t="e">
        <f t="shared" si="68"/>
        <v>#N/A</v>
      </c>
      <c r="Q802" s="20">
        <f t="shared" si="69"/>
        <v>0</v>
      </c>
      <c r="R802" s="20" t="e">
        <f t="shared" si="70"/>
        <v>#N/A</v>
      </c>
      <c r="S802" s="20" t="s">
        <v>118</v>
      </c>
      <c r="T802" s="65" t="e">
        <f>VLOOKUP($X802,Vector!$A:$I,6,0)</f>
        <v>#N/A</v>
      </c>
      <c r="U802" s="65" t="e">
        <f>VLOOKUP($X802,Vector!$A:$I,7,0)</f>
        <v>#N/A</v>
      </c>
      <c r="V802" s="65" t="e">
        <f>VLOOKUP($X802,Vector!$A:$I,8,0)</f>
        <v>#N/A</v>
      </c>
      <c r="W802" s="65" t="e">
        <f>VLOOKUP($X802,Vector!$A:$I,9,0)</f>
        <v>#N/A</v>
      </c>
      <c r="X802" s="13" t="str">
        <f t="shared" si="71"/>
        <v/>
      </c>
      <c r="Y802" s="75">
        <f t="shared" si="72"/>
        <v>0</v>
      </c>
    </row>
    <row r="803" spans="10:25" x14ac:dyDescent="0.25">
      <c r="J803" s="57" t="e">
        <f>+VLOOKUP($X803,Vector!$A:$P,4,0)-$A803</f>
        <v>#N/A</v>
      </c>
      <c r="K803" s="57" t="e">
        <f>+VLOOKUP($X803,Vector!$A:$P,2,0)</f>
        <v>#N/A</v>
      </c>
      <c r="L803" s="57" t="e">
        <f>VLOOKUP(VLOOKUP($X803,Vector!$A:$P,5,0),Catalogos!K:L,2,0)</f>
        <v>#N/A</v>
      </c>
      <c r="M803" s="53" t="str">
        <f>IFERROR(VLOOKUP($F803,Catalogos!$A:$B,2,0),"VII")</f>
        <v>VII</v>
      </c>
      <c r="N803" s="56" t="e">
        <f>VLOOKUP(MIN(IFERROR(VLOOKUP(T803,Catalogos!$F:$G,2,0),200),IFERROR(VLOOKUP(U803,Catalogos!$F:$G,2,0),200),IFERROR(VLOOKUP(V803,Catalogos!$F:$G,2,0),200),IFERROR(VLOOKUP(W803,Catalogos!$F:$G,2,0),200)),Catalogos!$G$30:$H$57,2,0)</f>
        <v>#N/A</v>
      </c>
      <c r="O803" s="53" t="e">
        <f>VLOOKUP($F803,Catalogos!$A:$C,3,0)</f>
        <v>#N/A</v>
      </c>
      <c r="P803" s="14" t="e">
        <f t="shared" si="68"/>
        <v>#N/A</v>
      </c>
      <c r="Q803" s="20">
        <f t="shared" si="69"/>
        <v>0</v>
      </c>
      <c r="R803" s="20" t="e">
        <f t="shared" si="70"/>
        <v>#N/A</v>
      </c>
      <c r="S803" s="20" t="s">
        <v>118</v>
      </c>
      <c r="T803" s="65" t="e">
        <f>VLOOKUP($X803,Vector!$A:$I,6,0)</f>
        <v>#N/A</v>
      </c>
      <c r="U803" s="65" t="e">
        <f>VLOOKUP($X803,Vector!$A:$I,7,0)</f>
        <v>#N/A</v>
      </c>
      <c r="V803" s="65" t="e">
        <f>VLOOKUP($X803,Vector!$A:$I,8,0)</f>
        <v>#N/A</v>
      </c>
      <c r="W803" s="65" t="e">
        <f>VLOOKUP($X803,Vector!$A:$I,9,0)</f>
        <v>#N/A</v>
      </c>
      <c r="X803" s="13" t="str">
        <f t="shared" si="71"/>
        <v/>
      </c>
      <c r="Y803" s="75">
        <f t="shared" si="72"/>
        <v>0</v>
      </c>
    </row>
    <row r="804" spans="10:25" x14ac:dyDescent="0.25">
      <c r="J804" s="57" t="e">
        <f>+VLOOKUP($X804,Vector!$A:$P,4,0)-$A804</f>
        <v>#N/A</v>
      </c>
      <c r="K804" s="57" t="e">
        <f>+VLOOKUP($X804,Vector!$A:$P,2,0)</f>
        <v>#N/A</v>
      </c>
      <c r="L804" s="57" t="e">
        <f>VLOOKUP(VLOOKUP($X804,Vector!$A:$P,5,0),Catalogos!K:L,2,0)</f>
        <v>#N/A</v>
      </c>
      <c r="M804" s="53" t="str">
        <f>IFERROR(VLOOKUP($F804,Catalogos!$A:$B,2,0),"VII")</f>
        <v>VII</v>
      </c>
      <c r="N804" s="56" t="e">
        <f>VLOOKUP(MIN(IFERROR(VLOOKUP(T804,Catalogos!$F:$G,2,0),200),IFERROR(VLOOKUP(U804,Catalogos!$F:$G,2,0),200),IFERROR(VLOOKUP(V804,Catalogos!$F:$G,2,0),200),IFERROR(VLOOKUP(W804,Catalogos!$F:$G,2,0),200)),Catalogos!$G$30:$H$57,2,0)</f>
        <v>#N/A</v>
      </c>
      <c r="O804" s="53" t="e">
        <f>VLOOKUP($F804,Catalogos!$A:$C,3,0)</f>
        <v>#N/A</v>
      </c>
      <c r="P804" s="14" t="e">
        <f t="shared" si="68"/>
        <v>#N/A</v>
      </c>
      <c r="Q804" s="20">
        <f t="shared" si="69"/>
        <v>0</v>
      </c>
      <c r="R804" s="20" t="e">
        <f t="shared" si="70"/>
        <v>#N/A</v>
      </c>
      <c r="S804" s="20" t="s">
        <v>118</v>
      </c>
      <c r="T804" s="65" t="e">
        <f>VLOOKUP($X804,Vector!$A:$I,6,0)</f>
        <v>#N/A</v>
      </c>
      <c r="U804" s="65" t="e">
        <f>VLOOKUP($X804,Vector!$A:$I,7,0)</f>
        <v>#N/A</v>
      </c>
      <c r="V804" s="65" t="e">
        <f>VLOOKUP($X804,Vector!$A:$I,8,0)</f>
        <v>#N/A</v>
      </c>
      <c r="W804" s="65" t="e">
        <f>VLOOKUP($X804,Vector!$A:$I,9,0)</f>
        <v>#N/A</v>
      </c>
      <c r="X804" s="13" t="str">
        <f t="shared" si="71"/>
        <v/>
      </c>
      <c r="Y804" s="75">
        <f t="shared" si="72"/>
        <v>0</v>
      </c>
    </row>
    <row r="805" spans="10:25" x14ac:dyDescent="0.25">
      <c r="J805" s="57" t="e">
        <f>+VLOOKUP($X805,Vector!$A:$P,4,0)-$A805</f>
        <v>#N/A</v>
      </c>
      <c r="K805" s="57" t="e">
        <f>+VLOOKUP($X805,Vector!$A:$P,2,0)</f>
        <v>#N/A</v>
      </c>
      <c r="L805" s="57" t="e">
        <f>VLOOKUP(VLOOKUP($X805,Vector!$A:$P,5,0),Catalogos!K:L,2,0)</f>
        <v>#N/A</v>
      </c>
      <c r="M805" s="53" t="str">
        <f>IFERROR(VLOOKUP($F805,Catalogos!$A:$B,2,0),"VII")</f>
        <v>VII</v>
      </c>
      <c r="N805" s="56" t="e">
        <f>VLOOKUP(MIN(IFERROR(VLOOKUP(T805,Catalogos!$F:$G,2,0),200),IFERROR(VLOOKUP(U805,Catalogos!$F:$G,2,0),200),IFERROR(VLOOKUP(V805,Catalogos!$F:$G,2,0),200),IFERROR(VLOOKUP(W805,Catalogos!$F:$G,2,0),200)),Catalogos!$G$30:$H$57,2,0)</f>
        <v>#N/A</v>
      </c>
      <c r="O805" s="53" t="e">
        <f>VLOOKUP($F805,Catalogos!$A:$C,3,0)</f>
        <v>#N/A</v>
      </c>
      <c r="P805" s="14" t="e">
        <f t="shared" si="68"/>
        <v>#N/A</v>
      </c>
      <c r="Q805" s="20">
        <f t="shared" si="69"/>
        <v>0</v>
      </c>
      <c r="R805" s="20" t="e">
        <f t="shared" si="70"/>
        <v>#N/A</v>
      </c>
      <c r="S805" s="20" t="s">
        <v>118</v>
      </c>
      <c r="T805" s="65" t="e">
        <f>VLOOKUP($X805,Vector!$A:$I,6,0)</f>
        <v>#N/A</v>
      </c>
      <c r="U805" s="65" t="e">
        <f>VLOOKUP($X805,Vector!$A:$I,7,0)</f>
        <v>#N/A</v>
      </c>
      <c r="V805" s="65" t="e">
        <f>VLOOKUP($X805,Vector!$A:$I,8,0)</f>
        <v>#N/A</v>
      </c>
      <c r="W805" s="65" t="e">
        <f>VLOOKUP($X805,Vector!$A:$I,9,0)</f>
        <v>#N/A</v>
      </c>
      <c r="X805" s="13" t="str">
        <f t="shared" si="71"/>
        <v/>
      </c>
      <c r="Y805" s="75">
        <f t="shared" si="72"/>
        <v>0</v>
      </c>
    </row>
    <row r="806" spans="10:25" x14ac:dyDescent="0.25">
      <c r="J806" s="57" t="e">
        <f>+VLOOKUP($X806,Vector!$A:$P,4,0)-$A806</f>
        <v>#N/A</v>
      </c>
      <c r="K806" s="57" t="e">
        <f>+VLOOKUP($X806,Vector!$A:$P,2,0)</f>
        <v>#N/A</v>
      </c>
      <c r="L806" s="57" t="e">
        <f>VLOOKUP(VLOOKUP($X806,Vector!$A:$P,5,0),Catalogos!K:L,2,0)</f>
        <v>#N/A</v>
      </c>
      <c r="M806" s="53" t="str">
        <f>IFERROR(VLOOKUP($F806,Catalogos!$A:$B,2,0),"VII")</f>
        <v>VII</v>
      </c>
      <c r="N806" s="56" t="e">
        <f>VLOOKUP(MIN(IFERROR(VLOOKUP(T806,Catalogos!$F:$G,2,0),200),IFERROR(VLOOKUP(U806,Catalogos!$F:$G,2,0),200),IFERROR(VLOOKUP(V806,Catalogos!$F:$G,2,0),200),IFERROR(VLOOKUP(W806,Catalogos!$F:$G,2,0),200)),Catalogos!$G$30:$H$57,2,0)</f>
        <v>#N/A</v>
      </c>
      <c r="O806" s="53" t="e">
        <f>VLOOKUP($F806,Catalogos!$A:$C,3,0)</f>
        <v>#N/A</v>
      </c>
      <c r="P806" s="14" t="e">
        <f t="shared" si="68"/>
        <v>#N/A</v>
      </c>
      <c r="Q806" s="20">
        <f t="shared" si="69"/>
        <v>0</v>
      </c>
      <c r="R806" s="20" t="e">
        <f t="shared" si="70"/>
        <v>#N/A</v>
      </c>
      <c r="S806" s="20" t="s">
        <v>118</v>
      </c>
      <c r="T806" s="65" t="e">
        <f>VLOOKUP($X806,Vector!$A:$I,6,0)</f>
        <v>#N/A</v>
      </c>
      <c r="U806" s="65" t="e">
        <f>VLOOKUP($X806,Vector!$A:$I,7,0)</f>
        <v>#N/A</v>
      </c>
      <c r="V806" s="65" t="e">
        <f>VLOOKUP($X806,Vector!$A:$I,8,0)</f>
        <v>#N/A</v>
      </c>
      <c r="W806" s="65" t="e">
        <f>VLOOKUP($X806,Vector!$A:$I,9,0)</f>
        <v>#N/A</v>
      </c>
      <c r="X806" s="13" t="str">
        <f t="shared" si="71"/>
        <v/>
      </c>
      <c r="Y806" s="75">
        <f t="shared" si="72"/>
        <v>0</v>
      </c>
    </row>
    <row r="807" spans="10:25" x14ac:dyDescent="0.25">
      <c r="J807" s="57" t="e">
        <f>+VLOOKUP($X807,Vector!$A:$P,4,0)-$A807</f>
        <v>#N/A</v>
      </c>
      <c r="K807" s="57" t="e">
        <f>+VLOOKUP($X807,Vector!$A:$P,2,0)</f>
        <v>#N/A</v>
      </c>
      <c r="L807" s="57" t="e">
        <f>VLOOKUP(VLOOKUP($X807,Vector!$A:$P,5,0),Catalogos!K:L,2,0)</f>
        <v>#N/A</v>
      </c>
      <c r="M807" s="53" t="str">
        <f>IFERROR(VLOOKUP($F807,Catalogos!$A:$B,2,0),"VII")</f>
        <v>VII</v>
      </c>
      <c r="N807" s="56" t="e">
        <f>VLOOKUP(MIN(IFERROR(VLOOKUP(T807,Catalogos!$F:$G,2,0),200),IFERROR(VLOOKUP(U807,Catalogos!$F:$G,2,0),200),IFERROR(VLOOKUP(V807,Catalogos!$F:$G,2,0),200),IFERROR(VLOOKUP(W807,Catalogos!$F:$G,2,0),200)),Catalogos!$G$30:$H$57,2,0)</f>
        <v>#N/A</v>
      </c>
      <c r="O807" s="53" t="e">
        <f>VLOOKUP($F807,Catalogos!$A:$C,3,0)</f>
        <v>#N/A</v>
      </c>
      <c r="P807" s="14" t="e">
        <f t="shared" si="68"/>
        <v>#N/A</v>
      </c>
      <c r="Q807" s="20">
        <f t="shared" si="69"/>
        <v>0</v>
      </c>
      <c r="R807" s="20" t="e">
        <f t="shared" si="70"/>
        <v>#N/A</v>
      </c>
      <c r="S807" s="20" t="s">
        <v>118</v>
      </c>
      <c r="T807" s="65" t="e">
        <f>VLOOKUP($X807,Vector!$A:$I,6,0)</f>
        <v>#N/A</v>
      </c>
      <c r="U807" s="65" t="e">
        <f>VLOOKUP($X807,Vector!$A:$I,7,0)</f>
        <v>#N/A</v>
      </c>
      <c r="V807" s="65" t="e">
        <f>VLOOKUP($X807,Vector!$A:$I,8,0)</f>
        <v>#N/A</v>
      </c>
      <c r="W807" s="65" t="e">
        <f>VLOOKUP($X807,Vector!$A:$I,9,0)</f>
        <v>#N/A</v>
      </c>
      <c r="X807" s="13" t="str">
        <f t="shared" si="71"/>
        <v/>
      </c>
      <c r="Y807" s="75">
        <f t="shared" si="72"/>
        <v>0</v>
      </c>
    </row>
    <row r="808" spans="10:25" x14ac:dyDescent="0.25">
      <c r="J808" s="57" t="e">
        <f>+VLOOKUP($X808,Vector!$A:$P,4,0)-$A808</f>
        <v>#N/A</v>
      </c>
      <c r="K808" s="57" t="e">
        <f>+VLOOKUP($X808,Vector!$A:$P,2,0)</f>
        <v>#N/A</v>
      </c>
      <c r="L808" s="57" t="e">
        <f>VLOOKUP(VLOOKUP($X808,Vector!$A:$P,5,0),Catalogos!K:L,2,0)</f>
        <v>#N/A</v>
      </c>
      <c r="M808" s="53" t="str">
        <f>IFERROR(VLOOKUP($F808,Catalogos!$A:$B,2,0),"VII")</f>
        <v>VII</v>
      </c>
      <c r="N808" s="56" t="e">
        <f>VLOOKUP(MIN(IFERROR(VLOOKUP(T808,Catalogos!$F:$G,2,0),200),IFERROR(VLOOKUP(U808,Catalogos!$F:$G,2,0),200),IFERROR(VLOOKUP(V808,Catalogos!$F:$G,2,0),200),IFERROR(VLOOKUP(W808,Catalogos!$F:$G,2,0),200)),Catalogos!$G$30:$H$57,2,0)</f>
        <v>#N/A</v>
      </c>
      <c r="O808" s="53" t="e">
        <f>VLOOKUP($F808,Catalogos!$A:$C,3,0)</f>
        <v>#N/A</v>
      </c>
      <c r="P808" s="14" t="e">
        <f t="shared" si="68"/>
        <v>#N/A</v>
      </c>
      <c r="Q808" s="20">
        <f t="shared" si="69"/>
        <v>0</v>
      </c>
      <c r="R808" s="20" t="e">
        <f t="shared" si="70"/>
        <v>#N/A</v>
      </c>
      <c r="S808" s="20" t="s">
        <v>118</v>
      </c>
      <c r="T808" s="65" t="e">
        <f>VLOOKUP($X808,Vector!$A:$I,6,0)</f>
        <v>#N/A</v>
      </c>
      <c r="U808" s="65" t="e">
        <f>VLOOKUP($X808,Vector!$A:$I,7,0)</f>
        <v>#N/A</v>
      </c>
      <c r="V808" s="65" t="e">
        <f>VLOOKUP($X808,Vector!$A:$I,8,0)</f>
        <v>#N/A</v>
      </c>
      <c r="W808" s="65" t="e">
        <f>VLOOKUP($X808,Vector!$A:$I,9,0)</f>
        <v>#N/A</v>
      </c>
      <c r="X808" s="13" t="str">
        <f t="shared" si="71"/>
        <v/>
      </c>
      <c r="Y808" s="75">
        <f t="shared" si="72"/>
        <v>0</v>
      </c>
    </row>
    <row r="809" spans="10:25" x14ac:dyDescent="0.25">
      <c r="J809" s="57" t="e">
        <f>+VLOOKUP($X809,Vector!$A:$P,4,0)-$A809</f>
        <v>#N/A</v>
      </c>
      <c r="K809" s="57" t="e">
        <f>+VLOOKUP($X809,Vector!$A:$P,2,0)</f>
        <v>#N/A</v>
      </c>
      <c r="L809" s="57" t="e">
        <f>VLOOKUP(VLOOKUP($X809,Vector!$A:$P,5,0),Catalogos!K:L,2,0)</f>
        <v>#N/A</v>
      </c>
      <c r="M809" s="53" t="str">
        <f>IFERROR(VLOOKUP($F809,Catalogos!$A:$B,2,0),"VII")</f>
        <v>VII</v>
      </c>
      <c r="N809" s="56" t="e">
        <f>VLOOKUP(MIN(IFERROR(VLOOKUP(T809,Catalogos!$F:$G,2,0),200),IFERROR(VLOOKUP(U809,Catalogos!$F:$G,2,0),200),IFERROR(VLOOKUP(V809,Catalogos!$F:$G,2,0),200),IFERROR(VLOOKUP(W809,Catalogos!$F:$G,2,0),200)),Catalogos!$G$30:$H$57,2,0)</f>
        <v>#N/A</v>
      </c>
      <c r="O809" s="53" t="e">
        <f>VLOOKUP($F809,Catalogos!$A:$C,3,0)</f>
        <v>#N/A</v>
      </c>
      <c r="P809" s="14" t="e">
        <f t="shared" si="68"/>
        <v>#N/A</v>
      </c>
      <c r="Q809" s="20">
        <f t="shared" si="69"/>
        <v>0</v>
      </c>
      <c r="R809" s="20" t="e">
        <f t="shared" si="70"/>
        <v>#N/A</v>
      </c>
      <c r="S809" s="20" t="s">
        <v>118</v>
      </c>
      <c r="T809" s="65" t="e">
        <f>VLOOKUP($X809,Vector!$A:$I,6,0)</f>
        <v>#N/A</v>
      </c>
      <c r="U809" s="65" t="e">
        <f>VLOOKUP($X809,Vector!$A:$I,7,0)</f>
        <v>#N/A</v>
      </c>
      <c r="V809" s="65" t="e">
        <f>VLOOKUP($X809,Vector!$A:$I,8,0)</f>
        <v>#N/A</v>
      </c>
      <c r="W809" s="65" t="e">
        <f>VLOOKUP($X809,Vector!$A:$I,9,0)</f>
        <v>#N/A</v>
      </c>
      <c r="X809" s="13" t="str">
        <f t="shared" si="71"/>
        <v/>
      </c>
      <c r="Y809" s="75">
        <f t="shared" si="72"/>
        <v>0</v>
      </c>
    </row>
    <row r="810" spans="10:25" x14ac:dyDescent="0.25">
      <c r="J810" s="57" t="e">
        <f>+VLOOKUP($X810,Vector!$A:$P,4,0)-$A810</f>
        <v>#N/A</v>
      </c>
      <c r="K810" s="57" t="e">
        <f>+VLOOKUP($X810,Vector!$A:$P,2,0)</f>
        <v>#N/A</v>
      </c>
      <c r="L810" s="57" t="e">
        <f>VLOOKUP(VLOOKUP($X810,Vector!$A:$P,5,0),Catalogos!K:L,2,0)</f>
        <v>#N/A</v>
      </c>
      <c r="M810" s="53" t="str">
        <f>IFERROR(VLOOKUP($F810,Catalogos!$A:$B,2,0),"VII")</f>
        <v>VII</v>
      </c>
      <c r="N810" s="56" t="e">
        <f>VLOOKUP(MIN(IFERROR(VLOOKUP(T810,Catalogos!$F:$G,2,0),200),IFERROR(VLOOKUP(U810,Catalogos!$F:$G,2,0),200),IFERROR(VLOOKUP(V810,Catalogos!$F:$G,2,0),200),IFERROR(VLOOKUP(W810,Catalogos!$F:$G,2,0),200)),Catalogos!$G$30:$H$57,2,0)</f>
        <v>#N/A</v>
      </c>
      <c r="O810" s="53" t="e">
        <f>VLOOKUP($F810,Catalogos!$A:$C,3,0)</f>
        <v>#N/A</v>
      </c>
      <c r="P810" s="14" t="e">
        <f t="shared" si="68"/>
        <v>#N/A</v>
      </c>
      <c r="Q810" s="20">
        <f t="shared" si="69"/>
        <v>0</v>
      </c>
      <c r="R810" s="20" t="e">
        <f t="shared" si="70"/>
        <v>#N/A</v>
      </c>
      <c r="S810" s="20" t="s">
        <v>118</v>
      </c>
      <c r="T810" s="65" t="e">
        <f>VLOOKUP($X810,Vector!$A:$I,6,0)</f>
        <v>#N/A</v>
      </c>
      <c r="U810" s="65" t="e">
        <f>VLOOKUP($X810,Vector!$A:$I,7,0)</f>
        <v>#N/A</v>
      </c>
      <c r="V810" s="65" t="e">
        <f>VLOOKUP($X810,Vector!$A:$I,8,0)</f>
        <v>#N/A</v>
      </c>
      <c r="W810" s="65" t="e">
        <f>VLOOKUP($X810,Vector!$A:$I,9,0)</f>
        <v>#N/A</v>
      </c>
      <c r="X810" s="13" t="str">
        <f t="shared" si="71"/>
        <v/>
      </c>
      <c r="Y810" s="75">
        <f t="shared" si="72"/>
        <v>0</v>
      </c>
    </row>
    <row r="811" spans="10:25" x14ac:dyDescent="0.25">
      <c r="J811" s="57" t="e">
        <f>+VLOOKUP($X811,Vector!$A:$P,4,0)-$A811</f>
        <v>#N/A</v>
      </c>
      <c r="K811" s="57" t="e">
        <f>+VLOOKUP($X811,Vector!$A:$P,2,0)</f>
        <v>#N/A</v>
      </c>
      <c r="L811" s="57" t="e">
        <f>VLOOKUP(VLOOKUP($X811,Vector!$A:$P,5,0),Catalogos!K:L,2,0)</f>
        <v>#N/A</v>
      </c>
      <c r="M811" s="53" t="str">
        <f>IFERROR(VLOOKUP($F811,Catalogos!$A:$B,2,0),"VII")</f>
        <v>VII</v>
      </c>
      <c r="N811" s="56" t="e">
        <f>VLOOKUP(MIN(IFERROR(VLOOKUP(T811,Catalogos!$F:$G,2,0),200),IFERROR(VLOOKUP(U811,Catalogos!$F:$G,2,0),200),IFERROR(VLOOKUP(V811,Catalogos!$F:$G,2,0),200),IFERROR(VLOOKUP(W811,Catalogos!$F:$G,2,0),200)),Catalogos!$G$30:$H$57,2,0)</f>
        <v>#N/A</v>
      </c>
      <c r="O811" s="53" t="e">
        <f>VLOOKUP($F811,Catalogos!$A:$C,3,0)</f>
        <v>#N/A</v>
      </c>
      <c r="P811" s="14" t="e">
        <f t="shared" si="68"/>
        <v>#N/A</v>
      </c>
      <c r="Q811" s="20">
        <f t="shared" si="69"/>
        <v>0</v>
      </c>
      <c r="R811" s="20" t="e">
        <f t="shared" si="70"/>
        <v>#N/A</v>
      </c>
      <c r="S811" s="20" t="s">
        <v>118</v>
      </c>
      <c r="T811" s="65" t="e">
        <f>VLOOKUP($X811,Vector!$A:$I,6,0)</f>
        <v>#N/A</v>
      </c>
      <c r="U811" s="65" t="e">
        <f>VLOOKUP($X811,Vector!$A:$I,7,0)</f>
        <v>#N/A</v>
      </c>
      <c r="V811" s="65" t="e">
        <f>VLOOKUP($X811,Vector!$A:$I,8,0)</f>
        <v>#N/A</v>
      </c>
      <c r="W811" s="65" t="e">
        <f>VLOOKUP($X811,Vector!$A:$I,9,0)</f>
        <v>#N/A</v>
      </c>
      <c r="X811" s="13" t="str">
        <f t="shared" si="71"/>
        <v/>
      </c>
      <c r="Y811" s="75">
        <f t="shared" si="72"/>
        <v>0</v>
      </c>
    </row>
    <row r="812" spans="10:25" x14ac:dyDescent="0.25">
      <c r="J812" s="57" t="e">
        <f>+VLOOKUP($X812,Vector!$A:$P,4,0)-$A812</f>
        <v>#N/A</v>
      </c>
      <c r="K812" s="57" t="e">
        <f>+VLOOKUP($X812,Vector!$A:$P,2,0)</f>
        <v>#N/A</v>
      </c>
      <c r="L812" s="57" t="e">
        <f>VLOOKUP(VLOOKUP($X812,Vector!$A:$P,5,0),Catalogos!K:L,2,0)</f>
        <v>#N/A</v>
      </c>
      <c r="M812" s="53" t="str">
        <f>IFERROR(VLOOKUP($F812,Catalogos!$A:$B,2,0),"VII")</f>
        <v>VII</v>
      </c>
      <c r="N812" s="56" t="e">
        <f>VLOOKUP(MIN(IFERROR(VLOOKUP(T812,Catalogos!$F:$G,2,0),200),IFERROR(VLOOKUP(U812,Catalogos!$F:$G,2,0),200),IFERROR(VLOOKUP(V812,Catalogos!$F:$G,2,0),200),IFERROR(VLOOKUP(W812,Catalogos!$F:$G,2,0),200)),Catalogos!$G$30:$H$57,2,0)</f>
        <v>#N/A</v>
      </c>
      <c r="O812" s="53" t="e">
        <f>VLOOKUP($F812,Catalogos!$A:$C,3,0)</f>
        <v>#N/A</v>
      </c>
      <c r="P812" s="14" t="e">
        <f t="shared" si="68"/>
        <v>#N/A</v>
      </c>
      <c r="Q812" s="20">
        <f t="shared" si="69"/>
        <v>0</v>
      </c>
      <c r="R812" s="20" t="e">
        <f t="shared" si="70"/>
        <v>#N/A</v>
      </c>
      <c r="S812" s="20" t="s">
        <v>118</v>
      </c>
      <c r="T812" s="65" t="e">
        <f>VLOOKUP($X812,Vector!$A:$I,6,0)</f>
        <v>#N/A</v>
      </c>
      <c r="U812" s="65" t="e">
        <f>VLOOKUP($X812,Vector!$A:$I,7,0)</f>
        <v>#N/A</v>
      </c>
      <c r="V812" s="65" t="e">
        <f>VLOOKUP($X812,Vector!$A:$I,8,0)</f>
        <v>#N/A</v>
      </c>
      <c r="W812" s="65" t="e">
        <f>VLOOKUP($X812,Vector!$A:$I,9,0)</f>
        <v>#N/A</v>
      </c>
      <c r="X812" s="13" t="str">
        <f t="shared" si="71"/>
        <v/>
      </c>
      <c r="Y812" s="75">
        <f t="shared" si="72"/>
        <v>0</v>
      </c>
    </row>
    <row r="813" spans="10:25" x14ac:dyDescent="0.25">
      <c r="J813" s="57" t="e">
        <f>+VLOOKUP($X813,Vector!$A:$P,4,0)-$A813</f>
        <v>#N/A</v>
      </c>
      <c r="K813" s="57" t="e">
        <f>+VLOOKUP($X813,Vector!$A:$P,2,0)</f>
        <v>#N/A</v>
      </c>
      <c r="L813" s="57" t="e">
        <f>VLOOKUP(VLOOKUP($X813,Vector!$A:$P,5,0),Catalogos!K:L,2,0)</f>
        <v>#N/A</v>
      </c>
      <c r="M813" s="53" t="str">
        <f>IFERROR(VLOOKUP($F813,Catalogos!$A:$B,2,0),"VII")</f>
        <v>VII</v>
      </c>
      <c r="N813" s="56" t="e">
        <f>VLOOKUP(MIN(IFERROR(VLOOKUP(T813,Catalogos!$F:$G,2,0),200),IFERROR(VLOOKUP(U813,Catalogos!$F:$G,2,0),200),IFERROR(VLOOKUP(V813,Catalogos!$F:$G,2,0),200),IFERROR(VLOOKUP(W813,Catalogos!$F:$G,2,0),200)),Catalogos!$G$30:$H$57,2,0)</f>
        <v>#N/A</v>
      </c>
      <c r="O813" s="53" t="e">
        <f>VLOOKUP($F813,Catalogos!$A:$C,3,0)</f>
        <v>#N/A</v>
      </c>
      <c r="P813" s="14" t="e">
        <f t="shared" si="68"/>
        <v>#N/A</v>
      </c>
      <c r="Q813" s="20">
        <f t="shared" si="69"/>
        <v>0</v>
      </c>
      <c r="R813" s="20" t="e">
        <f t="shared" si="70"/>
        <v>#N/A</v>
      </c>
      <c r="S813" s="20" t="s">
        <v>118</v>
      </c>
      <c r="T813" s="65" t="e">
        <f>VLOOKUP($X813,Vector!$A:$I,6,0)</f>
        <v>#N/A</v>
      </c>
      <c r="U813" s="65" t="e">
        <f>VLOOKUP($X813,Vector!$A:$I,7,0)</f>
        <v>#N/A</v>
      </c>
      <c r="V813" s="65" t="e">
        <f>VLOOKUP($X813,Vector!$A:$I,8,0)</f>
        <v>#N/A</v>
      </c>
      <c r="W813" s="65" t="e">
        <f>VLOOKUP($X813,Vector!$A:$I,9,0)</f>
        <v>#N/A</v>
      </c>
      <c r="X813" s="13" t="str">
        <f t="shared" si="71"/>
        <v/>
      </c>
      <c r="Y813" s="75">
        <f t="shared" si="72"/>
        <v>0</v>
      </c>
    </row>
    <row r="814" spans="10:25" x14ac:dyDescent="0.25">
      <c r="J814" s="57" t="e">
        <f>+VLOOKUP($X814,Vector!$A:$P,4,0)-$A814</f>
        <v>#N/A</v>
      </c>
      <c r="K814" s="57" t="e">
        <f>+VLOOKUP($X814,Vector!$A:$P,2,0)</f>
        <v>#N/A</v>
      </c>
      <c r="L814" s="57" t="e">
        <f>VLOOKUP(VLOOKUP($X814,Vector!$A:$P,5,0),Catalogos!K:L,2,0)</f>
        <v>#N/A</v>
      </c>
      <c r="M814" s="53" t="str">
        <f>IFERROR(VLOOKUP($F814,Catalogos!$A:$B,2,0),"VII")</f>
        <v>VII</v>
      </c>
      <c r="N814" s="56" t="e">
        <f>VLOOKUP(MIN(IFERROR(VLOOKUP(T814,Catalogos!$F:$G,2,0),200),IFERROR(VLOOKUP(U814,Catalogos!$F:$G,2,0),200),IFERROR(VLOOKUP(V814,Catalogos!$F:$G,2,0),200),IFERROR(VLOOKUP(W814,Catalogos!$F:$G,2,0),200)),Catalogos!$G$30:$H$57,2,0)</f>
        <v>#N/A</v>
      </c>
      <c r="O814" s="53" t="e">
        <f>VLOOKUP($F814,Catalogos!$A:$C,3,0)</f>
        <v>#N/A</v>
      </c>
      <c r="P814" s="14" t="e">
        <f t="shared" si="68"/>
        <v>#N/A</v>
      </c>
      <c r="Q814" s="20">
        <f t="shared" si="69"/>
        <v>0</v>
      </c>
      <c r="R814" s="20" t="e">
        <f t="shared" si="70"/>
        <v>#N/A</v>
      </c>
      <c r="S814" s="20" t="s">
        <v>118</v>
      </c>
      <c r="T814" s="65" t="e">
        <f>VLOOKUP($X814,Vector!$A:$I,6,0)</f>
        <v>#N/A</v>
      </c>
      <c r="U814" s="65" t="e">
        <f>VLOOKUP($X814,Vector!$A:$I,7,0)</f>
        <v>#N/A</v>
      </c>
      <c r="V814" s="65" t="e">
        <f>VLOOKUP($X814,Vector!$A:$I,8,0)</f>
        <v>#N/A</v>
      </c>
      <c r="W814" s="65" t="e">
        <f>VLOOKUP($X814,Vector!$A:$I,9,0)</f>
        <v>#N/A</v>
      </c>
      <c r="X814" s="13" t="str">
        <f t="shared" si="71"/>
        <v/>
      </c>
      <c r="Y814" s="75">
        <f t="shared" si="72"/>
        <v>0</v>
      </c>
    </row>
    <row r="815" spans="10:25" x14ac:dyDescent="0.25">
      <c r="J815" s="57" t="e">
        <f>+VLOOKUP($X815,Vector!$A:$P,4,0)-$A815</f>
        <v>#N/A</v>
      </c>
      <c r="K815" s="57" t="e">
        <f>+VLOOKUP($X815,Vector!$A:$P,2,0)</f>
        <v>#N/A</v>
      </c>
      <c r="L815" s="57" t="e">
        <f>VLOOKUP(VLOOKUP($X815,Vector!$A:$P,5,0),Catalogos!K:L,2,0)</f>
        <v>#N/A</v>
      </c>
      <c r="M815" s="53" t="str">
        <f>IFERROR(VLOOKUP($F815,Catalogos!$A:$B,2,0),"VII")</f>
        <v>VII</v>
      </c>
      <c r="N815" s="56" t="e">
        <f>VLOOKUP(MIN(IFERROR(VLOOKUP(T815,Catalogos!$F:$G,2,0),200),IFERROR(VLOOKUP(U815,Catalogos!$F:$G,2,0),200),IFERROR(VLOOKUP(V815,Catalogos!$F:$G,2,0),200),IFERROR(VLOOKUP(W815,Catalogos!$F:$G,2,0),200)),Catalogos!$G$30:$H$57,2,0)</f>
        <v>#N/A</v>
      </c>
      <c r="O815" s="53" t="e">
        <f>VLOOKUP($F815,Catalogos!$A:$C,3,0)</f>
        <v>#N/A</v>
      </c>
      <c r="P815" s="14" t="e">
        <f t="shared" ref="P815:P878" si="73">+K815*D815</f>
        <v>#N/A</v>
      </c>
      <c r="Q815" s="20">
        <f t="shared" ref="Q815:Q878" si="74">+H815-A815</f>
        <v>0</v>
      </c>
      <c r="R815" s="20" t="e">
        <f t="shared" ref="R815:R878" si="75">+J815-A815</f>
        <v>#N/A</v>
      </c>
      <c r="S815" s="20" t="s">
        <v>118</v>
      </c>
      <c r="T815" s="65" t="e">
        <f>VLOOKUP($X815,Vector!$A:$I,6,0)</f>
        <v>#N/A</v>
      </c>
      <c r="U815" s="65" t="e">
        <f>VLOOKUP($X815,Vector!$A:$I,7,0)</f>
        <v>#N/A</v>
      </c>
      <c r="V815" s="65" t="e">
        <f>VLOOKUP($X815,Vector!$A:$I,8,0)</f>
        <v>#N/A</v>
      </c>
      <c r="W815" s="65" t="e">
        <f>VLOOKUP($X815,Vector!$A:$I,9,0)</f>
        <v>#N/A</v>
      </c>
      <c r="X815" s="13" t="str">
        <f t="shared" ref="X815:X878" si="76">E815&amp;F815&amp;G815</f>
        <v/>
      </c>
      <c r="Y815" s="75">
        <f t="shared" si="72"/>
        <v>0</v>
      </c>
    </row>
    <row r="816" spans="10:25" x14ac:dyDescent="0.25">
      <c r="J816" s="57" t="e">
        <f>+VLOOKUP($X816,Vector!$A:$P,4,0)-$A816</f>
        <v>#N/A</v>
      </c>
      <c r="K816" s="57" t="e">
        <f>+VLOOKUP($X816,Vector!$A:$P,2,0)</f>
        <v>#N/A</v>
      </c>
      <c r="L816" s="57" t="e">
        <f>VLOOKUP(VLOOKUP($X816,Vector!$A:$P,5,0),Catalogos!K:L,2,0)</f>
        <v>#N/A</v>
      </c>
      <c r="M816" s="53" t="str">
        <f>IFERROR(VLOOKUP($F816,Catalogos!$A:$B,2,0),"VII")</f>
        <v>VII</v>
      </c>
      <c r="N816" s="56" t="e">
        <f>VLOOKUP(MIN(IFERROR(VLOOKUP(T816,Catalogos!$F:$G,2,0),200),IFERROR(VLOOKUP(U816,Catalogos!$F:$G,2,0),200),IFERROR(VLOOKUP(V816,Catalogos!$F:$G,2,0),200),IFERROR(VLOOKUP(W816,Catalogos!$F:$G,2,0),200)),Catalogos!$G$30:$H$57,2,0)</f>
        <v>#N/A</v>
      </c>
      <c r="O816" s="53" t="e">
        <f>VLOOKUP($F816,Catalogos!$A:$C,3,0)</f>
        <v>#N/A</v>
      </c>
      <c r="P816" s="14" t="e">
        <f t="shared" si="73"/>
        <v>#N/A</v>
      </c>
      <c r="Q816" s="20">
        <f t="shared" si="74"/>
        <v>0</v>
      </c>
      <c r="R816" s="20" t="e">
        <f t="shared" si="75"/>
        <v>#N/A</v>
      </c>
      <c r="S816" s="20" t="s">
        <v>118</v>
      </c>
      <c r="T816" s="65" t="e">
        <f>VLOOKUP($X816,Vector!$A:$I,6,0)</f>
        <v>#N/A</v>
      </c>
      <c r="U816" s="65" t="e">
        <f>VLOOKUP($X816,Vector!$A:$I,7,0)</f>
        <v>#N/A</v>
      </c>
      <c r="V816" s="65" t="e">
        <f>VLOOKUP($X816,Vector!$A:$I,8,0)</f>
        <v>#N/A</v>
      </c>
      <c r="W816" s="65" t="e">
        <f>VLOOKUP($X816,Vector!$A:$I,9,0)</f>
        <v>#N/A</v>
      </c>
      <c r="X816" s="13" t="str">
        <f t="shared" si="76"/>
        <v/>
      </c>
      <c r="Y816" s="75">
        <f t="shared" si="72"/>
        <v>0</v>
      </c>
    </row>
    <row r="817" spans="10:25" x14ac:dyDescent="0.25">
      <c r="J817" s="57" t="e">
        <f>+VLOOKUP($X817,Vector!$A:$P,4,0)-$A817</f>
        <v>#N/A</v>
      </c>
      <c r="K817" s="57" t="e">
        <f>+VLOOKUP($X817,Vector!$A:$P,2,0)</f>
        <v>#N/A</v>
      </c>
      <c r="L817" s="57" t="e">
        <f>VLOOKUP(VLOOKUP($X817,Vector!$A:$P,5,0),Catalogos!K:L,2,0)</f>
        <v>#N/A</v>
      </c>
      <c r="M817" s="53" t="str">
        <f>IFERROR(VLOOKUP($F817,Catalogos!$A:$B,2,0),"VII")</f>
        <v>VII</v>
      </c>
      <c r="N817" s="56" t="e">
        <f>VLOOKUP(MIN(IFERROR(VLOOKUP(T817,Catalogos!$F:$G,2,0),200),IFERROR(VLOOKUP(U817,Catalogos!$F:$G,2,0),200),IFERROR(VLOOKUP(V817,Catalogos!$F:$G,2,0),200),IFERROR(VLOOKUP(W817,Catalogos!$F:$G,2,0),200)),Catalogos!$G$30:$H$57,2,0)</f>
        <v>#N/A</v>
      </c>
      <c r="O817" s="53" t="e">
        <f>VLOOKUP($F817,Catalogos!$A:$C,3,0)</f>
        <v>#N/A</v>
      </c>
      <c r="P817" s="14" t="e">
        <f t="shared" si="73"/>
        <v>#N/A</v>
      </c>
      <c r="Q817" s="20">
        <f t="shared" si="74"/>
        <v>0</v>
      </c>
      <c r="R817" s="20" t="e">
        <f t="shared" si="75"/>
        <v>#N/A</v>
      </c>
      <c r="S817" s="20" t="s">
        <v>118</v>
      </c>
      <c r="T817" s="65" t="e">
        <f>VLOOKUP($X817,Vector!$A:$I,6,0)</f>
        <v>#N/A</v>
      </c>
      <c r="U817" s="65" t="e">
        <f>VLOOKUP($X817,Vector!$A:$I,7,0)</f>
        <v>#N/A</v>
      </c>
      <c r="V817" s="65" t="e">
        <f>VLOOKUP($X817,Vector!$A:$I,8,0)</f>
        <v>#N/A</v>
      </c>
      <c r="W817" s="65" t="e">
        <f>VLOOKUP($X817,Vector!$A:$I,9,0)</f>
        <v>#N/A</v>
      </c>
      <c r="X817" s="13" t="str">
        <f t="shared" si="76"/>
        <v/>
      </c>
      <c r="Y817" s="75">
        <f t="shared" si="72"/>
        <v>0</v>
      </c>
    </row>
    <row r="818" spans="10:25" x14ac:dyDescent="0.25">
      <c r="J818" s="57" t="e">
        <f>+VLOOKUP($X818,Vector!$A:$P,4,0)-$A818</f>
        <v>#N/A</v>
      </c>
      <c r="K818" s="57" t="e">
        <f>+VLOOKUP($X818,Vector!$A:$P,2,0)</f>
        <v>#N/A</v>
      </c>
      <c r="L818" s="57" t="e">
        <f>VLOOKUP(VLOOKUP($X818,Vector!$A:$P,5,0),Catalogos!K:L,2,0)</f>
        <v>#N/A</v>
      </c>
      <c r="M818" s="53" t="str">
        <f>IFERROR(VLOOKUP($F818,Catalogos!$A:$B,2,0),"VII")</f>
        <v>VII</v>
      </c>
      <c r="N818" s="56" t="e">
        <f>VLOOKUP(MIN(IFERROR(VLOOKUP(T818,Catalogos!$F:$G,2,0),200),IFERROR(VLOOKUP(U818,Catalogos!$F:$G,2,0),200),IFERROR(VLOOKUP(V818,Catalogos!$F:$G,2,0),200),IFERROR(VLOOKUP(W818,Catalogos!$F:$G,2,0),200)),Catalogos!$G$30:$H$57,2,0)</f>
        <v>#N/A</v>
      </c>
      <c r="O818" s="53" t="e">
        <f>VLOOKUP($F818,Catalogos!$A:$C,3,0)</f>
        <v>#N/A</v>
      </c>
      <c r="P818" s="14" t="e">
        <f t="shared" si="73"/>
        <v>#N/A</v>
      </c>
      <c r="Q818" s="20">
        <f t="shared" si="74"/>
        <v>0</v>
      </c>
      <c r="R818" s="20" t="e">
        <f t="shared" si="75"/>
        <v>#N/A</v>
      </c>
      <c r="S818" s="20" t="s">
        <v>118</v>
      </c>
      <c r="T818" s="65" t="e">
        <f>VLOOKUP($X818,Vector!$A:$I,6,0)</f>
        <v>#N/A</v>
      </c>
      <c r="U818" s="65" t="e">
        <f>VLOOKUP($X818,Vector!$A:$I,7,0)</f>
        <v>#N/A</v>
      </c>
      <c r="V818" s="65" t="e">
        <f>VLOOKUP($X818,Vector!$A:$I,8,0)</f>
        <v>#N/A</v>
      </c>
      <c r="W818" s="65" t="e">
        <f>VLOOKUP($X818,Vector!$A:$I,9,0)</f>
        <v>#N/A</v>
      </c>
      <c r="X818" s="13" t="str">
        <f t="shared" si="76"/>
        <v/>
      </c>
      <c r="Y818" s="75">
        <f t="shared" si="72"/>
        <v>0</v>
      </c>
    </row>
    <row r="819" spans="10:25" x14ac:dyDescent="0.25">
      <c r="J819" s="57" t="e">
        <f>+VLOOKUP($X819,Vector!$A:$P,4,0)-$A819</f>
        <v>#N/A</v>
      </c>
      <c r="K819" s="57" t="e">
        <f>+VLOOKUP($X819,Vector!$A:$P,2,0)</f>
        <v>#N/A</v>
      </c>
      <c r="L819" s="57" t="e">
        <f>VLOOKUP(VLOOKUP($X819,Vector!$A:$P,5,0),Catalogos!K:L,2,0)</f>
        <v>#N/A</v>
      </c>
      <c r="M819" s="53" t="str">
        <f>IFERROR(VLOOKUP($F819,Catalogos!$A:$B,2,0),"VII")</f>
        <v>VII</v>
      </c>
      <c r="N819" s="56" t="e">
        <f>VLOOKUP(MIN(IFERROR(VLOOKUP(T819,Catalogos!$F:$G,2,0),200),IFERROR(VLOOKUP(U819,Catalogos!$F:$G,2,0),200),IFERROR(VLOOKUP(V819,Catalogos!$F:$G,2,0),200),IFERROR(VLOOKUP(W819,Catalogos!$F:$G,2,0),200)),Catalogos!$G$30:$H$57,2,0)</f>
        <v>#N/A</v>
      </c>
      <c r="O819" s="53" t="e">
        <f>VLOOKUP($F819,Catalogos!$A:$C,3,0)</f>
        <v>#N/A</v>
      </c>
      <c r="P819" s="14" t="e">
        <f t="shared" si="73"/>
        <v>#N/A</v>
      </c>
      <c r="Q819" s="20">
        <f t="shared" si="74"/>
        <v>0</v>
      </c>
      <c r="R819" s="20" t="e">
        <f t="shared" si="75"/>
        <v>#N/A</v>
      </c>
      <c r="S819" s="20" t="s">
        <v>118</v>
      </c>
      <c r="T819" s="65" t="e">
        <f>VLOOKUP($X819,Vector!$A:$I,6,0)</f>
        <v>#N/A</v>
      </c>
      <c r="U819" s="65" t="e">
        <f>VLOOKUP($X819,Vector!$A:$I,7,0)</f>
        <v>#N/A</v>
      </c>
      <c r="V819" s="65" t="e">
        <f>VLOOKUP($X819,Vector!$A:$I,8,0)</f>
        <v>#N/A</v>
      </c>
      <c r="W819" s="65" t="e">
        <f>VLOOKUP($X819,Vector!$A:$I,9,0)</f>
        <v>#N/A</v>
      </c>
      <c r="X819" s="13" t="str">
        <f t="shared" si="76"/>
        <v/>
      </c>
      <c r="Y819" s="75">
        <f t="shared" si="72"/>
        <v>0</v>
      </c>
    </row>
    <row r="820" spans="10:25" x14ac:dyDescent="0.25">
      <c r="J820" s="57" t="e">
        <f>+VLOOKUP($X820,Vector!$A:$P,4,0)-$A820</f>
        <v>#N/A</v>
      </c>
      <c r="K820" s="57" t="e">
        <f>+VLOOKUP($X820,Vector!$A:$P,2,0)</f>
        <v>#N/A</v>
      </c>
      <c r="L820" s="57" t="e">
        <f>VLOOKUP(VLOOKUP($X820,Vector!$A:$P,5,0),Catalogos!K:L,2,0)</f>
        <v>#N/A</v>
      </c>
      <c r="M820" s="53" t="str">
        <f>IFERROR(VLOOKUP($F820,Catalogos!$A:$B,2,0),"VII")</f>
        <v>VII</v>
      </c>
      <c r="N820" s="56" t="e">
        <f>VLOOKUP(MIN(IFERROR(VLOOKUP(T820,Catalogos!$F:$G,2,0),200),IFERROR(VLOOKUP(U820,Catalogos!$F:$G,2,0),200),IFERROR(VLOOKUP(V820,Catalogos!$F:$G,2,0),200),IFERROR(VLOOKUP(W820,Catalogos!$F:$G,2,0),200)),Catalogos!$G$30:$H$57,2,0)</f>
        <v>#N/A</v>
      </c>
      <c r="O820" s="53" t="e">
        <f>VLOOKUP($F820,Catalogos!$A:$C,3,0)</f>
        <v>#N/A</v>
      </c>
      <c r="P820" s="14" t="e">
        <f t="shared" si="73"/>
        <v>#N/A</v>
      </c>
      <c r="Q820" s="20">
        <f t="shared" si="74"/>
        <v>0</v>
      </c>
      <c r="R820" s="20" t="e">
        <f t="shared" si="75"/>
        <v>#N/A</v>
      </c>
      <c r="S820" s="20" t="s">
        <v>118</v>
      </c>
      <c r="T820" s="65" t="e">
        <f>VLOOKUP($X820,Vector!$A:$I,6,0)</f>
        <v>#N/A</v>
      </c>
      <c r="U820" s="65" t="e">
        <f>VLOOKUP($X820,Vector!$A:$I,7,0)</f>
        <v>#N/A</v>
      </c>
      <c r="V820" s="65" t="e">
        <f>VLOOKUP($X820,Vector!$A:$I,8,0)</f>
        <v>#N/A</v>
      </c>
      <c r="W820" s="65" t="e">
        <f>VLOOKUP($X820,Vector!$A:$I,9,0)</f>
        <v>#N/A</v>
      </c>
      <c r="X820" s="13" t="str">
        <f t="shared" si="76"/>
        <v/>
      </c>
      <c r="Y820" s="75">
        <f t="shared" si="72"/>
        <v>0</v>
      </c>
    </row>
    <row r="821" spans="10:25" x14ac:dyDescent="0.25">
      <c r="J821" s="57" t="e">
        <f>+VLOOKUP($X821,Vector!$A:$P,4,0)-$A821</f>
        <v>#N/A</v>
      </c>
      <c r="K821" s="57" t="e">
        <f>+VLOOKUP($X821,Vector!$A:$P,2,0)</f>
        <v>#N/A</v>
      </c>
      <c r="L821" s="57" t="e">
        <f>VLOOKUP(VLOOKUP($X821,Vector!$A:$P,5,0),Catalogos!K:L,2,0)</f>
        <v>#N/A</v>
      </c>
      <c r="M821" s="53" t="str">
        <f>IFERROR(VLOOKUP($F821,Catalogos!$A:$B,2,0),"VII")</f>
        <v>VII</v>
      </c>
      <c r="N821" s="56" t="e">
        <f>VLOOKUP(MIN(IFERROR(VLOOKUP(T821,Catalogos!$F:$G,2,0),200),IFERROR(VLOOKUP(U821,Catalogos!$F:$G,2,0),200),IFERROR(VLOOKUP(V821,Catalogos!$F:$G,2,0),200),IFERROR(VLOOKUP(W821,Catalogos!$F:$G,2,0),200)),Catalogos!$G$30:$H$57,2,0)</f>
        <v>#N/A</v>
      </c>
      <c r="O821" s="53" t="e">
        <f>VLOOKUP($F821,Catalogos!$A:$C,3,0)</f>
        <v>#N/A</v>
      </c>
      <c r="P821" s="14" t="e">
        <f t="shared" si="73"/>
        <v>#N/A</v>
      </c>
      <c r="Q821" s="20">
        <f t="shared" si="74"/>
        <v>0</v>
      </c>
      <c r="R821" s="20" t="e">
        <f t="shared" si="75"/>
        <v>#N/A</v>
      </c>
      <c r="S821" s="20" t="s">
        <v>118</v>
      </c>
      <c r="T821" s="65" t="e">
        <f>VLOOKUP($X821,Vector!$A:$I,6,0)</f>
        <v>#N/A</v>
      </c>
      <c r="U821" s="65" t="e">
        <f>VLOOKUP($X821,Vector!$A:$I,7,0)</f>
        <v>#N/A</v>
      </c>
      <c r="V821" s="65" t="e">
        <f>VLOOKUP($X821,Vector!$A:$I,8,0)</f>
        <v>#N/A</v>
      </c>
      <c r="W821" s="65" t="e">
        <f>VLOOKUP($X821,Vector!$A:$I,9,0)</f>
        <v>#N/A</v>
      </c>
      <c r="X821" s="13" t="str">
        <f t="shared" si="76"/>
        <v/>
      </c>
      <c r="Y821" s="75">
        <f t="shared" si="72"/>
        <v>0</v>
      </c>
    </row>
    <row r="822" spans="10:25" x14ac:dyDescent="0.25">
      <c r="J822" s="57" t="e">
        <f>+VLOOKUP($X822,Vector!$A:$P,4,0)-$A822</f>
        <v>#N/A</v>
      </c>
      <c r="K822" s="57" t="e">
        <f>+VLOOKUP($X822,Vector!$A:$P,2,0)</f>
        <v>#N/A</v>
      </c>
      <c r="L822" s="57" t="e">
        <f>VLOOKUP(VLOOKUP($X822,Vector!$A:$P,5,0),Catalogos!K:L,2,0)</f>
        <v>#N/A</v>
      </c>
      <c r="M822" s="53" t="str">
        <f>IFERROR(VLOOKUP($F822,Catalogos!$A:$B,2,0),"VII")</f>
        <v>VII</v>
      </c>
      <c r="N822" s="56" t="e">
        <f>VLOOKUP(MIN(IFERROR(VLOOKUP(T822,Catalogos!$F:$G,2,0),200),IFERROR(VLOOKUP(U822,Catalogos!$F:$G,2,0),200),IFERROR(VLOOKUP(V822,Catalogos!$F:$G,2,0),200),IFERROR(VLOOKUP(W822,Catalogos!$F:$G,2,0),200)),Catalogos!$G$30:$H$57,2,0)</f>
        <v>#N/A</v>
      </c>
      <c r="O822" s="53" t="e">
        <f>VLOOKUP($F822,Catalogos!$A:$C,3,0)</f>
        <v>#N/A</v>
      </c>
      <c r="P822" s="14" t="e">
        <f t="shared" si="73"/>
        <v>#N/A</v>
      </c>
      <c r="Q822" s="20">
        <f t="shared" si="74"/>
        <v>0</v>
      </c>
      <c r="R822" s="20" t="e">
        <f t="shared" si="75"/>
        <v>#N/A</v>
      </c>
      <c r="S822" s="20" t="s">
        <v>118</v>
      </c>
      <c r="T822" s="65" t="e">
        <f>VLOOKUP($X822,Vector!$A:$I,6,0)</f>
        <v>#N/A</v>
      </c>
      <c r="U822" s="65" t="e">
        <f>VLOOKUP($X822,Vector!$A:$I,7,0)</f>
        <v>#N/A</v>
      </c>
      <c r="V822" s="65" t="e">
        <f>VLOOKUP($X822,Vector!$A:$I,8,0)</f>
        <v>#N/A</v>
      </c>
      <c r="W822" s="65" t="e">
        <f>VLOOKUP($X822,Vector!$A:$I,9,0)</f>
        <v>#N/A</v>
      </c>
      <c r="X822" s="13" t="str">
        <f t="shared" si="76"/>
        <v/>
      </c>
      <c r="Y822" s="75">
        <f t="shared" si="72"/>
        <v>0</v>
      </c>
    </row>
    <row r="823" spans="10:25" x14ac:dyDescent="0.25">
      <c r="J823" s="57" t="e">
        <f>+VLOOKUP($X823,Vector!$A:$P,4,0)-$A823</f>
        <v>#N/A</v>
      </c>
      <c r="K823" s="57" t="e">
        <f>+VLOOKUP($X823,Vector!$A:$P,2,0)</f>
        <v>#N/A</v>
      </c>
      <c r="L823" s="57" t="e">
        <f>VLOOKUP(VLOOKUP($X823,Vector!$A:$P,5,0),Catalogos!K:L,2,0)</f>
        <v>#N/A</v>
      </c>
      <c r="M823" s="53" t="str">
        <f>IFERROR(VLOOKUP($F823,Catalogos!$A:$B,2,0),"VII")</f>
        <v>VII</v>
      </c>
      <c r="N823" s="56" t="e">
        <f>VLOOKUP(MIN(IFERROR(VLOOKUP(T823,Catalogos!$F:$G,2,0),200),IFERROR(VLOOKUP(U823,Catalogos!$F:$G,2,0),200),IFERROR(VLOOKUP(V823,Catalogos!$F:$G,2,0),200),IFERROR(VLOOKUP(W823,Catalogos!$F:$G,2,0),200)),Catalogos!$G$30:$H$57,2,0)</f>
        <v>#N/A</v>
      </c>
      <c r="O823" s="53" t="e">
        <f>VLOOKUP($F823,Catalogos!$A:$C,3,0)</f>
        <v>#N/A</v>
      </c>
      <c r="P823" s="14" t="e">
        <f t="shared" si="73"/>
        <v>#N/A</v>
      </c>
      <c r="Q823" s="20">
        <f t="shared" si="74"/>
        <v>0</v>
      </c>
      <c r="R823" s="20" t="e">
        <f t="shared" si="75"/>
        <v>#N/A</v>
      </c>
      <c r="S823" s="20" t="s">
        <v>118</v>
      </c>
      <c r="T823" s="65" t="e">
        <f>VLOOKUP($X823,Vector!$A:$I,6,0)</f>
        <v>#N/A</v>
      </c>
      <c r="U823" s="65" t="e">
        <f>VLOOKUP($X823,Vector!$A:$I,7,0)</f>
        <v>#N/A</v>
      </c>
      <c r="V823" s="65" t="e">
        <f>VLOOKUP($X823,Vector!$A:$I,8,0)</f>
        <v>#N/A</v>
      </c>
      <c r="W823" s="65" t="e">
        <f>VLOOKUP($X823,Vector!$A:$I,9,0)</f>
        <v>#N/A</v>
      </c>
      <c r="X823" s="13" t="str">
        <f t="shared" si="76"/>
        <v/>
      </c>
      <c r="Y823" s="75">
        <f t="shared" si="72"/>
        <v>0</v>
      </c>
    </row>
    <row r="824" spans="10:25" x14ac:dyDescent="0.25">
      <c r="J824" s="57" t="e">
        <f>+VLOOKUP($X824,Vector!$A:$P,4,0)-$A824</f>
        <v>#N/A</v>
      </c>
      <c r="K824" s="57" t="e">
        <f>+VLOOKUP($X824,Vector!$A:$P,2,0)</f>
        <v>#N/A</v>
      </c>
      <c r="L824" s="57" t="e">
        <f>VLOOKUP(VLOOKUP($X824,Vector!$A:$P,5,0),Catalogos!K:L,2,0)</f>
        <v>#N/A</v>
      </c>
      <c r="M824" s="53" t="str">
        <f>IFERROR(VLOOKUP($F824,Catalogos!$A:$B,2,0),"VII")</f>
        <v>VII</v>
      </c>
      <c r="N824" s="56" t="e">
        <f>VLOOKUP(MIN(IFERROR(VLOOKUP(T824,Catalogos!$F:$G,2,0),200),IFERROR(VLOOKUP(U824,Catalogos!$F:$G,2,0),200),IFERROR(VLOOKUP(V824,Catalogos!$F:$G,2,0),200),IFERROR(VLOOKUP(W824,Catalogos!$F:$G,2,0),200)),Catalogos!$G$30:$H$57,2,0)</f>
        <v>#N/A</v>
      </c>
      <c r="O824" s="53" t="e">
        <f>VLOOKUP($F824,Catalogos!$A:$C,3,0)</f>
        <v>#N/A</v>
      </c>
      <c r="P824" s="14" t="e">
        <f t="shared" si="73"/>
        <v>#N/A</v>
      </c>
      <c r="Q824" s="20">
        <f t="shared" si="74"/>
        <v>0</v>
      </c>
      <c r="R824" s="20" t="e">
        <f t="shared" si="75"/>
        <v>#N/A</v>
      </c>
      <c r="S824" s="20" t="s">
        <v>118</v>
      </c>
      <c r="T824" s="65" t="e">
        <f>VLOOKUP($X824,Vector!$A:$I,6,0)</f>
        <v>#N/A</v>
      </c>
      <c r="U824" s="65" t="e">
        <f>VLOOKUP($X824,Vector!$A:$I,7,0)</f>
        <v>#N/A</v>
      </c>
      <c r="V824" s="65" t="e">
        <f>VLOOKUP($X824,Vector!$A:$I,8,0)</f>
        <v>#N/A</v>
      </c>
      <c r="W824" s="65" t="e">
        <f>VLOOKUP($X824,Vector!$A:$I,9,0)</f>
        <v>#N/A</v>
      </c>
      <c r="X824" s="13" t="str">
        <f t="shared" si="76"/>
        <v/>
      </c>
      <c r="Y824" s="75">
        <f t="shared" si="72"/>
        <v>0</v>
      </c>
    </row>
    <row r="825" spans="10:25" x14ac:dyDescent="0.25">
      <c r="J825" s="57" t="e">
        <f>+VLOOKUP($X825,Vector!$A:$P,4,0)-$A825</f>
        <v>#N/A</v>
      </c>
      <c r="K825" s="57" t="e">
        <f>+VLOOKUP($X825,Vector!$A:$P,2,0)</f>
        <v>#N/A</v>
      </c>
      <c r="L825" s="57" t="e">
        <f>VLOOKUP(VLOOKUP($X825,Vector!$A:$P,5,0),Catalogos!K:L,2,0)</f>
        <v>#N/A</v>
      </c>
      <c r="M825" s="53" t="str">
        <f>IFERROR(VLOOKUP($F825,Catalogos!$A:$B,2,0),"VII")</f>
        <v>VII</v>
      </c>
      <c r="N825" s="56" t="e">
        <f>VLOOKUP(MIN(IFERROR(VLOOKUP(T825,Catalogos!$F:$G,2,0),200),IFERROR(VLOOKUP(U825,Catalogos!$F:$G,2,0),200),IFERROR(VLOOKUP(V825,Catalogos!$F:$G,2,0),200),IFERROR(VLOOKUP(W825,Catalogos!$F:$G,2,0),200)),Catalogos!$G$30:$H$57,2,0)</f>
        <v>#N/A</v>
      </c>
      <c r="O825" s="53" t="e">
        <f>VLOOKUP($F825,Catalogos!$A:$C,3,0)</f>
        <v>#N/A</v>
      </c>
      <c r="P825" s="14" t="e">
        <f t="shared" si="73"/>
        <v>#N/A</v>
      </c>
      <c r="Q825" s="20">
        <f t="shared" si="74"/>
        <v>0</v>
      </c>
      <c r="R825" s="20" t="e">
        <f t="shared" si="75"/>
        <v>#N/A</v>
      </c>
      <c r="S825" s="20" t="s">
        <v>118</v>
      </c>
      <c r="T825" s="65" t="e">
        <f>VLOOKUP($X825,Vector!$A:$I,6,0)</f>
        <v>#N/A</v>
      </c>
      <c r="U825" s="65" t="e">
        <f>VLOOKUP($X825,Vector!$A:$I,7,0)</f>
        <v>#N/A</v>
      </c>
      <c r="V825" s="65" t="e">
        <f>VLOOKUP($X825,Vector!$A:$I,8,0)</f>
        <v>#N/A</v>
      </c>
      <c r="W825" s="65" t="e">
        <f>VLOOKUP($X825,Vector!$A:$I,9,0)</f>
        <v>#N/A</v>
      </c>
      <c r="X825" s="13" t="str">
        <f t="shared" si="76"/>
        <v/>
      </c>
      <c r="Y825" s="75">
        <f t="shared" si="72"/>
        <v>0</v>
      </c>
    </row>
    <row r="826" spans="10:25" x14ac:dyDescent="0.25">
      <c r="J826" s="57" t="e">
        <f>+VLOOKUP($X826,Vector!$A:$P,4,0)-$A826</f>
        <v>#N/A</v>
      </c>
      <c r="K826" s="57" t="e">
        <f>+VLOOKUP($X826,Vector!$A:$P,2,0)</f>
        <v>#N/A</v>
      </c>
      <c r="L826" s="57" t="e">
        <f>VLOOKUP(VLOOKUP($X826,Vector!$A:$P,5,0),Catalogos!K:L,2,0)</f>
        <v>#N/A</v>
      </c>
      <c r="M826" s="53" t="str">
        <f>IFERROR(VLOOKUP($F826,Catalogos!$A:$B,2,0),"VII")</f>
        <v>VII</v>
      </c>
      <c r="N826" s="56" t="e">
        <f>VLOOKUP(MIN(IFERROR(VLOOKUP(T826,Catalogos!$F:$G,2,0),200),IFERROR(VLOOKUP(U826,Catalogos!$F:$G,2,0),200),IFERROR(VLOOKUP(V826,Catalogos!$F:$G,2,0),200),IFERROR(VLOOKUP(W826,Catalogos!$F:$G,2,0),200)),Catalogos!$G$30:$H$57,2,0)</f>
        <v>#N/A</v>
      </c>
      <c r="O826" s="53" t="e">
        <f>VLOOKUP($F826,Catalogos!$A:$C,3,0)</f>
        <v>#N/A</v>
      </c>
      <c r="P826" s="14" t="e">
        <f t="shared" si="73"/>
        <v>#N/A</v>
      </c>
      <c r="Q826" s="20">
        <f t="shared" si="74"/>
        <v>0</v>
      </c>
      <c r="R826" s="20" t="e">
        <f t="shared" si="75"/>
        <v>#N/A</v>
      </c>
      <c r="S826" s="20" t="s">
        <v>118</v>
      </c>
      <c r="T826" s="65" t="e">
        <f>VLOOKUP($X826,Vector!$A:$I,6,0)</f>
        <v>#N/A</v>
      </c>
      <c r="U826" s="65" t="e">
        <f>VLOOKUP($X826,Vector!$A:$I,7,0)</f>
        <v>#N/A</v>
      </c>
      <c r="V826" s="65" t="e">
        <f>VLOOKUP($X826,Vector!$A:$I,8,0)</f>
        <v>#N/A</v>
      </c>
      <c r="W826" s="65" t="e">
        <f>VLOOKUP($X826,Vector!$A:$I,9,0)</f>
        <v>#N/A</v>
      </c>
      <c r="X826" s="13" t="str">
        <f t="shared" si="76"/>
        <v/>
      </c>
      <c r="Y826" s="75">
        <f t="shared" si="72"/>
        <v>0</v>
      </c>
    </row>
    <row r="827" spans="10:25" x14ac:dyDescent="0.25">
      <c r="J827" s="57" t="e">
        <f>+VLOOKUP($X827,Vector!$A:$P,4,0)-$A827</f>
        <v>#N/A</v>
      </c>
      <c r="K827" s="57" t="e">
        <f>+VLOOKUP($X827,Vector!$A:$P,2,0)</f>
        <v>#N/A</v>
      </c>
      <c r="L827" s="57" t="e">
        <f>VLOOKUP(VLOOKUP($X827,Vector!$A:$P,5,0),Catalogos!K:L,2,0)</f>
        <v>#N/A</v>
      </c>
      <c r="M827" s="53" t="str">
        <f>IFERROR(VLOOKUP($F827,Catalogos!$A:$B,2,0),"VII")</f>
        <v>VII</v>
      </c>
      <c r="N827" s="56" t="e">
        <f>VLOOKUP(MIN(IFERROR(VLOOKUP(T827,Catalogos!$F:$G,2,0),200),IFERROR(VLOOKUP(U827,Catalogos!$F:$G,2,0),200),IFERROR(VLOOKUP(V827,Catalogos!$F:$G,2,0),200),IFERROR(VLOOKUP(W827,Catalogos!$F:$G,2,0),200)),Catalogos!$G$30:$H$57,2,0)</f>
        <v>#N/A</v>
      </c>
      <c r="O827" s="53" t="e">
        <f>VLOOKUP($F827,Catalogos!$A:$C,3,0)</f>
        <v>#N/A</v>
      </c>
      <c r="P827" s="14" t="e">
        <f t="shared" si="73"/>
        <v>#N/A</v>
      </c>
      <c r="Q827" s="20">
        <f t="shared" si="74"/>
        <v>0</v>
      </c>
      <c r="R827" s="20" t="e">
        <f t="shared" si="75"/>
        <v>#N/A</v>
      </c>
      <c r="S827" s="20" t="s">
        <v>118</v>
      </c>
      <c r="T827" s="65" t="e">
        <f>VLOOKUP($X827,Vector!$A:$I,6,0)</f>
        <v>#N/A</v>
      </c>
      <c r="U827" s="65" t="e">
        <f>VLOOKUP($X827,Vector!$A:$I,7,0)</f>
        <v>#N/A</v>
      </c>
      <c r="V827" s="65" t="e">
        <f>VLOOKUP($X827,Vector!$A:$I,8,0)</f>
        <v>#N/A</v>
      </c>
      <c r="W827" s="65" t="e">
        <f>VLOOKUP($X827,Vector!$A:$I,9,0)</f>
        <v>#N/A</v>
      </c>
      <c r="X827" s="13" t="str">
        <f t="shared" si="76"/>
        <v/>
      </c>
      <c r="Y827" s="75">
        <f t="shared" si="72"/>
        <v>0</v>
      </c>
    </row>
    <row r="828" spans="10:25" x14ac:dyDescent="0.25">
      <c r="J828" s="57" t="e">
        <f>+VLOOKUP($X828,Vector!$A:$P,4,0)-$A828</f>
        <v>#N/A</v>
      </c>
      <c r="K828" s="57" t="e">
        <f>+VLOOKUP($X828,Vector!$A:$P,2,0)</f>
        <v>#N/A</v>
      </c>
      <c r="L828" s="57" t="e">
        <f>VLOOKUP(VLOOKUP($X828,Vector!$A:$P,5,0),Catalogos!K:L,2,0)</f>
        <v>#N/A</v>
      </c>
      <c r="M828" s="53" t="str">
        <f>IFERROR(VLOOKUP($F828,Catalogos!$A:$B,2,0),"VII")</f>
        <v>VII</v>
      </c>
      <c r="N828" s="56" t="e">
        <f>VLOOKUP(MIN(IFERROR(VLOOKUP(T828,Catalogos!$F:$G,2,0),200),IFERROR(VLOOKUP(U828,Catalogos!$F:$G,2,0),200),IFERROR(VLOOKUP(V828,Catalogos!$F:$G,2,0),200),IFERROR(VLOOKUP(W828,Catalogos!$F:$G,2,0),200)),Catalogos!$G$30:$H$57,2,0)</f>
        <v>#N/A</v>
      </c>
      <c r="O828" s="53" t="e">
        <f>VLOOKUP($F828,Catalogos!$A:$C,3,0)</f>
        <v>#N/A</v>
      </c>
      <c r="P828" s="14" t="e">
        <f t="shared" si="73"/>
        <v>#N/A</v>
      </c>
      <c r="Q828" s="20">
        <f t="shared" si="74"/>
        <v>0</v>
      </c>
      <c r="R828" s="20" t="e">
        <f t="shared" si="75"/>
        <v>#N/A</v>
      </c>
      <c r="S828" s="20" t="s">
        <v>118</v>
      </c>
      <c r="T828" s="65" t="e">
        <f>VLOOKUP($X828,Vector!$A:$I,6,0)</f>
        <v>#N/A</v>
      </c>
      <c r="U828" s="65" t="e">
        <f>VLOOKUP($X828,Vector!$A:$I,7,0)</f>
        <v>#N/A</v>
      </c>
      <c r="V828" s="65" t="e">
        <f>VLOOKUP($X828,Vector!$A:$I,8,0)</f>
        <v>#N/A</v>
      </c>
      <c r="W828" s="65" t="e">
        <f>VLOOKUP($X828,Vector!$A:$I,9,0)</f>
        <v>#N/A</v>
      </c>
      <c r="X828" s="13" t="str">
        <f t="shared" si="76"/>
        <v/>
      </c>
      <c r="Y828" s="75">
        <f t="shared" si="72"/>
        <v>0</v>
      </c>
    </row>
    <row r="829" spans="10:25" x14ac:dyDescent="0.25">
      <c r="J829" s="57" t="e">
        <f>+VLOOKUP($X829,Vector!$A:$P,4,0)-$A829</f>
        <v>#N/A</v>
      </c>
      <c r="K829" s="57" t="e">
        <f>+VLOOKUP($X829,Vector!$A:$P,2,0)</f>
        <v>#N/A</v>
      </c>
      <c r="L829" s="57" t="e">
        <f>VLOOKUP(VLOOKUP($X829,Vector!$A:$P,5,0),Catalogos!K:L,2,0)</f>
        <v>#N/A</v>
      </c>
      <c r="M829" s="53" t="str">
        <f>IFERROR(VLOOKUP($F829,Catalogos!$A:$B,2,0),"VII")</f>
        <v>VII</v>
      </c>
      <c r="N829" s="56" t="e">
        <f>VLOOKUP(MIN(IFERROR(VLOOKUP(T829,Catalogos!$F:$G,2,0),200),IFERROR(VLOOKUP(U829,Catalogos!$F:$G,2,0),200),IFERROR(VLOOKUP(V829,Catalogos!$F:$G,2,0),200),IFERROR(VLOOKUP(W829,Catalogos!$F:$G,2,0),200)),Catalogos!$G$30:$H$57,2,0)</f>
        <v>#N/A</v>
      </c>
      <c r="O829" s="53" t="e">
        <f>VLOOKUP($F829,Catalogos!$A:$C,3,0)</f>
        <v>#N/A</v>
      </c>
      <c r="P829" s="14" t="e">
        <f t="shared" si="73"/>
        <v>#N/A</v>
      </c>
      <c r="Q829" s="20">
        <f t="shared" si="74"/>
        <v>0</v>
      </c>
      <c r="R829" s="20" t="e">
        <f t="shared" si="75"/>
        <v>#N/A</v>
      </c>
      <c r="S829" s="20" t="s">
        <v>118</v>
      </c>
      <c r="T829" s="65" t="e">
        <f>VLOOKUP($X829,Vector!$A:$I,6,0)</f>
        <v>#N/A</v>
      </c>
      <c r="U829" s="65" t="e">
        <f>VLOOKUP($X829,Vector!$A:$I,7,0)</f>
        <v>#N/A</v>
      </c>
      <c r="V829" s="65" t="e">
        <f>VLOOKUP($X829,Vector!$A:$I,8,0)</f>
        <v>#N/A</v>
      </c>
      <c r="W829" s="65" t="e">
        <f>VLOOKUP($X829,Vector!$A:$I,9,0)</f>
        <v>#N/A</v>
      </c>
      <c r="X829" s="13" t="str">
        <f t="shared" si="76"/>
        <v/>
      </c>
      <c r="Y829" s="75">
        <f t="shared" si="72"/>
        <v>0</v>
      </c>
    </row>
    <row r="830" spans="10:25" x14ac:dyDescent="0.25">
      <c r="J830" s="57" t="e">
        <f>+VLOOKUP($X830,Vector!$A:$P,4,0)-$A830</f>
        <v>#N/A</v>
      </c>
      <c r="K830" s="57" t="e">
        <f>+VLOOKUP($X830,Vector!$A:$P,2,0)</f>
        <v>#N/A</v>
      </c>
      <c r="L830" s="57" t="e">
        <f>VLOOKUP(VLOOKUP($X830,Vector!$A:$P,5,0),Catalogos!K:L,2,0)</f>
        <v>#N/A</v>
      </c>
      <c r="M830" s="53" t="str">
        <f>IFERROR(VLOOKUP($F830,Catalogos!$A:$B,2,0),"VII")</f>
        <v>VII</v>
      </c>
      <c r="N830" s="56" t="e">
        <f>VLOOKUP(MIN(IFERROR(VLOOKUP(T830,Catalogos!$F:$G,2,0),200),IFERROR(VLOOKUP(U830,Catalogos!$F:$G,2,0),200),IFERROR(VLOOKUP(V830,Catalogos!$F:$G,2,0),200),IFERROR(VLOOKUP(W830,Catalogos!$F:$G,2,0),200)),Catalogos!$G$30:$H$57,2,0)</f>
        <v>#N/A</v>
      </c>
      <c r="O830" s="53" t="e">
        <f>VLOOKUP($F830,Catalogos!$A:$C,3,0)</f>
        <v>#N/A</v>
      </c>
      <c r="P830" s="14" t="e">
        <f t="shared" si="73"/>
        <v>#N/A</v>
      </c>
      <c r="Q830" s="20">
        <f t="shared" si="74"/>
        <v>0</v>
      </c>
      <c r="R830" s="20" t="e">
        <f t="shared" si="75"/>
        <v>#N/A</v>
      </c>
      <c r="S830" s="20" t="s">
        <v>118</v>
      </c>
      <c r="T830" s="65" t="e">
        <f>VLOOKUP($X830,Vector!$A:$I,6,0)</f>
        <v>#N/A</v>
      </c>
      <c r="U830" s="65" t="e">
        <f>VLOOKUP($X830,Vector!$A:$I,7,0)</f>
        <v>#N/A</v>
      </c>
      <c r="V830" s="65" t="e">
        <f>VLOOKUP($X830,Vector!$A:$I,8,0)</f>
        <v>#N/A</v>
      </c>
      <c r="W830" s="65" t="e">
        <f>VLOOKUP($X830,Vector!$A:$I,9,0)</f>
        <v>#N/A</v>
      </c>
      <c r="X830" s="13" t="str">
        <f t="shared" si="76"/>
        <v/>
      </c>
      <c r="Y830" s="75">
        <f t="shared" si="72"/>
        <v>0</v>
      </c>
    </row>
    <row r="831" spans="10:25" x14ac:dyDescent="0.25">
      <c r="J831" s="57" t="e">
        <f>+VLOOKUP($X831,Vector!$A:$P,4,0)-$A831</f>
        <v>#N/A</v>
      </c>
      <c r="K831" s="57" t="e">
        <f>+VLOOKUP($X831,Vector!$A:$P,2,0)</f>
        <v>#N/A</v>
      </c>
      <c r="L831" s="57" t="e">
        <f>VLOOKUP(VLOOKUP($X831,Vector!$A:$P,5,0),Catalogos!K:L,2,0)</f>
        <v>#N/A</v>
      </c>
      <c r="M831" s="53" t="str">
        <f>IFERROR(VLOOKUP($F831,Catalogos!$A:$B,2,0),"VII")</f>
        <v>VII</v>
      </c>
      <c r="N831" s="56" t="e">
        <f>VLOOKUP(MIN(IFERROR(VLOOKUP(T831,Catalogos!$F:$G,2,0),200),IFERROR(VLOOKUP(U831,Catalogos!$F:$G,2,0),200),IFERROR(VLOOKUP(V831,Catalogos!$F:$G,2,0),200),IFERROR(VLOOKUP(W831,Catalogos!$F:$G,2,0),200)),Catalogos!$G$30:$H$57,2,0)</f>
        <v>#N/A</v>
      </c>
      <c r="O831" s="53" t="e">
        <f>VLOOKUP($F831,Catalogos!$A:$C,3,0)</f>
        <v>#N/A</v>
      </c>
      <c r="P831" s="14" t="e">
        <f t="shared" si="73"/>
        <v>#N/A</v>
      </c>
      <c r="Q831" s="20">
        <f t="shared" si="74"/>
        <v>0</v>
      </c>
      <c r="R831" s="20" t="e">
        <f t="shared" si="75"/>
        <v>#N/A</v>
      </c>
      <c r="S831" s="20" t="s">
        <v>118</v>
      </c>
      <c r="T831" s="65" t="e">
        <f>VLOOKUP($X831,Vector!$A:$I,6,0)</f>
        <v>#N/A</v>
      </c>
      <c r="U831" s="65" t="e">
        <f>VLOOKUP($X831,Vector!$A:$I,7,0)</f>
        <v>#N/A</v>
      </c>
      <c r="V831" s="65" t="e">
        <f>VLOOKUP($X831,Vector!$A:$I,8,0)</f>
        <v>#N/A</v>
      </c>
      <c r="W831" s="65" t="e">
        <f>VLOOKUP($X831,Vector!$A:$I,9,0)</f>
        <v>#N/A</v>
      </c>
      <c r="X831" s="13" t="str">
        <f t="shared" si="76"/>
        <v/>
      </c>
      <c r="Y831" s="75">
        <f t="shared" si="72"/>
        <v>0</v>
      </c>
    </row>
    <row r="832" spans="10:25" x14ac:dyDescent="0.25">
      <c r="J832" s="57" t="e">
        <f>+VLOOKUP($X832,Vector!$A:$P,4,0)-$A832</f>
        <v>#N/A</v>
      </c>
      <c r="K832" s="57" t="e">
        <f>+VLOOKUP($X832,Vector!$A:$P,2,0)</f>
        <v>#N/A</v>
      </c>
      <c r="L832" s="57" t="e">
        <f>VLOOKUP(VLOOKUP($X832,Vector!$A:$P,5,0),Catalogos!K:L,2,0)</f>
        <v>#N/A</v>
      </c>
      <c r="M832" s="53" t="str">
        <f>IFERROR(VLOOKUP($F832,Catalogos!$A:$B,2,0),"VII")</f>
        <v>VII</v>
      </c>
      <c r="N832" s="56" t="e">
        <f>VLOOKUP(MIN(IFERROR(VLOOKUP(T832,Catalogos!$F:$G,2,0),200),IFERROR(VLOOKUP(U832,Catalogos!$F:$G,2,0),200),IFERROR(VLOOKUP(V832,Catalogos!$F:$G,2,0),200),IFERROR(VLOOKUP(W832,Catalogos!$F:$G,2,0),200)),Catalogos!$G$30:$H$57,2,0)</f>
        <v>#N/A</v>
      </c>
      <c r="O832" s="53" t="e">
        <f>VLOOKUP($F832,Catalogos!$A:$C,3,0)</f>
        <v>#N/A</v>
      </c>
      <c r="P832" s="14" t="e">
        <f t="shared" si="73"/>
        <v>#N/A</v>
      </c>
      <c r="Q832" s="20">
        <f t="shared" si="74"/>
        <v>0</v>
      </c>
      <c r="R832" s="20" t="e">
        <f t="shared" si="75"/>
        <v>#N/A</v>
      </c>
      <c r="S832" s="20" t="s">
        <v>118</v>
      </c>
      <c r="T832" s="65" t="e">
        <f>VLOOKUP($X832,Vector!$A:$I,6,0)</f>
        <v>#N/A</v>
      </c>
      <c r="U832" s="65" t="e">
        <f>VLOOKUP($X832,Vector!$A:$I,7,0)</f>
        <v>#N/A</v>
      </c>
      <c r="V832" s="65" t="e">
        <f>VLOOKUP($X832,Vector!$A:$I,8,0)</f>
        <v>#N/A</v>
      </c>
      <c r="W832" s="65" t="e">
        <f>VLOOKUP($X832,Vector!$A:$I,9,0)</f>
        <v>#N/A</v>
      </c>
      <c r="X832" s="13" t="str">
        <f t="shared" si="76"/>
        <v/>
      </c>
      <c r="Y832" s="75">
        <f t="shared" si="72"/>
        <v>0</v>
      </c>
    </row>
    <row r="833" spans="10:25" x14ac:dyDescent="0.25">
      <c r="J833" s="57" t="e">
        <f>+VLOOKUP($X833,Vector!$A:$P,4,0)-$A833</f>
        <v>#N/A</v>
      </c>
      <c r="K833" s="57" t="e">
        <f>+VLOOKUP($X833,Vector!$A:$P,2,0)</f>
        <v>#N/A</v>
      </c>
      <c r="L833" s="57" t="e">
        <f>VLOOKUP(VLOOKUP($X833,Vector!$A:$P,5,0),Catalogos!K:L,2,0)</f>
        <v>#N/A</v>
      </c>
      <c r="M833" s="53" t="str">
        <f>IFERROR(VLOOKUP($F833,Catalogos!$A:$B,2,0),"VII")</f>
        <v>VII</v>
      </c>
      <c r="N833" s="56" t="e">
        <f>VLOOKUP(MIN(IFERROR(VLOOKUP(T833,Catalogos!$F:$G,2,0),200),IFERROR(VLOOKUP(U833,Catalogos!$F:$G,2,0),200),IFERROR(VLOOKUP(V833,Catalogos!$F:$G,2,0),200),IFERROR(VLOOKUP(W833,Catalogos!$F:$G,2,0),200)),Catalogos!$G$30:$H$57,2,0)</f>
        <v>#N/A</v>
      </c>
      <c r="O833" s="53" t="e">
        <f>VLOOKUP($F833,Catalogos!$A:$C,3,0)</f>
        <v>#N/A</v>
      </c>
      <c r="P833" s="14" t="e">
        <f t="shared" si="73"/>
        <v>#N/A</v>
      </c>
      <c r="Q833" s="20">
        <f t="shared" si="74"/>
        <v>0</v>
      </c>
      <c r="R833" s="20" t="e">
        <f t="shared" si="75"/>
        <v>#N/A</v>
      </c>
      <c r="S833" s="20" t="s">
        <v>118</v>
      </c>
      <c r="T833" s="65" t="e">
        <f>VLOOKUP($X833,Vector!$A:$I,6,0)</f>
        <v>#N/A</v>
      </c>
      <c r="U833" s="65" t="e">
        <f>VLOOKUP($X833,Vector!$A:$I,7,0)</f>
        <v>#N/A</v>
      </c>
      <c r="V833" s="65" t="e">
        <f>VLOOKUP($X833,Vector!$A:$I,8,0)</f>
        <v>#N/A</v>
      </c>
      <c r="W833" s="65" t="e">
        <f>VLOOKUP($X833,Vector!$A:$I,9,0)</f>
        <v>#N/A</v>
      </c>
      <c r="X833" s="13" t="str">
        <f t="shared" si="76"/>
        <v/>
      </c>
      <c r="Y833" s="75">
        <f t="shared" si="72"/>
        <v>0</v>
      </c>
    </row>
    <row r="834" spans="10:25" x14ac:dyDescent="0.25">
      <c r="J834" s="57" t="e">
        <f>+VLOOKUP($X834,Vector!$A:$P,4,0)-$A834</f>
        <v>#N/A</v>
      </c>
      <c r="K834" s="57" t="e">
        <f>+VLOOKUP($X834,Vector!$A:$P,2,0)</f>
        <v>#N/A</v>
      </c>
      <c r="L834" s="57" t="e">
        <f>VLOOKUP(VLOOKUP($X834,Vector!$A:$P,5,0),Catalogos!K:L,2,0)</f>
        <v>#N/A</v>
      </c>
      <c r="M834" s="53" t="str">
        <f>IFERROR(VLOOKUP($F834,Catalogos!$A:$B,2,0),"VII")</f>
        <v>VII</v>
      </c>
      <c r="N834" s="56" t="e">
        <f>VLOOKUP(MIN(IFERROR(VLOOKUP(T834,Catalogos!$F:$G,2,0),200),IFERROR(VLOOKUP(U834,Catalogos!$F:$G,2,0),200),IFERROR(VLOOKUP(V834,Catalogos!$F:$G,2,0),200),IFERROR(VLOOKUP(W834,Catalogos!$F:$G,2,0),200)),Catalogos!$G$30:$H$57,2,0)</f>
        <v>#N/A</v>
      </c>
      <c r="O834" s="53" t="e">
        <f>VLOOKUP($F834,Catalogos!$A:$C,3,0)</f>
        <v>#N/A</v>
      </c>
      <c r="P834" s="14" t="e">
        <f t="shared" si="73"/>
        <v>#N/A</v>
      </c>
      <c r="Q834" s="20">
        <f t="shared" si="74"/>
        <v>0</v>
      </c>
      <c r="R834" s="20" t="e">
        <f t="shared" si="75"/>
        <v>#N/A</v>
      </c>
      <c r="S834" s="20" t="s">
        <v>118</v>
      </c>
      <c r="T834" s="65" t="e">
        <f>VLOOKUP($X834,Vector!$A:$I,6,0)</f>
        <v>#N/A</v>
      </c>
      <c r="U834" s="65" t="e">
        <f>VLOOKUP($X834,Vector!$A:$I,7,0)</f>
        <v>#N/A</v>
      </c>
      <c r="V834" s="65" t="e">
        <f>VLOOKUP($X834,Vector!$A:$I,8,0)</f>
        <v>#N/A</v>
      </c>
      <c r="W834" s="65" t="e">
        <f>VLOOKUP($X834,Vector!$A:$I,9,0)</f>
        <v>#N/A</v>
      </c>
      <c r="X834" s="13" t="str">
        <f t="shared" si="76"/>
        <v/>
      </c>
      <c r="Y834" s="75">
        <f t="shared" si="72"/>
        <v>0</v>
      </c>
    </row>
    <row r="835" spans="10:25" x14ac:dyDescent="0.25">
      <c r="J835" s="57" t="e">
        <f>+VLOOKUP($X835,Vector!$A:$P,4,0)-$A835</f>
        <v>#N/A</v>
      </c>
      <c r="K835" s="57" t="e">
        <f>+VLOOKUP($X835,Vector!$A:$P,2,0)</f>
        <v>#N/A</v>
      </c>
      <c r="L835" s="57" t="e">
        <f>VLOOKUP(VLOOKUP($X835,Vector!$A:$P,5,0),Catalogos!K:L,2,0)</f>
        <v>#N/A</v>
      </c>
      <c r="M835" s="53" t="str">
        <f>IFERROR(VLOOKUP($F835,Catalogos!$A:$B,2,0),"VII")</f>
        <v>VII</v>
      </c>
      <c r="N835" s="56" t="e">
        <f>VLOOKUP(MIN(IFERROR(VLOOKUP(T835,Catalogos!$F:$G,2,0),200),IFERROR(VLOOKUP(U835,Catalogos!$F:$G,2,0),200),IFERROR(VLOOKUP(V835,Catalogos!$F:$G,2,0),200),IFERROR(VLOOKUP(W835,Catalogos!$F:$G,2,0),200)),Catalogos!$G$30:$H$57,2,0)</f>
        <v>#N/A</v>
      </c>
      <c r="O835" s="53" t="e">
        <f>VLOOKUP($F835,Catalogos!$A:$C,3,0)</f>
        <v>#N/A</v>
      </c>
      <c r="P835" s="14" t="e">
        <f t="shared" si="73"/>
        <v>#N/A</v>
      </c>
      <c r="Q835" s="20">
        <f t="shared" si="74"/>
        <v>0</v>
      </c>
      <c r="R835" s="20" t="e">
        <f t="shared" si="75"/>
        <v>#N/A</v>
      </c>
      <c r="S835" s="20" t="s">
        <v>118</v>
      </c>
      <c r="T835" s="65" t="e">
        <f>VLOOKUP($X835,Vector!$A:$I,6,0)</f>
        <v>#N/A</v>
      </c>
      <c r="U835" s="65" t="e">
        <f>VLOOKUP($X835,Vector!$A:$I,7,0)</f>
        <v>#N/A</v>
      </c>
      <c r="V835" s="65" t="e">
        <f>VLOOKUP($X835,Vector!$A:$I,8,0)</f>
        <v>#N/A</v>
      </c>
      <c r="W835" s="65" t="e">
        <f>VLOOKUP($X835,Vector!$A:$I,9,0)</f>
        <v>#N/A</v>
      </c>
      <c r="X835" s="13" t="str">
        <f t="shared" si="76"/>
        <v/>
      </c>
      <c r="Y835" s="75">
        <f t="shared" ref="Y835:Y898" si="77">IF(X835="",0,1)</f>
        <v>0</v>
      </c>
    </row>
    <row r="836" spans="10:25" x14ac:dyDescent="0.25">
      <c r="J836" s="57" t="e">
        <f>+VLOOKUP($X836,Vector!$A:$P,4,0)-$A836</f>
        <v>#N/A</v>
      </c>
      <c r="K836" s="57" t="e">
        <f>+VLOOKUP($X836,Vector!$A:$P,2,0)</f>
        <v>#N/A</v>
      </c>
      <c r="L836" s="57" t="e">
        <f>VLOOKUP(VLOOKUP($X836,Vector!$A:$P,5,0),Catalogos!K:L,2,0)</f>
        <v>#N/A</v>
      </c>
      <c r="M836" s="53" t="str">
        <f>IFERROR(VLOOKUP($F836,Catalogos!$A:$B,2,0),"VII")</f>
        <v>VII</v>
      </c>
      <c r="N836" s="56" t="e">
        <f>VLOOKUP(MIN(IFERROR(VLOOKUP(T836,Catalogos!$F:$G,2,0),200),IFERROR(VLOOKUP(U836,Catalogos!$F:$G,2,0),200),IFERROR(VLOOKUP(V836,Catalogos!$F:$G,2,0),200),IFERROR(VLOOKUP(W836,Catalogos!$F:$G,2,0),200)),Catalogos!$G$30:$H$57,2,0)</f>
        <v>#N/A</v>
      </c>
      <c r="O836" s="53" t="e">
        <f>VLOOKUP($F836,Catalogos!$A:$C,3,0)</f>
        <v>#N/A</v>
      </c>
      <c r="P836" s="14" t="e">
        <f t="shared" si="73"/>
        <v>#N/A</v>
      </c>
      <c r="Q836" s="20">
        <f t="shared" si="74"/>
        <v>0</v>
      </c>
      <c r="R836" s="20" t="e">
        <f t="shared" si="75"/>
        <v>#N/A</v>
      </c>
      <c r="S836" s="20" t="s">
        <v>118</v>
      </c>
      <c r="T836" s="65" t="e">
        <f>VLOOKUP($X836,Vector!$A:$I,6,0)</f>
        <v>#N/A</v>
      </c>
      <c r="U836" s="65" t="e">
        <f>VLOOKUP($X836,Vector!$A:$I,7,0)</f>
        <v>#N/A</v>
      </c>
      <c r="V836" s="65" t="e">
        <f>VLOOKUP($X836,Vector!$A:$I,8,0)</f>
        <v>#N/A</v>
      </c>
      <c r="W836" s="65" t="e">
        <f>VLOOKUP($X836,Vector!$A:$I,9,0)</f>
        <v>#N/A</v>
      </c>
      <c r="X836" s="13" t="str">
        <f t="shared" si="76"/>
        <v/>
      </c>
      <c r="Y836" s="75">
        <f t="shared" si="77"/>
        <v>0</v>
      </c>
    </row>
    <row r="837" spans="10:25" x14ac:dyDescent="0.25">
      <c r="J837" s="57" t="e">
        <f>+VLOOKUP($X837,Vector!$A:$P,4,0)-$A837</f>
        <v>#N/A</v>
      </c>
      <c r="K837" s="57" t="e">
        <f>+VLOOKUP($X837,Vector!$A:$P,2,0)</f>
        <v>#N/A</v>
      </c>
      <c r="L837" s="57" t="e">
        <f>VLOOKUP(VLOOKUP($X837,Vector!$A:$P,5,0),Catalogos!K:L,2,0)</f>
        <v>#N/A</v>
      </c>
      <c r="M837" s="53" t="str">
        <f>IFERROR(VLOOKUP($F837,Catalogos!$A:$B,2,0),"VII")</f>
        <v>VII</v>
      </c>
      <c r="N837" s="56" t="e">
        <f>VLOOKUP(MIN(IFERROR(VLOOKUP(T837,Catalogos!$F:$G,2,0),200),IFERROR(VLOOKUP(U837,Catalogos!$F:$G,2,0),200),IFERROR(VLOOKUP(V837,Catalogos!$F:$G,2,0),200),IFERROR(VLOOKUP(W837,Catalogos!$F:$G,2,0),200)),Catalogos!$G$30:$H$57,2,0)</f>
        <v>#N/A</v>
      </c>
      <c r="O837" s="53" t="e">
        <f>VLOOKUP($F837,Catalogos!$A:$C,3,0)</f>
        <v>#N/A</v>
      </c>
      <c r="P837" s="14" t="e">
        <f t="shared" si="73"/>
        <v>#N/A</v>
      </c>
      <c r="Q837" s="20">
        <f t="shared" si="74"/>
        <v>0</v>
      </c>
      <c r="R837" s="20" t="e">
        <f t="shared" si="75"/>
        <v>#N/A</v>
      </c>
      <c r="S837" s="20" t="s">
        <v>118</v>
      </c>
      <c r="T837" s="65" t="e">
        <f>VLOOKUP($X837,Vector!$A:$I,6,0)</f>
        <v>#N/A</v>
      </c>
      <c r="U837" s="65" t="e">
        <f>VLOOKUP($X837,Vector!$A:$I,7,0)</f>
        <v>#N/A</v>
      </c>
      <c r="V837" s="65" t="e">
        <f>VLOOKUP($X837,Vector!$A:$I,8,0)</f>
        <v>#N/A</v>
      </c>
      <c r="W837" s="65" t="e">
        <f>VLOOKUP($X837,Vector!$A:$I,9,0)</f>
        <v>#N/A</v>
      </c>
      <c r="X837" s="13" t="str">
        <f t="shared" si="76"/>
        <v/>
      </c>
      <c r="Y837" s="75">
        <f t="shared" si="77"/>
        <v>0</v>
      </c>
    </row>
    <row r="838" spans="10:25" x14ac:dyDescent="0.25">
      <c r="J838" s="57" t="e">
        <f>+VLOOKUP($X838,Vector!$A:$P,4,0)-$A838</f>
        <v>#N/A</v>
      </c>
      <c r="K838" s="57" t="e">
        <f>+VLOOKUP($X838,Vector!$A:$P,2,0)</f>
        <v>#N/A</v>
      </c>
      <c r="L838" s="57" t="e">
        <f>VLOOKUP(VLOOKUP($X838,Vector!$A:$P,5,0),Catalogos!K:L,2,0)</f>
        <v>#N/A</v>
      </c>
      <c r="M838" s="53" t="str">
        <f>IFERROR(VLOOKUP($F838,Catalogos!$A:$B,2,0),"VII")</f>
        <v>VII</v>
      </c>
      <c r="N838" s="56" t="e">
        <f>VLOOKUP(MIN(IFERROR(VLOOKUP(T838,Catalogos!$F:$G,2,0),200),IFERROR(VLOOKUP(U838,Catalogos!$F:$G,2,0),200),IFERROR(VLOOKUP(V838,Catalogos!$F:$G,2,0),200),IFERROR(VLOOKUP(W838,Catalogos!$F:$G,2,0),200)),Catalogos!$G$30:$H$57,2,0)</f>
        <v>#N/A</v>
      </c>
      <c r="O838" s="53" t="e">
        <f>VLOOKUP($F838,Catalogos!$A:$C,3,0)</f>
        <v>#N/A</v>
      </c>
      <c r="P838" s="14" t="e">
        <f t="shared" si="73"/>
        <v>#N/A</v>
      </c>
      <c r="Q838" s="20">
        <f t="shared" si="74"/>
        <v>0</v>
      </c>
      <c r="R838" s="20" t="e">
        <f t="shared" si="75"/>
        <v>#N/A</v>
      </c>
      <c r="S838" s="20" t="s">
        <v>118</v>
      </c>
      <c r="T838" s="65" t="e">
        <f>VLOOKUP($X838,Vector!$A:$I,6,0)</f>
        <v>#N/A</v>
      </c>
      <c r="U838" s="65" t="e">
        <f>VLOOKUP($X838,Vector!$A:$I,7,0)</f>
        <v>#N/A</v>
      </c>
      <c r="V838" s="65" t="e">
        <f>VLOOKUP($X838,Vector!$A:$I,8,0)</f>
        <v>#N/A</v>
      </c>
      <c r="W838" s="65" t="e">
        <f>VLOOKUP($X838,Vector!$A:$I,9,0)</f>
        <v>#N/A</v>
      </c>
      <c r="X838" s="13" t="str">
        <f t="shared" si="76"/>
        <v/>
      </c>
      <c r="Y838" s="75">
        <f t="shared" si="77"/>
        <v>0</v>
      </c>
    </row>
    <row r="839" spans="10:25" x14ac:dyDescent="0.25">
      <c r="J839" s="57" t="e">
        <f>+VLOOKUP($X839,Vector!$A:$P,4,0)-$A839</f>
        <v>#N/A</v>
      </c>
      <c r="K839" s="57" t="e">
        <f>+VLOOKUP($X839,Vector!$A:$P,2,0)</f>
        <v>#N/A</v>
      </c>
      <c r="L839" s="57" t="e">
        <f>VLOOKUP(VLOOKUP($X839,Vector!$A:$P,5,0),Catalogos!K:L,2,0)</f>
        <v>#N/A</v>
      </c>
      <c r="M839" s="53" t="str">
        <f>IFERROR(VLOOKUP($F839,Catalogos!$A:$B,2,0),"VII")</f>
        <v>VII</v>
      </c>
      <c r="N839" s="56" t="e">
        <f>VLOOKUP(MIN(IFERROR(VLOOKUP(T839,Catalogos!$F:$G,2,0),200),IFERROR(VLOOKUP(U839,Catalogos!$F:$G,2,0),200),IFERROR(VLOOKUP(V839,Catalogos!$F:$G,2,0),200),IFERROR(VLOOKUP(W839,Catalogos!$F:$G,2,0),200)),Catalogos!$G$30:$H$57,2,0)</f>
        <v>#N/A</v>
      </c>
      <c r="O839" s="53" t="e">
        <f>VLOOKUP($F839,Catalogos!$A:$C,3,0)</f>
        <v>#N/A</v>
      </c>
      <c r="P839" s="14" t="e">
        <f t="shared" si="73"/>
        <v>#N/A</v>
      </c>
      <c r="Q839" s="20">
        <f t="shared" si="74"/>
        <v>0</v>
      </c>
      <c r="R839" s="20" t="e">
        <f t="shared" si="75"/>
        <v>#N/A</v>
      </c>
      <c r="S839" s="20" t="s">
        <v>118</v>
      </c>
      <c r="T839" s="65" t="e">
        <f>VLOOKUP($X839,Vector!$A:$I,6,0)</f>
        <v>#N/A</v>
      </c>
      <c r="U839" s="65" t="e">
        <f>VLOOKUP($X839,Vector!$A:$I,7,0)</f>
        <v>#N/A</v>
      </c>
      <c r="V839" s="65" t="e">
        <f>VLOOKUP($X839,Vector!$A:$I,8,0)</f>
        <v>#N/A</v>
      </c>
      <c r="W839" s="65" t="e">
        <f>VLOOKUP($X839,Vector!$A:$I,9,0)</f>
        <v>#N/A</v>
      </c>
      <c r="X839" s="13" t="str">
        <f t="shared" si="76"/>
        <v/>
      </c>
      <c r="Y839" s="75">
        <f t="shared" si="77"/>
        <v>0</v>
      </c>
    </row>
    <row r="840" spans="10:25" x14ac:dyDescent="0.25">
      <c r="J840" s="57" t="e">
        <f>+VLOOKUP($X840,Vector!$A:$P,4,0)-$A840</f>
        <v>#N/A</v>
      </c>
      <c r="K840" s="57" t="e">
        <f>+VLOOKUP($X840,Vector!$A:$P,2,0)</f>
        <v>#N/A</v>
      </c>
      <c r="L840" s="57" t="e">
        <f>VLOOKUP(VLOOKUP($X840,Vector!$A:$P,5,0),Catalogos!K:L,2,0)</f>
        <v>#N/A</v>
      </c>
      <c r="M840" s="53" t="str">
        <f>IFERROR(VLOOKUP($F840,Catalogos!$A:$B,2,0),"VII")</f>
        <v>VII</v>
      </c>
      <c r="N840" s="56" t="e">
        <f>VLOOKUP(MIN(IFERROR(VLOOKUP(T840,Catalogos!$F:$G,2,0),200),IFERROR(VLOOKUP(U840,Catalogos!$F:$G,2,0),200),IFERROR(VLOOKUP(V840,Catalogos!$F:$G,2,0),200),IFERROR(VLOOKUP(W840,Catalogos!$F:$G,2,0),200)),Catalogos!$G$30:$H$57,2,0)</f>
        <v>#N/A</v>
      </c>
      <c r="O840" s="53" t="e">
        <f>VLOOKUP($F840,Catalogos!$A:$C,3,0)</f>
        <v>#N/A</v>
      </c>
      <c r="P840" s="14" t="e">
        <f t="shared" si="73"/>
        <v>#N/A</v>
      </c>
      <c r="Q840" s="20">
        <f t="shared" si="74"/>
        <v>0</v>
      </c>
      <c r="R840" s="20" t="e">
        <f t="shared" si="75"/>
        <v>#N/A</v>
      </c>
      <c r="S840" s="20" t="s">
        <v>118</v>
      </c>
      <c r="T840" s="65" t="e">
        <f>VLOOKUP($X840,Vector!$A:$I,6,0)</f>
        <v>#N/A</v>
      </c>
      <c r="U840" s="65" t="e">
        <f>VLOOKUP($X840,Vector!$A:$I,7,0)</f>
        <v>#N/A</v>
      </c>
      <c r="V840" s="65" t="e">
        <f>VLOOKUP($X840,Vector!$A:$I,8,0)</f>
        <v>#N/A</v>
      </c>
      <c r="W840" s="65" t="e">
        <f>VLOOKUP($X840,Vector!$A:$I,9,0)</f>
        <v>#N/A</v>
      </c>
      <c r="X840" s="13" t="str">
        <f t="shared" si="76"/>
        <v/>
      </c>
      <c r="Y840" s="75">
        <f t="shared" si="77"/>
        <v>0</v>
      </c>
    </row>
    <row r="841" spans="10:25" x14ac:dyDescent="0.25">
      <c r="J841" s="57" t="e">
        <f>+VLOOKUP($X841,Vector!$A:$P,4,0)-$A841</f>
        <v>#N/A</v>
      </c>
      <c r="K841" s="57" t="e">
        <f>+VLOOKUP($X841,Vector!$A:$P,2,0)</f>
        <v>#N/A</v>
      </c>
      <c r="L841" s="57" t="e">
        <f>VLOOKUP(VLOOKUP($X841,Vector!$A:$P,5,0),Catalogos!K:L,2,0)</f>
        <v>#N/A</v>
      </c>
      <c r="M841" s="53" t="str">
        <f>IFERROR(VLOOKUP($F841,Catalogos!$A:$B,2,0),"VII")</f>
        <v>VII</v>
      </c>
      <c r="N841" s="56" t="e">
        <f>VLOOKUP(MIN(IFERROR(VLOOKUP(T841,Catalogos!$F:$G,2,0),200),IFERROR(VLOOKUP(U841,Catalogos!$F:$G,2,0),200),IFERROR(VLOOKUP(V841,Catalogos!$F:$G,2,0),200),IFERROR(VLOOKUP(W841,Catalogos!$F:$G,2,0),200)),Catalogos!$G$30:$H$57,2,0)</f>
        <v>#N/A</v>
      </c>
      <c r="O841" s="53" t="e">
        <f>VLOOKUP($F841,Catalogos!$A:$C,3,0)</f>
        <v>#N/A</v>
      </c>
      <c r="P841" s="14" t="e">
        <f t="shared" si="73"/>
        <v>#N/A</v>
      </c>
      <c r="Q841" s="20">
        <f t="shared" si="74"/>
        <v>0</v>
      </c>
      <c r="R841" s="20" t="e">
        <f t="shared" si="75"/>
        <v>#N/A</v>
      </c>
      <c r="S841" s="20" t="s">
        <v>118</v>
      </c>
      <c r="T841" s="65" t="e">
        <f>VLOOKUP($X841,Vector!$A:$I,6,0)</f>
        <v>#N/A</v>
      </c>
      <c r="U841" s="65" t="e">
        <f>VLOOKUP($X841,Vector!$A:$I,7,0)</f>
        <v>#N/A</v>
      </c>
      <c r="V841" s="65" t="e">
        <f>VLOOKUP($X841,Vector!$A:$I,8,0)</f>
        <v>#N/A</v>
      </c>
      <c r="W841" s="65" t="e">
        <f>VLOOKUP($X841,Vector!$A:$I,9,0)</f>
        <v>#N/A</v>
      </c>
      <c r="X841" s="13" t="str">
        <f t="shared" si="76"/>
        <v/>
      </c>
      <c r="Y841" s="75">
        <f t="shared" si="77"/>
        <v>0</v>
      </c>
    </row>
    <row r="842" spans="10:25" x14ac:dyDescent="0.25">
      <c r="J842" s="57" t="e">
        <f>+VLOOKUP($X842,Vector!$A:$P,4,0)-$A842</f>
        <v>#N/A</v>
      </c>
      <c r="K842" s="57" t="e">
        <f>+VLOOKUP($X842,Vector!$A:$P,2,0)</f>
        <v>#N/A</v>
      </c>
      <c r="L842" s="57" t="e">
        <f>VLOOKUP(VLOOKUP($X842,Vector!$A:$P,5,0),Catalogos!K:L,2,0)</f>
        <v>#N/A</v>
      </c>
      <c r="M842" s="53" t="str">
        <f>IFERROR(VLOOKUP($F842,Catalogos!$A:$B,2,0),"VII")</f>
        <v>VII</v>
      </c>
      <c r="N842" s="56" t="e">
        <f>VLOOKUP(MIN(IFERROR(VLOOKUP(T842,Catalogos!$F:$G,2,0),200),IFERROR(VLOOKUP(U842,Catalogos!$F:$G,2,0),200),IFERROR(VLOOKUP(V842,Catalogos!$F:$G,2,0),200),IFERROR(VLOOKUP(W842,Catalogos!$F:$G,2,0),200)),Catalogos!$G$30:$H$57,2,0)</f>
        <v>#N/A</v>
      </c>
      <c r="O842" s="53" t="e">
        <f>VLOOKUP($F842,Catalogos!$A:$C,3,0)</f>
        <v>#N/A</v>
      </c>
      <c r="P842" s="14" t="e">
        <f t="shared" si="73"/>
        <v>#N/A</v>
      </c>
      <c r="Q842" s="20">
        <f t="shared" si="74"/>
        <v>0</v>
      </c>
      <c r="R842" s="20" t="e">
        <f t="shared" si="75"/>
        <v>#N/A</v>
      </c>
      <c r="S842" s="20" t="s">
        <v>118</v>
      </c>
      <c r="T842" s="65" t="e">
        <f>VLOOKUP($X842,Vector!$A:$I,6,0)</f>
        <v>#N/A</v>
      </c>
      <c r="U842" s="65" t="e">
        <f>VLOOKUP($X842,Vector!$A:$I,7,0)</f>
        <v>#N/A</v>
      </c>
      <c r="V842" s="65" t="e">
        <f>VLOOKUP($X842,Vector!$A:$I,8,0)</f>
        <v>#N/A</v>
      </c>
      <c r="W842" s="65" t="e">
        <f>VLOOKUP($X842,Vector!$A:$I,9,0)</f>
        <v>#N/A</v>
      </c>
      <c r="X842" s="13" t="str">
        <f t="shared" si="76"/>
        <v/>
      </c>
      <c r="Y842" s="75">
        <f t="shared" si="77"/>
        <v>0</v>
      </c>
    </row>
    <row r="843" spans="10:25" x14ac:dyDescent="0.25">
      <c r="J843" s="57" t="e">
        <f>+VLOOKUP($X843,Vector!$A:$P,4,0)-$A843</f>
        <v>#N/A</v>
      </c>
      <c r="K843" s="57" t="e">
        <f>+VLOOKUP($X843,Vector!$A:$P,2,0)</f>
        <v>#N/A</v>
      </c>
      <c r="L843" s="57" t="e">
        <f>VLOOKUP(VLOOKUP($X843,Vector!$A:$P,5,0),Catalogos!K:L,2,0)</f>
        <v>#N/A</v>
      </c>
      <c r="M843" s="53" t="str">
        <f>IFERROR(VLOOKUP($F843,Catalogos!$A:$B,2,0),"VII")</f>
        <v>VII</v>
      </c>
      <c r="N843" s="56" t="e">
        <f>VLOOKUP(MIN(IFERROR(VLOOKUP(T843,Catalogos!$F:$G,2,0),200),IFERROR(VLOOKUP(U843,Catalogos!$F:$G,2,0),200),IFERROR(VLOOKUP(V843,Catalogos!$F:$G,2,0),200),IFERROR(VLOOKUP(W843,Catalogos!$F:$G,2,0),200)),Catalogos!$G$30:$H$57,2,0)</f>
        <v>#N/A</v>
      </c>
      <c r="O843" s="53" t="e">
        <f>VLOOKUP($F843,Catalogos!$A:$C,3,0)</f>
        <v>#N/A</v>
      </c>
      <c r="P843" s="14" t="e">
        <f t="shared" si="73"/>
        <v>#N/A</v>
      </c>
      <c r="Q843" s="20">
        <f t="shared" si="74"/>
        <v>0</v>
      </c>
      <c r="R843" s="20" t="e">
        <f t="shared" si="75"/>
        <v>#N/A</v>
      </c>
      <c r="S843" s="20" t="s">
        <v>118</v>
      </c>
      <c r="T843" s="65" t="e">
        <f>VLOOKUP($X843,Vector!$A:$I,6,0)</f>
        <v>#N/A</v>
      </c>
      <c r="U843" s="65" t="e">
        <f>VLOOKUP($X843,Vector!$A:$I,7,0)</f>
        <v>#N/A</v>
      </c>
      <c r="V843" s="65" t="e">
        <f>VLOOKUP($X843,Vector!$A:$I,8,0)</f>
        <v>#N/A</v>
      </c>
      <c r="W843" s="65" t="e">
        <f>VLOOKUP($X843,Vector!$A:$I,9,0)</f>
        <v>#N/A</v>
      </c>
      <c r="X843" s="13" t="str">
        <f t="shared" si="76"/>
        <v/>
      </c>
      <c r="Y843" s="75">
        <f t="shared" si="77"/>
        <v>0</v>
      </c>
    </row>
    <row r="844" spans="10:25" x14ac:dyDescent="0.25">
      <c r="J844" s="57" t="e">
        <f>+VLOOKUP($X844,Vector!$A:$P,4,0)-$A844</f>
        <v>#N/A</v>
      </c>
      <c r="K844" s="57" t="e">
        <f>+VLOOKUP($X844,Vector!$A:$P,2,0)</f>
        <v>#N/A</v>
      </c>
      <c r="L844" s="57" t="e">
        <f>VLOOKUP(VLOOKUP($X844,Vector!$A:$P,5,0),Catalogos!K:L,2,0)</f>
        <v>#N/A</v>
      </c>
      <c r="M844" s="53" t="str">
        <f>IFERROR(VLOOKUP($F844,Catalogos!$A:$B,2,0),"VII")</f>
        <v>VII</v>
      </c>
      <c r="N844" s="56" t="e">
        <f>VLOOKUP(MIN(IFERROR(VLOOKUP(T844,Catalogos!$F:$G,2,0),200),IFERROR(VLOOKUP(U844,Catalogos!$F:$G,2,0),200),IFERROR(VLOOKUP(V844,Catalogos!$F:$G,2,0),200),IFERROR(VLOOKUP(W844,Catalogos!$F:$G,2,0),200)),Catalogos!$G$30:$H$57,2,0)</f>
        <v>#N/A</v>
      </c>
      <c r="O844" s="53" t="e">
        <f>VLOOKUP($F844,Catalogos!$A:$C,3,0)</f>
        <v>#N/A</v>
      </c>
      <c r="P844" s="14" t="e">
        <f t="shared" si="73"/>
        <v>#N/A</v>
      </c>
      <c r="Q844" s="20">
        <f t="shared" si="74"/>
        <v>0</v>
      </c>
      <c r="R844" s="20" t="e">
        <f t="shared" si="75"/>
        <v>#N/A</v>
      </c>
      <c r="S844" s="20" t="s">
        <v>118</v>
      </c>
      <c r="T844" s="65" t="e">
        <f>VLOOKUP($X844,Vector!$A:$I,6,0)</f>
        <v>#N/A</v>
      </c>
      <c r="U844" s="65" t="e">
        <f>VLOOKUP($X844,Vector!$A:$I,7,0)</f>
        <v>#N/A</v>
      </c>
      <c r="V844" s="65" t="e">
        <f>VLOOKUP($X844,Vector!$A:$I,8,0)</f>
        <v>#N/A</v>
      </c>
      <c r="W844" s="65" t="e">
        <f>VLOOKUP($X844,Vector!$A:$I,9,0)</f>
        <v>#N/A</v>
      </c>
      <c r="X844" s="13" t="str">
        <f t="shared" si="76"/>
        <v/>
      </c>
      <c r="Y844" s="75">
        <f t="shared" si="77"/>
        <v>0</v>
      </c>
    </row>
    <row r="845" spans="10:25" x14ac:dyDescent="0.25">
      <c r="J845" s="57" t="e">
        <f>+VLOOKUP($X845,Vector!$A:$P,4,0)-$A845</f>
        <v>#N/A</v>
      </c>
      <c r="K845" s="57" t="e">
        <f>+VLOOKUP($X845,Vector!$A:$P,2,0)</f>
        <v>#N/A</v>
      </c>
      <c r="L845" s="57" t="e">
        <f>VLOOKUP(VLOOKUP($X845,Vector!$A:$P,5,0),Catalogos!K:L,2,0)</f>
        <v>#N/A</v>
      </c>
      <c r="M845" s="53" t="str">
        <f>IFERROR(VLOOKUP($F845,Catalogos!$A:$B,2,0),"VII")</f>
        <v>VII</v>
      </c>
      <c r="N845" s="56" t="e">
        <f>VLOOKUP(MIN(IFERROR(VLOOKUP(T845,Catalogos!$F:$G,2,0),200),IFERROR(VLOOKUP(U845,Catalogos!$F:$G,2,0),200),IFERROR(VLOOKUP(V845,Catalogos!$F:$G,2,0),200),IFERROR(VLOOKUP(W845,Catalogos!$F:$G,2,0),200)),Catalogos!$G$30:$H$57,2,0)</f>
        <v>#N/A</v>
      </c>
      <c r="O845" s="53" t="e">
        <f>VLOOKUP($F845,Catalogos!$A:$C,3,0)</f>
        <v>#N/A</v>
      </c>
      <c r="P845" s="14" t="e">
        <f t="shared" si="73"/>
        <v>#N/A</v>
      </c>
      <c r="Q845" s="20">
        <f t="shared" si="74"/>
        <v>0</v>
      </c>
      <c r="R845" s="20" t="e">
        <f t="shared" si="75"/>
        <v>#N/A</v>
      </c>
      <c r="S845" s="20" t="s">
        <v>118</v>
      </c>
      <c r="T845" s="65" t="e">
        <f>VLOOKUP($X845,Vector!$A:$I,6,0)</f>
        <v>#N/A</v>
      </c>
      <c r="U845" s="65" t="e">
        <f>VLOOKUP($X845,Vector!$A:$I,7,0)</f>
        <v>#N/A</v>
      </c>
      <c r="V845" s="65" t="e">
        <f>VLOOKUP($X845,Vector!$A:$I,8,0)</f>
        <v>#N/A</v>
      </c>
      <c r="W845" s="65" t="e">
        <f>VLOOKUP($X845,Vector!$A:$I,9,0)</f>
        <v>#N/A</v>
      </c>
      <c r="X845" s="13" t="str">
        <f t="shared" si="76"/>
        <v/>
      </c>
      <c r="Y845" s="75">
        <f t="shared" si="77"/>
        <v>0</v>
      </c>
    </row>
    <row r="846" spans="10:25" x14ac:dyDescent="0.25">
      <c r="J846" s="57" t="e">
        <f>+VLOOKUP($X846,Vector!$A:$P,4,0)-$A846</f>
        <v>#N/A</v>
      </c>
      <c r="K846" s="57" t="e">
        <f>+VLOOKUP($X846,Vector!$A:$P,2,0)</f>
        <v>#N/A</v>
      </c>
      <c r="L846" s="57" t="e">
        <f>VLOOKUP(VLOOKUP($X846,Vector!$A:$P,5,0),Catalogos!K:L,2,0)</f>
        <v>#N/A</v>
      </c>
      <c r="M846" s="53" t="str">
        <f>IFERROR(VLOOKUP($F846,Catalogos!$A:$B,2,0),"VII")</f>
        <v>VII</v>
      </c>
      <c r="N846" s="56" t="e">
        <f>VLOOKUP(MIN(IFERROR(VLOOKUP(T846,Catalogos!$F:$G,2,0),200),IFERROR(VLOOKUP(U846,Catalogos!$F:$G,2,0),200),IFERROR(VLOOKUP(V846,Catalogos!$F:$G,2,0),200),IFERROR(VLOOKUP(W846,Catalogos!$F:$G,2,0),200)),Catalogos!$G$30:$H$57,2,0)</f>
        <v>#N/A</v>
      </c>
      <c r="O846" s="53" t="e">
        <f>VLOOKUP($F846,Catalogos!$A:$C,3,0)</f>
        <v>#N/A</v>
      </c>
      <c r="P846" s="14" t="e">
        <f t="shared" si="73"/>
        <v>#N/A</v>
      </c>
      <c r="Q846" s="20">
        <f t="shared" si="74"/>
        <v>0</v>
      </c>
      <c r="R846" s="20" t="e">
        <f t="shared" si="75"/>
        <v>#N/A</v>
      </c>
      <c r="S846" s="20" t="s">
        <v>118</v>
      </c>
      <c r="T846" s="65" t="e">
        <f>VLOOKUP($X846,Vector!$A:$I,6,0)</f>
        <v>#N/A</v>
      </c>
      <c r="U846" s="65" t="e">
        <f>VLOOKUP($X846,Vector!$A:$I,7,0)</f>
        <v>#N/A</v>
      </c>
      <c r="V846" s="65" t="e">
        <f>VLOOKUP($X846,Vector!$A:$I,8,0)</f>
        <v>#N/A</v>
      </c>
      <c r="W846" s="65" t="e">
        <f>VLOOKUP($X846,Vector!$A:$I,9,0)</f>
        <v>#N/A</v>
      </c>
      <c r="X846" s="13" t="str">
        <f t="shared" si="76"/>
        <v/>
      </c>
      <c r="Y846" s="75">
        <f t="shared" si="77"/>
        <v>0</v>
      </c>
    </row>
    <row r="847" spans="10:25" x14ac:dyDescent="0.25">
      <c r="J847" s="57" t="e">
        <f>+VLOOKUP($X847,Vector!$A:$P,4,0)-$A847</f>
        <v>#N/A</v>
      </c>
      <c r="K847" s="57" t="e">
        <f>+VLOOKUP($X847,Vector!$A:$P,2,0)</f>
        <v>#N/A</v>
      </c>
      <c r="L847" s="57" t="e">
        <f>VLOOKUP(VLOOKUP($X847,Vector!$A:$P,5,0),Catalogos!K:L,2,0)</f>
        <v>#N/A</v>
      </c>
      <c r="M847" s="53" t="str">
        <f>IFERROR(VLOOKUP($F847,Catalogos!$A:$B,2,0),"VII")</f>
        <v>VII</v>
      </c>
      <c r="N847" s="56" t="e">
        <f>VLOOKUP(MIN(IFERROR(VLOOKUP(T847,Catalogos!$F:$G,2,0),200),IFERROR(VLOOKUP(U847,Catalogos!$F:$G,2,0),200),IFERROR(VLOOKUP(V847,Catalogos!$F:$G,2,0),200),IFERROR(VLOOKUP(W847,Catalogos!$F:$G,2,0),200)),Catalogos!$G$30:$H$57,2,0)</f>
        <v>#N/A</v>
      </c>
      <c r="O847" s="53" t="e">
        <f>VLOOKUP($F847,Catalogos!$A:$C,3,0)</f>
        <v>#N/A</v>
      </c>
      <c r="P847" s="14" t="e">
        <f t="shared" si="73"/>
        <v>#N/A</v>
      </c>
      <c r="Q847" s="20">
        <f t="shared" si="74"/>
        <v>0</v>
      </c>
      <c r="R847" s="20" t="e">
        <f t="shared" si="75"/>
        <v>#N/A</v>
      </c>
      <c r="S847" s="20" t="s">
        <v>118</v>
      </c>
      <c r="T847" s="65" t="e">
        <f>VLOOKUP($X847,Vector!$A:$I,6,0)</f>
        <v>#N/A</v>
      </c>
      <c r="U847" s="65" t="e">
        <f>VLOOKUP($X847,Vector!$A:$I,7,0)</f>
        <v>#N/A</v>
      </c>
      <c r="V847" s="65" t="e">
        <f>VLOOKUP($X847,Vector!$A:$I,8,0)</f>
        <v>#N/A</v>
      </c>
      <c r="W847" s="65" t="e">
        <f>VLOOKUP($X847,Vector!$A:$I,9,0)</f>
        <v>#N/A</v>
      </c>
      <c r="X847" s="13" t="str">
        <f t="shared" si="76"/>
        <v/>
      </c>
      <c r="Y847" s="75">
        <f t="shared" si="77"/>
        <v>0</v>
      </c>
    </row>
    <row r="848" spans="10:25" x14ac:dyDescent="0.25">
      <c r="J848" s="57" t="e">
        <f>+VLOOKUP($X848,Vector!$A:$P,4,0)-$A848</f>
        <v>#N/A</v>
      </c>
      <c r="K848" s="57" t="e">
        <f>+VLOOKUP($X848,Vector!$A:$P,2,0)</f>
        <v>#N/A</v>
      </c>
      <c r="L848" s="57" t="e">
        <f>VLOOKUP(VLOOKUP($X848,Vector!$A:$P,5,0),Catalogos!K:L,2,0)</f>
        <v>#N/A</v>
      </c>
      <c r="M848" s="53" t="str">
        <f>IFERROR(VLOOKUP($F848,Catalogos!$A:$B,2,0),"VII")</f>
        <v>VII</v>
      </c>
      <c r="N848" s="56" t="e">
        <f>VLOOKUP(MIN(IFERROR(VLOOKUP(T848,Catalogos!$F:$G,2,0),200),IFERROR(VLOOKUP(U848,Catalogos!$F:$G,2,0),200),IFERROR(VLOOKUP(V848,Catalogos!$F:$G,2,0),200),IFERROR(VLOOKUP(W848,Catalogos!$F:$G,2,0),200)),Catalogos!$G$30:$H$57,2,0)</f>
        <v>#N/A</v>
      </c>
      <c r="O848" s="53" t="e">
        <f>VLOOKUP($F848,Catalogos!$A:$C,3,0)</f>
        <v>#N/A</v>
      </c>
      <c r="P848" s="14" t="e">
        <f t="shared" si="73"/>
        <v>#N/A</v>
      </c>
      <c r="Q848" s="20">
        <f t="shared" si="74"/>
        <v>0</v>
      </c>
      <c r="R848" s="20" t="e">
        <f t="shared" si="75"/>
        <v>#N/A</v>
      </c>
      <c r="S848" s="20" t="s">
        <v>118</v>
      </c>
      <c r="T848" s="65" t="e">
        <f>VLOOKUP($X848,Vector!$A:$I,6,0)</f>
        <v>#N/A</v>
      </c>
      <c r="U848" s="65" t="e">
        <f>VLOOKUP($X848,Vector!$A:$I,7,0)</f>
        <v>#N/A</v>
      </c>
      <c r="V848" s="65" t="e">
        <f>VLOOKUP($X848,Vector!$A:$I,8,0)</f>
        <v>#N/A</v>
      </c>
      <c r="W848" s="65" t="e">
        <f>VLOOKUP($X848,Vector!$A:$I,9,0)</f>
        <v>#N/A</v>
      </c>
      <c r="X848" s="13" t="str">
        <f t="shared" si="76"/>
        <v/>
      </c>
      <c r="Y848" s="75">
        <f t="shared" si="77"/>
        <v>0</v>
      </c>
    </row>
    <row r="849" spans="10:25" x14ac:dyDescent="0.25">
      <c r="J849" s="57" t="e">
        <f>+VLOOKUP($X849,Vector!$A:$P,4,0)-$A849</f>
        <v>#N/A</v>
      </c>
      <c r="K849" s="57" t="e">
        <f>+VLOOKUP($X849,Vector!$A:$P,2,0)</f>
        <v>#N/A</v>
      </c>
      <c r="L849" s="57" t="e">
        <f>VLOOKUP(VLOOKUP($X849,Vector!$A:$P,5,0),Catalogos!K:L,2,0)</f>
        <v>#N/A</v>
      </c>
      <c r="M849" s="53" t="str">
        <f>IFERROR(VLOOKUP($F849,Catalogos!$A:$B,2,0),"VII")</f>
        <v>VII</v>
      </c>
      <c r="N849" s="56" t="e">
        <f>VLOOKUP(MIN(IFERROR(VLOOKUP(T849,Catalogos!$F:$G,2,0),200),IFERROR(VLOOKUP(U849,Catalogos!$F:$G,2,0),200),IFERROR(VLOOKUP(V849,Catalogos!$F:$G,2,0),200),IFERROR(VLOOKUP(W849,Catalogos!$F:$G,2,0),200)),Catalogos!$G$30:$H$57,2,0)</f>
        <v>#N/A</v>
      </c>
      <c r="O849" s="53" t="e">
        <f>VLOOKUP($F849,Catalogos!$A:$C,3,0)</f>
        <v>#N/A</v>
      </c>
      <c r="P849" s="14" t="e">
        <f t="shared" si="73"/>
        <v>#N/A</v>
      </c>
      <c r="Q849" s="20">
        <f t="shared" si="74"/>
        <v>0</v>
      </c>
      <c r="R849" s="20" t="e">
        <f t="shared" si="75"/>
        <v>#N/A</v>
      </c>
      <c r="S849" s="20" t="s">
        <v>118</v>
      </c>
      <c r="T849" s="65" t="e">
        <f>VLOOKUP($X849,Vector!$A:$I,6,0)</f>
        <v>#N/A</v>
      </c>
      <c r="U849" s="65" t="e">
        <f>VLOOKUP($X849,Vector!$A:$I,7,0)</f>
        <v>#N/A</v>
      </c>
      <c r="V849" s="65" t="e">
        <f>VLOOKUP($X849,Vector!$A:$I,8,0)</f>
        <v>#N/A</v>
      </c>
      <c r="W849" s="65" t="e">
        <f>VLOOKUP($X849,Vector!$A:$I,9,0)</f>
        <v>#N/A</v>
      </c>
      <c r="X849" s="13" t="str">
        <f t="shared" si="76"/>
        <v/>
      </c>
      <c r="Y849" s="75">
        <f t="shared" si="77"/>
        <v>0</v>
      </c>
    </row>
    <row r="850" spans="10:25" x14ac:dyDescent="0.25">
      <c r="J850" s="57" t="e">
        <f>+VLOOKUP($X850,Vector!$A:$P,4,0)-$A850</f>
        <v>#N/A</v>
      </c>
      <c r="K850" s="57" t="e">
        <f>+VLOOKUP($X850,Vector!$A:$P,2,0)</f>
        <v>#N/A</v>
      </c>
      <c r="L850" s="57" t="e">
        <f>VLOOKUP(VLOOKUP($X850,Vector!$A:$P,5,0),Catalogos!K:L,2,0)</f>
        <v>#N/A</v>
      </c>
      <c r="M850" s="53" t="str">
        <f>IFERROR(VLOOKUP($F850,Catalogos!$A:$B,2,0),"VII")</f>
        <v>VII</v>
      </c>
      <c r="N850" s="56" t="e">
        <f>VLOOKUP(MIN(IFERROR(VLOOKUP(T850,Catalogos!$F:$G,2,0),200),IFERROR(VLOOKUP(U850,Catalogos!$F:$G,2,0),200),IFERROR(VLOOKUP(V850,Catalogos!$F:$G,2,0),200),IFERROR(VLOOKUP(W850,Catalogos!$F:$G,2,0),200)),Catalogos!$G$30:$H$57,2,0)</f>
        <v>#N/A</v>
      </c>
      <c r="O850" s="53" t="e">
        <f>VLOOKUP($F850,Catalogos!$A:$C,3,0)</f>
        <v>#N/A</v>
      </c>
      <c r="P850" s="14" t="e">
        <f t="shared" si="73"/>
        <v>#N/A</v>
      </c>
      <c r="Q850" s="20">
        <f t="shared" si="74"/>
        <v>0</v>
      </c>
      <c r="R850" s="20" t="e">
        <f t="shared" si="75"/>
        <v>#N/A</v>
      </c>
      <c r="S850" s="20" t="s">
        <v>118</v>
      </c>
      <c r="T850" s="65" t="e">
        <f>VLOOKUP($X850,Vector!$A:$I,6,0)</f>
        <v>#N/A</v>
      </c>
      <c r="U850" s="65" t="e">
        <f>VLOOKUP($X850,Vector!$A:$I,7,0)</f>
        <v>#N/A</v>
      </c>
      <c r="V850" s="65" t="e">
        <f>VLOOKUP($X850,Vector!$A:$I,8,0)</f>
        <v>#N/A</v>
      </c>
      <c r="W850" s="65" t="e">
        <f>VLOOKUP($X850,Vector!$A:$I,9,0)</f>
        <v>#N/A</v>
      </c>
      <c r="X850" s="13" t="str">
        <f t="shared" si="76"/>
        <v/>
      </c>
      <c r="Y850" s="75">
        <f t="shared" si="77"/>
        <v>0</v>
      </c>
    </row>
    <row r="851" spans="10:25" x14ac:dyDescent="0.25">
      <c r="J851" s="57" t="e">
        <f>+VLOOKUP($X851,Vector!$A:$P,4,0)-$A851</f>
        <v>#N/A</v>
      </c>
      <c r="K851" s="57" t="e">
        <f>+VLOOKUP($X851,Vector!$A:$P,2,0)</f>
        <v>#N/A</v>
      </c>
      <c r="L851" s="57" t="e">
        <f>VLOOKUP(VLOOKUP($X851,Vector!$A:$P,5,0),Catalogos!K:L,2,0)</f>
        <v>#N/A</v>
      </c>
      <c r="M851" s="53" t="str">
        <f>IFERROR(VLOOKUP($F851,Catalogos!$A:$B,2,0),"VII")</f>
        <v>VII</v>
      </c>
      <c r="N851" s="56" t="e">
        <f>VLOOKUP(MIN(IFERROR(VLOOKUP(T851,Catalogos!$F:$G,2,0),200),IFERROR(VLOOKUP(U851,Catalogos!$F:$G,2,0),200),IFERROR(VLOOKUP(V851,Catalogos!$F:$G,2,0),200),IFERROR(VLOOKUP(W851,Catalogos!$F:$G,2,0),200)),Catalogos!$G$30:$H$57,2,0)</f>
        <v>#N/A</v>
      </c>
      <c r="O851" s="53" t="e">
        <f>VLOOKUP($F851,Catalogos!$A:$C,3,0)</f>
        <v>#N/A</v>
      </c>
      <c r="P851" s="14" t="e">
        <f t="shared" si="73"/>
        <v>#N/A</v>
      </c>
      <c r="Q851" s="20">
        <f t="shared" si="74"/>
        <v>0</v>
      </c>
      <c r="R851" s="20" t="e">
        <f t="shared" si="75"/>
        <v>#N/A</v>
      </c>
      <c r="S851" s="20" t="s">
        <v>118</v>
      </c>
      <c r="T851" s="65" t="e">
        <f>VLOOKUP($X851,Vector!$A:$I,6,0)</f>
        <v>#N/A</v>
      </c>
      <c r="U851" s="65" t="e">
        <f>VLOOKUP($X851,Vector!$A:$I,7,0)</f>
        <v>#N/A</v>
      </c>
      <c r="V851" s="65" t="e">
        <f>VLOOKUP($X851,Vector!$A:$I,8,0)</f>
        <v>#N/A</v>
      </c>
      <c r="W851" s="65" t="e">
        <f>VLOOKUP($X851,Vector!$A:$I,9,0)</f>
        <v>#N/A</v>
      </c>
      <c r="X851" s="13" t="str">
        <f t="shared" si="76"/>
        <v/>
      </c>
      <c r="Y851" s="75">
        <f t="shared" si="77"/>
        <v>0</v>
      </c>
    </row>
    <row r="852" spans="10:25" x14ac:dyDescent="0.25">
      <c r="J852" s="57" t="e">
        <f>+VLOOKUP($X852,Vector!$A:$P,4,0)-$A852</f>
        <v>#N/A</v>
      </c>
      <c r="K852" s="57" t="e">
        <f>+VLOOKUP($X852,Vector!$A:$P,2,0)</f>
        <v>#N/A</v>
      </c>
      <c r="L852" s="57" t="e">
        <f>VLOOKUP(VLOOKUP($X852,Vector!$A:$P,5,0),Catalogos!K:L,2,0)</f>
        <v>#N/A</v>
      </c>
      <c r="M852" s="53" t="str">
        <f>IFERROR(VLOOKUP($F852,Catalogos!$A:$B,2,0),"VII")</f>
        <v>VII</v>
      </c>
      <c r="N852" s="56" t="e">
        <f>VLOOKUP(MIN(IFERROR(VLOOKUP(T852,Catalogos!$F:$G,2,0),200),IFERROR(VLOOKUP(U852,Catalogos!$F:$G,2,0),200),IFERROR(VLOOKUP(V852,Catalogos!$F:$G,2,0),200),IFERROR(VLOOKUP(W852,Catalogos!$F:$G,2,0),200)),Catalogos!$G$30:$H$57,2,0)</f>
        <v>#N/A</v>
      </c>
      <c r="O852" s="53" t="e">
        <f>VLOOKUP($F852,Catalogos!$A:$C,3,0)</f>
        <v>#N/A</v>
      </c>
      <c r="P852" s="14" t="e">
        <f t="shared" si="73"/>
        <v>#N/A</v>
      </c>
      <c r="Q852" s="20">
        <f t="shared" si="74"/>
        <v>0</v>
      </c>
      <c r="R852" s="20" t="e">
        <f t="shared" si="75"/>
        <v>#N/A</v>
      </c>
      <c r="S852" s="20" t="s">
        <v>118</v>
      </c>
      <c r="T852" s="65" t="e">
        <f>VLOOKUP($X852,Vector!$A:$I,6,0)</f>
        <v>#N/A</v>
      </c>
      <c r="U852" s="65" t="e">
        <f>VLOOKUP($X852,Vector!$A:$I,7,0)</f>
        <v>#N/A</v>
      </c>
      <c r="V852" s="65" t="e">
        <f>VLOOKUP($X852,Vector!$A:$I,8,0)</f>
        <v>#N/A</v>
      </c>
      <c r="W852" s="65" t="e">
        <f>VLOOKUP($X852,Vector!$A:$I,9,0)</f>
        <v>#N/A</v>
      </c>
      <c r="X852" s="13" t="str">
        <f t="shared" si="76"/>
        <v/>
      </c>
      <c r="Y852" s="75">
        <f t="shared" si="77"/>
        <v>0</v>
      </c>
    </row>
    <row r="853" spans="10:25" x14ac:dyDescent="0.25">
      <c r="J853" s="57" t="e">
        <f>+VLOOKUP($X853,Vector!$A:$P,4,0)-$A853</f>
        <v>#N/A</v>
      </c>
      <c r="K853" s="57" t="e">
        <f>+VLOOKUP($X853,Vector!$A:$P,2,0)</f>
        <v>#N/A</v>
      </c>
      <c r="L853" s="57" t="e">
        <f>VLOOKUP(VLOOKUP($X853,Vector!$A:$P,5,0),Catalogos!K:L,2,0)</f>
        <v>#N/A</v>
      </c>
      <c r="M853" s="53" t="str">
        <f>IFERROR(VLOOKUP($F853,Catalogos!$A:$B,2,0),"VII")</f>
        <v>VII</v>
      </c>
      <c r="N853" s="56" t="e">
        <f>VLOOKUP(MIN(IFERROR(VLOOKUP(T853,Catalogos!$F:$G,2,0),200),IFERROR(VLOOKUP(U853,Catalogos!$F:$G,2,0),200),IFERROR(VLOOKUP(V853,Catalogos!$F:$G,2,0),200),IFERROR(VLOOKUP(W853,Catalogos!$F:$G,2,0),200)),Catalogos!$G$30:$H$57,2,0)</f>
        <v>#N/A</v>
      </c>
      <c r="O853" s="53" t="e">
        <f>VLOOKUP($F853,Catalogos!$A:$C,3,0)</f>
        <v>#N/A</v>
      </c>
      <c r="P853" s="14" t="e">
        <f t="shared" si="73"/>
        <v>#N/A</v>
      </c>
      <c r="Q853" s="20">
        <f t="shared" si="74"/>
        <v>0</v>
      </c>
      <c r="R853" s="20" t="e">
        <f t="shared" si="75"/>
        <v>#N/A</v>
      </c>
      <c r="S853" s="20" t="s">
        <v>118</v>
      </c>
      <c r="T853" s="65" t="e">
        <f>VLOOKUP($X853,Vector!$A:$I,6,0)</f>
        <v>#N/A</v>
      </c>
      <c r="U853" s="65" t="e">
        <f>VLOOKUP($X853,Vector!$A:$I,7,0)</f>
        <v>#N/A</v>
      </c>
      <c r="V853" s="65" t="e">
        <f>VLOOKUP($X853,Vector!$A:$I,8,0)</f>
        <v>#N/A</v>
      </c>
      <c r="W853" s="65" t="e">
        <f>VLOOKUP($X853,Vector!$A:$I,9,0)</f>
        <v>#N/A</v>
      </c>
      <c r="X853" s="13" t="str">
        <f t="shared" si="76"/>
        <v/>
      </c>
      <c r="Y853" s="75">
        <f t="shared" si="77"/>
        <v>0</v>
      </c>
    </row>
    <row r="854" spans="10:25" x14ac:dyDescent="0.25">
      <c r="J854" s="57" t="e">
        <f>+VLOOKUP($X854,Vector!$A:$P,4,0)-$A854</f>
        <v>#N/A</v>
      </c>
      <c r="K854" s="57" t="e">
        <f>+VLOOKUP($X854,Vector!$A:$P,2,0)</f>
        <v>#N/A</v>
      </c>
      <c r="L854" s="57" t="e">
        <f>VLOOKUP(VLOOKUP($X854,Vector!$A:$P,5,0),Catalogos!K:L,2,0)</f>
        <v>#N/A</v>
      </c>
      <c r="M854" s="53" t="str">
        <f>IFERROR(VLOOKUP($F854,Catalogos!$A:$B,2,0),"VII")</f>
        <v>VII</v>
      </c>
      <c r="N854" s="56" t="e">
        <f>VLOOKUP(MIN(IFERROR(VLOOKUP(T854,Catalogos!$F:$G,2,0),200),IFERROR(VLOOKUP(U854,Catalogos!$F:$G,2,0),200),IFERROR(VLOOKUP(V854,Catalogos!$F:$G,2,0),200),IFERROR(VLOOKUP(W854,Catalogos!$F:$G,2,0),200)),Catalogos!$G$30:$H$57,2,0)</f>
        <v>#N/A</v>
      </c>
      <c r="O854" s="53" t="e">
        <f>VLOOKUP($F854,Catalogos!$A:$C,3,0)</f>
        <v>#N/A</v>
      </c>
      <c r="P854" s="14" t="e">
        <f t="shared" si="73"/>
        <v>#N/A</v>
      </c>
      <c r="Q854" s="20">
        <f t="shared" si="74"/>
        <v>0</v>
      </c>
      <c r="R854" s="20" t="e">
        <f t="shared" si="75"/>
        <v>#N/A</v>
      </c>
      <c r="S854" s="20" t="s">
        <v>118</v>
      </c>
      <c r="T854" s="65" t="e">
        <f>VLOOKUP($X854,Vector!$A:$I,6,0)</f>
        <v>#N/A</v>
      </c>
      <c r="U854" s="65" t="e">
        <f>VLOOKUP($X854,Vector!$A:$I,7,0)</f>
        <v>#N/A</v>
      </c>
      <c r="V854" s="65" t="e">
        <f>VLOOKUP($X854,Vector!$A:$I,8,0)</f>
        <v>#N/A</v>
      </c>
      <c r="W854" s="65" t="e">
        <f>VLOOKUP($X854,Vector!$A:$I,9,0)</f>
        <v>#N/A</v>
      </c>
      <c r="X854" s="13" t="str">
        <f t="shared" si="76"/>
        <v/>
      </c>
      <c r="Y854" s="75">
        <f t="shared" si="77"/>
        <v>0</v>
      </c>
    </row>
    <row r="855" spans="10:25" x14ac:dyDescent="0.25">
      <c r="J855" s="57" t="e">
        <f>+VLOOKUP($X855,Vector!$A:$P,4,0)-$A855</f>
        <v>#N/A</v>
      </c>
      <c r="K855" s="57" t="e">
        <f>+VLOOKUP($X855,Vector!$A:$P,2,0)</f>
        <v>#N/A</v>
      </c>
      <c r="L855" s="57" t="e">
        <f>VLOOKUP(VLOOKUP($X855,Vector!$A:$P,5,0),Catalogos!K:L,2,0)</f>
        <v>#N/A</v>
      </c>
      <c r="M855" s="53" t="str">
        <f>IFERROR(VLOOKUP($F855,Catalogos!$A:$B,2,0),"VII")</f>
        <v>VII</v>
      </c>
      <c r="N855" s="56" t="e">
        <f>VLOOKUP(MIN(IFERROR(VLOOKUP(T855,Catalogos!$F:$G,2,0),200),IFERROR(VLOOKUP(U855,Catalogos!$F:$G,2,0),200),IFERROR(VLOOKUP(V855,Catalogos!$F:$G,2,0),200),IFERROR(VLOOKUP(W855,Catalogos!$F:$G,2,0),200)),Catalogos!$G$30:$H$57,2,0)</f>
        <v>#N/A</v>
      </c>
      <c r="O855" s="53" t="e">
        <f>VLOOKUP($F855,Catalogos!$A:$C,3,0)</f>
        <v>#N/A</v>
      </c>
      <c r="P855" s="14" t="e">
        <f t="shared" si="73"/>
        <v>#N/A</v>
      </c>
      <c r="Q855" s="20">
        <f t="shared" si="74"/>
        <v>0</v>
      </c>
      <c r="R855" s="20" t="e">
        <f t="shared" si="75"/>
        <v>#N/A</v>
      </c>
      <c r="S855" s="20" t="s">
        <v>118</v>
      </c>
      <c r="T855" s="65" t="e">
        <f>VLOOKUP($X855,Vector!$A:$I,6,0)</f>
        <v>#N/A</v>
      </c>
      <c r="U855" s="65" t="e">
        <f>VLOOKUP($X855,Vector!$A:$I,7,0)</f>
        <v>#N/A</v>
      </c>
      <c r="V855" s="65" t="e">
        <f>VLOOKUP($X855,Vector!$A:$I,8,0)</f>
        <v>#N/A</v>
      </c>
      <c r="W855" s="65" t="e">
        <f>VLOOKUP($X855,Vector!$A:$I,9,0)</f>
        <v>#N/A</v>
      </c>
      <c r="X855" s="13" t="str">
        <f t="shared" si="76"/>
        <v/>
      </c>
      <c r="Y855" s="75">
        <f t="shared" si="77"/>
        <v>0</v>
      </c>
    </row>
    <row r="856" spans="10:25" x14ac:dyDescent="0.25">
      <c r="J856" s="57" t="e">
        <f>+VLOOKUP($X856,Vector!$A:$P,4,0)-$A856</f>
        <v>#N/A</v>
      </c>
      <c r="K856" s="57" t="e">
        <f>+VLOOKUP($X856,Vector!$A:$P,2,0)</f>
        <v>#N/A</v>
      </c>
      <c r="L856" s="57" t="e">
        <f>VLOOKUP(VLOOKUP($X856,Vector!$A:$P,5,0),Catalogos!K:L,2,0)</f>
        <v>#N/A</v>
      </c>
      <c r="M856" s="53" t="str">
        <f>IFERROR(VLOOKUP($F856,Catalogos!$A:$B,2,0),"VII")</f>
        <v>VII</v>
      </c>
      <c r="N856" s="56" t="e">
        <f>VLOOKUP(MIN(IFERROR(VLOOKUP(T856,Catalogos!$F:$G,2,0),200),IFERROR(VLOOKUP(U856,Catalogos!$F:$G,2,0),200),IFERROR(VLOOKUP(V856,Catalogos!$F:$G,2,0),200),IFERROR(VLOOKUP(W856,Catalogos!$F:$G,2,0),200)),Catalogos!$G$30:$H$57,2,0)</f>
        <v>#N/A</v>
      </c>
      <c r="O856" s="53" t="e">
        <f>VLOOKUP($F856,Catalogos!$A:$C,3,0)</f>
        <v>#N/A</v>
      </c>
      <c r="P856" s="14" t="e">
        <f t="shared" si="73"/>
        <v>#N/A</v>
      </c>
      <c r="Q856" s="20">
        <f t="shared" si="74"/>
        <v>0</v>
      </c>
      <c r="R856" s="20" t="e">
        <f t="shared" si="75"/>
        <v>#N/A</v>
      </c>
      <c r="S856" s="20" t="s">
        <v>118</v>
      </c>
      <c r="T856" s="65" t="e">
        <f>VLOOKUP($X856,Vector!$A:$I,6,0)</f>
        <v>#N/A</v>
      </c>
      <c r="U856" s="65" t="e">
        <f>VLOOKUP($X856,Vector!$A:$I,7,0)</f>
        <v>#N/A</v>
      </c>
      <c r="V856" s="65" t="e">
        <f>VLOOKUP($X856,Vector!$A:$I,8,0)</f>
        <v>#N/A</v>
      </c>
      <c r="W856" s="65" t="e">
        <f>VLOOKUP($X856,Vector!$A:$I,9,0)</f>
        <v>#N/A</v>
      </c>
      <c r="X856" s="13" t="str">
        <f t="shared" si="76"/>
        <v/>
      </c>
      <c r="Y856" s="75">
        <f t="shared" si="77"/>
        <v>0</v>
      </c>
    </row>
    <row r="857" spans="10:25" x14ac:dyDescent="0.25">
      <c r="J857" s="57" t="e">
        <f>+VLOOKUP($X857,Vector!$A:$P,4,0)-$A857</f>
        <v>#N/A</v>
      </c>
      <c r="K857" s="57" t="e">
        <f>+VLOOKUP($X857,Vector!$A:$P,2,0)</f>
        <v>#N/A</v>
      </c>
      <c r="L857" s="57" t="e">
        <f>VLOOKUP(VLOOKUP($X857,Vector!$A:$P,5,0),Catalogos!K:L,2,0)</f>
        <v>#N/A</v>
      </c>
      <c r="M857" s="53" t="str">
        <f>IFERROR(VLOOKUP($F857,Catalogos!$A:$B,2,0),"VII")</f>
        <v>VII</v>
      </c>
      <c r="N857" s="56" t="e">
        <f>VLOOKUP(MIN(IFERROR(VLOOKUP(T857,Catalogos!$F:$G,2,0),200),IFERROR(VLOOKUP(U857,Catalogos!$F:$G,2,0),200),IFERROR(VLOOKUP(V857,Catalogos!$F:$G,2,0),200),IFERROR(VLOOKUP(W857,Catalogos!$F:$G,2,0),200)),Catalogos!$G$30:$H$57,2,0)</f>
        <v>#N/A</v>
      </c>
      <c r="O857" s="53" t="e">
        <f>VLOOKUP($F857,Catalogos!$A:$C,3,0)</f>
        <v>#N/A</v>
      </c>
      <c r="P857" s="14" t="e">
        <f t="shared" si="73"/>
        <v>#N/A</v>
      </c>
      <c r="Q857" s="20">
        <f t="shared" si="74"/>
        <v>0</v>
      </c>
      <c r="R857" s="20" t="e">
        <f t="shared" si="75"/>
        <v>#N/A</v>
      </c>
      <c r="S857" s="20" t="s">
        <v>118</v>
      </c>
      <c r="T857" s="65" t="e">
        <f>VLOOKUP($X857,Vector!$A:$I,6,0)</f>
        <v>#N/A</v>
      </c>
      <c r="U857" s="65" t="e">
        <f>VLOOKUP($X857,Vector!$A:$I,7,0)</f>
        <v>#N/A</v>
      </c>
      <c r="V857" s="65" t="e">
        <f>VLOOKUP($X857,Vector!$A:$I,8,0)</f>
        <v>#N/A</v>
      </c>
      <c r="W857" s="65" t="e">
        <f>VLOOKUP($X857,Vector!$A:$I,9,0)</f>
        <v>#N/A</v>
      </c>
      <c r="X857" s="13" t="str">
        <f t="shared" si="76"/>
        <v/>
      </c>
      <c r="Y857" s="75">
        <f t="shared" si="77"/>
        <v>0</v>
      </c>
    </row>
    <row r="858" spans="10:25" x14ac:dyDescent="0.25">
      <c r="J858" s="57" t="e">
        <f>+VLOOKUP($X858,Vector!$A:$P,4,0)-$A858</f>
        <v>#N/A</v>
      </c>
      <c r="K858" s="57" t="e">
        <f>+VLOOKUP($X858,Vector!$A:$P,2,0)</f>
        <v>#N/A</v>
      </c>
      <c r="L858" s="57" t="e">
        <f>VLOOKUP(VLOOKUP($X858,Vector!$A:$P,5,0),Catalogos!K:L,2,0)</f>
        <v>#N/A</v>
      </c>
      <c r="M858" s="53" t="str">
        <f>IFERROR(VLOOKUP($F858,Catalogos!$A:$B,2,0),"VII")</f>
        <v>VII</v>
      </c>
      <c r="N858" s="56" t="e">
        <f>VLOOKUP(MIN(IFERROR(VLOOKUP(T858,Catalogos!$F:$G,2,0),200),IFERROR(VLOOKUP(U858,Catalogos!$F:$G,2,0),200),IFERROR(VLOOKUP(V858,Catalogos!$F:$G,2,0),200),IFERROR(VLOOKUP(W858,Catalogos!$F:$G,2,0),200)),Catalogos!$G$30:$H$57,2,0)</f>
        <v>#N/A</v>
      </c>
      <c r="O858" s="53" t="e">
        <f>VLOOKUP($F858,Catalogos!$A:$C,3,0)</f>
        <v>#N/A</v>
      </c>
      <c r="P858" s="14" t="e">
        <f t="shared" si="73"/>
        <v>#N/A</v>
      </c>
      <c r="Q858" s="20">
        <f t="shared" si="74"/>
        <v>0</v>
      </c>
      <c r="R858" s="20" t="e">
        <f t="shared" si="75"/>
        <v>#N/A</v>
      </c>
      <c r="S858" s="20" t="s">
        <v>118</v>
      </c>
      <c r="T858" s="65" t="e">
        <f>VLOOKUP($X858,Vector!$A:$I,6,0)</f>
        <v>#N/A</v>
      </c>
      <c r="U858" s="65" t="e">
        <f>VLOOKUP($X858,Vector!$A:$I,7,0)</f>
        <v>#N/A</v>
      </c>
      <c r="V858" s="65" t="e">
        <f>VLOOKUP($X858,Vector!$A:$I,8,0)</f>
        <v>#N/A</v>
      </c>
      <c r="W858" s="65" t="e">
        <f>VLOOKUP($X858,Vector!$A:$I,9,0)</f>
        <v>#N/A</v>
      </c>
      <c r="X858" s="13" t="str">
        <f t="shared" si="76"/>
        <v/>
      </c>
      <c r="Y858" s="75">
        <f t="shared" si="77"/>
        <v>0</v>
      </c>
    </row>
    <row r="859" spans="10:25" x14ac:dyDescent="0.25">
      <c r="J859" s="57" t="e">
        <f>+VLOOKUP($X859,Vector!$A:$P,4,0)-$A859</f>
        <v>#N/A</v>
      </c>
      <c r="K859" s="57" t="e">
        <f>+VLOOKUP($X859,Vector!$A:$P,2,0)</f>
        <v>#N/A</v>
      </c>
      <c r="L859" s="57" t="e">
        <f>VLOOKUP(VLOOKUP($X859,Vector!$A:$P,5,0),Catalogos!K:L,2,0)</f>
        <v>#N/A</v>
      </c>
      <c r="M859" s="53" t="str">
        <f>IFERROR(VLOOKUP($F859,Catalogos!$A:$B,2,0),"VII")</f>
        <v>VII</v>
      </c>
      <c r="N859" s="56" t="e">
        <f>VLOOKUP(MIN(IFERROR(VLOOKUP(T859,Catalogos!$F:$G,2,0),200),IFERROR(VLOOKUP(U859,Catalogos!$F:$G,2,0),200),IFERROR(VLOOKUP(V859,Catalogos!$F:$G,2,0),200),IFERROR(VLOOKUP(W859,Catalogos!$F:$G,2,0),200)),Catalogos!$G$30:$H$57,2,0)</f>
        <v>#N/A</v>
      </c>
      <c r="O859" s="53" t="e">
        <f>VLOOKUP($F859,Catalogos!$A:$C,3,0)</f>
        <v>#N/A</v>
      </c>
      <c r="P859" s="14" t="e">
        <f t="shared" si="73"/>
        <v>#N/A</v>
      </c>
      <c r="Q859" s="20">
        <f t="shared" si="74"/>
        <v>0</v>
      </c>
      <c r="R859" s="20" t="e">
        <f t="shared" si="75"/>
        <v>#N/A</v>
      </c>
      <c r="S859" s="20" t="s">
        <v>118</v>
      </c>
      <c r="T859" s="65" t="e">
        <f>VLOOKUP($X859,Vector!$A:$I,6,0)</f>
        <v>#N/A</v>
      </c>
      <c r="U859" s="65" t="e">
        <f>VLOOKUP($X859,Vector!$A:$I,7,0)</f>
        <v>#N/A</v>
      </c>
      <c r="V859" s="65" t="e">
        <f>VLOOKUP($X859,Vector!$A:$I,8,0)</f>
        <v>#N/A</v>
      </c>
      <c r="W859" s="65" t="e">
        <f>VLOOKUP($X859,Vector!$A:$I,9,0)</f>
        <v>#N/A</v>
      </c>
      <c r="X859" s="13" t="str">
        <f t="shared" si="76"/>
        <v/>
      </c>
      <c r="Y859" s="75">
        <f t="shared" si="77"/>
        <v>0</v>
      </c>
    </row>
    <row r="860" spans="10:25" x14ac:dyDescent="0.25">
      <c r="J860" s="57" t="e">
        <f>+VLOOKUP($X860,Vector!$A:$P,4,0)-$A860</f>
        <v>#N/A</v>
      </c>
      <c r="K860" s="57" t="e">
        <f>+VLOOKUP($X860,Vector!$A:$P,2,0)</f>
        <v>#N/A</v>
      </c>
      <c r="L860" s="57" t="e">
        <f>VLOOKUP(VLOOKUP($X860,Vector!$A:$P,5,0),Catalogos!K:L,2,0)</f>
        <v>#N/A</v>
      </c>
      <c r="M860" s="53" t="str">
        <f>IFERROR(VLOOKUP($F860,Catalogos!$A:$B,2,0),"VII")</f>
        <v>VII</v>
      </c>
      <c r="N860" s="56" t="e">
        <f>VLOOKUP(MIN(IFERROR(VLOOKUP(T860,Catalogos!$F:$G,2,0),200),IFERROR(VLOOKUP(U860,Catalogos!$F:$G,2,0),200),IFERROR(VLOOKUP(V860,Catalogos!$F:$G,2,0),200),IFERROR(VLOOKUP(W860,Catalogos!$F:$G,2,0),200)),Catalogos!$G$30:$H$57,2,0)</f>
        <v>#N/A</v>
      </c>
      <c r="O860" s="53" t="e">
        <f>VLOOKUP($F860,Catalogos!$A:$C,3,0)</f>
        <v>#N/A</v>
      </c>
      <c r="P860" s="14" t="e">
        <f t="shared" si="73"/>
        <v>#N/A</v>
      </c>
      <c r="Q860" s="20">
        <f t="shared" si="74"/>
        <v>0</v>
      </c>
      <c r="R860" s="20" t="e">
        <f t="shared" si="75"/>
        <v>#N/A</v>
      </c>
      <c r="S860" s="20" t="s">
        <v>118</v>
      </c>
      <c r="T860" s="65" t="e">
        <f>VLOOKUP($X860,Vector!$A:$I,6,0)</f>
        <v>#N/A</v>
      </c>
      <c r="U860" s="65" t="e">
        <f>VLOOKUP($X860,Vector!$A:$I,7,0)</f>
        <v>#N/A</v>
      </c>
      <c r="V860" s="65" t="e">
        <f>VLOOKUP($X860,Vector!$A:$I,8,0)</f>
        <v>#N/A</v>
      </c>
      <c r="W860" s="65" t="e">
        <f>VLOOKUP($X860,Vector!$A:$I,9,0)</f>
        <v>#N/A</v>
      </c>
      <c r="X860" s="13" t="str">
        <f t="shared" si="76"/>
        <v/>
      </c>
      <c r="Y860" s="75">
        <f t="shared" si="77"/>
        <v>0</v>
      </c>
    </row>
    <row r="861" spans="10:25" x14ac:dyDescent="0.25">
      <c r="J861" s="57" t="e">
        <f>+VLOOKUP($X861,Vector!$A:$P,4,0)-$A861</f>
        <v>#N/A</v>
      </c>
      <c r="K861" s="57" t="e">
        <f>+VLOOKUP($X861,Vector!$A:$P,2,0)</f>
        <v>#N/A</v>
      </c>
      <c r="L861" s="57" t="e">
        <f>VLOOKUP(VLOOKUP($X861,Vector!$A:$P,5,0),Catalogos!K:L,2,0)</f>
        <v>#N/A</v>
      </c>
      <c r="M861" s="53" t="str">
        <f>IFERROR(VLOOKUP($F861,Catalogos!$A:$B,2,0),"VII")</f>
        <v>VII</v>
      </c>
      <c r="N861" s="56" t="e">
        <f>VLOOKUP(MIN(IFERROR(VLOOKUP(T861,Catalogos!$F:$G,2,0),200),IFERROR(VLOOKUP(U861,Catalogos!$F:$G,2,0),200),IFERROR(VLOOKUP(V861,Catalogos!$F:$G,2,0),200),IFERROR(VLOOKUP(W861,Catalogos!$F:$G,2,0),200)),Catalogos!$G$30:$H$57,2,0)</f>
        <v>#N/A</v>
      </c>
      <c r="O861" s="53" t="e">
        <f>VLOOKUP($F861,Catalogos!$A:$C,3,0)</f>
        <v>#N/A</v>
      </c>
      <c r="P861" s="14" t="e">
        <f t="shared" si="73"/>
        <v>#N/A</v>
      </c>
      <c r="Q861" s="20">
        <f t="shared" si="74"/>
        <v>0</v>
      </c>
      <c r="R861" s="20" t="e">
        <f t="shared" si="75"/>
        <v>#N/A</v>
      </c>
      <c r="S861" s="20" t="s">
        <v>118</v>
      </c>
      <c r="T861" s="65" t="e">
        <f>VLOOKUP($X861,Vector!$A:$I,6,0)</f>
        <v>#N/A</v>
      </c>
      <c r="U861" s="65" t="e">
        <f>VLOOKUP($X861,Vector!$A:$I,7,0)</f>
        <v>#N/A</v>
      </c>
      <c r="V861" s="65" t="e">
        <f>VLOOKUP($X861,Vector!$A:$I,8,0)</f>
        <v>#N/A</v>
      </c>
      <c r="W861" s="65" t="e">
        <f>VLOOKUP($X861,Vector!$A:$I,9,0)</f>
        <v>#N/A</v>
      </c>
      <c r="X861" s="13" t="str">
        <f t="shared" si="76"/>
        <v/>
      </c>
      <c r="Y861" s="75">
        <f t="shared" si="77"/>
        <v>0</v>
      </c>
    </row>
    <row r="862" spans="10:25" x14ac:dyDescent="0.25">
      <c r="J862" s="57" t="e">
        <f>+VLOOKUP($X862,Vector!$A:$P,4,0)-$A862</f>
        <v>#N/A</v>
      </c>
      <c r="K862" s="57" t="e">
        <f>+VLOOKUP($X862,Vector!$A:$P,2,0)</f>
        <v>#N/A</v>
      </c>
      <c r="L862" s="57" t="e">
        <f>VLOOKUP(VLOOKUP($X862,Vector!$A:$P,5,0),Catalogos!K:L,2,0)</f>
        <v>#N/A</v>
      </c>
      <c r="M862" s="53" t="str">
        <f>IFERROR(VLOOKUP($F862,Catalogos!$A:$B,2,0),"VII")</f>
        <v>VII</v>
      </c>
      <c r="N862" s="56" t="e">
        <f>VLOOKUP(MIN(IFERROR(VLOOKUP(T862,Catalogos!$F:$G,2,0),200),IFERROR(VLOOKUP(U862,Catalogos!$F:$G,2,0),200),IFERROR(VLOOKUP(V862,Catalogos!$F:$G,2,0),200),IFERROR(VLOOKUP(W862,Catalogos!$F:$G,2,0),200)),Catalogos!$G$30:$H$57,2,0)</f>
        <v>#N/A</v>
      </c>
      <c r="O862" s="53" t="e">
        <f>VLOOKUP($F862,Catalogos!$A:$C,3,0)</f>
        <v>#N/A</v>
      </c>
      <c r="P862" s="14" t="e">
        <f t="shared" si="73"/>
        <v>#N/A</v>
      </c>
      <c r="Q862" s="20">
        <f t="shared" si="74"/>
        <v>0</v>
      </c>
      <c r="R862" s="20" t="e">
        <f t="shared" si="75"/>
        <v>#N/A</v>
      </c>
      <c r="S862" s="20" t="s">
        <v>118</v>
      </c>
      <c r="T862" s="65" t="e">
        <f>VLOOKUP($X862,Vector!$A:$I,6,0)</f>
        <v>#N/A</v>
      </c>
      <c r="U862" s="65" t="e">
        <f>VLOOKUP($X862,Vector!$A:$I,7,0)</f>
        <v>#N/A</v>
      </c>
      <c r="V862" s="65" t="e">
        <f>VLOOKUP($X862,Vector!$A:$I,8,0)</f>
        <v>#N/A</v>
      </c>
      <c r="W862" s="65" t="e">
        <f>VLOOKUP($X862,Vector!$A:$I,9,0)</f>
        <v>#N/A</v>
      </c>
      <c r="X862" s="13" t="str">
        <f t="shared" si="76"/>
        <v/>
      </c>
      <c r="Y862" s="75">
        <f t="shared" si="77"/>
        <v>0</v>
      </c>
    </row>
    <row r="863" spans="10:25" x14ac:dyDescent="0.25">
      <c r="J863" s="57" t="e">
        <f>+VLOOKUP($X863,Vector!$A:$P,4,0)-$A863</f>
        <v>#N/A</v>
      </c>
      <c r="K863" s="57" t="e">
        <f>+VLOOKUP($X863,Vector!$A:$P,2,0)</f>
        <v>#N/A</v>
      </c>
      <c r="L863" s="57" t="e">
        <f>VLOOKUP(VLOOKUP($X863,Vector!$A:$P,5,0),Catalogos!K:L,2,0)</f>
        <v>#N/A</v>
      </c>
      <c r="M863" s="53" t="str">
        <f>IFERROR(VLOOKUP($F863,Catalogos!$A:$B,2,0),"VII")</f>
        <v>VII</v>
      </c>
      <c r="N863" s="56" t="e">
        <f>VLOOKUP(MIN(IFERROR(VLOOKUP(T863,Catalogos!$F:$G,2,0),200),IFERROR(VLOOKUP(U863,Catalogos!$F:$G,2,0),200),IFERROR(VLOOKUP(V863,Catalogos!$F:$G,2,0),200),IFERROR(VLOOKUP(W863,Catalogos!$F:$G,2,0),200)),Catalogos!$G$30:$H$57,2,0)</f>
        <v>#N/A</v>
      </c>
      <c r="O863" s="53" t="e">
        <f>VLOOKUP($F863,Catalogos!$A:$C,3,0)</f>
        <v>#N/A</v>
      </c>
      <c r="P863" s="14" t="e">
        <f t="shared" si="73"/>
        <v>#N/A</v>
      </c>
      <c r="Q863" s="20">
        <f t="shared" si="74"/>
        <v>0</v>
      </c>
      <c r="R863" s="20" t="e">
        <f t="shared" si="75"/>
        <v>#N/A</v>
      </c>
      <c r="S863" s="20" t="s">
        <v>118</v>
      </c>
      <c r="T863" s="65" t="e">
        <f>VLOOKUP($X863,Vector!$A:$I,6,0)</f>
        <v>#N/A</v>
      </c>
      <c r="U863" s="65" t="e">
        <f>VLOOKUP($X863,Vector!$A:$I,7,0)</f>
        <v>#N/A</v>
      </c>
      <c r="V863" s="65" t="e">
        <f>VLOOKUP($X863,Vector!$A:$I,8,0)</f>
        <v>#N/A</v>
      </c>
      <c r="W863" s="65" t="e">
        <f>VLOOKUP($X863,Vector!$A:$I,9,0)</f>
        <v>#N/A</v>
      </c>
      <c r="X863" s="13" t="str">
        <f t="shared" si="76"/>
        <v/>
      </c>
      <c r="Y863" s="75">
        <f t="shared" si="77"/>
        <v>0</v>
      </c>
    </row>
    <row r="864" spans="10:25" x14ac:dyDescent="0.25">
      <c r="J864" s="57" t="e">
        <f>+VLOOKUP($X864,Vector!$A:$P,4,0)-$A864</f>
        <v>#N/A</v>
      </c>
      <c r="K864" s="57" t="e">
        <f>+VLOOKUP($X864,Vector!$A:$P,2,0)</f>
        <v>#N/A</v>
      </c>
      <c r="L864" s="57" t="e">
        <f>VLOOKUP(VLOOKUP($X864,Vector!$A:$P,5,0),Catalogos!K:L,2,0)</f>
        <v>#N/A</v>
      </c>
      <c r="M864" s="53" t="str">
        <f>IFERROR(VLOOKUP($F864,Catalogos!$A:$B,2,0),"VII")</f>
        <v>VII</v>
      </c>
      <c r="N864" s="56" t="e">
        <f>VLOOKUP(MIN(IFERROR(VLOOKUP(T864,Catalogos!$F:$G,2,0),200),IFERROR(VLOOKUP(U864,Catalogos!$F:$G,2,0),200),IFERROR(VLOOKUP(V864,Catalogos!$F:$G,2,0),200),IFERROR(VLOOKUP(W864,Catalogos!$F:$G,2,0),200)),Catalogos!$G$30:$H$57,2,0)</f>
        <v>#N/A</v>
      </c>
      <c r="O864" s="53" t="e">
        <f>VLOOKUP($F864,Catalogos!$A:$C,3,0)</f>
        <v>#N/A</v>
      </c>
      <c r="P864" s="14" t="e">
        <f t="shared" si="73"/>
        <v>#N/A</v>
      </c>
      <c r="Q864" s="20">
        <f t="shared" si="74"/>
        <v>0</v>
      </c>
      <c r="R864" s="20" t="e">
        <f t="shared" si="75"/>
        <v>#N/A</v>
      </c>
      <c r="S864" s="20" t="s">
        <v>118</v>
      </c>
      <c r="T864" s="65" t="e">
        <f>VLOOKUP($X864,Vector!$A:$I,6,0)</f>
        <v>#N/A</v>
      </c>
      <c r="U864" s="65" t="e">
        <f>VLOOKUP($X864,Vector!$A:$I,7,0)</f>
        <v>#N/A</v>
      </c>
      <c r="V864" s="65" t="e">
        <f>VLOOKUP($X864,Vector!$A:$I,8,0)</f>
        <v>#N/A</v>
      </c>
      <c r="W864" s="65" t="e">
        <f>VLOOKUP($X864,Vector!$A:$I,9,0)</f>
        <v>#N/A</v>
      </c>
      <c r="X864" s="13" t="str">
        <f t="shared" si="76"/>
        <v/>
      </c>
      <c r="Y864" s="75">
        <f t="shared" si="77"/>
        <v>0</v>
      </c>
    </row>
    <row r="865" spans="10:25" x14ac:dyDescent="0.25">
      <c r="J865" s="57" t="e">
        <f>+VLOOKUP($X865,Vector!$A:$P,4,0)-$A865</f>
        <v>#N/A</v>
      </c>
      <c r="K865" s="57" t="e">
        <f>+VLOOKUP($X865,Vector!$A:$P,2,0)</f>
        <v>#N/A</v>
      </c>
      <c r="L865" s="57" t="e">
        <f>VLOOKUP(VLOOKUP($X865,Vector!$A:$P,5,0),Catalogos!K:L,2,0)</f>
        <v>#N/A</v>
      </c>
      <c r="M865" s="53" t="str">
        <f>IFERROR(VLOOKUP($F865,Catalogos!$A:$B,2,0),"VII")</f>
        <v>VII</v>
      </c>
      <c r="N865" s="56" t="e">
        <f>VLOOKUP(MIN(IFERROR(VLOOKUP(T865,Catalogos!$F:$G,2,0),200),IFERROR(VLOOKUP(U865,Catalogos!$F:$G,2,0),200),IFERROR(VLOOKUP(V865,Catalogos!$F:$G,2,0),200),IFERROR(VLOOKUP(W865,Catalogos!$F:$G,2,0),200)),Catalogos!$G$30:$H$57,2,0)</f>
        <v>#N/A</v>
      </c>
      <c r="O865" s="53" t="e">
        <f>VLOOKUP($F865,Catalogos!$A:$C,3,0)</f>
        <v>#N/A</v>
      </c>
      <c r="P865" s="14" t="e">
        <f t="shared" si="73"/>
        <v>#N/A</v>
      </c>
      <c r="Q865" s="20">
        <f t="shared" si="74"/>
        <v>0</v>
      </c>
      <c r="R865" s="20" t="e">
        <f t="shared" si="75"/>
        <v>#N/A</v>
      </c>
      <c r="S865" s="20" t="s">
        <v>118</v>
      </c>
      <c r="T865" s="65" t="e">
        <f>VLOOKUP($X865,Vector!$A:$I,6,0)</f>
        <v>#N/A</v>
      </c>
      <c r="U865" s="65" t="e">
        <f>VLOOKUP($X865,Vector!$A:$I,7,0)</f>
        <v>#N/A</v>
      </c>
      <c r="V865" s="65" t="e">
        <f>VLOOKUP($X865,Vector!$A:$I,8,0)</f>
        <v>#N/A</v>
      </c>
      <c r="W865" s="65" t="e">
        <f>VLOOKUP($X865,Vector!$A:$I,9,0)</f>
        <v>#N/A</v>
      </c>
      <c r="X865" s="13" t="str">
        <f t="shared" si="76"/>
        <v/>
      </c>
      <c r="Y865" s="75">
        <f t="shared" si="77"/>
        <v>0</v>
      </c>
    </row>
    <row r="866" spans="10:25" x14ac:dyDescent="0.25">
      <c r="J866" s="57" t="e">
        <f>+VLOOKUP($X866,Vector!$A:$P,4,0)-$A866</f>
        <v>#N/A</v>
      </c>
      <c r="K866" s="57" t="e">
        <f>+VLOOKUP($X866,Vector!$A:$P,2,0)</f>
        <v>#N/A</v>
      </c>
      <c r="L866" s="57" t="e">
        <f>VLOOKUP(VLOOKUP($X866,Vector!$A:$P,5,0),Catalogos!K:L,2,0)</f>
        <v>#N/A</v>
      </c>
      <c r="M866" s="53" t="str">
        <f>IFERROR(VLOOKUP($F866,Catalogos!$A:$B,2,0),"VII")</f>
        <v>VII</v>
      </c>
      <c r="N866" s="56" t="e">
        <f>VLOOKUP(MIN(IFERROR(VLOOKUP(T866,Catalogos!$F:$G,2,0),200),IFERROR(VLOOKUP(U866,Catalogos!$F:$G,2,0),200),IFERROR(VLOOKUP(V866,Catalogos!$F:$G,2,0),200),IFERROR(VLOOKUP(W866,Catalogos!$F:$G,2,0),200)),Catalogos!$G$30:$H$57,2,0)</f>
        <v>#N/A</v>
      </c>
      <c r="O866" s="53" t="e">
        <f>VLOOKUP($F866,Catalogos!$A:$C,3,0)</f>
        <v>#N/A</v>
      </c>
      <c r="P866" s="14" t="e">
        <f t="shared" si="73"/>
        <v>#N/A</v>
      </c>
      <c r="Q866" s="20">
        <f t="shared" si="74"/>
        <v>0</v>
      </c>
      <c r="R866" s="20" t="e">
        <f t="shared" si="75"/>
        <v>#N/A</v>
      </c>
      <c r="S866" s="20" t="s">
        <v>118</v>
      </c>
      <c r="T866" s="65" t="e">
        <f>VLOOKUP($X866,Vector!$A:$I,6,0)</f>
        <v>#N/A</v>
      </c>
      <c r="U866" s="65" t="e">
        <f>VLOOKUP($X866,Vector!$A:$I,7,0)</f>
        <v>#N/A</v>
      </c>
      <c r="V866" s="65" t="e">
        <f>VLOOKUP($X866,Vector!$A:$I,8,0)</f>
        <v>#N/A</v>
      </c>
      <c r="W866" s="65" t="e">
        <f>VLOOKUP($X866,Vector!$A:$I,9,0)</f>
        <v>#N/A</v>
      </c>
      <c r="X866" s="13" t="str">
        <f t="shared" si="76"/>
        <v/>
      </c>
      <c r="Y866" s="75">
        <f t="shared" si="77"/>
        <v>0</v>
      </c>
    </row>
    <row r="867" spans="10:25" x14ac:dyDescent="0.25">
      <c r="J867" s="57" t="e">
        <f>+VLOOKUP($X867,Vector!$A:$P,4,0)-$A867</f>
        <v>#N/A</v>
      </c>
      <c r="K867" s="57" t="e">
        <f>+VLOOKUP($X867,Vector!$A:$P,2,0)</f>
        <v>#N/A</v>
      </c>
      <c r="L867" s="57" t="e">
        <f>VLOOKUP(VLOOKUP($X867,Vector!$A:$P,5,0),Catalogos!K:L,2,0)</f>
        <v>#N/A</v>
      </c>
      <c r="M867" s="53" t="str">
        <f>IFERROR(VLOOKUP($F867,Catalogos!$A:$B,2,0),"VII")</f>
        <v>VII</v>
      </c>
      <c r="N867" s="56" t="e">
        <f>VLOOKUP(MIN(IFERROR(VLOOKUP(T867,Catalogos!$F:$G,2,0),200),IFERROR(VLOOKUP(U867,Catalogos!$F:$G,2,0),200),IFERROR(VLOOKUP(V867,Catalogos!$F:$G,2,0),200),IFERROR(VLOOKUP(W867,Catalogos!$F:$G,2,0),200)),Catalogos!$G$30:$H$57,2,0)</f>
        <v>#N/A</v>
      </c>
      <c r="O867" s="53" t="e">
        <f>VLOOKUP($F867,Catalogos!$A:$C,3,0)</f>
        <v>#N/A</v>
      </c>
      <c r="P867" s="14" t="e">
        <f t="shared" si="73"/>
        <v>#N/A</v>
      </c>
      <c r="Q867" s="20">
        <f t="shared" si="74"/>
        <v>0</v>
      </c>
      <c r="R867" s="20" t="e">
        <f t="shared" si="75"/>
        <v>#N/A</v>
      </c>
      <c r="S867" s="20" t="s">
        <v>118</v>
      </c>
      <c r="T867" s="65" t="e">
        <f>VLOOKUP($X867,Vector!$A:$I,6,0)</f>
        <v>#N/A</v>
      </c>
      <c r="U867" s="65" t="e">
        <f>VLOOKUP($X867,Vector!$A:$I,7,0)</f>
        <v>#N/A</v>
      </c>
      <c r="V867" s="65" t="e">
        <f>VLOOKUP($X867,Vector!$A:$I,8,0)</f>
        <v>#N/A</v>
      </c>
      <c r="W867" s="65" t="e">
        <f>VLOOKUP($X867,Vector!$A:$I,9,0)</f>
        <v>#N/A</v>
      </c>
      <c r="X867" s="13" t="str">
        <f t="shared" si="76"/>
        <v/>
      </c>
      <c r="Y867" s="75">
        <f t="shared" si="77"/>
        <v>0</v>
      </c>
    </row>
    <row r="868" spans="10:25" x14ac:dyDescent="0.25">
      <c r="J868" s="57" t="e">
        <f>+VLOOKUP($X868,Vector!$A:$P,4,0)-$A868</f>
        <v>#N/A</v>
      </c>
      <c r="K868" s="57" t="e">
        <f>+VLOOKUP($X868,Vector!$A:$P,2,0)</f>
        <v>#N/A</v>
      </c>
      <c r="L868" s="57" t="e">
        <f>VLOOKUP(VLOOKUP($X868,Vector!$A:$P,5,0),Catalogos!K:L,2,0)</f>
        <v>#N/A</v>
      </c>
      <c r="M868" s="53" t="str">
        <f>IFERROR(VLOOKUP($F868,Catalogos!$A:$B,2,0),"VII")</f>
        <v>VII</v>
      </c>
      <c r="N868" s="56" t="e">
        <f>VLOOKUP(MIN(IFERROR(VLOOKUP(T868,Catalogos!$F:$G,2,0),200),IFERROR(VLOOKUP(U868,Catalogos!$F:$G,2,0),200),IFERROR(VLOOKUP(V868,Catalogos!$F:$G,2,0),200),IFERROR(VLOOKUP(W868,Catalogos!$F:$G,2,0),200)),Catalogos!$G$30:$H$57,2,0)</f>
        <v>#N/A</v>
      </c>
      <c r="O868" s="53" t="e">
        <f>VLOOKUP($F868,Catalogos!$A:$C,3,0)</f>
        <v>#N/A</v>
      </c>
      <c r="P868" s="14" t="e">
        <f t="shared" si="73"/>
        <v>#N/A</v>
      </c>
      <c r="Q868" s="20">
        <f t="shared" si="74"/>
        <v>0</v>
      </c>
      <c r="R868" s="20" t="e">
        <f t="shared" si="75"/>
        <v>#N/A</v>
      </c>
      <c r="S868" s="20" t="s">
        <v>118</v>
      </c>
      <c r="T868" s="65" t="e">
        <f>VLOOKUP($X868,Vector!$A:$I,6,0)</f>
        <v>#N/A</v>
      </c>
      <c r="U868" s="65" t="e">
        <f>VLOOKUP($X868,Vector!$A:$I,7,0)</f>
        <v>#N/A</v>
      </c>
      <c r="V868" s="65" t="e">
        <f>VLOOKUP($X868,Vector!$A:$I,8,0)</f>
        <v>#N/A</v>
      </c>
      <c r="W868" s="65" t="e">
        <f>VLOOKUP($X868,Vector!$A:$I,9,0)</f>
        <v>#N/A</v>
      </c>
      <c r="X868" s="13" t="str">
        <f t="shared" si="76"/>
        <v/>
      </c>
      <c r="Y868" s="75">
        <f t="shared" si="77"/>
        <v>0</v>
      </c>
    </row>
    <row r="869" spans="10:25" x14ac:dyDescent="0.25">
      <c r="J869" s="57" t="e">
        <f>+VLOOKUP($X869,Vector!$A:$P,4,0)-$A869</f>
        <v>#N/A</v>
      </c>
      <c r="K869" s="57" t="e">
        <f>+VLOOKUP($X869,Vector!$A:$P,2,0)</f>
        <v>#N/A</v>
      </c>
      <c r="L869" s="57" t="e">
        <f>VLOOKUP(VLOOKUP($X869,Vector!$A:$P,5,0),Catalogos!K:L,2,0)</f>
        <v>#N/A</v>
      </c>
      <c r="M869" s="53" t="str">
        <f>IFERROR(VLOOKUP($F869,Catalogos!$A:$B,2,0),"VII")</f>
        <v>VII</v>
      </c>
      <c r="N869" s="56" t="e">
        <f>VLOOKUP(MIN(IFERROR(VLOOKUP(T869,Catalogos!$F:$G,2,0),200),IFERROR(VLOOKUP(U869,Catalogos!$F:$G,2,0),200),IFERROR(VLOOKUP(V869,Catalogos!$F:$G,2,0),200),IFERROR(VLOOKUP(W869,Catalogos!$F:$G,2,0),200)),Catalogos!$G$30:$H$57,2,0)</f>
        <v>#N/A</v>
      </c>
      <c r="O869" s="53" t="e">
        <f>VLOOKUP($F869,Catalogos!$A:$C,3,0)</f>
        <v>#N/A</v>
      </c>
      <c r="P869" s="14" t="e">
        <f t="shared" si="73"/>
        <v>#N/A</v>
      </c>
      <c r="Q869" s="20">
        <f t="shared" si="74"/>
        <v>0</v>
      </c>
      <c r="R869" s="20" t="e">
        <f t="shared" si="75"/>
        <v>#N/A</v>
      </c>
      <c r="S869" s="20" t="s">
        <v>118</v>
      </c>
      <c r="T869" s="65" t="e">
        <f>VLOOKUP($X869,Vector!$A:$I,6,0)</f>
        <v>#N/A</v>
      </c>
      <c r="U869" s="65" t="e">
        <f>VLOOKUP($X869,Vector!$A:$I,7,0)</f>
        <v>#N/A</v>
      </c>
      <c r="V869" s="65" t="e">
        <f>VLOOKUP($X869,Vector!$A:$I,8,0)</f>
        <v>#N/A</v>
      </c>
      <c r="W869" s="65" t="e">
        <f>VLOOKUP($X869,Vector!$A:$I,9,0)</f>
        <v>#N/A</v>
      </c>
      <c r="X869" s="13" t="str">
        <f t="shared" si="76"/>
        <v/>
      </c>
      <c r="Y869" s="75">
        <f t="shared" si="77"/>
        <v>0</v>
      </c>
    </row>
    <row r="870" spans="10:25" x14ac:dyDescent="0.25">
      <c r="J870" s="57" t="e">
        <f>+VLOOKUP($X870,Vector!$A:$P,4,0)-$A870</f>
        <v>#N/A</v>
      </c>
      <c r="K870" s="57" t="e">
        <f>+VLOOKUP($X870,Vector!$A:$P,2,0)</f>
        <v>#N/A</v>
      </c>
      <c r="L870" s="57" t="e">
        <f>VLOOKUP(VLOOKUP($X870,Vector!$A:$P,5,0),Catalogos!K:L,2,0)</f>
        <v>#N/A</v>
      </c>
      <c r="M870" s="53" t="str">
        <f>IFERROR(VLOOKUP($F870,Catalogos!$A:$B,2,0),"VII")</f>
        <v>VII</v>
      </c>
      <c r="N870" s="56" t="e">
        <f>VLOOKUP(MIN(IFERROR(VLOOKUP(T870,Catalogos!$F:$G,2,0),200),IFERROR(VLOOKUP(U870,Catalogos!$F:$G,2,0),200),IFERROR(VLOOKUP(V870,Catalogos!$F:$G,2,0),200),IFERROR(VLOOKUP(W870,Catalogos!$F:$G,2,0),200)),Catalogos!$G$30:$H$57,2,0)</f>
        <v>#N/A</v>
      </c>
      <c r="O870" s="53" t="e">
        <f>VLOOKUP($F870,Catalogos!$A:$C,3,0)</f>
        <v>#N/A</v>
      </c>
      <c r="P870" s="14" t="e">
        <f t="shared" si="73"/>
        <v>#N/A</v>
      </c>
      <c r="Q870" s="20">
        <f t="shared" si="74"/>
        <v>0</v>
      </c>
      <c r="R870" s="20" t="e">
        <f t="shared" si="75"/>
        <v>#N/A</v>
      </c>
      <c r="S870" s="20" t="s">
        <v>118</v>
      </c>
      <c r="T870" s="65" t="e">
        <f>VLOOKUP($X870,Vector!$A:$I,6,0)</f>
        <v>#N/A</v>
      </c>
      <c r="U870" s="65" t="e">
        <f>VLOOKUP($X870,Vector!$A:$I,7,0)</f>
        <v>#N/A</v>
      </c>
      <c r="V870" s="65" t="e">
        <f>VLOOKUP($X870,Vector!$A:$I,8,0)</f>
        <v>#N/A</v>
      </c>
      <c r="W870" s="65" t="e">
        <f>VLOOKUP($X870,Vector!$A:$I,9,0)</f>
        <v>#N/A</v>
      </c>
      <c r="X870" s="13" t="str">
        <f t="shared" si="76"/>
        <v/>
      </c>
      <c r="Y870" s="75">
        <f t="shared" si="77"/>
        <v>0</v>
      </c>
    </row>
    <row r="871" spans="10:25" x14ac:dyDescent="0.25">
      <c r="J871" s="57" t="e">
        <f>+VLOOKUP($X871,Vector!$A:$P,4,0)-$A871</f>
        <v>#N/A</v>
      </c>
      <c r="K871" s="57" t="e">
        <f>+VLOOKUP($X871,Vector!$A:$P,2,0)</f>
        <v>#N/A</v>
      </c>
      <c r="L871" s="57" t="e">
        <f>VLOOKUP(VLOOKUP($X871,Vector!$A:$P,5,0),Catalogos!K:L,2,0)</f>
        <v>#N/A</v>
      </c>
      <c r="M871" s="53" t="str">
        <f>IFERROR(VLOOKUP($F871,Catalogos!$A:$B,2,0),"VII")</f>
        <v>VII</v>
      </c>
      <c r="N871" s="56" t="e">
        <f>VLOOKUP(MIN(IFERROR(VLOOKUP(T871,Catalogos!$F:$G,2,0),200),IFERROR(VLOOKUP(U871,Catalogos!$F:$G,2,0),200),IFERROR(VLOOKUP(V871,Catalogos!$F:$G,2,0),200),IFERROR(VLOOKUP(W871,Catalogos!$F:$G,2,0),200)),Catalogos!$G$30:$H$57,2,0)</f>
        <v>#N/A</v>
      </c>
      <c r="O871" s="53" t="e">
        <f>VLOOKUP($F871,Catalogos!$A:$C,3,0)</f>
        <v>#N/A</v>
      </c>
      <c r="P871" s="14" t="e">
        <f t="shared" si="73"/>
        <v>#N/A</v>
      </c>
      <c r="Q871" s="20">
        <f t="shared" si="74"/>
        <v>0</v>
      </c>
      <c r="R871" s="20" t="e">
        <f t="shared" si="75"/>
        <v>#N/A</v>
      </c>
      <c r="S871" s="20" t="s">
        <v>118</v>
      </c>
      <c r="T871" s="65" t="e">
        <f>VLOOKUP($X871,Vector!$A:$I,6,0)</f>
        <v>#N/A</v>
      </c>
      <c r="U871" s="65" t="e">
        <f>VLOOKUP($X871,Vector!$A:$I,7,0)</f>
        <v>#N/A</v>
      </c>
      <c r="V871" s="65" t="e">
        <f>VLOOKUP($X871,Vector!$A:$I,8,0)</f>
        <v>#N/A</v>
      </c>
      <c r="W871" s="65" t="e">
        <f>VLOOKUP($X871,Vector!$A:$I,9,0)</f>
        <v>#N/A</v>
      </c>
      <c r="X871" s="13" t="str">
        <f t="shared" si="76"/>
        <v/>
      </c>
      <c r="Y871" s="75">
        <f t="shared" si="77"/>
        <v>0</v>
      </c>
    </row>
    <row r="872" spans="10:25" x14ac:dyDescent="0.25">
      <c r="J872" s="57" t="e">
        <f>+VLOOKUP($X872,Vector!$A:$P,4,0)-$A872</f>
        <v>#N/A</v>
      </c>
      <c r="K872" s="57" t="e">
        <f>+VLOOKUP($X872,Vector!$A:$P,2,0)</f>
        <v>#N/A</v>
      </c>
      <c r="L872" s="57" t="e">
        <f>VLOOKUP(VLOOKUP($X872,Vector!$A:$P,5,0),Catalogos!K:L,2,0)</f>
        <v>#N/A</v>
      </c>
      <c r="M872" s="53" t="str">
        <f>IFERROR(VLOOKUP($F872,Catalogos!$A:$B,2,0),"VII")</f>
        <v>VII</v>
      </c>
      <c r="N872" s="56" t="e">
        <f>VLOOKUP(MIN(IFERROR(VLOOKUP(T872,Catalogos!$F:$G,2,0),200),IFERROR(VLOOKUP(U872,Catalogos!$F:$G,2,0),200),IFERROR(VLOOKUP(V872,Catalogos!$F:$G,2,0),200),IFERROR(VLOOKUP(W872,Catalogos!$F:$G,2,0),200)),Catalogos!$G$30:$H$57,2,0)</f>
        <v>#N/A</v>
      </c>
      <c r="O872" s="53" t="e">
        <f>VLOOKUP($F872,Catalogos!$A:$C,3,0)</f>
        <v>#N/A</v>
      </c>
      <c r="P872" s="14" t="e">
        <f t="shared" si="73"/>
        <v>#N/A</v>
      </c>
      <c r="Q872" s="20">
        <f t="shared" si="74"/>
        <v>0</v>
      </c>
      <c r="R872" s="20" t="e">
        <f t="shared" si="75"/>
        <v>#N/A</v>
      </c>
      <c r="S872" s="20" t="s">
        <v>118</v>
      </c>
      <c r="T872" s="65" t="e">
        <f>VLOOKUP($X872,Vector!$A:$I,6,0)</f>
        <v>#N/A</v>
      </c>
      <c r="U872" s="65" t="e">
        <f>VLOOKUP($X872,Vector!$A:$I,7,0)</f>
        <v>#N/A</v>
      </c>
      <c r="V872" s="65" t="e">
        <f>VLOOKUP($X872,Vector!$A:$I,8,0)</f>
        <v>#N/A</v>
      </c>
      <c r="W872" s="65" t="e">
        <f>VLOOKUP($X872,Vector!$A:$I,9,0)</f>
        <v>#N/A</v>
      </c>
      <c r="X872" s="13" t="str">
        <f t="shared" si="76"/>
        <v/>
      </c>
      <c r="Y872" s="75">
        <f t="shared" si="77"/>
        <v>0</v>
      </c>
    </row>
    <row r="873" spans="10:25" x14ac:dyDescent="0.25">
      <c r="J873" s="57" t="e">
        <f>+VLOOKUP($X873,Vector!$A:$P,4,0)-$A873</f>
        <v>#N/A</v>
      </c>
      <c r="K873" s="57" t="e">
        <f>+VLOOKUP($X873,Vector!$A:$P,2,0)</f>
        <v>#N/A</v>
      </c>
      <c r="L873" s="57" t="e">
        <f>VLOOKUP(VLOOKUP($X873,Vector!$A:$P,5,0),Catalogos!K:L,2,0)</f>
        <v>#N/A</v>
      </c>
      <c r="M873" s="53" t="str">
        <f>IFERROR(VLOOKUP($F873,Catalogos!$A:$B,2,0),"VII")</f>
        <v>VII</v>
      </c>
      <c r="N873" s="56" t="e">
        <f>VLOOKUP(MIN(IFERROR(VLOOKUP(T873,Catalogos!$F:$G,2,0),200),IFERROR(VLOOKUP(U873,Catalogos!$F:$G,2,0),200),IFERROR(VLOOKUP(V873,Catalogos!$F:$G,2,0),200),IFERROR(VLOOKUP(W873,Catalogos!$F:$G,2,0),200)),Catalogos!$G$30:$H$57,2,0)</f>
        <v>#N/A</v>
      </c>
      <c r="O873" s="53" t="e">
        <f>VLOOKUP($F873,Catalogos!$A:$C,3,0)</f>
        <v>#N/A</v>
      </c>
      <c r="P873" s="14" t="e">
        <f t="shared" si="73"/>
        <v>#N/A</v>
      </c>
      <c r="Q873" s="20">
        <f t="shared" si="74"/>
        <v>0</v>
      </c>
      <c r="R873" s="20" t="e">
        <f t="shared" si="75"/>
        <v>#N/A</v>
      </c>
      <c r="S873" s="20" t="s">
        <v>118</v>
      </c>
      <c r="T873" s="65" t="e">
        <f>VLOOKUP($X873,Vector!$A:$I,6,0)</f>
        <v>#N/A</v>
      </c>
      <c r="U873" s="65" t="e">
        <f>VLOOKUP($X873,Vector!$A:$I,7,0)</f>
        <v>#N/A</v>
      </c>
      <c r="V873" s="65" t="e">
        <f>VLOOKUP($X873,Vector!$A:$I,8,0)</f>
        <v>#N/A</v>
      </c>
      <c r="W873" s="65" t="e">
        <f>VLOOKUP($X873,Vector!$A:$I,9,0)</f>
        <v>#N/A</v>
      </c>
      <c r="X873" s="13" t="str">
        <f t="shared" si="76"/>
        <v/>
      </c>
      <c r="Y873" s="75">
        <f t="shared" si="77"/>
        <v>0</v>
      </c>
    </row>
    <row r="874" spans="10:25" x14ac:dyDescent="0.25">
      <c r="J874" s="57" t="e">
        <f>+VLOOKUP($X874,Vector!$A:$P,4,0)-$A874</f>
        <v>#N/A</v>
      </c>
      <c r="K874" s="57" t="e">
        <f>+VLOOKUP($X874,Vector!$A:$P,2,0)</f>
        <v>#N/A</v>
      </c>
      <c r="L874" s="57" t="e">
        <f>VLOOKUP(VLOOKUP($X874,Vector!$A:$P,5,0),Catalogos!K:L,2,0)</f>
        <v>#N/A</v>
      </c>
      <c r="M874" s="53" t="str">
        <f>IFERROR(VLOOKUP($F874,Catalogos!$A:$B,2,0),"VII")</f>
        <v>VII</v>
      </c>
      <c r="N874" s="56" t="e">
        <f>VLOOKUP(MIN(IFERROR(VLOOKUP(T874,Catalogos!$F:$G,2,0),200),IFERROR(VLOOKUP(U874,Catalogos!$F:$G,2,0),200),IFERROR(VLOOKUP(V874,Catalogos!$F:$G,2,0),200),IFERROR(VLOOKUP(W874,Catalogos!$F:$G,2,0),200)),Catalogos!$G$30:$H$57,2,0)</f>
        <v>#N/A</v>
      </c>
      <c r="O874" s="53" t="e">
        <f>VLOOKUP($F874,Catalogos!$A:$C,3,0)</f>
        <v>#N/A</v>
      </c>
      <c r="P874" s="14" t="e">
        <f t="shared" si="73"/>
        <v>#N/A</v>
      </c>
      <c r="Q874" s="20">
        <f t="shared" si="74"/>
        <v>0</v>
      </c>
      <c r="R874" s="20" t="e">
        <f t="shared" si="75"/>
        <v>#N/A</v>
      </c>
      <c r="S874" s="20" t="s">
        <v>118</v>
      </c>
      <c r="T874" s="65" t="e">
        <f>VLOOKUP($X874,Vector!$A:$I,6,0)</f>
        <v>#N/A</v>
      </c>
      <c r="U874" s="65" t="e">
        <f>VLOOKUP($X874,Vector!$A:$I,7,0)</f>
        <v>#N/A</v>
      </c>
      <c r="V874" s="65" t="e">
        <f>VLOOKUP($X874,Vector!$A:$I,8,0)</f>
        <v>#N/A</v>
      </c>
      <c r="W874" s="65" t="e">
        <f>VLOOKUP($X874,Vector!$A:$I,9,0)</f>
        <v>#N/A</v>
      </c>
      <c r="X874" s="13" t="str">
        <f t="shared" si="76"/>
        <v/>
      </c>
      <c r="Y874" s="75">
        <f t="shared" si="77"/>
        <v>0</v>
      </c>
    </row>
    <row r="875" spans="10:25" x14ac:dyDescent="0.25">
      <c r="J875" s="57" t="e">
        <f>+VLOOKUP($X875,Vector!$A:$P,4,0)-$A875</f>
        <v>#N/A</v>
      </c>
      <c r="K875" s="57" t="e">
        <f>+VLOOKUP($X875,Vector!$A:$P,2,0)</f>
        <v>#N/A</v>
      </c>
      <c r="L875" s="57" t="e">
        <f>VLOOKUP(VLOOKUP($X875,Vector!$A:$P,5,0),Catalogos!K:L,2,0)</f>
        <v>#N/A</v>
      </c>
      <c r="M875" s="53" t="str">
        <f>IFERROR(VLOOKUP($F875,Catalogos!$A:$B,2,0),"VII")</f>
        <v>VII</v>
      </c>
      <c r="N875" s="56" t="e">
        <f>VLOOKUP(MIN(IFERROR(VLOOKUP(T875,Catalogos!$F:$G,2,0),200),IFERROR(VLOOKUP(U875,Catalogos!$F:$G,2,0),200),IFERROR(VLOOKUP(V875,Catalogos!$F:$G,2,0),200),IFERROR(VLOOKUP(W875,Catalogos!$F:$G,2,0),200)),Catalogos!$G$30:$H$57,2,0)</f>
        <v>#N/A</v>
      </c>
      <c r="O875" s="53" t="e">
        <f>VLOOKUP($F875,Catalogos!$A:$C,3,0)</f>
        <v>#N/A</v>
      </c>
      <c r="P875" s="14" t="e">
        <f t="shared" si="73"/>
        <v>#N/A</v>
      </c>
      <c r="Q875" s="20">
        <f t="shared" si="74"/>
        <v>0</v>
      </c>
      <c r="R875" s="20" t="e">
        <f t="shared" si="75"/>
        <v>#N/A</v>
      </c>
      <c r="S875" s="20" t="s">
        <v>118</v>
      </c>
      <c r="T875" s="65" t="e">
        <f>VLOOKUP($X875,Vector!$A:$I,6,0)</f>
        <v>#N/A</v>
      </c>
      <c r="U875" s="65" t="e">
        <f>VLOOKUP($X875,Vector!$A:$I,7,0)</f>
        <v>#N/A</v>
      </c>
      <c r="V875" s="65" t="e">
        <f>VLOOKUP($X875,Vector!$A:$I,8,0)</f>
        <v>#N/A</v>
      </c>
      <c r="W875" s="65" t="e">
        <f>VLOOKUP($X875,Vector!$A:$I,9,0)</f>
        <v>#N/A</v>
      </c>
      <c r="X875" s="13" t="str">
        <f t="shared" si="76"/>
        <v/>
      </c>
      <c r="Y875" s="75">
        <f t="shared" si="77"/>
        <v>0</v>
      </c>
    </row>
    <row r="876" spans="10:25" x14ac:dyDescent="0.25">
      <c r="J876" s="57" t="e">
        <f>+VLOOKUP($X876,Vector!$A:$P,4,0)-$A876</f>
        <v>#N/A</v>
      </c>
      <c r="K876" s="57" t="e">
        <f>+VLOOKUP($X876,Vector!$A:$P,2,0)</f>
        <v>#N/A</v>
      </c>
      <c r="L876" s="57" t="e">
        <f>VLOOKUP(VLOOKUP($X876,Vector!$A:$P,5,0),Catalogos!K:L,2,0)</f>
        <v>#N/A</v>
      </c>
      <c r="M876" s="53" t="str">
        <f>IFERROR(VLOOKUP($F876,Catalogos!$A:$B,2,0),"VII")</f>
        <v>VII</v>
      </c>
      <c r="N876" s="56" t="e">
        <f>VLOOKUP(MIN(IFERROR(VLOOKUP(T876,Catalogos!$F:$G,2,0),200),IFERROR(VLOOKUP(U876,Catalogos!$F:$G,2,0),200),IFERROR(VLOOKUP(V876,Catalogos!$F:$G,2,0),200),IFERROR(VLOOKUP(W876,Catalogos!$F:$G,2,0),200)),Catalogos!$G$30:$H$57,2,0)</f>
        <v>#N/A</v>
      </c>
      <c r="O876" s="53" t="e">
        <f>VLOOKUP($F876,Catalogos!$A:$C,3,0)</f>
        <v>#N/A</v>
      </c>
      <c r="P876" s="14" t="e">
        <f t="shared" si="73"/>
        <v>#N/A</v>
      </c>
      <c r="Q876" s="20">
        <f t="shared" si="74"/>
        <v>0</v>
      </c>
      <c r="R876" s="20" t="e">
        <f t="shared" si="75"/>
        <v>#N/A</v>
      </c>
      <c r="S876" s="20" t="s">
        <v>118</v>
      </c>
      <c r="T876" s="65" t="e">
        <f>VLOOKUP($X876,Vector!$A:$I,6,0)</f>
        <v>#N/A</v>
      </c>
      <c r="U876" s="65" t="e">
        <f>VLOOKUP($X876,Vector!$A:$I,7,0)</f>
        <v>#N/A</v>
      </c>
      <c r="V876" s="65" t="e">
        <f>VLOOKUP($X876,Vector!$A:$I,8,0)</f>
        <v>#N/A</v>
      </c>
      <c r="W876" s="65" t="e">
        <f>VLOOKUP($X876,Vector!$A:$I,9,0)</f>
        <v>#N/A</v>
      </c>
      <c r="X876" s="13" t="str">
        <f t="shared" si="76"/>
        <v/>
      </c>
      <c r="Y876" s="75">
        <f t="shared" si="77"/>
        <v>0</v>
      </c>
    </row>
    <row r="877" spans="10:25" x14ac:dyDescent="0.25">
      <c r="J877" s="57" t="e">
        <f>+VLOOKUP($X877,Vector!$A:$P,4,0)-$A877</f>
        <v>#N/A</v>
      </c>
      <c r="K877" s="57" t="e">
        <f>+VLOOKUP($X877,Vector!$A:$P,2,0)</f>
        <v>#N/A</v>
      </c>
      <c r="L877" s="57" t="e">
        <f>VLOOKUP(VLOOKUP($X877,Vector!$A:$P,5,0),Catalogos!K:L,2,0)</f>
        <v>#N/A</v>
      </c>
      <c r="M877" s="53" t="str">
        <f>IFERROR(VLOOKUP($F877,Catalogos!$A:$B,2,0),"VII")</f>
        <v>VII</v>
      </c>
      <c r="N877" s="56" t="e">
        <f>VLOOKUP(MIN(IFERROR(VLOOKUP(T877,Catalogos!$F:$G,2,0),200),IFERROR(VLOOKUP(U877,Catalogos!$F:$G,2,0),200),IFERROR(VLOOKUP(V877,Catalogos!$F:$G,2,0),200),IFERROR(VLOOKUP(W877,Catalogos!$F:$G,2,0),200)),Catalogos!$G$30:$H$57,2,0)</f>
        <v>#N/A</v>
      </c>
      <c r="O877" s="53" t="e">
        <f>VLOOKUP($F877,Catalogos!$A:$C,3,0)</f>
        <v>#N/A</v>
      </c>
      <c r="P877" s="14" t="e">
        <f t="shared" si="73"/>
        <v>#N/A</v>
      </c>
      <c r="Q877" s="20">
        <f t="shared" si="74"/>
        <v>0</v>
      </c>
      <c r="R877" s="20" t="e">
        <f t="shared" si="75"/>
        <v>#N/A</v>
      </c>
      <c r="S877" s="20" t="s">
        <v>118</v>
      </c>
      <c r="T877" s="65" t="e">
        <f>VLOOKUP($X877,Vector!$A:$I,6,0)</f>
        <v>#N/A</v>
      </c>
      <c r="U877" s="65" t="e">
        <f>VLOOKUP($X877,Vector!$A:$I,7,0)</f>
        <v>#N/A</v>
      </c>
      <c r="V877" s="65" t="e">
        <f>VLOOKUP($X877,Vector!$A:$I,8,0)</f>
        <v>#N/A</v>
      </c>
      <c r="W877" s="65" t="e">
        <f>VLOOKUP($X877,Vector!$A:$I,9,0)</f>
        <v>#N/A</v>
      </c>
      <c r="X877" s="13" t="str">
        <f t="shared" si="76"/>
        <v/>
      </c>
      <c r="Y877" s="75">
        <f t="shared" si="77"/>
        <v>0</v>
      </c>
    </row>
    <row r="878" spans="10:25" x14ac:dyDescent="0.25">
      <c r="J878" s="57" t="e">
        <f>+VLOOKUP($X878,Vector!$A:$P,4,0)-$A878</f>
        <v>#N/A</v>
      </c>
      <c r="K878" s="57" t="e">
        <f>+VLOOKUP($X878,Vector!$A:$P,2,0)</f>
        <v>#N/A</v>
      </c>
      <c r="L878" s="57" t="e">
        <f>VLOOKUP(VLOOKUP($X878,Vector!$A:$P,5,0),Catalogos!K:L,2,0)</f>
        <v>#N/A</v>
      </c>
      <c r="M878" s="53" t="str">
        <f>IFERROR(VLOOKUP($F878,Catalogos!$A:$B,2,0),"VII")</f>
        <v>VII</v>
      </c>
      <c r="N878" s="56" t="e">
        <f>VLOOKUP(MIN(IFERROR(VLOOKUP(T878,Catalogos!$F:$G,2,0),200),IFERROR(VLOOKUP(U878,Catalogos!$F:$G,2,0),200),IFERROR(VLOOKUP(V878,Catalogos!$F:$G,2,0),200),IFERROR(VLOOKUP(W878,Catalogos!$F:$G,2,0),200)),Catalogos!$G$30:$H$57,2,0)</f>
        <v>#N/A</v>
      </c>
      <c r="O878" s="53" t="e">
        <f>VLOOKUP($F878,Catalogos!$A:$C,3,0)</f>
        <v>#N/A</v>
      </c>
      <c r="P878" s="14" t="e">
        <f t="shared" si="73"/>
        <v>#N/A</v>
      </c>
      <c r="Q878" s="20">
        <f t="shared" si="74"/>
        <v>0</v>
      </c>
      <c r="R878" s="20" t="e">
        <f t="shared" si="75"/>
        <v>#N/A</v>
      </c>
      <c r="S878" s="20" t="s">
        <v>118</v>
      </c>
      <c r="T878" s="65" t="e">
        <f>VLOOKUP($X878,Vector!$A:$I,6,0)</f>
        <v>#N/A</v>
      </c>
      <c r="U878" s="65" t="e">
        <f>VLOOKUP($X878,Vector!$A:$I,7,0)</f>
        <v>#N/A</v>
      </c>
      <c r="V878" s="65" t="e">
        <f>VLOOKUP($X878,Vector!$A:$I,8,0)</f>
        <v>#N/A</v>
      </c>
      <c r="W878" s="65" t="e">
        <f>VLOOKUP($X878,Vector!$A:$I,9,0)</f>
        <v>#N/A</v>
      </c>
      <c r="X878" s="13" t="str">
        <f t="shared" si="76"/>
        <v/>
      </c>
      <c r="Y878" s="75">
        <f t="shared" si="77"/>
        <v>0</v>
      </c>
    </row>
    <row r="879" spans="10:25" x14ac:dyDescent="0.25">
      <c r="J879" s="57" t="e">
        <f>+VLOOKUP($X879,Vector!$A:$P,4,0)-$A879</f>
        <v>#N/A</v>
      </c>
      <c r="K879" s="57" t="e">
        <f>+VLOOKUP($X879,Vector!$A:$P,2,0)</f>
        <v>#N/A</v>
      </c>
      <c r="L879" s="57" t="e">
        <f>VLOOKUP(VLOOKUP($X879,Vector!$A:$P,5,0),Catalogos!K:L,2,0)</f>
        <v>#N/A</v>
      </c>
      <c r="M879" s="53" t="str">
        <f>IFERROR(VLOOKUP($F879,Catalogos!$A:$B,2,0),"VII")</f>
        <v>VII</v>
      </c>
      <c r="N879" s="56" t="e">
        <f>VLOOKUP(MIN(IFERROR(VLOOKUP(T879,Catalogos!$F:$G,2,0),200),IFERROR(VLOOKUP(U879,Catalogos!$F:$G,2,0),200),IFERROR(VLOOKUP(V879,Catalogos!$F:$G,2,0),200),IFERROR(VLOOKUP(W879,Catalogos!$F:$G,2,0),200)),Catalogos!$G$30:$H$57,2,0)</f>
        <v>#N/A</v>
      </c>
      <c r="O879" s="53" t="e">
        <f>VLOOKUP($F879,Catalogos!$A:$C,3,0)</f>
        <v>#N/A</v>
      </c>
      <c r="P879" s="14" t="e">
        <f t="shared" ref="P879:P942" si="78">+K879*D879</f>
        <v>#N/A</v>
      </c>
      <c r="Q879" s="20">
        <f t="shared" ref="Q879:Q942" si="79">+H879-A879</f>
        <v>0</v>
      </c>
      <c r="R879" s="20" t="e">
        <f t="shared" ref="R879:R942" si="80">+J879-A879</f>
        <v>#N/A</v>
      </c>
      <c r="S879" s="20" t="s">
        <v>118</v>
      </c>
      <c r="T879" s="65" t="e">
        <f>VLOOKUP($X879,Vector!$A:$I,6,0)</f>
        <v>#N/A</v>
      </c>
      <c r="U879" s="65" t="e">
        <f>VLOOKUP($X879,Vector!$A:$I,7,0)</f>
        <v>#N/A</v>
      </c>
      <c r="V879" s="65" t="e">
        <f>VLOOKUP($X879,Vector!$A:$I,8,0)</f>
        <v>#N/A</v>
      </c>
      <c r="W879" s="65" t="e">
        <f>VLOOKUP($X879,Vector!$A:$I,9,0)</f>
        <v>#N/A</v>
      </c>
      <c r="X879" s="13" t="str">
        <f t="shared" ref="X879:X942" si="81">E879&amp;F879&amp;G879</f>
        <v/>
      </c>
      <c r="Y879" s="75">
        <f t="shared" si="77"/>
        <v>0</v>
      </c>
    </row>
    <row r="880" spans="10:25" x14ac:dyDescent="0.25">
      <c r="J880" s="57" t="e">
        <f>+VLOOKUP($X880,Vector!$A:$P,4,0)-$A880</f>
        <v>#N/A</v>
      </c>
      <c r="K880" s="57" t="e">
        <f>+VLOOKUP($X880,Vector!$A:$P,2,0)</f>
        <v>#N/A</v>
      </c>
      <c r="L880" s="57" t="e">
        <f>VLOOKUP(VLOOKUP($X880,Vector!$A:$P,5,0),Catalogos!K:L,2,0)</f>
        <v>#N/A</v>
      </c>
      <c r="M880" s="53" t="str">
        <f>IFERROR(VLOOKUP($F880,Catalogos!$A:$B,2,0),"VII")</f>
        <v>VII</v>
      </c>
      <c r="N880" s="56" t="e">
        <f>VLOOKUP(MIN(IFERROR(VLOOKUP(T880,Catalogos!$F:$G,2,0),200),IFERROR(VLOOKUP(U880,Catalogos!$F:$G,2,0),200),IFERROR(VLOOKUP(V880,Catalogos!$F:$G,2,0),200),IFERROR(VLOOKUP(W880,Catalogos!$F:$G,2,0),200)),Catalogos!$G$30:$H$57,2,0)</f>
        <v>#N/A</v>
      </c>
      <c r="O880" s="53" t="e">
        <f>VLOOKUP($F880,Catalogos!$A:$C,3,0)</f>
        <v>#N/A</v>
      </c>
      <c r="P880" s="14" t="e">
        <f t="shared" si="78"/>
        <v>#N/A</v>
      </c>
      <c r="Q880" s="20">
        <f t="shared" si="79"/>
        <v>0</v>
      </c>
      <c r="R880" s="20" t="e">
        <f t="shared" si="80"/>
        <v>#N/A</v>
      </c>
      <c r="S880" s="20" t="s">
        <v>118</v>
      </c>
      <c r="T880" s="65" t="e">
        <f>VLOOKUP($X880,Vector!$A:$I,6,0)</f>
        <v>#N/A</v>
      </c>
      <c r="U880" s="65" t="e">
        <f>VLOOKUP($X880,Vector!$A:$I,7,0)</f>
        <v>#N/A</v>
      </c>
      <c r="V880" s="65" t="e">
        <f>VLOOKUP($X880,Vector!$A:$I,8,0)</f>
        <v>#N/A</v>
      </c>
      <c r="W880" s="65" t="e">
        <f>VLOOKUP($X880,Vector!$A:$I,9,0)</f>
        <v>#N/A</v>
      </c>
      <c r="X880" s="13" t="str">
        <f t="shared" si="81"/>
        <v/>
      </c>
      <c r="Y880" s="75">
        <f t="shared" si="77"/>
        <v>0</v>
      </c>
    </row>
    <row r="881" spans="10:25" x14ac:dyDescent="0.25">
      <c r="J881" s="57" t="e">
        <f>+VLOOKUP($X881,Vector!$A:$P,4,0)-$A881</f>
        <v>#N/A</v>
      </c>
      <c r="K881" s="57" t="e">
        <f>+VLOOKUP($X881,Vector!$A:$P,2,0)</f>
        <v>#N/A</v>
      </c>
      <c r="L881" s="57" t="e">
        <f>VLOOKUP(VLOOKUP($X881,Vector!$A:$P,5,0),Catalogos!K:L,2,0)</f>
        <v>#N/A</v>
      </c>
      <c r="M881" s="53" t="str">
        <f>IFERROR(VLOOKUP($F881,Catalogos!$A:$B,2,0),"VII")</f>
        <v>VII</v>
      </c>
      <c r="N881" s="56" t="e">
        <f>VLOOKUP(MIN(IFERROR(VLOOKUP(T881,Catalogos!$F:$G,2,0),200),IFERROR(VLOOKUP(U881,Catalogos!$F:$G,2,0),200),IFERROR(VLOOKUP(V881,Catalogos!$F:$G,2,0),200),IFERROR(VLOOKUP(W881,Catalogos!$F:$G,2,0),200)),Catalogos!$G$30:$H$57,2,0)</f>
        <v>#N/A</v>
      </c>
      <c r="O881" s="53" t="e">
        <f>VLOOKUP($F881,Catalogos!$A:$C,3,0)</f>
        <v>#N/A</v>
      </c>
      <c r="P881" s="14" t="e">
        <f t="shared" si="78"/>
        <v>#N/A</v>
      </c>
      <c r="Q881" s="20">
        <f t="shared" si="79"/>
        <v>0</v>
      </c>
      <c r="R881" s="20" t="e">
        <f t="shared" si="80"/>
        <v>#N/A</v>
      </c>
      <c r="S881" s="20" t="s">
        <v>118</v>
      </c>
      <c r="T881" s="65" t="e">
        <f>VLOOKUP($X881,Vector!$A:$I,6,0)</f>
        <v>#N/A</v>
      </c>
      <c r="U881" s="65" t="e">
        <f>VLOOKUP($X881,Vector!$A:$I,7,0)</f>
        <v>#N/A</v>
      </c>
      <c r="V881" s="65" t="e">
        <f>VLOOKUP($X881,Vector!$A:$I,8,0)</f>
        <v>#N/A</v>
      </c>
      <c r="W881" s="65" t="e">
        <f>VLOOKUP($X881,Vector!$A:$I,9,0)</f>
        <v>#N/A</v>
      </c>
      <c r="X881" s="13" t="str">
        <f t="shared" si="81"/>
        <v/>
      </c>
      <c r="Y881" s="75">
        <f t="shared" si="77"/>
        <v>0</v>
      </c>
    </row>
    <row r="882" spans="10:25" x14ac:dyDescent="0.25">
      <c r="J882" s="57" t="e">
        <f>+VLOOKUP($X882,Vector!$A:$P,4,0)-$A882</f>
        <v>#N/A</v>
      </c>
      <c r="K882" s="57" t="e">
        <f>+VLOOKUP($X882,Vector!$A:$P,2,0)</f>
        <v>#N/A</v>
      </c>
      <c r="L882" s="57" t="e">
        <f>VLOOKUP(VLOOKUP($X882,Vector!$A:$P,5,0),Catalogos!K:L,2,0)</f>
        <v>#N/A</v>
      </c>
      <c r="M882" s="53" t="str">
        <f>IFERROR(VLOOKUP($F882,Catalogos!$A:$B,2,0),"VII")</f>
        <v>VII</v>
      </c>
      <c r="N882" s="56" t="e">
        <f>VLOOKUP(MIN(IFERROR(VLOOKUP(T882,Catalogos!$F:$G,2,0),200),IFERROR(VLOOKUP(U882,Catalogos!$F:$G,2,0),200),IFERROR(VLOOKUP(V882,Catalogos!$F:$G,2,0),200),IFERROR(VLOOKUP(W882,Catalogos!$F:$G,2,0),200)),Catalogos!$G$30:$H$57,2,0)</f>
        <v>#N/A</v>
      </c>
      <c r="O882" s="53" t="e">
        <f>VLOOKUP($F882,Catalogos!$A:$C,3,0)</f>
        <v>#N/A</v>
      </c>
      <c r="P882" s="14" t="e">
        <f t="shared" si="78"/>
        <v>#N/A</v>
      </c>
      <c r="Q882" s="20">
        <f t="shared" si="79"/>
        <v>0</v>
      </c>
      <c r="R882" s="20" t="e">
        <f t="shared" si="80"/>
        <v>#N/A</v>
      </c>
      <c r="S882" s="20" t="s">
        <v>118</v>
      </c>
      <c r="T882" s="65" t="e">
        <f>VLOOKUP($X882,Vector!$A:$I,6,0)</f>
        <v>#N/A</v>
      </c>
      <c r="U882" s="65" t="e">
        <f>VLOOKUP($X882,Vector!$A:$I,7,0)</f>
        <v>#N/A</v>
      </c>
      <c r="V882" s="65" t="e">
        <f>VLOOKUP($X882,Vector!$A:$I,8,0)</f>
        <v>#N/A</v>
      </c>
      <c r="W882" s="65" t="e">
        <f>VLOOKUP($X882,Vector!$A:$I,9,0)</f>
        <v>#N/A</v>
      </c>
      <c r="X882" s="13" t="str">
        <f t="shared" si="81"/>
        <v/>
      </c>
      <c r="Y882" s="75">
        <f t="shared" si="77"/>
        <v>0</v>
      </c>
    </row>
    <row r="883" spans="10:25" x14ac:dyDescent="0.25">
      <c r="J883" s="57" t="e">
        <f>+VLOOKUP($X883,Vector!$A:$P,4,0)-$A883</f>
        <v>#N/A</v>
      </c>
      <c r="K883" s="57" t="e">
        <f>+VLOOKUP($X883,Vector!$A:$P,2,0)</f>
        <v>#N/A</v>
      </c>
      <c r="L883" s="57" t="e">
        <f>VLOOKUP(VLOOKUP($X883,Vector!$A:$P,5,0),Catalogos!K:L,2,0)</f>
        <v>#N/A</v>
      </c>
      <c r="M883" s="53" t="str">
        <f>IFERROR(VLOOKUP($F883,Catalogos!$A:$B,2,0),"VII")</f>
        <v>VII</v>
      </c>
      <c r="N883" s="56" t="e">
        <f>VLOOKUP(MIN(IFERROR(VLOOKUP(T883,Catalogos!$F:$G,2,0),200),IFERROR(VLOOKUP(U883,Catalogos!$F:$G,2,0),200),IFERROR(VLOOKUP(V883,Catalogos!$F:$G,2,0),200),IFERROR(VLOOKUP(W883,Catalogos!$F:$G,2,0),200)),Catalogos!$G$30:$H$57,2,0)</f>
        <v>#N/A</v>
      </c>
      <c r="O883" s="53" t="e">
        <f>VLOOKUP($F883,Catalogos!$A:$C,3,0)</f>
        <v>#N/A</v>
      </c>
      <c r="P883" s="14" t="e">
        <f t="shared" si="78"/>
        <v>#N/A</v>
      </c>
      <c r="Q883" s="20">
        <f t="shared" si="79"/>
        <v>0</v>
      </c>
      <c r="R883" s="20" t="e">
        <f t="shared" si="80"/>
        <v>#N/A</v>
      </c>
      <c r="S883" s="20" t="s">
        <v>118</v>
      </c>
      <c r="T883" s="65" t="e">
        <f>VLOOKUP($X883,Vector!$A:$I,6,0)</f>
        <v>#N/A</v>
      </c>
      <c r="U883" s="65" t="e">
        <f>VLOOKUP($X883,Vector!$A:$I,7,0)</f>
        <v>#N/A</v>
      </c>
      <c r="V883" s="65" t="e">
        <f>VLOOKUP($X883,Vector!$A:$I,8,0)</f>
        <v>#N/A</v>
      </c>
      <c r="W883" s="65" t="e">
        <f>VLOOKUP($X883,Vector!$A:$I,9,0)</f>
        <v>#N/A</v>
      </c>
      <c r="X883" s="13" t="str">
        <f t="shared" si="81"/>
        <v/>
      </c>
      <c r="Y883" s="75">
        <f t="shared" si="77"/>
        <v>0</v>
      </c>
    </row>
    <row r="884" spans="10:25" x14ac:dyDescent="0.25">
      <c r="J884" s="57" t="e">
        <f>+VLOOKUP($X884,Vector!$A:$P,4,0)-$A884</f>
        <v>#N/A</v>
      </c>
      <c r="K884" s="57" t="e">
        <f>+VLOOKUP($X884,Vector!$A:$P,2,0)</f>
        <v>#N/A</v>
      </c>
      <c r="L884" s="57" t="e">
        <f>VLOOKUP(VLOOKUP($X884,Vector!$A:$P,5,0),Catalogos!K:L,2,0)</f>
        <v>#N/A</v>
      </c>
      <c r="M884" s="53" t="str">
        <f>IFERROR(VLOOKUP($F884,Catalogos!$A:$B,2,0),"VII")</f>
        <v>VII</v>
      </c>
      <c r="N884" s="56" t="e">
        <f>VLOOKUP(MIN(IFERROR(VLOOKUP(T884,Catalogos!$F:$G,2,0),200),IFERROR(VLOOKUP(U884,Catalogos!$F:$G,2,0),200),IFERROR(VLOOKUP(V884,Catalogos!$F:$G,2,0),200),IFERROR(VLOOKUP(W884,Catalogos!$F:$G,2,0),200)),Catalogos!$G$30:$H$57,2,0)</f>
        <v>#N/A</v>
      </c>
      <c r="O884" s="53" t="e">
        <f>VLOOKUP($F884,Catalogos!$A:$C,3,0)</f>
        <v>#N/A</v>
      </c>
      <c r="P884" s="14" t="e">
        <f t="shared" si="78"/>
        <v>#N/A</v>
      </c>
      <c r="Q884" s="20">
        <f t="shared" si="79"/>
        <v>0</v>
      </c>
      <c r="R884" s="20" t="e">
        <f t="shared" si="80"/>
        <v>#N/A</v>
      </c>
      <c r="S884" s="20" t="s">
        <v>118</v>
      </c>
      <c r="T884" s="65" t="e">
        <f>VLOOKUP($X884,Vector!$A:$I,6,0)</f>
        <v>#N/A</v>
      </c>
      <c r="U884" s="65" t="e">
        <f>VLOOKUP($X884,Vector!$A:$I,7,0)</f>
        <v>#N/A</v>
      </c>
      <c r="V884" s="65" t="e">
        <f>VLOOKUP($X884,Vector!$A:$I,8,0)</f>
        <v>#N/A</v>
      </c>
      <c r="W884" s="65" t="e">
        <f>VLOOKUP($X884,Vector!$A:$I,9,0)</f>
        <v>#N/A</v>
      </c>
      <c r="X884" s="13" t="str">
        <f t="shared" si="81"/>
        <v/>
      </c>
      <c r="Y884" s="75">
        <f t="shared" si="77"/>
        <v>0</v>
      </c>
    </row>
    <row r="885" spans="10:25" x14ac:dyDescent="0.25">
      <c r="J885" s="57" t="e">
        <f>+VLOOKUP($X885,Vector!$A:$P,4,0)-$A885</f>
        <v>#N/A</v>
      </c>
      <c r="K885" s="57" t="e">
        <f>+VLOOKUP($X885,Vector!$A:$P,2,0)</f>
        <v>#N/A</v>
      </c>
      <c r="L885" s="57" t="e">
        <f>VLOOKUP(VLOOKUP($X885,Vector!$A:$P,5,0),Catalogos!K:L,2,0)</f>
        <v>#N/A</v>
      </c>
      <c r="M885" s="53" t="str">
        <f>IFERROR(VLOOKUP($F885,Catalogos!$A:$B,2,0),"VII")</f>
        <v>VII</v>
      </c>
      <c r="N885" s="56" t="e">
        <f>VLOOKUP(MIN(IFERROR(VLOOKUP(T885,Catalogos!$F:$G,2,0),200),IFERROR(VLOOKUP(U885,Catalogos!$F:$G,2,0),200),IFERROR(VLOOKUP(V885,Catalogos!$F:$G,2,0),200),IFERROR(VLOOKUP(W885,Catalogos!$F:$G,2,0),200)),Catalogos!$G$30:$H$57,2,0)</f>
        <v>#N/A</v>
      </c>
      <c r="O885" s="53" t="e">
        <f>VLOOKUP($F885,Catalogos!$A:$C,3,0)</f>
        <v>#N/A</v>
      </c>
      <c r="P885" s="14" t="e">
        <f t="shared" si="78"/>
        <v>#N/A</v>
      </c>
      <c r="Q885" s="20">
        <f t="shared" si="79"/>
        <v>0</v>
      </c>
      <c r="R885" s="20" t="e">
        <f t="shared" si="80"/>
        <v>#N/A</v>
      </c>
      <c r="S885" s="20" t="s">
        <v>118</v>
      </c>
      <c r="T885" s="65" t="e">
        <f>VLOOKUP($X885,Vector!$A:$I,6,0)</f>
        <v>#N/A</v>
      </c>
      <c r="U885" s="65" t="e">
        <f>VLOOKUP($X885,Vector!$A:$I,7,0)</f>
        <v>#N/A</v>
      </c>
      <c r="V885" s="65" t="e">
        <f>VLOOKUP($X885,Vector!$A:$I,8,0)</f>
        <v>#N/A</v>
      </c>
      <c r="W885" s="65" t="e">
        <f>VLOOKUP($X885,Vector!$A:$I,9,0)</f>
        <v>#N/A</v>
      </c>
      <c r="X885" s="13" t="str">
        <f t="shared" si="81"/>
        <v/>
      </c>
      <c r="Y885" s="75">
        <f t="shared" si="77"/>
        <v>0</v>
      </c>
    </row>
    <row r="886" spans="10:25" x14ac:dyDescent="0.25">
      <c r="J886" s="57" t="e">
        <f>+VLOOKUP($X886,Vector!$A:$P,4,0)-$A886</f>
        <v>#N/A</v>
      </c>
      <c r="K886" s="57" t="e">
        <f>+VLOOKUP($X886,Vector!$A:$P,2,0)</f>
        <v>#N/A</v>
      </c>
      <c r="L886" s="57" t="e">
        <f>VLOOKUP(VLOOKUP($X886,Vector!$A:$P,5,0),Catalogos!K:L,2,0)</f>
        <v>#N/A</v>
      </c>
      <c r="M886" s="53" t="str">
        <f>IFERROR(VLOOKUP($F886,Catalogos!$A:$B,2,0),"VII")</f>
        <v>VII</v>
      </c>
      <c r="N886" s="56" t="e">
        <f>VLOOKUP(MIN(IFERROR(VLOOKUP(T886,Catalogos!$F:$G,2,0),200),IFERROR(VLOOKUP(U886,Catalogos!$F:$G,2,0),200),IFERROR(VLOOKUP(V886,Catalogos!$F:$G,2,0),200),IFERROR(VLOOKUP(W886,Catalogos!$F:$G,2,0),200)),Catalogos!$G$30:$H$57,2,0)</f>
        <v>#N/A</v>
      </c>
      <c r="O886" s="53" t="e">
        <f>VLOOKUP($F886,Catalogos!$A:$C,3,0)</f>
        <v>#N/A</v>
      </c>
      <c r="P886" s="14" t="e">
        <f t="shared" si="78"/>
        <v>#N/A</v>
      </c>
      <c r="Q886" s="20">
        <f t="shared" si="79"/>
        <v>0</v>
      </c>
      <c r="R886" s="20" t="e">
        <f t="shared" si="80"/>
        <v>#N/A</v>
      </c>
      <c r="S886" s="20" t="s">
        <v>118</v>
      </c>
      <c r="T886" s="65" t="e">
        <f>VLOOKUP($X886,Vector!$A:$I,6,0)</f>
        <v>#N/A</v>
      </c>
      <c r="U886" s="65" t="e">
        <f>VLOOKUP($X886,Vector!$A:$I,7,0)</f>
        <v>#N/A</v>
      </c>
      <c r="V886" s="65" t="e">
        <f>VLOOKUP($X886,Vector!$A:$I,8,0)</f>
        <v>#N/A</v>
      </c>
      <c r="W886" s="65" t="e">
        <f>VLOOKUP($X886,Vector!$A:$I,9,0)</f>
        <v>#N/A</v>
      </c>
      <c r="X886" s="13" t="str">
        <f t="shared" si="81"/>
        <v/>
      </c>
      <c r="Y886" s="75">
        <f t="shared" si="77"/>
        <v>0</v>
      </c>
    </row>
    <row r="887" spans="10:25" x14ac:dyDescent="0.25">
      <c r="J887" s="57" t="e">
        <f>+VLOOKUP($X887,Vector!$A:$P,4,0)-$A887</f>
        <v>#N/A</v>
      </c>
      <c r="K887" s="57" t="e">
        <f>+VLOOKUP($X887,Vector!$A:$P,2,0)</f>
        <v>#N/A</v>
      </c>
      <c r="L887" s="57" t="e">
        <f>VLOOKUP(VLOOKUP($X887,Vector!$A:$P,5,0),Catalogos!K:L,2,0)</f>
        <v>#N/A</v>
      </c>
      <c r="M887" s="53" t="str">
        <f>IFERROR(VLOOKUP($F887,Catalogos!$A:$B,2,0),"VII")</f>
        <v>VII</v>
      </c>
      <c r="N887" s="56" t="e">
        <f>VLOOKUP(MIN(IFERROR(VLOOKUP(T887,Catalogos!$F:$G,2,0),200),IFERROR(VLOOKUP(U887,Catalogos!$F:$G,2,0),200),IFERROR(VLOOKUP(V887,Catalogos!$F:$G,2,0),200),IFERROR(VLOOKUP(W887,Catalogos!$F:$G,2,0),200)),Catalogos!$G$30:$H$57,2,0)</f>
        <v>#N/A</v>
      </c>
      <c r="O887" s="53" t="e">
        <f>VLOOKUP($F887,Catalogos!$A:$C,3,0)</f>
        <v>#N/A</v>
      </c>
      <c r="P887" s="14" t="e">
        <f t="shared" si="78"/>
        <v>#N/A</v>
      </c>
      <c r="Q887" s="20">
        <f t="shared" si="79"/>
        <v>0</v>
      </c>
      <c r="R887" s="20" t="e">
        <f t="shared" si="80"/>
        <v>#N/A</v>
      </c>
      <c r="S887" s="20" t="s">
        <v>118</v>
      </c>
      <c r="T887" s="65" t="e">
        <f>VLOOKUP($X887,Vector!$A:$I,6,0)</f>
        <v>#N/A</v>
      </c>
      <c r="U887" s="65" t="e">
        <f>VLOOKUP($X887,Vector!$A:$I,7,0)</f>
        <v>#N/A</v>
      </c>
      <c r="V887" s="65" t="e">
        <f>VLOOKUP($X887,Vector!$A:$I,8,0)</f>
        <v>#N/A</v>
      </c>
      <c r="W887" s="65" t="e">
        <f>VLOOKUP($X887,Vector!$A:$I,9,0)</f>
        <v>#N/A</v>
      </c>
      <c r="X887" s="13" t="str">
        <f t="shared" si="81"/>
        <v/>
      </c>
      <c r="Y887" s="75">
        <f t="shared" si="77"/>
        <v>0</v>
      </c>
    </row>
    <row r="888" spans="10:25" x14ac:dyDescent="0.25">
      <c r="J888" s="57" t="e">
        <f>+VLOOKUP($X888,Vector!$A:$P,4,0)-$A888</f>
        <v>#N/A</v>
      </c>
      <c r="K888" s="57" t="e">
        <f>+VLOOKUP($X888,Vector!$A:$P,2,0)</f>
        <v>#N/A</v>
      </c>
      <c r="L888" s="57" t="e">
        <f>VLOOKUP(VLOOKUP($X888,Vector!$A:$P,5,0),Catalogos!K:L,2,0)</f>
        <v>#N/A</v>
      </c>
      <c r="M888" s="53" t="str">
        <f>IFERROR(VLOOKUP($F888,Catalogos!$A:$B,2,0),"VII")</f>
        <v>VII</v>
      </c>
      <c r="N888" s="56" t="e">
        <f>VLOOKUP(MIN(IFERROR(VLOOKUP(T888,Catalogos!$F:$G,2,0),200),IFERROR(VLOOKUP(U888,Catalogos!$F:$G,2,0),200),IFERROR(VLOOKUP(V888,Catalogos!$F:$G,2,0),200),IFERROR(VLOOKUP(W888,Catalogos!$F:$G,2,0),200)),Catalogos!$G$30:$H$57,2,0)</f>
        <v>#N/A</v>
      </c>
      <c r="O888" s="53" t="e">
        <f>VLOOKUP($F888,Catalogos!$A:$C,3,0)</f>
        <v>#N/A</v>
      </c>
      <c r="P888" s="14" t="e">
        <f t="shared" si="78"/>
        <v>#N/A</v>
      </c>
      <c r="Q888" s="20">
        <f t="shared" si="79"/>
        <v>0</v>
      </c>
      <c r="R888" s="20" t="e">
        <f t="shared" si="80"/>
        <v>#N/A</v>
      </c>
      <c r="S888" s="20" t="s">
        <v>118</v>
      </c>
      <c r="T888" s="65" t="e">
        <f>VLOOKUP($X888,Vector!$A:$I,6,0)</f>
        <v>#N/A</v>
      </c>
      <c r="U888" s="65" t="e">
        <f>VLOOKUP($X888,Vector!$A:$I,7,0)</f>
        <v>#N/A</v>
      </c>
      <c r="V888" s="65" t="e">
        <f>VLOOKUP($X888,Vector!$A:$I,8,0)</f>
        <v>#N/A</v>
      </c>
      <c r="W888" s="65" t="e">
        <f>VLOOKUP($X888,Vector!$A:$I,9,0)</f>
        <v>#N/A</v>
      </c>
      <c r="X888" s="13" t="str">
        <f t="shared" si="81"/>
        <v/>
      </c>
      <c r="Y888" s="75">
        <f t="shared" si="77"/>
        <v>0</v>
      </c>
    </row>
    <row r="889" spans="10:25" x14ac:dyDescent="0.25">
      <c r="J889" s="57" t="e">
        <f>+VLOOKUP($X889,Vector!$A:$P,4,0)-$A889</f>
        <v>#N/A</v>
      </c>
      <c r="K889" s="57" t="e">
        <f>+VLOOKUP($X889,Vector!$A:$P,2,0)</f>
        <v>#N/A</v>
      </c>
      <c r="L889" s="57" t="e">
        <f>VLOOKUP(VLOOKUP($X889,Vector!$A:$P,5,0),Catalogos!K:L,2,0)</f>
        <v>#N/A</v>
      </c>
      <c r="M889" s="53" t="str">
        <f>IFERROR(VLOOKUP($F889,Catalogos!$A:$B,2,0),"VII")</f>
        <v>VII</v>
      </c>
      <c r="N889" s="56" t="e">
        <f>VLOOKUP(MIN(IFERROR(VLOOKUP(T889,Catalogos!$F:$G,2,0),200),IFERROR(VLOOKUP(U889,Catalogos!$F:$G,2,0),200),IFERROR(VLOOKUP(V889,Catalogos!$F:$G,2,0),200),IFERROR(VLOOKUP(W889,Catalogos!$F:$G,2,0),200)),Catalogos!$G$30:$H$57,2,0)</f>
        <v>#N/A</v>
      </c>
      <c r="O889" s="53" t="e">
        <f>VLOOKUP($F889,Catalogos!$A:$C,3,0)</f>
        <v>#N/A</v>
      </c>
      <c r="P889" s="14" t="e">
        <f t="shared" si="78"/>
        <v>#N/A</v>
      </c>
      <c r="Q889" s="20">
        <f t="shared" si="79"/>
        <v>0</v>
      </c>
      <c r="R889" s="20" t="e">
        <f t="shared" si="80"/>
        <v>#N/A</v>
      </c>
      <c r="S889" s="20" t="s">
        <v>118</v>
      </c>
      <c r="T889" s="65" t="e">
        <f>VLOOKUP($X889,Vector!$A:$I,6,0)</f>
        <v>#N/A</v>
      </c>
      <c r="U889" s="65" t="e">
        <f>VLOOKUP($X889,Vector!$A:$I,7,0)</f>
        <v>#N/A</v>
      </c>
      <c r="V889" s="65" t="e">
        <f>VLOOKUP($X889,Vector!$A:$I,8,0)</f>
        <v>#N/A</v>
      </c>
      <c r="W889" s="65" t="e">
        <f>VLOOKUP($X889,Vector!$A:$I,9,0)</f>
        <v>#N/A</v>
      </c>
      <c r="X889" s="13" t="str">
        <f t="shared" si="81"/>
        <v/>
      </c>
      <c r="Y889" s="75">
        <f t="shared" si="77"/>
        <v>0</v>
      </c>
    </row>
    <row r="890" spans="10:25" x14ac:dyDescent="0.25">
      <c r="J890" s="57" t="e">
        <f>+VLOOKUP($X890,Vector!$A:$P,4,0)-$A890</f>
        <v>#N/A</v>
      </c>
      <c r="K890" s="57" t="e">
        <f>+VLOOKUP($X890,Vector!$A:$P,2,0)</f>
        <v>#N/A</v>
      </c>
      <c r="L890" s="57" t="e">
        <f>VLOOKUP(VLOOKUP($X890,Vector!$A:$P,5,0),Catalogos!K:L,2,0)</f>
        <v>#N/A</v>
      </c>
      <c r="M890" s="53" t="str">
        <f>IFERROR(VLOOKUP($F890,Catalogos!$A:$B,2,0),"VII")</f>
        <v>VII</v>
      </c>
      <c r="N890" s="56" t="e">
        <f>VLOOKUP(MIN(IFERROR(VLOOKUP(T890,Catalogos!$F:$G,2,0),200),IFERROR(VLOOKUP(U890,Catalogos!$F:$G,2,0),200),IFERROR(VLOOKUP(V890,Catalogos!$F:$G,2,0),200),IFERROR(VLOOKUP(W890,Catalogos!$F:$G,2,0),200)),Catalogos!$G$30:$H$57,2,0)</f>
        <v>#N/A</v>
      </c>
      <c r="O890" s="53" t="e">
        <f>VLOOKUP($F890,Catalogos!$A:$C,3,0)</f>
        <v>#N/A</v>
      </c>
      <c r="P890" s="14" t="e">
        <f t="shared" si="78"/>
        <v>#N/A</v>
      </c>
      <c r="Q890" s="20">
        <f t="shared" si="79"/>
        <v>0</v>
      </c>
      <c r="R890" s="20" t="e">
        <f t="shared" si="80"/>
        <v>#N/A</v>
      </c>
      <c r="S890" s="20" t="s">
        <v>118</v>
      </c>
      <c r="T890" s="65" t="e">
        <f>VLOOKUP($X890,Vector!$A:$I,6,0)</f>
        <v>#N/A</v>
      </c>
      <c r="U890" s="65" t="e">
        <f>VLOOKUP($X890,Vector!$A:$I,7,0)</f>
        <v>#N/A</v>
      </c>
      <c r="V890" s="65" t="e">
        <f>VLOOKUP($X890,Vector!$A:$I,8,0)</f>
        <v>#N/A</v>
      </c>
      <c r="W890" s="65" t="e">
        <f>VLOOKUP($X890,Vector!$A:$I,9,0)</f>
        <v>#N/A</v>
      </c>
      <c r="X890" s="13" t="str">
        <f t="shared" si="81"/>
        <v/>
      </c>
      <c r="Y890" s="75">
        <f t="shared" si="77"/>
        <v>0</v>
      </c>
    </row>
    <row r="891" spans="10:25" x14ac:dyDescent="0.25">
      <c r="J891" s="57" t="e">
        <f>+VLOOKUP($X891,Vector!$A:$P,4,0)-$A891</f>
        <v>#N/A</v>
      </c>
      <c r="K891" s="57" t="e">
        <f>+VLOOKUP($X891,Vector!$A:$P,2,0)</f>
        <v>#N/A</v>
      </c>
      <c r="L891" s="57" t="e">
        <f>VLOOKUP(VLOOKUP($X891,Vector!$A:$P,5,0),Catalogos!K:L,2,0)</f>
        <v>#N/A</v>
      </c>
      <c r="M891" s="53" t="str">
        <f>IFERROR(VLOOKUP($F891,Catalogos!$A:$B,2,0),"VII")</f>
        <v>VII</v>
      </c>
      <c r="N891" s="56" t="e">
        <f>VLOOKUP(MIN(IFERROR(VLOOKUP(T891,Catalogos!$F:$G,2,0),200),IFERROR(VLOOKUP(U891,Catalogos!$F:$G,2,0),200),IFERROR(VLOOKUP(V891,Catalogos!$F:$G,2,0),200),IFERROR(VLOOKUP(W891,Catalogos!$F:$G,2,0),200)),Catalogos!$G$30:$H$57,2,0)</f>
        <v>#N/A</v>
      </c>
      <c r="O891" s="53" t="e">
        <f>VLOOKUP($F891,Catalogos!$A:$C,3,0)</f>
        <v>#N/A</v>
      </c>
      <c r="P891" s="14" t="e">
        <f t="shared" si="78"/>
        <v>#N/A</v>
      </c>
      <c r="Q891" s="20">
        <f t="shared" si="79"/>
        <v>0</v>
      </c>
      <c r="R891" s="20" t="e">
        <f t="shared" si="80"/>
        <v>#N/A</v>
      </c>
      <c r="S891" s="20" t="s">
        <v>118</v>
      </c>
      <c r="T891" s="65" t="e">
        <f>VLOOKUP($X891,Vector!$A:$I,6,0)</f>
        <v>#N/A</v>
      </c>
      <c r="U891" s="65" t="e">
        <f>VLOOKUP($X891,Vector!$A:$I,7,0)</f>
        <v>#N/A</v>
      </c>
      <c r="V891" s="65" t="e">
        <f>VLOOKUP($X891,Vector!$A:$I,8,0)</f>
        <v>#N/A</v>
      </c>
      <c r="W891" s="65" t="e">
        <f>VLOOKUP($X891,Vector!$A:$I,9,0)</f>
        <v>#N/A</v>
      </c>
      <c r="X891" s="13" t="str">
        <f t="shared" si="81"/>
        <v/>
      </c>
      <c r="Y891" s="75">
        <f t="shared" si="77"/>
        <v>0</v>
      </c>
    </row>
    <row r="892" spans="10:25" x14ac:dyDescent="0.25">
      <c r="J892" s="57" t="e">
        <f>+VLOOKUP($X892,Vector!$A:$P,4,0)-$A892</f>
        <v>#N/A</v>
      </c>
      <c r="K892" s="57" t="e">
        <f>+VLOOKUP($X892,Vector!$A:$P,2,0)</f>
        <v>#N/A</v>
      </c>
      <c r="L892" s="57" t="e">
        <f>VLOOKUP(VLOOKUP($X892,Vector!$A:$P,5,0),Catalogos!K:L,2,0)</f>
        <v>#N/A</v>
      </c>
      <c r="M892" s="53" t="str">
        <f>IFERROR(VLOOKUP($F892,Catalogos!$A:$B,2,0),"VII")</f>
        <v>VII</v>
      </c>
      <c r="N892" s="56" t="e">
        <f>VLOOKUP(MIN(IFERROR(VLOOKUP(T892,Catalogos!$F:$G,2,0),200),IFERROR(VLOOKUP(U892,Catalogos!$F:$G,2,0),200),IFERROR(VLOOKUP(V892,Catalogos!$F:$G,2,0),200),IFERROR(VLOOKUP(W892,Catalogos!$F:$G,2,0),200)),Catalogos!$G$30:$H$57,2,0)</f>
        <v>#N/A</v>
      </c>
      <c r="O892" s="53" t="e">
        <f>VLOOKUP($F892,Catalogos!$A:$C,3,0)</f>
        <v>#N/A</v>
      </c>
      <c r="P892" s="14" t="e">
        <f t="shared" si="78"/>
        <v>#N/A</v>
      </c>
      <c r="Q892" s="20">
        <f t="shared" si="79"/>
        <v>0</v>
      </c>
      <c r="R892" s="20" t="e">
        <f t="shared" si="80"/>
        <v>#N/A</v>
      </c>
      <c r="S892" s="20" t="s">
        <v>118</v>
      </c>
      <c r="T892" s="65" t="e">
        <f>VLOOKUP($X892,Vector!$A:$I,6,0)</f>
        <v>#N/A</v>
      </c>
      <c r="U892" s="65" t="e">
        <f>VLOOKUP($X892,Vector!$A:$I,7,0)</f>
        <v>#N/A</v>
      </c>
      <c r="V892" s="65" t="e">
        <f>VLOOKUP($X892,Vector!$A:$I,8,0)</f>
        <v>#N/A</v>
      </c>
      <c r="W892" s="65" t="e">
        <f>VLOOKUP($X892,Vector!$A:$I,9,0)</f>
        <v>#N/A</v>
      </c>
      <c r="X892" s="13" t="str">
        <f t="shared" si="81"/>
        <v/>
      </c>
      <c r="Y892" s="75">
        <f t="shared" si="77"/>
        <v>0</v>
      </c>
    </row>
    <row r="893" spans="10:25" x14ac:dyDescent="0.25">
      <c r="J893" s="57" t="e">
        <f>+VLOOKUP($X893,Vector!$A:$P,4,0)-$A893</f>
        <v>#N/A</v>
      </c>
      <c r="K893" s="57" t="e">
        <f>+VLOOKUP($X893,Vector!$A:$P,2,0)</f>
        <v>#N/A</v>
      </c>
      <c r="L893" s="57" t="e">
        <f>VLOOKUP(VLOOKUP($X893,Vector!$A:$P,5,0),Catalogos!K:L,2,0)</f>
        <v>#N/A</v>
      </c>
      <c r="M893" s="53" t="str">
        <f>IFERROR(VLOOKUP($F893,Catalogos!$A:$B,2,0),"VII")</f>
        <v>VII</v>
      </c>
      <c r="N893" s="56" t="e">
        <f>VLOOKUP(MIN(IFERROR(VLOOKUP(T893,Catalogos!$F:$G,2,0),200),IFERROR(VLOOKUP(U893,Catalogos!$F:$G,2,0),200),IFERROR(VLOOKUP(V893,Catalogos!$F:$G,2,0),200),IFERROR(VLOOKUP(W893,Catalogos!$F:$G,2,0),200)),Catalogos!$G$30:$H$57,2,0)</f>
        <v>#N/A</v>
      </c>
      <c r="O893" s="53" t="e">
        <f>VLOOKUP($F893,Catalogos!$A:$C,3,0)</f>
        <v>#N/A</v>
      </c>
      <c r="P893" s="14" t="e">
        <f t="shared" si="78"/>
        <v>#N/A</v>
      </c>
      <c r="Q893" s="20">
        <f t="shared" si="79"/>
        <v>0</v>
      </c>
      <c r="R893" s="20" t="e">
        <f t="shared" si="80"/>
        <v>#N/A</v>
      </c>
      <c r="S893" s="20" t="s">
        <v>118</v>
      </c>
      <c r="T893" s="65" t="e">
        <f>VLOOKUP($X893,Vector!$A:$I,6,0)</f>
        <v>#N/A</v>
      </c>
      <c r="U893" s="65" t="e">
        <f>VLOOKUP($X893,Vector!$A:$I,7,0)</f>
        <v>#N/A</v>
      </c>
      <c r="V893" s="65" t="e">
        <f>VLOOKUP($X893,Vector!$A:$I,8,0)</f>
        <v>#N/A</v>
      </c>
      <c r="W893" s="65" t="e">
        <f>VLOOKUP($X893,Vector!$A:$I,9,0)</f>
        <v>#N/A</v>
      </c>
      <c r="X893" s="13" t="str">
        <f t="shared" si="81"/>
        <v/>
      </c>
      <c r="Y893" s="75">
        <f t="shared" si="77"/>
        <v>0</v>
      </c>
    </row>
    <row r="894" spans="10:25" x14ac:dyDescent="0.25">
      <c r="J894" s="57" t="e">
        <f>+VLOOKUP($X894,Vector!$A:$P,4,0)-$A894</f>
        <v>#N/A</v>
      </c>
      <c r="K894" s="57" t="e">
        <f>+VLOOKUP($X894,Vector!$A:$P,2,0)</f>
        <v>#N/A</v>
      </c>
      <c r="L894" s="57" t="e">
        <f>VLOOKUP(VLOOKUP($X894,Vector!$A:$P,5,0),Catalogos!K:L,2,0)</f>
        <v>#N/A</v>
      </c>
      <c r="M894" s="53" t="str">
        <f>IFERROR(VLOOKUP($F894,Catalogos!$A:$B,2,0),"VII")</f>
        <v>VII</v>
      </c>
      <c r="N894" s="56" t="e">
        <f>VLOOKUP(MIN(IFERROR(VLOOKUP(T894,Catalogos!$F:$G,2,0),200),IFERROR(VLOOKUP(U894,Catalogos!$F:$G,2,0),200),IFERROR(VLOOKUP(V894,Catalogos!$F:$G,2,0),200),IFERROR(VLOOKUP(W894,Catalogos!$F:$G,2,0),200)),Catalogos!$G$30:$H$57,2,0)</f>
        <v>#N/A</v>
      </c>
      <c r="O894" s="53" t="e">
        <f>VLOOKUP($F894,Catalogos!$A:$C,3,0)</f>
        <v>#N/A</v>
      </c>
      <c r="P894" s="14" t="e">
        <f t="shared" si="78"/>
        <v>#N/A</v>
      </c>
      <c r="Q894" s="20">
        <f t="shared" si="79"/>
        <v>0</v>
      </c>
      <c r="R894" s="20" t="e">
        <f t="shared" si="80"/>
        <v>#N/A</v>
      </c>
      <c r="S894" s="20" t="s">
        <v>118</v>
      </c>
      <c r="T894" s="65" t="e">
        <f>VLOOKUP($X894,Vector!$A:$I,6,0)</f>
        <v>#N/A</v>
      </c>
      <c r="U894" s="65" t="e">
        <f>VLOOKUP($X894,Vector!$A:$I,7,0)</f>
        <v>#N/A</v>
      </c>
      <c r="V894" s="65" t="e">
        <f>VLOOKUP($X894,Vector!$A:$I,8,0)</f>
        <v>#N/A</v>
      </c>
      <c r="W894" s="65" t="e">
        <f>VLOOKUP($X894,Vector!$A:$I,9,0)</f>
        <v>#N/A</v>
      </c>
      <c r="X894" s="13" t="str">
        <f t="shared" si="81"/>
        <v/>
      </c>
      <c r="Y894" s="75">
        <f t="shared" si="77"/>
        <v>0</v>
      </c>
    </row>
    <row r="895" spans="10:25" x14ac:dyDescent="0.25">
      <c r="J895" s="57" t="e">
        <f>+VLOOKUP($X895,Vector!$A:$P,4,0)-$A895</f>
        <v>#N/A</v>
      </c>
      <c r="K895" s="57" t="e">
        <f>+VLOOKUP($X895,Vector!$A:$P,2,0)</f>
        <v>#N/A</v>
      </c>
      <c r="L895" s="57" t="e">
        <f>VLOOKUP(VLOOKUP($X895,Vector!$A:$P,5,0),Catalogos!K:L,2,0)</f>
        <v>#N/A</v>
      </c>
      <c r="M895" s="53" t="str">
        <f>IFERROR(VLOOKUP($F895,Catalogos!$A:$B,2,0),"VII")</f>
        <v>VII</v>
      </c>
      <c r="N895" s="56" t="e">
        <f>VLOOKUP(MIN(IFERROR(VLOOKUP(T895,Catalogos!$F:$G,2,0),200),IFERROR(VLOOKUP(U895,Catalogos!$F:$G,2,0),200),IFERROR(VLOOKUP(V895,Catalogos!$F:$G,2,0),200),IFERROR(VLOOKUP(W895,Catalogos!$F:$G,2,0),200)),Catalogos!$G$30:$H$57,2,0)</f>
        <v>#N/A</v>
      </c>
      <c r="O895" s="53" t="e">
        <f>VLOOKUP($F895,Catalogos!$A:$C,3,0)</f>
        <v>#N/A</v>
      </c>
      <c r="P895" s="14" t="e">
        <f t="shared" si="78"/>
        <v>#N/A</v>
      </c>
      <c r="Q895" s="20">
        <f t="shared" si="79"/>
        <v>0</v>
      </c>
      <c r="R895" s="20" t="e">
        <f t="shared" si="80"/>
        <v>#N/A</v>
      </c>
      <c r="S895" s="20" t="s">
        <v>118</v>
      </c>
      <c r="T895" s="65" t="e">
        <f>VLOOKUP($X895,Vector!$A:$I,6,0)</f>
        <v>#N/A</v>
      </c>
      <c r="U895" s="65" t="e">
        <f>VLOOKUP($X895,Vector!$A:$I,7,0)</f>
        <v>#N/A</v>
      </c>
      <c r="V895" s="65" t="e">
        <f>VLOOKUP($X895,Vector!$A:$I,8,0)</f>
        <v>#N/A</v>
      </c>
      <c r="W895" s="65" t="e">
        <f>VLOOKUP($X895,Vector!$A:$I,9,0)</f>
        <v>#N/A</v>
      </c>
      <c r="X895" s="13" t="str">
        <f t="shared" si="81"/>
        <v/>
      </c>
      <c r="Y895" s="75">
        <f t="shared" si="77"/>
        <v>0</v>
      </c>
    </row>
    <row r="896" spans="10:25" x14ac:dyDescent="0.25">
      <c r="J896" s="57" t="e">
        <f>+VLOOKUP($X896,Vector!$A:$P,4,0)-$A896</f>
        <v>#N/A</v>
      </c>
      <c r="K896" s="57" t="e">
        <f>+VLOOKUP($X896,Vector!$A:$P,2,0)</f>
        <v>#N/A</v>
      </c>
      <c r="L896" s="57" t="e">
        <f>VLOOKUP(VLOOKUP($X896,Vector!$A:$P,5,0),Catalogos!K:L,2,0)</f>
        <v>#N/A</v>
      </c>
      <c r="M896" s="53" t="str">
        <f>IFERROR(VLOOKUP($F896,Catalogos!$A:$B,2,0),"VII")</f>
        <v>VII</v>
      </c>
      <c r="N896" s="56" t="e">
        <f>VLOOKUP(MIN(IFERROR(VLOOKUP(T896,Catalogos!$F:$G,2,0),200),IFERROR(VLOOKUP(U896,Catalogos!$F:$G,2,0),200),IFERROR(VLOOKUP(V896,Catalogos!$F:$G,2,0),200),IFERROR(VLOOKUP(W896,Catalogos!$F:$G,2,0),200)),Catalogos!$G$30:$H$57,2,0)</f>
        <v>#N/A</v>
      </c>
      <c r="O896" s="53" t="e">
        <f>VLOOKUP($F896,Catalogos!$A:$C,3,0)</f>
        <v>#N/A</v>
      </c>
      <c r="P896" s="14" t="e">
        <f t="shared" si="78"/>
        <v>#N/A</v>
      </c>
      <c r="Q896" s="20">
        <f t="shared" si="79"/>
        <v>0</v>
      </c>
      <c r="R896" s="20" t="e">
        <f t="shared" si="80"/>
        <v>#N/A</v>
      </c>
      <c r="S896" s="20" t="s">
        <v>118</v>
      </c>
      <c r="T896" s="65" t="e">
        <f>VLOOKUP($X896,Vector!$A:$I,6,0)</f>
        <v>#N/A</v>
      </c>
      <c r="U896" s="65" t="e">
        <f>VLOOKUP($X896,Vector!$A:$I,7,0)</f>
        <v>#N/A</v>
      </c>
      <c r="V896" s="65" t="e">
        <f>VLOOKUP($X896,Vector!$A:$I,8,0)</f>
        <v>#N/A</v>
      </c>
      <c r="W896" s="65" t="e">
        <f>VLOOKUP($X896,Vector!$A:$I,9,0)</f>
        <v>#N/A</v>
      </c>
      <c r="X896" s="13" t="str">
        <f t="shared" si="81"/>
        <v/>
      </c>
      <c r="Y896" s="75">
        <f t="shared" si="77"/>
        <v>0</v>
      </c>
    </row>
    <row r="897" spans="10:25" x14ac:dyDescent="0.25">
      <c r="J897" s="57" t="e">
        <f>+VLOOKUP($X897,Vector!$A:$P,4,0)-$A897</f>
        <v>#N/A</v>
      </c>
      <c r="K897" s="57" t="e">
        <f>+VLOOKUP($X897,Vector!$A:$P,2,0)</f>
        <v>#N/A</v>
      </c>
      <c r="L897" s="57" t="e">
        <f>VLOOKUP(VLOOKUP($X897,Vector!$A:$P,5,0),Catalogos!K:L,2,0)</f>
        <v>#N/A</v>
      </c>
      <c r="M897" s="53" t="str">
        <f>IFERROR(VLOOKUP($F897,Catalogos!$A:$B,2,0),"VII")</f>
        <v>VII</v>
      </c>
      <c r="N897" s="56" t="e">
        <f>VLOOKUP(MIN(IFERROR(VLOOKUP(T897,Catalogos!$F:$G,2,0),200),IFERROR(VLOOKUP(U897,Catalogos!$F:$G,2,0),200),IFERROR(VLOOKUP(V897,Catalogos!$F:$G,2,0),200),IFERROR(VLOOKUP(W897,Catalogos!$F:$G,2,0),200)),Catalogos!$G$30:$H$57,2,0)</f>
        <v>#N/A</v>
      </c>
      <c r="O897" s="53" t="e">
        <f>VLOOKUP($F897,Catalogos!$A:$C,3,0)</f>
        <v>#N/A</v>
      </c>
      <c r="P897" s="14" t="e">
        <f t="shared" si="78"/>
        <v>#N/A</v>
      </c>
      <c r="Q897" s="20">
        <f t="shared" si="79"/>
        <v>0</v>
      </c>
      <c r="R897" s="20" t="e">
        <f t="shared" si="80"/>
        <v>#N/A</v>
      </c>
      <c r="S897" s="20" t="s">
        <v>118</v>
      </c>
      <c r="T897" s="65" t="e">
        <f>VLOOKUP($X897,Vector!$A:$I,6,0)</f>
        <v>#N/A</v>
      </c>
      <c r="U897" s="65" t="e">
        <f>VLOOKUP($X897,Vector!$A:$I,7,0)</f>
        <v>#N/A</v>
      </c>
      <c r="V897" s="65" t="e">
        <f>VLOOKUP($X897,Vector!$A:$I,8,0)</f>
        <v>#N/A</v>
      </c>
      <c r="W897" s="65" t="e">
        <f>VLOOKUP($X897,Vector!$A:$I,9,0)</f>
        <v>#N/A</v>
      </c>
      <c r="X897" s="13" t="str">
        <f t="shared" si="81"/>
        <v/>
      </c>
      <c r="Y897" s="75">
        <f t="shared" si="77"/>
        <v>0</v>
      </c>
    </row>
    <row r="898" spans="10:25" x14ac:dyDescent="0.25">
      <c r="J898" s="57" t="e">
        <f>+VLOOKUP($X898,Vector!$A:$P,4,0)-$A898</f>
        <v>#N/A</v>
      </c>
      <c r="K898" s="57" t="e">
        <f>+VLOOKUP($X898,Vector!$A:$P,2,0)</f>
        <v>#N/A</v>
      </c>
      <c r="L898" s="57" t="e">
        <f>VLOOKUP(VLOOKUP($X898,Vector!$A:$P,5,0),Catalogos!K:L,2,0)</f>
        <v>#N/A</v>
      </c>
      <c r="M898" s="53" t="str">
        <f>IFERROR(VLOOKUP($F898,Catalogos!$A:$B,2,0),"VII")</f>
        <v>VII</v>
      </c>
      <c r="N898" s="56" t="e">
        <f>VLOOKUP(MIN(IFERROR(VLOOKUP(T898,Catalogos!$F:$G,2,0),200),IFERROR(VLOOKUP(U898,Catalogos!$F:$G,2,0),200),IFERROR(VLOOKUP(V898,Catalogos!$F:$G,2,0),200),IFERROR(VLOOKUP(W898,Catalogos!$F:$G,2,0),200)),Catalogos!$G$30:$H$57,2,0)</f>
        <v>#N/A</v>
      </c>
      <c r="O898" s="53" t="e">
        <f>VLOOKUP($F898,Catalogos!$A:$C,3,0)</f>
        <v>#N/A</v>
      </c>
      <c r="P898" s="14" t="e">
        <f t="shared" si="78"/>
        <v>#N/A</v>
      </c>
      <c r="Q898" s="20">
        <f t="shared" si="79"/>
        <v>0</v>
      </c>
      <c r="R898" s="20" t="e">
        <f t="shared" si="80"/>
        <v>#N/A</v>
      </c>
      <c r="S898" s="20" t="s">
        <v>118</v>
      </c>
      <c r="T898" s="65" t="e">
        <f>VLOOKUP($X898,Vector!$A:$I,6,0)</f>
        <v>#N/A</v>
      </c>
      <c r="U898" s="65" t="e">
        <f>VLOOKUP($X898,Vector!$A:$I,7,0)</f>
        <v>#N/A</v>
      </c>
      <c r="V898" s="65" t="e">
        <f>VLOOKUP($X898,Vector!$A:$I,8,0)</f>
        <v>#N/A</v>
      </c>
      <c r="W898" s="65" t="e">
        <f>VLOOKUP($X898,Vector!$A:$I,9,0)</f>
        <v>#N/A</v>
      </c>
      <c r="X898" s="13" t="str">
        <f t="shared" si="81"/>
        <v/>
      </c>
      <c r="Y898" s="75">
        <f t="shared" si="77"/>
        <v>0</v>
      </c>
    </row>
    <row r="899" spans="10:25" x14ac:dyDescent="0.25">
      <c r="J899" s="57" t="e">
        <f>+VLOOKUP($X899,Vector!$A:$P,4,0)-$A899</f>
        <v>#N/A</v>
      </c>
      <c r="K899" s="57" t="e">
        <f>+VLOOKUP($X899,Vector!$A:$P,2,0)</f>
        <v>#N/A</v>
      </c>
      <c r="L899" s="57" t="e">
        <f>VLOOKUP(VLOOKUP($X899,Vector!$A:$P,5,0),Catalogos!K:L,2,0)</f>
        <v>#N/A</v>
      </c>
      <c r="M899" s="53" t="str">
        <f>IFERROR(VLOOKUP($F899,Catalogos!$A:$B,2,0),"VII")</f>
        <v>VII</v>
      </c>
      <c r="N899" s="56" t="e">
        <f>VLOOKUP(MIN(IFERROR(VLOOKUP(T899,Catalogos!$F:$G,2,0),200),IFERROR(VLOOKUP(U899,Catalogos!$F:$G,2,0),200),IFERROR(VLOOKUP(V899,Catalogos!$F:$G,2,0),200),IFERROR(VLOOKUP(W899,Catalogos!$F:$G,2,0),200)),Catalogos!$G$30:$H$57,2,0)</f>
        <v>#N/A</v>
      </c>
      <c r="O899" s="53" t="e">
        <f>VLOOKUP($F899,Catalogos!$A:$C,3,0)</f>
        <v>#N/A</v>
      </c>
      <c r="P899" s="14" t="e">
        <f t="shared" si="78"/>
        <v>#N/A</v>
      </c>
      <c r="Q899" s="20">
        <f t="shared" si="79"/>
        <v>0</v>
      </c>
      <c r="R899" s="20" t="e">
        <f t="shared" si="80"/>
        <v>#N/A</v>
      </c>
      <c r="S899" s="20" t="s">
        <v>118</v>
      </c>
      <c r="T899" s="65" t="e">
        <f>VLOOKUP($X899,Vector!$A:$I,6,0)</f>
        <v>#N/A</v>
      </c>
      <c r="U899" s="65" t="e">
        <f>VLOOKUP($X899,Vector!$A:$I,7,0)</f>
        <v>#N/A</v>
      </c>
      <c r="V899" s="65" t="e">
        <f>VLOOKUP($X899,Vector!$A:$I,8,0)</f>
        <v>#N/A</v>
      </c>
      <c r="W899" s="65" t="e">
        <f>VLOOKUP($X899,Vector!$A:$I,9,0)</f>
        <v>#N/A</v>
      </c>
      <c r="X899" s="13" t="str">
        <f t="shared" si="81"/>
        <v/>
      </c>
      <c r="Y899" s="75">
        <f t="shared" ref="Y899:Y962" si="82">IF(X899="",0,1)</f>
        <v>0</v>
      </c>
    </row>
    <row r="900" spans="10:25" x14ac:dyDescent="0.25">
      <c r="J900" s="57" t="e">
        <f>+VLOOKUP($X900,Vector!$A:$P,4,0)-$A900</f>
        <v>#N/A</v>
      </c>
      <c r="K900" s="57" t="e">
        <f>+VLOOKUP($X900,Vector!$A:$P,2,0)</f>
        <v>#N/A</v>
      </c>
      <c r="L900" s="57" t="e">
        <f>VLOOKUP(VLOOKUP($X900,Vector!$A:$P,5,0),Catalogos!K:L,2,0)</f>
        <v>#N/A</v>
      </c>
      <c r="M900" s="53" t="str">
        <f>IFERROR(VLOOKUP($F900,Catalogos!$A:$B,2,0),"VII")</f>
        <v>VII</v>
      </c>
      <c r="N900" s="56" t="e">
        <f>VLOOKUP(MIN(IFERROR(VLOOKUP(T900,Catalogos!$F:$G,2,0),200),IFERROR(VLOOKUP(U900,Catalogos!$F:$G,2,0),200),IFERROR(VLOOKUP(V900,Catalogos!$F:$G,2,0),200),IFERROR(VLOOKUP(W900,Catalogos!$F:$G,2,0),200)),Catalogos!$G$30:$H$57,2,0)</f>
        <v>#N/A</v>
      </c>
      <c r="O900" s="53" t="e">
        <f>VLOOKUP($F900,Catalogos!$A:$C,3,0)</f>
        <v>#N/A</v>
      </c>
      <c r="P900" s="14" t="e">
        <f t="shared" si="78"/>
        <v>#N/A</v>
      </c>
      <c r="Q900" s="20">
        <f t="shared" si="79"/>
        <v>0</v>
      </c>
      <c r="R900" s="20" t="e">
        <f t="shared" si="80"/>
        <v>#N/A</v>
      </c>
      <c r="S900" s="20" t="s">
        <v>118</v>
      </c>
      <c r="T900" s="65" t="e">
        <f>VLOOKUP($X900,Vector!$A:$I,6,0)</f>
        <v>#N/A</v>
      </c>
      <c r="U900" s="65" t="e">
        <f>VLOOKUP($X900,Vector!$A:$I,7,0)</f>
        <v>#N/A</v>
      </c>
      <c r="V900" s="65" t="e">
        <f>VLOOKUP($X900,Vector!$A:$I,8,0)</f>
        <v>#N/A</v>
      </c>
      <c r="W900" s="65" t="e">
        <f>VLOOKUP($X900,Vector!$A:$I,9,0)</f>
        <v>#N/A</v>
      </c>
      <c r="X900" s="13" t="str">
        <f t="shared" si="81"/>
        <v/>
      </c>
      <c r="Y900" s="75">
        <f t="shared" si="82"/>
        <v>0</v>
      </c>
    </row>
    <row r="901" spans="10:25" x14ac:dyDescent="0.25">
      <c r="J901" s="57" t="e">
        <f>+VLOOKUP($X901,Vector!$A:$P,4,0)-$A901</f>
        <v>#N/A</v>
      </c>
      <c r="K901" s="57" t="e">
        <f>+VLOOKUP($X901,Vector!$A:$P,2,0)</f>
        <v>#N/A</v>
      </c>
      <c r="L901" s="57" t="e">
        <f>VLOOKUP(VLOOKUP($X901,Vector!$A:$P,5,0),Catalogos!K:L,2,0)</f>
        <v>#N/A</v>
      </c>
      <c r="M901" s="53" t="str">
        <f>IFERROR(VLOOKUP($F901,Catalogos!$A:$B,2,0),"VII")</f>
        <v>VII</v>
      </c>
      <c r="N901" s="56" t="e">
        <f>VLOOKUP(MIN(IFERROR(VLOOKUP(T901,Catalogos!$F:$G,2,0),200),IFERROR(VLOOKUP(U901,Catalogos!$F:$G,2,0),200),IFERROR(VLOOKUP(V901,Catalogos!$F:$G,2,0),200),IFERROR(VLOOKUP(W901,Catalogos!$F:$G,2,0),200)),Catalogos!$G$30:$H$57,2,0)</f>
        <v>#N/A</v>
      </c>
      <c r="O901" s="53" t="e">
        <f>VLOOKUP($F901,Catalogos!$A:$C,3,0)</f>
        <v>#N/A</v>
      </c>
      <c r="P901" s="14" t="e">
        <f t="shared" si="78"/>
        <v>#N/A</v>
      </c>
      <c r="Q901" s="20">
        <f t="shared" si="79"/>
        <v>0</v>
      </c>
      <c r="R901" s="20" t="e">
        <f t="shared" si="80"/>
        <v>#N/A</v>
      </c>
      <c r="S901" s="20" t="s">
        <v>118</v>
      </c>
      <c r="T901" s="65" t="e">
        <f>VLOOKUP($X901,Vector!$A:$I,6,0)</f>
        <v>#N/A</v>
      </c>
      <c r="U901" s="65" t="e">
        <f>VLOOKUP($X901,Vector!$A:$I,7,0)</f>
        <v>#N/A</v>
      </c>
      <c r="V901" s="65" t="e">
        <f>VLOOKUP($X901,Vector!$A:$I,8,0)</f>
        <v>#N/A</v>
      </c>
      <c r="W901" s="65" t="e">
        <f>VLOOKUP($X901,Vector!$A:$I,9,0)</f>
        <v>#N/A</v>
      </c>
      <c r="X901" s="13" t="str">
        <f t="shared" si="81"/>
        <v/>
      </c>
      <c r="Y901" s="75">
        <f t="shared" si="82"/>
        <v>0</v>
      </c>
    </row>
    <row r="902" spans="10:25" x14ac:dyDescent="0.25">
      <c r="J902" s="57" t="e">
        <f>+VLOOKUP($X902,Vector!$A:$P,4,0)-$A902</f>
        <v>#N/A</v>
      </c>
      <c r="K902" s="57" t="e">
        <f>+VLOOKUP($X902,Vector!$A:$P,2,0)</f>
        <v>#N/A</v>
      </c>
      <c r="L902" s="57" t="e">
        <f>VLOOKUP(VLOOKUP($X902,Vector!$A:$P,5,0),Catalogos!K:L,2,0)</f>
        <v>#N/A</v>
      </c>
      <c r="M902" s="53" t="str">
        <f>IFERROR(VLOOKUP($F902,Catalogos!$A:$B,2,0),"VII")</f>
        <v>VII</v>
      </c>
      <c r="N902" s="56" t="e">
        <f>VLOOKUP(MIN(IFERROR(VLOOKUP(T902,Catalogos!$F:$G,2,0),200),IFERROR(VLOOKUP(U902,Catalogos!$F:$G,2,0),200),IFERROR(VLOOKUP(V902,Catalogos!$F:$G,2,0),200),IFERROR(VLOOKUP(W902,Catalogos!$F:$G,2,0),200)),Catalogos!$G$30:$H$57,2,0)</f>
        <v>#N/A</v>
      </c>
      <c r="O902" s="53" t="e">
        <f>VLOOKUP($F902,Catalogos!$A:$C,3,0)</f>
        <v>#N/A</v>
      </c>
      <c r="P902" s="14" t="e">
        <f t="shared" si="78"/>
        <v>#N/A</v>
      </c>
      <c r="Q902" s="20">
        <f t="shared" si="79"/>
        <v>0</v>
      </c>
      <c r="R902" s="20" t="e">
        <f t="shared" si="80"/>
        <v>#N/A</v>
      </c>
      <c r="S902" s="20" t="s">
        <v>118</v>
      </c>
      <c r="T902" s="65" t="e">
        <f>VLOOKUP($X902,Vector!$A:$I,6,0)</f>
        <v>#N/A</v>
      </c>
      <c r="U902" s="65" t="e">
        <f>VLOOKUP($X902,Vector!$A:$I,7,0)</f>
        <v>#N/A</v>
      </c>
      <c r="V902" s="65" t="e">
        <f>VLOOKUP($X902,Vector!$A:$I,8,0)</f>
        <v>#N/A</v>
      </c>
      <c r="W902" s="65" t="e">
        <f>VLOOKUP($X902,Vector!$A:$I,9,0)</f>
        <v>#N/A</v>
      </c>
      <c r="X902" s="13" t="str">
        <f t="shared" si="81"/>
        <v/>
      </c>
      <c r="Y902" s="75">
        <f t="shared" si="82"/>
        <v>0</v>
      </c>
    </row>
    <row r="903" spans="10:25" x14ac:dyDescent="0.25">
      <c r="J903" s="57" t="e">
        <f>+VLOOKUP($X903,Vector!$A:$P,4,0)-$A903</f>
        <v>#N/A</v>
      </c>
      <c r="K903" s="57" t="e">
        <f>+VLOOKUP($X903,Vector!$A:$P,2,0)</f>
        <v>#N/A</v>
      </c>
      <c r="L903" s="57" t="e">
        <f>VLOOKUP(VLOOKUP($X903,Vector!$A:$P,5,0),Catalogos!K:L,2,0)</f>
        <v>#N/A</v>
      </c>
      <c r="M903" s="53" t="str">
        <f>IFERROR(VLOOKUP($F903,Catalogos!$A:$B,2,0),"VII")</f>
        <v>VII</v>
      </c>
      <c r="N903" s="56" t="e">
        <f>VLOOKUP(MIN(IFERROR(VLOOKUP(T903,Catalogos!$F:$G,2,0),200),IFERROR(VLOOKUP(U903,Catalogos!$F:$G,2,0),200),IFERROR(VLOOKUP(V903,Catalogos!$F:$G,2,0),200),IFERROR(VLOOKUP(W903,Catalogos!$F:$G,2,0),200)),Catalogos!$G$30:$H$57,2,0)</f>
        <v>#N/A</v>
      </c>
      <c r="O903" s="53" t="e">
        <f>VLOOKUP($F903,Catalogos!$A:$C,3,0)</f>
        <v>#N/A</v>
      </c>
      <c r="P903" s="14" t="e">
        <f t="shared" si="78"/>
        <v>#N/A</v>
      </c>
      <c r="Q903" s="20">
        <f t="shared" si="79"/>
        <v>0</v>
      </c>
      <c r="R903" s="20" t="e">
        <f t="shared" si="80"/>
        <v>#N/A</v>
      </c>
      <c r="S903" s="20" t="s">
        <v>118</v>
      </c>
      <c r="T903" s="65" t="e">
        <f>VLOOKUP($X903,Vector!$A:$I,6,0)</f>
        <v>#N/A</v>
      </c>
      <c r="U903" s="65" t="e">
        <f>VLOOKUP($X903,Vector!$A:$I,7,0)</f>
        <v>#N/A</v>
      </c>
      <c r="V903" s="65" t="e">
        <f>VLOOKUP($X903,Vector!$A:$I,8,0)</f>
        <v>#N/A</v>
      </c>
      <c r="W903" s="65" t="e">
        <f>VLOOKUP($X903,Vector!$A:$I,9,0)</f>
        <v>#N/A</v>
      </c>
      <c r="X903" s="13" t="str">
        <f t="shared" si="81"/>
        <v/>
      </c>
      <c r="Y903" s="75">
        <f t="shared" si="82"/>
        <v>0</v>
      </c>
    </row>
    <row r="904" spans="10:25" x14ac:dyDescent="0.25">
      <c r="J904" s="57" t="e">
        <f>+VLOOKUP($X904,Vector!$A:$P,4,0)-$A904</f>
        <v>#N/A</v>
      </c>
      <c r="K904" s="57" t="e">
        <f>+VLOOKUP($X904,Vector!$A:$P,2,0)</f>
        <v>#N/A</v>
      </c>
      <c r="L904" s="57" t="e">
        <f>VLOOKUP(VLOOKUP($X904,Vector!$A:$P,5,0),Catalogos!K:L,2,0)</f>
        <v>#N/A</v>
      </c>
      <c r="M904" s="53" t="str">
        <f>IFERROR(VLOOKUP($F904,Catalogos!$A:$B,2,0),"VII")</f>
        <v>VII</v>
      </c>
      <c r="N904" s="56" t="e">
        <f>VLOOKUP(MIN(IFERROR(VLOOKUP(T904,Catalogos!$F:$G,2,0),200),IFERROR(VLOOKUP(U904,Catalogos!$F:$G,2,0),200),IFERROR(VLOOKUP(V904,Catalogos!$F:$G,2,0),200),IFERROR(VLOOKUP(W904,Catalogos!$F:$G,2,0),200)),Catalogos!$G$30:$H$57,2,0)</f>
        <v>#N/A</v>
      </c>
      <c r="O904" s="53" t="e">
        <f>VLOOKUP($F904,Catalogos!$A:$C,3,0)</f>
        <v>#N/A</v>
      </c>
      <c r="P904" s="14" t="e">
        <f t="shared" si="78"/>
        <v>#N/A</v>
      </c>
      <c r="Q904" s="20">
        <f t="shared" si="79"/>
        <v>0</v>
      </c>
      <c r="R904" s="20" t="e">
        <f t="shared" si="80"/>
        <v>#N/A</v>
      </c>
      <c r="S904" s="20" t="s">
        <v>118</v>
      </c>
      <c r="T904" s="65" t="e">
        <f>VLOOKUP($X904,Vector!$A:$I,6,0)</f>
        <v>#N/A</v>
      </c>
      <c r="U904" s="65" t="e">
        <f>VLOOKUP($X904,Vector!$A:$I,7,0)</f>
        <v>#N/A</v>
      </c>
      <c r="V904" s="65" t="e">
        <f>VLOOKUP($X904,Vector!$A:$I,8,0)</f>
        <v>#N/A</v>
      </c>
      <c r="W904" s="65" t="e">
        <f>VLOOKUP($X904,Vector!$A:$I,9,0)</f>
        <v>#N/A</v>
      </c>
      <c r="X904" s="13" t="str">
        <f t="shared" si="81"/>
        <v/>
      </c>
      <c r="Y904" s="75">
        <f t="shared" si="82"/>
        <v>0</v>
      </c>
    </row>
    <row r="905" spans="10:25" x14ac:dyDescent="0.25">
      <c r="J905" s="57" t="e">
        <f>+VLOOKUP($X905,Vector!$A:$P,4,0)-$A905</f>
        <v>#N/A</v>
      </c>
      <c r="K905" s="57" t="e">
        <f>+VLOOKUP($X905,Vector!$A:$P,2,0)</f>
        <v>#N/A</v>
      </c>
      <c r="L905" s="57" t="e">
        <f>VLOOKUP(VLOOKUP($X905,Vector!$A:$P,5,0),Catalogos!K:L,2,0)</f>
        <v>#N/A</v>
      </c>
      <c r="M905" s="53" t="str">
        <f>IFERROR(VLOOKUP($F905,Catalogos!$A:$B,2,0),"VII")</f>
        <v>VII</v>
      </c>
      <c r="N905" s="56" t="e">
        <f>VLOOKUP(MIN(IFERROR(VLOOKUP(T905,Catalogos!$F:$G,2,0),200),IFERROR(VLOOKUP(U905,Catalogos!$F:$G,2,0),200),IFERROR(VLOOKUP(V905,Catalogos!$F:$G,2,0),200),IFERROR(VLOOKUP(W905,Catalogos!$F:$G,2,0),200)),Catalogos!$G$30:$H$57,2,0)</f>
        <v>#N/A</v>
      </c>
      <c r="O905" s="53" t="e">
        <f>VLOOKUP($F905,Catalogos!$A:$C,3,0)</f>
        <v>#N/A</v>
      </c>
      <c r="P905" s="14" t="e">
        <f t="shared" si="78"/>
        <v>#N/A</v>
      </c>
      <c r="Q905" s="20">
        <f t="shared" si="79"/>
        <v>0</v>
      </c>
      <c r="R905" s="20" t="e">
        <f t="shared" si="80"/>
        <v>#N/A</v>
      </c>
      <c r="S905" s="20" t="s">
        <v>118</v>
      </c>
      <c r="T905" s="65" t="e">
        <f>VLOOKUP($X905,Vector!$A:$I,6,0)</f>
        <v>#N/A</v>
      </c>
      <c r="U905" s="65" t="e">
        <f>VLOOKUP($X905,Vector!$A:$I,7,0)</f>
        <v>#N/A</v>
      </c>
      <c r="V905" s="65" t="e">
        <f>VLOOKUP($X905,Vector!$A:$I,8,0)</f>
        <v>#N/A</v>
      </c>
      <c r="W905" s="65" t="e">
        <f>VLOOKUP($X905,Vector!$A:$I,9,0)</f>
        <v>#N/A</v>
      </c>
      <c r="X905" s="13" t="str">
        <f t="shared" si="81"/>
        <v/>
      </c>
      <c r="Y905" s="75">
        <f t="shared" si="82"/>
        <v>0</v>
      </c>
    </row>
    <row r="906" spans="10:25" x14ac:dyDescent="0.25">
      <c r="J906" s="57" t="e">
        <f>+VLOOKUP($X906,Vector!$A:$P,4,0)-$A906</f>
        <v>#N/A</v>
      </c>
      <c r="K906" s="57" t="e">
        <f>+VLOOKUP($X906,Vector!$A:$P,2,0)</f>
        <v>#N/A</v>
      </c>
      <c r="L906" s="57" t="e">
        <f>VLOOKUP(VLOOKUP($X906,Vector!$A:$P,5,0),Catalogos!K:L,2,0)</f>
        <v>#N/A</v>
      </c>
      <c r="M906" s="53" t="str">
        <f>IFERROR(VLOOKUP($F906,Catalogos!$A:$B,2,0),"VII")</f>
        <v>VII</v>
      </c>
      <c r="N906" s="56" t="e">
        <f>VLOOKUP(MIN(IFERROR(VLOOKUP(T906,Catalogos!$F:$G,2,0),200),IFERROR(VLOOKUP(U906,Catalogos!$F:$G,2,0),200),IFERROR(VLOOKUP(V906,Catalogos!$F:$G,2,0),200),IFERROR(VLOOKUP(W906,Catalogos!$F:$G,2,0),200)),Catalogos!$G$30:$H$57,2,0)</f>
        <v>#N/A</v>
      </c>
      <c r="O906" s="53" t="e">
        <f>VLOOKUP($F906,Catalogos!$A:$C,3,0)</f>
        <v>#N/A</v>
      </c>
      <c r="P906" s="14" t="e">
        <f t="shared" si="78"/>
        <v>#N/A</v>
      </c>
      <c r="Q906" s="20">
        <f t="shared" si="79"/>
        <v>0</v>
      </c>
      <c r="R906" s="20" t="e">
        <f t="shared" si="80"/>
        <v>#N/A</v>
      </c>
      <c r="S906" s="20" t="s">
        <v>118</v>
      </c>
      <c r="T906" s="65" t="e">
        <f>VLOOKUP($X906,Vector!$A:$I,6,0)</f>
        <v>#N/A</v>
      </c>
      <c r="U906" s="65" t="e">
        <f>VLOOKUP($X906,Vector!$A:$I,7,0)</f>
        <v>#N/A</v>
      </c>
      <c r="V906" s="65" t="e">
        <f>VLOOKUP($X906,Vector!$A:$I,8,0)</f>
        <v>#N/A</v>
      </c>
      <c r="W906" s="65" t="e">
        <f>VLOOKUP($X906,Vector!$A:$I,9,0)</f>
        <v>#N/A</v>
      </c>
      <c r="X906" s="13" t="str">
        <f t="shared" si="81"/>
        <v/>
      </c>
      <c r="Y906" s="75">
        <f t="shared" si="82"/>
        <v>0</v>
      </c>
    </row>
    <row r="907" spans="10:25" x14ac:dyDescent="0.25">
      <c r="J907" s="57" t="e">
        <f>+VLOOKUP($X907,Vector!$A:$P,4,0)-$A907</f>
        <v>#N/A</v>
      </c>
      <c r="K907" s="57" t="e">
        <f>+VLOOKUP($X907,Vector!$A:$P,2,0)</f>
        <v>#N/A</v>
      </c>
      <c r="L907" s="57" t="e">
        <f>VLOOKUP(VLOOKUP($X907,Vector!$A:$P,5,0),Catalogos!K:L,2,0)</f>
        <v>#N/A</v>
      </c>
      <c r="M907" s="53" t="str">
        <f>IFERROR(VLOOKUP($F907,Catalogos!$A:$B,2,0),"VII")</f>
        <v>VII</v>
      </c>
      <c r="N907" s="56" t="e">
        <f>VLOOKUP(MIN(IFERROR(VLOOKUP(T907,Catalogos!$F:$G,2,0),200),IFERROR(VLOOKUP(U907,Catalogos!$F:$G,2,0),200),IFERROR(VLOOKUP(V907,Catalogos!$F:$G,2,0),200),IFERROR(VLOOKUP(W907,Catalogos!$F:$G,2,0),200)),Catalogos!$G$30:$H$57,2,0)</f>
        <v>#N/A</v>
      </c>
      <c r="O907" s="53" t="e">
        <f>VLOOKUP($F907,Catalogos!$A:$C,3,0)</f>
        <v>#N/A</v>
      </c>
      <c r="P907" s="14" t="e">
        <f t="shared" si="78"/>
        <v>#N/A</v>
      </c>
      <c r="Q907" s="20">
        <f t="shared" si="79"/>
        <v>0</v>
      </c>
      <c r="R907" s="20" t="e">
        <f t="shared" si="80"/>
        <v>#N/A</v>
      </c>
      <c r="S907" s="20" t="s">
        <v>118</v>
      </c>
      <c r="T907" s="65" t="e">
        <f>VLOOKUP($X907,Vector!$A:$I,6,0)</f>
        <v>#N/A</v>
      </c>
      <c r="U907" s="65" t="e">
        <f>VLOOKUP($X907,Vector!$A:$I,7,0)</f>
        <v>#N/A</v>
      </c>
      <c r="V907" s="65" t="e">
        <f>VLOOKUP($X907,Vector!$A:$I,8,0)</f>
        <v>#N/A</v>
      </c>
      <c r="W907" s="65" t="e">
        <f>VLOOKUP($X907,Vector!$A:$I,9,0)</f>
        <v>#N/A</v>
      </c>
      <c r="X907" s="13" t="str">
        <f t="shared" si="81"/>
        <v/>
      </c>
      <c r="Y907" s="75">
        <f t="shared" si="82"/>
        <v>0</v>
      </c>
    </row>
    <row r="908" spans="10:25" x14ac:dyDescent="0.25">
      <c r="J908" s="57" t="e">
        <f>+VLOOKUP($X908,Vector!$A:$P,4,0)-$A908</f>
        <v>#N/A</v>
      </c>
      <c r="K908" s="57" t="e">
        <f>+VLOOKUP($X908,Vector!$A:$P,2,0)</f>
        <v>#N/A</v>
      </c>
      <c r="L908" s="57" t="e">
        <f>VLOOKUP(VLOOKUP($X908,Vector!$A:$P,5,0),Catalogos!K:L,2,0)</f>
        <v>#N/A</v>
      </c>
      <c r="M908" s="53" t="str">
        <f>IFERROR(VLOOKUP($F908,Catalogos!$A:$B,2,0),"VII")</f>
        <v>VII</v>
      </c>
      <c r="N908" s="56" t="e">
        <f>VLOOKUP(MIN(IFERROR(VLOOKUP(T908,Catalogos!$F:$G,2,0),200),IFERROR(VLOOKUP(U908,Catalogos!$F:$G,2,0),200),IFERROR(VLOOKUP(V908,Catalogos!$F:$G,2,0),200),IFERROR(VLOOKUP(W908,Catalogos!$F:$G,2,0),200)),Catalogos!$G$30:$H$57,2,0)</f>
        <v>#N/A</v>
      </c>
      <c r="O908" s="53" t="e">
        <f>VLOOKUP($F908,Catalogos!$A:$C,3,0)</f>
        <v>#N/A</v>
      </c>
      <c r="P908" s="14" t="e">
        <f t="shared" si="78"/>
        <v>#N/A</v>
      </c>
      <c r="Q908" s="20">
        <f t="shared" si="79"/>
        <v>0</v>
      </c>
      <c r="R908" s="20" t="e">
        <f t="shared" si="80"/>
        <v>#N/A</v>
      </c>
      <c r="S908" s="20" t="s">
        <v>118</v>
      </c>
      <c r="T908" s="65" t="e">
        <f>VLOOKUP($X908,Vector!$A:$I,6,0)</f>
        <v>#N/A</v>
      </c>
      <c r="U908" s="65" t="e">
        <f>VLOOKUP($X908,Vector!$A:$I,7,0)</f>
        <v>#N/A</v>
      </c>
      <c r="V908" s="65" t="e">
        <f>VLOOKUP($X908,Vector!$A:$I,8,0)</f>
        <v>#N/A</v>
      </c>
      <c r="W908" s="65" t="e">
        <f>VLOOKUP($X908,Vector!$A:$I,9,0)</f>
        <v>#N/A</v>
      </c>
      <c r="X908" s="13" t="str">
        <f t="shared" si="81"/>
        <v/>
      </c>
      <c r="Y908" s="75">
        <f t="shared" si="82"/>
        <v>0</v>
      </c>
    </row>
    <row r="909" spans="10:25" x14ac:dyDescent="0.25">
      <c r="J909" s="57" t="e">
        <f>+VLOOKUP($X909,Vector!$A:$P,4,0)-$A909</f>
        <v>#N/A</v>
      </c>
      <c r="K909" s="57" t="e">
        <f>+VLOOKUP($X909,Vector!$A:$P,2,0)</f>
        <v>#N/A</v>
      </c>
      <c r="L909" s="57" t="e">
        <f>VLOOKUP(VLOOKUP($X909,Vector!$A:$P,5,0),Catalogos!K:L,2,0)</f>
        <v>#N/A</v>
      </c>
      <c r="M909" s="53" t="str">
        <f>IFERROR(VLOOKUP($F909,Catalogos!$A:$B,2,0),"VII")</f>
        <v>VII</v>
      </c>
      <c r="N909" s="56" t="e">
        <f>VLOOKUP(MIN(IFERROR(VLOOKUP(T909,Catalogos!$F:$G,2,0),200),IFERROR(VLOOKUP(U909,Catalogos!$F:$G,2,0),200),IFERROR(VLOOKUP(V909,Catalogos!$F:$G,2,0),200),IFERROR(VLOOKUP(W909,Catalogos!$F:$G,2,0),200)),Catalogos!$G$30:$H$57,2,0)</f>
        <v>#N/A</v>
      </c>
      <c r="O909" s="53" t="e">
        <f>VLOOKUP($F909,Catalogos!$A:$C,3,0)</f>
        <v>#N/A</v>
      </c>
      <c r="P909" s="14" t="e">
        <f t="shared" si="78"/>
        <v>#N/A</v>
      </c>
      <c r="Q909" s="20">
        <f t="shared" si="79"/>
        <v>0</v>
      </c>
      <c r="R909" s="20" t="e">
        <f t="shared" si="80"/>
        <v>#N/A</v>
      </c>
      <c r="S909" s="20" t="s">
        <v>118</v>
      </c>
      <c r="T909" s="65" t="e">
        <f>VLOOKUP($X909,Vector!$A:$I,6,0)</f>
        <v>#N/A</v>
      </c>
      <c r="U909" s="65" t="e">
        <f>VLOOKUP($X909,Vector!$A:$I,7,0)</f>
        <v>#N/A</v>
      </c>
      <c r="V909" s="65" t="e">
        <f>VLOOKUP($X909,Vector!$A:$I,8,0)</f>
        <v>#N/A</v>
      </c>
      <c r="W909" s="65" t="e">
        <f>VLOOKUP($X909,Vector!$A:$I,9,0)</f>
        <v>#N/A</v>
      </c>
      <c r="X909" s="13" t="str">
        <f t="shared" si="81"/>
        <v/>
      </c>
      <c r="Y909" s="75">
        <f t="shared" si="82"/>
        <v>0</v>
      </c>
    </row>
    <row r="910" spans="10:25" x14ac:dyDescent="0.25">
      <c r="J910" s="57" t="e">
        <f>+VLOOKUP($X910,Vector!$A:$P,4,0)-$A910</f>
        <v>#N/A</v>
      </c>
      <c r="K910" s="57" t="e">
        <f>+VLOOKUP($X910,Vector!$A:$P,2,0)</f>
        <v>#N/A</v>
      </c>
      <c r="L910" s="57" t="e">
        <f>VLOOKUP(VLOOKUP($X910,Vector!$A:$P,5,0),Catalogos!K:L,2,0)</f>
        <v>#N/A</v>
      </c>
      <c r="M910" s="53" t="str">
        <f>IFERROR(VLOOKUP($F910,Catalogos!$A:$B,2,0),"VII")</f>
        <v>VII</v>
      </c>
      <c r="N910" s="56" t="e">
        <f>VLOOKUP(MIN(IFERROR(VLOOKUP(T910,Catalogos!$F:$G,2,0),200),IFERROR(VLOOKUP(U910,Catalogos!$F:$G,2,0),200),IFERROR(VLOOKUP(V910,Catalogos!$F:$G,2,0),200),IFERROR(VLOOKUP(W910,Catalogos!$F:$G,2,0),200)),Catalogos!$G$30:$H$57,2,0)</f>
        <v>#N/A</v>
      </c>
      <c r="O910" s="53" t="e">
        <f>VLOOKUP($F910,Catalogos!$A:$C,3,0)</f>
        <v>#N/A</v>
      </c>
      <c r="P910" s="14" t="e">
        <f t="shared" si="78"/>
        <v>#N/A</v>
      </c>
      <c r="Q910" s="20">
        <f t="shared" si="79"/>
        <v>0</v>
      </c>
      <c r="R910" s="20" t="e">
        <f t="shared" si="80"/>
        <v>#N/A</v>
      </c>
      <c r="S910" s="20" t="s">
        <v>118</v>
      </c>
      <c r="T910" s="65" t="e">
        <f>VLOOKUP($X910,Vector!$A:$I,6,0)</f>
        <v>#N/A</v>
      </c>
      <c r="U910" s="65" t="e">
        <f>VLOOKUP($X910,Vector!$A:$I,7,0)</f>
        <v>#N/A</v>
      </c>
      <c r="V910" s="65" t="e">
        <f>VLOOKUP($X910,Vector!$A:$I,8,0)</f>
        <v>#N/A</v>
      </c>
      <c r="W910" s="65" t="e">
        <f>VLOOKUP($X910,Vector!$A:$I,9,0)</f>
        <v>#N/A</v>
      </c>
      <c r="X910" s="13" t="str">
        <f t="shared" si="81"/>
        <v/>
      </c>
      <c r="Y910" s="75">
        <f t="shared" si="82"/>
        <v>0</v>
      </c>
    </row>
    <row r="911" spans="10:25" x14ac:dyDescent="0.25">
      <c r="J911" s="57" t="e">
        <f>+VLOOKUP($X911,Vector!$A:$P,4,0)-$A911</f>
        <v>#N/A</v>
      </c>
      <c r="K911" s="57" t="e">
        <f>+VLOOKUP($X911,Vector!$A:$P,2,0)</f>
        <v>#N/A</v>
      </c>
      <c r="L911" s="57" t="e">
        <f>VLOOKUP(VLOOKUP($X911,Vector!$A:$P,5,0),Catalogos!K:L,2,0)</f>
        <v>#N/A</v>
      </c>
      <c r="M911" s="53" t="str">
        <f>IFERROR(VLOOKUP($F911,Catalogos!$A:$B,2,0),"VII")</f>
        <v>VII</v>
      </c>
      <c r="N911" s="56" t="e">
        <f>VLOOKUP(MIN(IFERROR(VLOOKUP(T911,Catalogos!$F:$G,2,0),200),IFERROR(VLOOKUP(U911,Catalogos!$F:$G,2,0),200),IFERROR(VLOOKUP(V911,Catalogos!$F:$G,2,0),200),IFERROR(VLOOKUP(W911,Catalogos!$F:$G,2,0),200)),Catalogos!$G$30:$H$57,2,0)</f>
        <v>#N/A</v>
      </c>
      <c r="O911" s="53" t="e">
        <f>VLOOKUP($F911,Catalogos!$A:$C,3,0)</f>
        <v>#N/A</v>
      </c>
      <c r="P911" s="14" t="e">
        <f t="shared" si="78"/>
        <v>#N/A</v>
      </c>
      <c r="Q911" s="20">
        <f t="shared" si="79"/>
        <v>0</v>
      </c>
      <c r="R911" s="20" t="e">
        <f t="shared" si="80"/>
        <v>#N/A</v>
      </c>
      <c r="S911" s="20" t="s">
        <v>118</v>
      </c>
      <c r="T911" s="65" t="e">
        <f>VLOOKUP($X911,Vector!$A:$I,6,0)</f>
        <v>#N/A</v>
      </c>
      <c r="U911" s="65" t="e">
        <f>VLOOKUP($X911,Vector!$A:$I,7,0)</f>
        <v>#N/A</v>
      </c>
      <c r="V911" s="65" t="e">
        <f>VLOOKUP($X911,Vector!$A:$I,8,0)</f>
        <v>#N/A</v>
      </c>
      <c r="W911" s="65" t="e">
        <f>VLOOKUP($X911,Vector!$A:$I,9,0)</f>
        <v>#N/A</v>
      </c>
      <c r="X911" s="13" t="str">
        <f t="shared" si="81"/>
        <v/>
      </c>
      <c r="Y911" s="75">
        <f t="shared" si="82"/>
        <v>0</v>
      </c>
    </row>
    <row r="912" spans="10:25" x14ac:dyDescent="0.25">
      <c r="J912" s="57" t="e">
        <f>+VLOOKUP($X912,Vector!$A:$P,4,0)-$A912</f>
        <v>#N/A</v>
      </c>
      <c r="K912" s="57" t="e">
        <f>+VLOOKUP($X912,Vector!$A:$P,2,0)</f>
        <v>#N/A</v>
      </c>
      <c r="L912" s="57" t="e">
        <f>VLOOKUP(VLOOKUP($X912,Vector!$A:$P,5,0),Catalogos!K:L,2,0)</f>
        <v>#N/A</v>
      </c>
      <c r="M912" s="53" t="str">
        <f>IFERROR(VLOOKUP($F912,Catalogos!$A:$B,2,0),"VII")</f>
        <v>VII</v>
      </c>
      <c r="N912" s="56" t="e">
        <f>VLOOKUP(MIN(IFERROR(VLOOKUP(T912,Catalogos!$F:$G,2,0),200),IFERROR(VLOOKUP(U912,Catalogos!$F:$G,2,0),200),IFERROR(VLOOKUP(V912,Catalogos!$F:$G,2,0),200),IFERROR(VLOOKUP(W912,Catalogos!$F:$G,2,0),200)),Catalogos!$G$30:$H$57,2,0)</f>
        <v>#N/A</v>
      </c>
      <c r="O912" s="53" t="e">
        <f>VLOOKUP($F912,Catalogos!$A:$C,3,0)</f>
        <v>#N/A</v>
      </c>
      <c r="P912" s="14" t="e">
        <f t="shared" si="78"/>
        <v>#N/A</v>
      </c>
      <c r="Q912" s="20">
        <f t="shared" si="79"/>
        <v>0</v>
      </c>
      <c r="R912" s="20" t="e">
        <f t="shared" si="80"/>
        <v>#N/A</v>
      </c>
      <c r="S912" s="20" t="s">
        <v>118</v>
      </c>
      <c r="T912" s="65" t="e">
        <f>VLOOKUP($X912,Vector!$A:$I,6,0)</f>
        <v>#N/A</v>
      </c>
      <c r="U912" s="65" t="e">
        <f>VLOOKUP($X912,Vector!$A:$I,7,0)</f>
        <v>#N/A</v>
      </c>
      <c r="V912" s="65" t="e">
        <f>VLOOKUP($X912,Vector!$A:$I,8,0)</f>
        <v>#N/A</v>
      </c>
      <c r="W912" s="65" t="e">
        <f>VLOOKUP($X912,Vector!$A:$I,9,0)</f>
        <v>#N/A</v>
      </c>
      <c r="X912" s="13" t="str">
        <f t="shared" si="81"/>
        <v/>
      </c>
      <c r="Y912" s="75">
        <f t="shared" si="82"/>
        <v>0</v>
      </c>
    </row>
    <row r="913" spans="10:25" x14ac:dyDescent="0.25">
      <c r="J913" s="57" t="e">
        <f>+VLOOKUP($X913,Vector!$A:$P,4,0)-$A913</f>
        <v>#N/A</v>
      </c>
      <c r="K913" s="57" t="e">
        <f>+VLOOKUP($X913,Vector!$A:$P,2,0)</f>
        <v>#N/A</v>
      </c>
      <c r="L913" s="57" t="e">
        <f>VLOOKUP(VLOOKUP($X913,Vector!$A:$P,5,0),Catalogos!K:L,2,0)</f>
        <v>#N/A</v>
      </c>
      <c r="M913" s="53" t="str">
        <f>IFERROR(VLOOKUP($F913,Catalogos!$A:$B,2,0),"VII")</f>
        <v>VII</v>
      </c>
      <c r="N913" s="56" t="e">
        <f>VLOOKUP(MIN(IFERROR(VLOOKUP(T913,Catalogos!$F:$G,2,0),200),IFERROR(VLOOKUP(U913,Catalogos!$F:$G,2,0),200),IFERROR(VLOOKUP(V913,Catalogos!$F:$G,2,0),200),IFERROR(VLOOKUP(W913,Catalogos!$F:$G,2,0),200)),Catalogos!$G$30:$H$57,2,0)</f>
        <v>#N/A</v>
      </c>
      <c r="O913" s="53" t="e">
        <f>VLOOKUP($F913,Catalogos!$A:$C,3,0)</f>
        <v>#N/A</v>
      </c>
      <c r="P913" s="14" t="e">
        <f t="shared" si="78"/>
        <v>#N/A</v>
      </c>
      <c r="Q913" s="20">
        <f t="shared" si="79"/>
        <v>0</v>
      </c>
      <c r="R913" s="20" t="e">
        <f t="shared" si="80"/>
        <v>#N/A</v>
      </c>
      <c r="S913" s="20" t="s">
        <v>118</v>
      </c>
      <c r="T913" s="65" t="e">
        <f>VLOOKUP($X913,Vector!$A:$I,6,0)</f>
        <v>#N/A</v>
      </c>
      <c r="U913" s="65" t="e">
        <f>VLOOKUP($X913,Vector!$A:$I,7,0)</f>
        <v>#N/A</v>
      </c>
      <c r="V913" s="65" t="e">
        <f>VLOOKUP($X913,Vector!$A:$I,8,0)</f>
        <v>#N/A</v>
      </c>
      <c r="W913" s="65" t="e">
        <f>VLOOKUP($X913,Vector!$A:$I,9,0)</f>
        <v>#N/A</v>
      </c>
      <c r="X913" s="13" t="str">
        <f t="shared" si="81"/>
        <v/>
      </c>
      <c r="Y913" s="75">
        <f t="shared" si="82"/>
        <v>0</v>
      </c>
    </row>
    <row r="914" spans="10:25" x14ac:dyDescent="0.25">
      <c r="J914" s="57" t="e">
        <f>+VLOOKUP($X914,Vector!$A:$P,4,0)-$A914</f>
        <v>#N/A</v>
      </c>
      <c r="K914" s="57" t="e">
        <f>+VLOOKUP($X914,Vector!$A:$P,2,0)</f>
        <v>#N/A</v>
      </c>
      <c r="L914" s="57" t="e">
        <f>VLOOKUP(VLOOKUP($X914,Vector!$A:$P,5,0),Catalogos!K:L,2,0)</f>
        <v>#N/A</v>
      </c>
      <c r="M914" s="53" t="str">
        <f>IFERROR(VLOOKUP($F914,Catalogos!$A:$B,2,0),"VII")</f>
        <v>VII</v>
      </c>
      <c r="N914" s="56" t="e">
        <f>VLOOKUP(MIN(IFERROR(VLOOKUP(T914,Catalogos!$F:$G,2,0),200),IFERROR(VLOOKUP(U914,Catalogos!$F:$G,2,0),200),IFERROR(VLOOKUP(V914,Catalogos!$F:$G,2,0),200),IFERROR(VLOOKUP(W914,Catalogos!$F:$G,2,0),200)),Catalogos!$G$30:$H$57,2,0)</f>
        <v>#N/A</v>
      </c>
      <c r="O914" s="53" t="e">
        <f>VLOOKUP($F914,Catalogos!$A:$C,3,0)</f>
        <v>#N/A</v>
      </c>
      <c r="P914" s="14" t="e">
        <f t="shared" si="78"/>
        <v>#N/A</v>
      </c>
      <c r="Q914" s="20">
        <f t="shared" si="79"/>
        <v>0</v>
      </c>
      <c r="R914" s="20" t="e">
        <f t="shared" si="80"/>
        <v>#N/A</v>
      </c>
      <c r="S914" s="20" t="s">
        <v>118</v>
      </c>
      <c r="T914" s="65" t="e">
        <f>VLOOKUP($X914,Vector!$A:$I,6,0)</f>
        <v>#N/A</v>
      </c>
      <c r="U914" s="65" t="e">
        <f>VLOOKUP($X914,Vector!$A:$I,7,0)</f>
        <v>#N/A</v>
      </c>
      <c r="V914" s="65" t="e">
        <f>VLOOKUP($X914,Vector!$A:$I,8,0)</f>
        <v>#N/A</v>
      </c>
      <c r="W914" s="65" t="e">
        <f>VLOOKUP($X914,Vector!$A:$I,9,0)</f>
        <v>#N/A</v>
      </c>
      <c r="X914" s="13" t="str">
        <f t="shared" si="81"/>
        <v/>
      </c>
      <c r="Y914" s="75">
        <f t="shared" si="82"/>
        <v>0</v>
      </c>
    </row>
    <row r="915" spans="10:25" x14ac:dyDescent="0.25">
      <c r="J915" s="57" t="e">
        <f>+VLOOKUP($X915,Vector!$A:$P,4,0)-$A915</f>
        <v>#N/A</v>
      </c>
      <c r="K915" s="57" t="e">
        <f>+VLOOKUP($X915,Vector!$A:$P,2,0)</f>
        <v>#N/A</v>
      </c>
      <c r="L915" s="57" t="e">
        <f>VLOOKUP(VLOOKUP($X915,Vector!$A:$P,5,0),Catalogos!K:L,2,0)</f>
        <v>#N/A</v>
      </c>
      <c r="M915" s="53" t="str">
        <f>IFERROR(VLOOKUP($F915,Catalogos!$A:$B,2,0),"VII")</f>
        <v>VII</v>
      </c>
      <c r="N915" s="56" t="e">
        <f>VLOOKUP(MIN(IFERROR(VLOOKUP(T915,Catalogos!$F:$G,2,0),200),IFERROR(VLOOKUP(U915,Catalogos!$F:$G,2,0),200),IFERROR(VLOOKUP(V915,Catalogos!$F:$G,2,0),200),IFERROR(VLOOKUP(W915,Catalogos!$F:$G,2,0),200)),Catalogos!$G$30:$H$57,2,0)</f>
        <v>#N/A</v>
      </c>
      <c r="O915" s="53" t="e">
        <f>VLOOKUP($F915,Catalogos!$A:$C,3,0)</f>
        <v>#N/A</v>
      </c>
      <c r="P915" s="14" t="e">
        <f t="shared" si="78"/>
        <v>#N/A</v>
      </c>
      <c r="Q915" s="20">
        <f t="shared" si="79"/>
        <v>0</v>
      </c>
      <c r="R915" s="20" t="e">
        <f t="shared" si="80"/>
        <v>#N/A</v>
      </c>
      <c r="S915" s="20" t="s">
        <v>118</v>
      </c>
      <c r="T915" s="65" t="e">
        <f>VLOOKUP($X915,Vector!$A:$I,6,0)</f>
        <v>#N/A</v>
      </c>
      <c r="U915" s="65" t="e">
        <f>VLOOKUP($X915,Vector!$A:$I,7,0)</f>
        <v>#N/A</v>
      </c>
      <c r="V915" s="65" t="e">
        <f>VLOOKUP($X915,Vector!$A:$I,8,0)</f>
        <v>#N/A</v>
      </c>
      <c r="W915" s="65" t="e">
        <f>VLOOKUP($X915,Vector!$A:$I,9,0)</f>
        <v>#N/A</v>
      </c>
      <c r="X915" s="13" t="str">
        <f t="shared" si="81"/>
        <v/>
      </c>
      <c r="Y915" s="75">
        <f t="shared" si="82"/>
        <v>0</v>
      </c>
    </row>
    <row r="916" spans="10:25" x14ac:dyDescent="0.25">
      <c r="J916" s="57" t="e">
        <f>+VLOOKUP($X916,Vector!$A:$P,4,0)-$A916</f>
        <v>#N/A</v>
      </c>
      <c r="K916" s="57" t="e">
        <f>+VLOOKUP($X916,Vector!$A:$P,2,0)</f>
        <v>#N/A</v>
      </c>
      <c r="L916" s="57" t="e">
        <f>VLOOKUP(VLOOKUP($X916,Vector!$A:$P,5,0),Catalogos!K:L,2,0)</f>
        <v>#N/A</v>
      </c>
      <c r="M916" s="53" t="str">
        <f>IFERROR(VLOOKUP($F916,Catalogos!$A:$B,2,0),"VII")</f>
        <v>VII</v>
      </c>
      <c r="N916" s="56" t="e">
        <f>VLOOKUP(MIN(IFERROR(VLOOKUP(T916,Catalogos!$F:$G,2,0),200),IFERROR(VLOOKUP(U916,Catalogos!$F:$G,2,0),200),IFERROR(VLOOKUP(V916,Catalogos!$F:$G,2,0),200),IFERROR(VLOOKUP(W916,Catalogos!$F:$G,2,0),200)),Catalogos!$G$30:$H$57,2,0)</f>
        <v>#N/A</v>
      </c>
      <c r="O916" s="53" t="e">
        <f>VLOOKUP($F916,Catalogos!$A:$C,3,0)</f>
        <v>#N/A</v>
      </c>
      <c r="P916" s="14" t="e">
        <f t="shared" si="78"/>
        <v>#N/A</v>
      </c>
      <c r="Q916" s="20">
        <f t="shared" si="79"/>
        <v>0</v>
      </c>
      <c r="R916" s="20" t="e">
        <f t="shared" si="80"/>
        <v>#N/A</v>
      </c>
      <c r="S916" s="20" t="s">
        <v>118</v>
      </c>
      <c r="T916" s="65" t="e">
        <f>VLOOKUP($X916,Vector!$A:$I,6,0)</f>
        <v>#N/A</v>
      </c>
      <c r="U916" s="65" t="e">
        <f>VLOOKUP($X916,Vector!$A:$I,7,0)</f>
        <v>#N/A</v>
      </c>
      <c r="V916" s="65" t="e">
        <f>VLOOKUP($X916,Vector!$A:$I,8,0)</f>
        <v>#N/A</v>
      </c>
      <c r="W916" s="65" t="e">
        <f>VLOOKUP($X916,Vector!$A:$I,9,0)</f>
        <v>#N/A</v>
      </c>
      <c r="X916" s="13" t="str">
        <f t="shared" si="81"/>
        <v/>
      </c>
      <c r="Y916" s="75">
        <f t="shared" si="82"/>
        <v>0</v>
      </c>
    </row>
    <row r="917" spans="10:25" x14ac:dyDescent="0.25">
      <c r="J917" s="57" t="e">
        <f>+VLOOKUP($X917,Vector!$A:$P,4,0)-$A917</f>
        <v>#N/A</v>
      </c>
      <c r="K917" s="57" t="e">
        <f>+VLOOKUP($X917,Vector!$A:$P,2,0)</f>
        <v>#N/A</v>
      </c>
      <c r="L917" s="57" t="e">
        <f>VLOOKUP(VLOOKUP($X917,Vector!$A:$P,5,0),Catalogos!K:L,2,0)</f>
        <v>#N/A</v>
      </c>
      <c r="M917" s="53" t="str">
        <f>IFERROR(VLOOKUP($F917,Catalogos!$A:$B,2,0),"VII")</f>
        <v>VII</v>
      </c>
      <c r="N917" s="56" t="e">
        <f>VLOOKUP(MIN(IFERROR(VLOOKUP(T917,Catalogos!$F:$G,2,0),200),IFERROR(VLOOKUP(U917,Catalogos!$F:$G,2,0),200),IFERROR(VLOOKUP(V917,Catalogos!$F:$G,2,0),200),IFERROR(VLOOKUP(W917,Catalogos!$F:$G,2,0),200)),Catalogos!$G$30:$H$57,2,0)</f>
        <v>#N/A</v>
      </c>
      <c r="O917" s="53" t="e">
        <f>VLOOKUP($F917,Catalogos!$A:$C,3,0)</f>
        <v>#N/A</v>
      </c>
      <c r="P917" s="14" t="e">
        <f t="shared" si="78"/>
        <v>#N/A</v>
      </c>
      <c r="Q917" s="20">
        <f t="shared" si="79"/>
        <v>0</v>
      </c>
      <c r="R917" s="20" t="e">
        <f t="shared" si="80"/>
        <v>#N/A</v>
      </c>
      <c r="S917" s="20" t="s">
        <v>118</v>
      </c>
      <c r="T917" s="65" t="e">
        <f>VLOOKUP($X917,Vector!$A:$I,6,0)</f>
        <v>#N/A</v>
      </c>
      <c r="U917" s="65" t="e">
        <f>VLOOKUP($X917,Vector!$A:$I,7,0)</f>
        <v>#N/A</v>
      </c>
      <c r="V917" s="65" t="e">
        <f>VLOOKUP($X917,Vector!$A:$I,8,0)</f>
        <v>#N/A</v>
      </c>
      <c r="W917" s="65" t="e">
        <f>VLOOKUP($X917,Vector!$A:$I,9,0)</f>
        <v>#N/A</v>
      </c>
      <c r="X917" s="13" t="str">
        <f t="shared" si="81"/>
        <v/>
      </c>
      <c r="Y917" s="75">
        <f t="shared" si="82"/>
        <v>0</v>
      </c>
    </row>
    <row r="918" spans="10:25" x14ac:dyDescent="0.25">
      <c r="J918" s="57" t="e">
        <f>+VLOOKUP($X918,Vector!$A:$P,4,0)-$A918</f>
        <v>#N/A</v>
      </c>
      <c r="K918" s="57" t="e">
        <f>+VLOOKUP($X918,Vector!$A:$P,2,0)</f>
        <v>#N/A</v>
      </c>
      <c r="L918" s="57" t="e">
        <f>VLOOKUP(VLOOKUP($X918,Vector!$A:$P,5,0),Catalogos!K:L,2,0)</f>
        <v>#N/A</v>
      </c>
      <c r="M918" s="53" t="str">
        <f>IFERROR(VLOOKUP($F918,Catalogos!$A:$B,2,0),"VII")</f>
        <v>VII</v>
      </c>
      <c r="N918" s="56" t="e">
        <f>VLOOKUP(MIN(IFERROR(VLOOKUP(T918,Catalogos!$F:$G,2,0),200),IFERROR(VLOOKUP(U918,Catalogos!$F:$G,2,0),200),IFERROR(VLOOKUP(V918,Catalogos!$F:$G,2,0),200),IFERROR(VLOOKUP(W918,Catalogos!$F:$G,2,0),200)),Catalogos!$G$30:$H$57,2,0)</f>
        <v>#N/A</v>
      </c>
      <c r="O918" s="53" t="e">
        <f>VLOOKUP($F918,Catalogos!$A:$C,3,0)</f>
        <v>#N/A</v>
      </c>
      <c r="P918" s="14" t="e">
        <f t="shared" si="78"/>
        <v>#N/A</v>
      </c>
      <c r="Q918" s="20">
        <f t="shared" si="79"/>
        <v>0</v>
      </c>
      <c r="R918" s="20" t="e">
        <f t="shared" si="80"/>
        <v>#N/A</v>
      </c>
      <c r="S918" s="20" t="s">
        <v>118</v>
      </c>
      <c r="T918" s="65" t="e">
        <f>VLOOKUP($X918,Vector!$A:$I,6,0)</f>
        <v>#N/A</v>
      </c>
      <c r="U918" s="65" t="e">
        <f>VLOOKUP($X918,Vector!$A:$I,7,0)</f>
        <v>#N/A</v>
      </c>
      <c r="V918" s="65" t="e">
        <f>VLOOKUP($X918,Vector!$A:$I,8,0)</f>
        <v>#N/A</v>
      </c>
      <c r="W918" s="65" t="e">
        <f>VLOOKUP($X918,Vector!$A:$I,9,0)</f>
        <v>#N/A</v>
      </c>
      <c r="X918" s="13" t="str">
        <f t="shared" si="81"/>
        <v/>
      </c>
      <c r="Y918" s="75">
        <f t="shared" si="82"/>
        <v>0</v>
      </c>
    </row>
    <row r="919" spans="10:25" x14ac:dyDescent="0.25">
      <c r="J919" s="57" t="e">
        <f>+VLOOKUP($X919,Vector!$A:$P,4,0)-$A919</f>
        <v>#N/A</v>
      </c>
      <c r="K919" s="57" t="e">
        <f>+VLOOKUP($X919,Vector!$A:$P,2,0)</f>
        <v>#N/A</v>
      </c>
      <c r="L919" s="57" t="e">
        <f>VLOOKUP(VLOOKUP($X919,Vector!$A:$P,5,0),Catalogos!K:L,2,0)</f>
        <v>#N/A</v>
      </c>
      <c r="M919" s="53" t="str">
        <f>IFERROR(VLOOKUP($F919,Catalogos!$A:$B,2,0),"VII")</f>
        <v>VII</v>
      </c>
      <c r="N919" s="56" t="e">
        <f>VLOOKUP(MIN(IFERROR(VLOOKUP(T919,Catalogos!$F:$G,2,0),200),IFERROR(VLOOKUP(U919,Catalogos!$F:$G,2,0),200),IFERROR(VLOOKUP(V919,Catalogos!$F:$G,2,0),200),IFERROR(VLOOKUP(W919,Catalogos!$F:$G,2,0),200)),Catalogos!$G$30:$H$57,2,0)</f>
        <v>#N/A</v>
      </c>
      <c r="O919" s="53" t="e">
        <f>VLOOKUP($F919,Catalogos!$A:$C,3,0)</f>
        <v>#N/A</v>
      </c>
      <c r="P919" s="14" t="e">
        <f t="shared" si="78"/>
        <v>#N/A</v>
      </c>
      <c r="Q919" s="20">
        <f t="shared" si="79"/>
        <v>0</v>
      </c>
      <c r="R919" s="20" t="e">
        <f t="shared" si="80"/>
        <v>#N/A</v>
      </c>
      <c r="S919" s="20" t="s">
        <v>118</v>
      </c>
      <c r="T919" s="65" t="e">
        <f>VLOOKUP($X919,Vector!$A:$I,6,0)</f>
        <v>#N/A</v>
      </c>
      <c r="U919" s="65" t="e">
        <f>VLOOKUP($X919,Vector!$A:$I,7,0)</f>
        <v>#N/A</v>
      </c>
      <c r="V919" s="65" t="e">
        <f>VLOOKUP($X919,Vector!$A:$I,8,0)</f>
        <v>#N/A</v>
      </c>
      <c r="W919" s="65" t="e">
        <f>VLOOKUP($X919,Vector!$A:$I,9,0)</f>
        <v>#N/A</v>
      </c>
      <c r="X919" s="13" t="str">
        <f t="shared" si="81"/>
        <v/>
      </c>
      <c r="Y919" s="75">
        <f t="shared" si="82"/>
        <v>0</v>
      </c>
    </row>
    <row r="920" spans="10:25" x14ac:dyDescent="0.25">
      <c r="J920" s="57" t="e">
        <f>+VLOOKUP($X920,Vector!$A:$P,4,0)-$A920</f>
        <v>#N/A</v>
      </c>
      <c r="K920" s="57" t="e">
        <f>+VLOOKUP($X920,Vector!$A:$P,2,0)</f>
        <v>#N/A</v>
      </c>
      <c r="L920" s="57" t="e">
        <f>VLOOKUP(VLOOKUP($X920,Vector!$A:$P,5,0),Catalogos!K:L,2,0)</f>
        <v>#N/A</v>
      </c>
      <c r="M920" s="53" t="str">
        <f>IFERROR(VLOOKUP($F920,Catalogos!$A:$B,2,0),"VII")</f>
        <v>VII</v>
      </c>
      <c r="N920" s="56" t="e">
        <f>VLOOKUP(MIN(IFERROR(VLOOKUP(T920,Catalogos!$F:$G,2,0),200),IFERROR(VLOOKUP(U920,Catalogos!$F:$G,2,0),200),IFERROR(VLOOKUP(V920,Catalogos!$F:$G,2,0),200),IFERROR(VLOOKUP(W920,Catalogos!$F:$G,2,0),200)),Catalogos!$G$30:$H$57,2,0)</f>
        <v>#N/A</v>
      </c>
      <c r="O920" s="53" t="e">
        <f>VLOOKUP($F920,Catalogos!$A:$C,3,0)</f>
        <v>#N/A</v>
      </c>
      <c r="P920" s="14" t="e">
        <f t="shared" si="78"/>
        <v>#N/A</v>
      </c>
      <c r="Q920" s="20">
        <f t="shared" si="79"/>
        <v>0</v>
      </c>
      <c r="R920" s="20" t="e">
        <f t="shared" si="80"/>
        <v>#N/A</v>
      </c>
      <c r="S920" s="20" t="s">
        <v>118</v>
      </c>
      <c r="T920" s="65" t="e">
        <f>VLOOKUP($X920,Vector!$A:$I,6,0)</f>
        <v>#N/A</v>
      </c>
      <c r="U920" s="65" t="e">
        <f>VLOOKUP($X920,Vector!$A:$I,7,0)</f>
        <v>#N/A</v>
      </c>
      <c r="V920" s="65" t="e">
        <f>VLOOKUP($X920,Vector!$A:$I,8,0)</f>
        <v>#N/A</v>
      </c>
      <c r="W920" s="65" t="e">
        <f>VLOOKUP($X920,Vector!$A:$I,9,0)</f>
        <v>#N/A</v>
      </c>
      <c r="X920" s="13" t="str">
        <f t="shared" si="81"/>
        <v/>
      </c>
      <c r="Y920" s="75">
        <f t="shared" si="82"/>
        <v>0</v>
      </c>
    </row>
    <row r="921" spans="10:25" x14ac:dyDescent="0.25">
      <c r="J921" s="57" t="e">
        <f>+VLOOKUP($X921,Vector!$A:$P,4,0)-$A921</f>
        <v>#N/A</v>
      </c>
      <c r="K921" s="57" t="e">
        <f>+VLOOKUP($X921,Vector!$A:$P,2,0)</f>
        <v>#N/A</v>
      </c>
      <c r="L921" s="57" t="e">
        <f>VLOOKUP(VLOOKUP($X921,Vector!$A:$P,5,0),Catalogos!K:L,2,0)</f>
        <v>#N/A</v>
      </c>
      <c r="M921" s="53" t="str">
        <f>IFERROR(VLOOKUP($F921,Catalogos!$A:$B,2,0),"VII")</f>
        <v>VII</v>
      </c>
      <c r="N921" s="56" t="e">
        <f>VLOOKUP(MIN(IFERROR(VLOOKUP(T921,Catalogos!$F:$G,2,0),200),IFERROR(VLOOKUP(U921,Catalogos!$F:$G,2,0),200),IFERROR(VLOOKUP(V921,Catalogos!$F:$G,2,0),200),IFERROR(VLOOKUP(W921,Catalogos!$F:$G,2,0),200)),Catalogos!$G$30:$H$57,2,0)</f>
        <v>#N/A</v>
      </c>
      <c r="O921" s="53" t="e">
        <f>VLOOKUP($F921,Catalogos!$A:$C,3,0)</f>
        <v>#N/A</v>
      </c>
      <c r="P921" s="14" t="e">
        <f t="shared" si="78"/>
        <v>#N/A</v>
      </c>
      <c r="Q921" s="20">
        <f t="shared" si="79"/>
        <v>0</v>
      </c>
      <c r="R921" s="20" t="e">
        <f t="shared" si="80"/>
        <v>#N/A</v>
      </c>
      <c r="S921" s="20" t="s">
        <v>118</v>
      </c>
      <c r="T921" s="65" t="e">
        <f>VLOOKUP($X921,Vector!$A:$I,6,0)</f>
        <v>#N/A</v>
      </c>
      <c r="U921" s="65" t="e">
        <f>VLOOKUP($X921,Vector!$A:$I,7,0)</f>
        <v>#N/A</v>
      </c>
      <c r="V921" s="65" t="e">
        <f>VLOOKUP($X921,Vector!$A:$I,8,0)</f>
        <v>#N/A</v>
      </c>
      <c r="W921" s="65" t="e">
        <f>VLOOKUP($X921,Vector!$A:$I,9,0)</f>
        <v>#N/A</v>
      </c>
      <c r="X921" s="13" t="str">
        <f t="shared" si="81"/>
        <v/>
      </c>
      <c r="Y921" s="75">
        <f t="shared" si="82"/>
        <v>0</v>
      </c>
    </row>
    <row r="922" spans="10:25" x14ac:dyDescent="0.25">
      <c r="J922" s="57" t="e">
        <f>+VLOOKUP($X922,Vector!$A:$P,4,0)-$A922</f>
        <v>#N/A</v>
      </c>
      <c r="K922" s="57" t="e">
        <f>+VLOOKUP($X922,Vector!$A:$P,2,0)</f>
        <v>#N/A</v>
      </c>
      <c r="L922" s="57" t="e">
        <f>VLOOKUP(VLOOKUP($X922,Vector!$A:$P,5,0),Catalogos!K:L,2,0)</f>
        <v>#N/A</v>
      </c>
      <c r="M922" s="53" t="str">
        <f>IFERROR(VLOOKUP($F922,Catalogos!$A:$B,2,0),"VII")</f>
        <v>VII</v>
      </c>
      <c r="N922" s="56" t="e">
        <f>VLOOKUP(MIN(IFERROR(VLOOKUP(T922,Catalogos!$F:$G,2,0),200),IFERROR(VLOOKUP(U922,Catalogos!$F:$G,2,0),200),IFERROR(VLOOKUP(V922,Catalogos!$F:$G,2,0),200),IFERROR(VLOOKUP(W922,Catalogos!$F:$G,2,0),200)),Catalogos!$G$30:$H$57,2,0)</f>
        <v>#N/A</v>
      </c>
      <c r="O922" s="53" t="e">
        <f>VLOOKUP($F922,Catalogos!$A:$C,3,0)</f>
        <v>#N/A</v>
      </c>
      <c r="P922" s="14" t="e">
        <f t="shared" si="78"/>
        <v>#N/A</v>
      </c>
      <c r="Q922" s="20">
        <f t="shared" si="79"/>
        <v>0</v>
      </c>
      <c r="R922" s="20" t="e">
        <f t="shared" si="80"/>
        <v>#N/A</v>
      </c>
      <c r="S922" s="20" t="s">
        <v>118</v>
      </c>
      <c r="T922" s="65" t="e">
        <f>VLOOKUP($X922,Vector!$A:$I,6,0)</f>
        <v>#N/A</v>
      </c>
      <c r="U922" s="65" t="e">
        <f>VLOOKUP($X922,Vector!$A:$I,7,0)</f>
        <v>#N/A</v>
      </c>
      <c r="V922" s="65" t="e">
        <f>VLOOKUP($X922,Vector!$A:$I,8,0)</f>
        <v>#N/A</v>
      </c>
      <c r="W922" s="65" t="e">
        <f>VLOOKUP($X922,Vector!$A:$I,9,0)</f>
        <v>#N/A</v>
      </c>
      <c r="X922" s="13" t="str">
        <f t="shared" si="81"/>
        <v/>
      </c>
      <c r="Y922" s="75">
        <f t="shared" si="82"/>
        <v>0</v>
      </c>
    </row>
    <row r="923" spans="10:25" x14ac:dyDescent="0.25">
      <c r="J923" s="57" t="e">
        <f>+VLOOKUP($X923,Vector!$A:$P,4,0)-$A923</f>
        <v>#N/A</v>
      </c>
      <c r="K923" s="57" t="e">
        <f>+VLOOKUP($X923,Vector!$A:$P,2,0)</f>
        <v>#N/A</v>
      </c>
      <c r="L923" s="57" t="e">
        <f>VLOOKUP(VLOOKUP($X923,Vector!$A:$P,5,0),Catalogos!K:L,2,0)</f>
        <v>#N/A</v>
      </c>
      <c r="M923" s="53" t="str">
        <f>IFERROR(VLOOKUP($F923,Catalogos!$A:$B,2,0),"VII")</f>
        <v>VII</v>
      </c>
      <c r="N923" s="56" t="e">
        <f>VLOOKUP(MIN(IFERROR(VLOOKUP(T923,Catalogos!$F:$G,2,0),200),IFERROR(VLOOKUP(U923,Catalogos!$F:$G,2,0),200),IFERROR(VLOOKUP(V923,Catalogos!$F:$G,2,0),200),IFERROR(VLOOKUP(W923,Catalogos!$F:$G,2,0),200)),Catalogos!$G$30:$H$57,2,0)</f>
        <v>#N/A</v>
      </c>
      <c r="O923" s="53" t="e">
        <f>VLOOKUP($F923,Catalogos!$A:$C,3,0)</f>
        <v>#N/A</v>
      </c>
      <c r="P923" s="14" t="e">
        <f t="shared" si="78"/>
        <v>#N/A</v>
      </c>
      <c r="Q923" s="20">
        <f t="shared" si="79"/>
        <v>0</v>
      </c>
      <c r="R923" s="20" t="e">
        <f t="shared" si="80"/>
        <v>#N/A</v>
      </c>
      <c r="S923" s="20" t="s">
        <v>118</v>
      </c>
      <c r="T923" s="65" t="e">
        <f>VLOOKUP($X923,Vector!$A:$I,6,0)</f>
        <v>#N/A</v>
      </c>
      <c r="U923" s="65" t="e">
        <f>VLOOKUP($X923,Vector!$A:$I,7,0)</f>
        <v>#N/A</v>
      </c>
      <c r="V923" s="65" t="e">
        <f>VLOOKUP($X923,Vector!$A:$I,8,0)</f>
        <v>#N/A</v>
      </c>
      <c r="W923" s="65" t="e">
        <f>VLOOKUP($X923,Vector!$A:$I,9,0)</f>
        <v>#N/A</v>
      </c>
      <c r="X923" s="13" t="str">
        <f t="shared" si="81"/>
        <v/>
      </c>
      <c r="Y923" s="75">
        <f t="shared" si="82"/>
        <v>0</v>
      </c>
    </row>
    <row r="924" spans="10:25" x14ac:dyDescent="0.25">
      <c r="J924" s="57" t="e">
        <f>+VLOOKUP($X924,Vector!$A:$P,4,0)-$A924</f>
        <v>#N/A</v>
      </c>
      <c r="K924" s="57" t="e">
        <f>+VLOOKUP($X924,Vector!$A:$P,2,0)</f>
        <v>#N/A</v>
      </c>
      <c r="L924" s="57" t="e">
        <f>VLOOKUP(VLOOKUP($X924,Vector!$A:$P,5,0),Catalogos!K:L,2,0)</f>
        <v>#N/A</v>
      </c>
      <c r="M924" s="53" t="str">
        <f>IFERROR(VLOOKUP($F924,Catalogos!$A:$B,2,0),"VII")</f>
        <v>VII</v>
      </c>
      <c r="N924" s="56" t="e">
        <f>VLOOKUP(MIN(IFERROR(VLOOKUP(T924,Catalogos!$F:$G,2,0),200),IFERROR(VLOOKUP(U924,Catalogos!$F:$G,2,0),200),IFERROR(VLOOKUP(V924,Catalogos!$F:$G,2,0),200),IFERROR(VLOOKUP(W924,Catalogos!$F:$G,2,0),200)),Catalogos!$G$30:$H$57,2,0)</f>
        <v>#N/A</v>
      </c>
      <c r="O924" s="53" t="e">
        <f>VLOOKUP($F924,Catalogos!$A:$C,3,0)</f>
        <v>#N/A</v>
      </c>
      <c r="P924" s="14" t="e">
        <f t="shared" si="78"/>
        <v>#N/A</v>
      </c>
      <c r="Q924" s="20">
        <f t="shared" si="79"/>
        <v>0</v>
      </c>
      <c r="R924" s="20" t="e">
        <f t="shared" si="80"/>
        <v>#N/A</v>
      </c>
      <c r="S924" s="20" t="s">
        <v>118</v>
      </c>
      <c r="T924" s="65" t="e">
        <f>VLOOKUP($X924,Vector!$A:$I,6,0)</f>
        <v>#N/A</v>
      </c>
      <c r="U924" s="65" t="e">
        <f>VLOOKUP($X924,Vector!$A:$I,7,0)</f>
        <v>#N/A</v>
      </c>
      <c r="V924" s="65" t="e">
        <f>VLOOKUP($X924,Vector!$A:$I,8,0)</f>
        <v>#N/A</v>
      </c>
      <c r="W924" s="65" t="e">
        <f>VLOOKUP($X924,Vector!$A:$I,9,0)</f>
        <v>#N/A</v>
      </c>
      <c r="X924" s="13" t="str">
        <f t="shared" si="81"/>
        <v/>
      </c>
      <c r="Y924" s="75">
        <f t="shared" si="82"/>
        <v>0</v>
      </c>
    </row>
    <row r="925" spans="10:25" x14ac:dyDescent="0.25">
      <c r="J925" s="57" t="e">
        <f>+VLOOKUP($X925,Vector!$A:$P,4,0)-$A925</f>
        <v>#N/A</v>
      </c>
      <c r="K925" s="57" t="e">
        <f>+VLOOKUP($X925,Vector!$A:$P,2,0)</f>
        <v>#N/A</v>
      </c>
      <c r="L925" s="57" t="e">
        <f>VLOOKUP(VLOOKUP($X925,Vector!$A:$P,5,0),Catalogos!K:L,2,0)</f>
        <v>#N/A</v>
      </c>
      <c r="M925" s="53" t="str">
        <f>IFERROR(VLOOKUP($F925,Catalogos!$A:$B,2,0),"VII")</f>
        <v>VII</v>
      </c>
      <c r="N925" s="56" t="e">
        <f>VLOOKUP(MIN(IFERROR(VLOOKUP(T925,Catalogos!$F:$G,2,0),200),IFERROR(VLOOKUP(U925,Catalogos!$F:$G,2,0),200),IFERROR(VLOOKUP(V925,Catalogos!$F:$G,2,0),200),IFERROR(VLOOKUP(W925,Catalogos!$F:$G,2,0),200)),Catalogos!$G$30:$H$57,2,0)</f>
        <v>#N/A</v>
      </c>
      <c r="O925" s="53" t="e">
        <f>VLOOKUP($F925,Catalogos!$A:$C,3,0)</f>
        <v>#N/A</v>
      </c>
      <c r="P925" s="14" t="e">
        <f t="shared" si="78"/>
        <v>#N/A</v>
      </c>
      <c r="Q925" s="20">
        <f t="shared" si="79"/>
        <v>0</v>
      </c>
      <c r="R925" s="20" t="e">
        <f t="shared" si="80"/>
        <v>#N/A</v>
      </c>
      <c r="S925" s="20" t="s">
        <v>118</v>
      </c>
      <c r="T925" s="65" t="e">
        <f>VLOOKUP($X925,Vector!$A:$I,6,0)</f>
        <v>#N/A</v>
      </c>
      <c r="U925" s="65" t="e">
        <f>VLOOKUP($X925,Vector!$A:$I,7,0)</f>
        <v>#N/A</v>
      </c>
      <c r="V925" s="65" t="e">
        <f>VLOOKUP($X925,Vector!$A:$I,8,0)</f>
        <v>#N/A</v>
      </c>
      <c r="W925" s="65" t="e">
        <f>VLOOKUP($X925,Vector!$A:$I,9,0)</f>
        <v>#N/A</v>
      </c>
      <c r="X925" s="13" t="str">
        <f t="shared" si="81"/>
        <v/>
      </c>
      <c r="Y925" s="75">
        <f t="shared" si="82"/>
        <v>0</v>
      </c>
    </row>
    <row r="926" spans="10:25" x14ac:dyDescent="0.25">
      <c r="J926" s="57" t="e">
        <f>+VLOOKUP($X926,Vector!$A:$P,4,0)-$A926</f>
        <v>#N/A</v>
      </c>
      <c r="K926" s="57" t="e">
        <f>+VLOOKUP($X926,Vector!$A:$P,2,0)</f>
        <v>#N/A</v>
      </c>
      <c r="L926" s="57" t="e">
        <f>VLOOKUP(VLOOKUP($X926,Vector!$A:$P,5,0),Catalogos!K:L,2,0)</f>
        <v>#N/A</v>
      </c>
      <c r="M926" s="53" t="str">
        <f>IFERROR(VLOOKUP($F926,Catalogos!$A:$B,2,0),"VII")</f>
        <v>VII</v>
      </c>
      <c r="N926" s="56" t="e">
        <f>VLOOKUP(MIN(IFERROR(VLOOKUP(T926,Catalogos!$F:$G,2,0),200),IFERROR(VLOOKUP(U926,Catalogos!$F:$G,2,0),200),IFERROR(VLOOKUP(V926,Catalogos!$F:$G,2,0),200),IFERROR(VLOOKUP(W926,Catalogos!$F:$G,2,0),200)),Catalogos!$G$30:$H$57,2,0)</f>
        <v>#N/A</v>
      </c>
      <c r="O926" s="53" t="e">
        <f>VLOOKUP($F926,Catalogos!$A:$C,3,0)</f>
        <v>#N/A</v>
      </c>
      <c r="P926" s="14" t="e">
        <f t="shared" si="78"/>
        <v>#N/A</v>
      </c>
      <c r="Q926" s="20">
        <f t="shared" si="79"/>
        <v>0</v>
      </c>
      <c r="R926" s="20" t="e">
        <f t="shared" si="80"/>
        <v>#N/A</v>
      </c>
      <c r="S926" s="20" t="s">
        <v>118</v>
      </c>
      <c r="T926" s="65" t="e">
        <f>VLOOKUP($X926,Vector!$A:$I,6,0)</f>
        <v>#N/A</v>
      </c>
      <c r="U926" s="65" t="e">
        <f>VLOOKUP($X926,Vector!$A:$I,7,0)</f>
        <v>#N/A</v>
      </c>
      <c r="V926" s="65" t="e">
        <f>VLOOKUP($X926,Vector!$A:$I,8,0)</f>
        <v>#N/A</v>
      </c>
      <c r="W926" s="65" t="e">
        <f>VLOOKUP($X926,Vector!$A:$I,9,0)</f>
        <v>#N/A</v>
      </c>
      <c r="X926" s="13" t="str">
        <f t="shared" si="81"/>
        <v/>
      </c>
      <c r="Y926" s="75">
        <f t="shared" si="82"/>
        <v>0</v>
      </c>
    </row>
    <row r="927" spans="10:25" x14ac:dyDescent="0.25">
      <c r="J927" s="57" t="e">
        <f>+VLOOKUP($X927,Vector!$A:$P,4,0)-$A927</f>
        <v>#N/A</v>
      </c>
      <c r="K927" s="57" t="e">
        <f>+VLOOKUP($X927,Vector!$A:$P,2,0)</f>
        <v>#N/A</v>
      </c>
      <c r="L927" s="57" t="e">
        <f>VLOOKUP(VLOOKUP($X927,Vector!$A:$P,5,0),Catalogos!K:L,2,0)</f>
        <v>#N/A</v>
      </c>
      <c r="M927" s="53" t="str">
        <f>IFERROR(VLOOKUP($F927,Catalogos!$A:$B,2,0),"VII")</f>
        <v>VII</v>
      </c>
      <c r="N927" s="56" t="e">
        <f>VLOOKUP(MIN(IFERROR(VLOOKUP(T927,Catalogos!$F:$G,2,0),200),IFERROR(VLOOKUP(U927,Catalogos!$F:$G,2,0),200),IFERROR(VLOOKUP(V927,Catalogos!$F:$G,2,0),200),IFERROR(VLOOKUP(W927,Catalogos!$F:$G,2,0),200)),Catalogos!$G$30:$H$57,2,0)</f>
        <v>#N/A</v>
      </c>
      <c r="O927" s="53" t="e">
        <f>VLOOKUP($F927,Catalogos!$A:$C,3,0)</f>
        <v>#N/A</v>
      </c>
      <c r="P927" s="14" t="e">
        <f t="shared" si="78"/>
        <v>#N/A</v>
      </c>
      <c r="Q927" s="20">
        <f t="shared" si="79"/>
        <v>0</v>
      </c>
      <c r="R927" s="20" t="e">
        <f t="shared" si="80"/>
        <v>#N/A</v>
      </c>
      <c r="S927" s="20" t="s">
        <v>118</v>
      </c>
      <c r="T927" s="65" t="e">
        <f>VLOOKUP($X927,Vector!$A:$I,6,0)</f>
        <v>#N/A</v>
      </c>
      <c r="U927" s="65" t="e">
        <f>VLOOKUP($X927,Vector!$A:$I,7,0)</f>
        <v>#N/A</v>
      </c>
      <c r="V927" s="65" t="e">
        <f>VLOOKUP($X927,Vector!$A:$I,8,0)</f>
        <v>#N/A</v>
      </c>
      <c r="W927" s="65" t="e">
        <f>VLOOKUP($X927,Vector!$A:$I,9,0)</f>
        <v>#N/A</v>
      </c>
      <c r="X927" s="13" t="str">
        <f t="shared" si="81"/>
        <v/>
      </c>
      <c r="Y927" s="75">
        <f t="shared" si="82"/>
        <v>0</v>
      </c>
    </row>
    <row r="928" spans="10:25" x14ac:dyDescent="0.25">
      <c r="J928" s="57" t="e">
        <f>+VLOOKUP($X928,Vector!$A:$P,4,0)-$A928</f>
        <v>#N/A</v>
      </c>
      <c r="K928" s="57" t="e">
        <f>+VLOOKUP($X928,Vector!$A:$P,2,0)</f>
        <v>#N/A</v>
      </c>
      <c r="L928" s="57" t="e">
        <f>VLOOKUP(VLOOKUP($X928,Vector!$A:$P,5,0),Catalogos!K:L,2,0)</f>
        <v>#N/A</v>
      </c>
      <c r="M928" s="53" t="str">
        <f>IFERROR(VLOOKUP($F928,Catalogos!$A:$B,2,0),"VII")</f>
        <v>VII</v>
      </c>
      <c r="N928" s="56" t="e">
        <f>VLOOKUP(MIN(IFERROR(VLOOKUP(T928,Catalogos!$F:$G,2,0),200),IFERROR(VLOOKUP(U928,Catalogos!$F:$G,2,0),200),IFERROR(VLOOKUP(V928,Catalogos!$F:$G,2,0),200),IFERROR(VLOOKUP(W928,Catalogos!$F:$G,2,0),200)),Catalogos!$G$30:$H$57,2,0)</f>
        <v>#N/A</v>
      </c>
      <c r="O928" s="53" t="e">
        <f>VLOOKUP($F928,Catalogos!$A:$C,3,0)</f>
        <v>#N/A</v>
      </c>
      <c r="P928" s="14" t="e">
        <f t="shared" si="78"/>
        <v>#N/A</v>
      </c>
      <c r="Q928" s="20">
        <f t="shared" si="79"/>
        <v>0</v>
      </c>
      <c r="R928" s="20" t="e">
        <f t="shared" si="80"/>
        <v>#N/A</v>
      </c>
      <c r="S928" s="20" t="s">
        <v>118</v>
      </c>
      <c r="T928" s="65" t="e">
        <f>VLOOKUP($X928,Vector!$A:$I,6,0)</f>
        <v>#N/A</v>
      </c>
      <c r="U928" s="65" t="e">
        <f>VLOOKUP($X928,Vector!$A:$I,7,0)</f>
        <v>#N/A</v>
      </c>
      <c r="V928" s="65" t="e">
        <f>VLOOKUP($X928,Vector!$A:$I,8,0)</f>
        <v>#N/A</v>
      </c>
      <c r="W928" s="65" t="e">
        <f>VLOOKUP($X928,Vector!$A:$I,9,0)</f>
        <v>#N/A</v>
      </c>
      <c r="X928" s="13" t="str">
        <f t="shared" si="81"/>
        <v/>
      </c>
      <c r="Y928" s="75">
        <f t="shared" si="82"/>
        <v>0</v>
      </c>
    </row>
    <row r="929" spans="10:25" x14ac:dyDescent="0.25">
      <c r="J929" s="57" t="e">
        <f>+VLOOKUP($X929,Vector!$A:$P,4,0)-$A929</f>
        <v>#N/A</v>
      </c>
      <c r="K929" s="57" t="e">
        <f>+VLOOKUP($X929,Vector!$A:$P,2,0)</f>
        <v>#N/A</v>
      </c>
      <c r="L929" s="57" t="e">
        <f>VLOOKUP(VLOOKUP($X929,Vector!$A:$P,5,0),Catalogos!K:L,2,0)</f>
        <v>#N/A</v>
      </c>
      <c r="M929" s="53" t="str">
        <f>IFERROR(VLOOKUP($F929,Catalogos!$A:$B,2,0),"VII")</f>
        <v>VII</v>
      </c>
      <c r="N929" s="56" t="e">
        <f>VLOOKUP(MIN(IFERROR(VLOOKUP(T929,Catalogos!$F:$G,2,0),200),IFERROR(VLOOKUP(U929,Catalogos!$F:$G,2,0),200),IFERROR(VLOOKUP(V929,Catalogos!$F:$G,2,0),200),IFERROR(VLOOKUP(W929,Catalogos!$F:$G,2,0),200)),Catalogos!$G$30:$H$57,2,0)</f>
        <v>#N/A</v>
      </c>
      <c r="O929" s="53" t="e">
        <f>VLOOKUP($F929,Catalogos!$A:$C,3,0)</f>
        <v>#N/A</v>
      </c>
      <c r="P929" s="14" t="e">
        <f t="shared" si="78"/>
        <v>#N/A</v>
      </c>
      <c r="Q929" s="20">
        <f t="shared" si="79"/>
        <v>0</v>
      </c>
      <c r="R929" s="20" t="e">
        <f t="shared" si="80"/>
        <v>#N/A</v>
      </c>
      <c r="S929" s="20" t="s">
        <v>118</v>
      </c>
      <c r="T929" s="65" t="e">
        <f>VLOOKUP($X929,Vector!$A:$I,6,0)</f>
        <v>#N/A</v>
      </c>
      <c r="U929" s="65" t="e">
        <f>VLOOKUP($X929,Vector!$A:$I,7,0)</f>
        <v>#N/A</v>
      </c>
      <c r="V929" s="65" t="e">
        <f>VLOOKUP($X929,Vector!$A:$I,8,0)</f>
        <v>#N/A</v>
      </c>
      <c r="W929" s="65" t="e">
        <f>VLOOKUP($X929,Vector!$A:$I,9,0)</f>
        <v>#N/A</v>
      </c>
      <c r="X929" s="13" t="str">
        <f t="shared" si="81"/>
        <v/>
      </c>
      <c r="Y929" s="75">
        <f t="shared" si="82"/>
        <v>0</v>
      </c>
    </row>
    <row r="930" spans="10:25" x14ac:dyDescent="0.25">
      <c r="J930" s="57" t="e">
        <f>+VLOOKUP($X930,Vector!$A:$P,4,0)-$A930</f>
        <v>#N/A</v>
      </c>
      <c r="K930" s="57" t="e">
        <f>+VLOOKUP($X930,Vector!$A:$P,2,0)</f>
        <v>#N/A</v>
      </c>
      <c r="L930" s="57" t="e">
        <f>VLOOKUP(VLOOKUP($X930,Vector!$A:$P,5,0),Catalogos!K:L,2,0)</f>
        <v>#N/A</v>
      </c>
      <c r="M930" s="53" t="str">
        <f>IFERROR(VLOOKUP($F930,Catalogos!$A:$B,2,0),"VII")</f>
        <v>VII</v>
      </c>
      <c r="N930" s="56" t="e">
        <f>VLOOKUP(MIN(IFERROR(VLOOKUP(T930,Catalogos!$F:$G,2,0),200),IFERROR(VLOOKUP(U930,Catalogos!$F:$G,2,0),200),IFERROR(VLOOKUP(V930,Catalogos!$F:$G,2,0),200),IFERROR(VLOOKUP(W930,Catalogos!$F:$G,2,0),200)),Catalogos!$G$30:$H$57,2,0)</f>
        <v>#N/A</v>
      </c>
      <c r="O930" s="53" t="e">
        <f>VLOOKUP($F930,Catalogos!$A:$C,3,0)</f>
        <v>#N/A</v>
      </c>
      <c r="P930" s="14" t="e">
        <f t="shared" si="78"/>
        <v>#N/A</v>
      </c>
      <c r="Q930" s="20">
        <f t="shared" si="79"/>
        <v>0</v>
      </c>
      <c r="R930" s="20" t="e">
        <f t="shared" si="80"/>
        <v>#N/A</v>
      </c>
      <c r="S930" s="20" t="s">
        <v>118</v>
      </c>
      <c r="T930" s="65" t="e">
        <f>VLOOKUP($X930,Vector!$A:$I,6,0)</f>
        <v>#N/A</v>
      </c>
      <c r="U930" s="65" t="e">
        <f>VLOOKUP($X930,Vector!$A:$I,7,0)</f>
        <v>#N/A</v>
      </c>
      <c r="V930" s="65" t="e">
        <f>VLOOKUP($X930,Vector!$A:$I,8,0)</f>
        <v>#N/A</v>
      </c>
      <c r="W930" s="65" t="e">
        <f>VLOOKUP($X930,Vector!$A:$I,9,0)</f>
        <v>#N/A</v>
      </c>
      <c r="X930" s="13" t="str">
        <f t="shared" si="81"/>
        <v/>
      </c>
      <c r="Y930" s="75">
        <f t="shared" si="82"/>
        <v>0</v>
      </c>
    </row>
    <row r="931" spans="10:25" x14ac:dyDescent="0.25">
      <c r="J931" s="57" t="e">
        <f>+VLOOKUP($X931,Vector!$A:$P,4,0)-$A931</f>
        <v>#N/A</v>
      </c>
      <c r="K931" s="57" t="e">
        <f>+VLOOKUP($X931,Vector!$A:$P,2,0)</f>
        <v>#N/A</v>
      </c>
      <c r="L931" s="57" t="e">
        <f>VLOOKUP(VLOOKUP($X931,Vector!$A:$P,5,0),Catalogos!K:L,2,0)</f>
        <v>#N/A</v>
      </c>
      <c r="M931" s="53" t="str">
        <f>IFERROR(VLOOKUP($F931,Catalogos!$A:$B,2,0),"VII")</f>
        <v>VII</v>
      </c>
      <c r="N931" s="56" t="e">
        <f>VLOOKUP(MIN(IFERROR(VLOOKUP(T931,Catalogos!$F:$G,2,0),200),IFERROR(VLOOKUP(U931,Catalogos!$F:$G,2,0),200),IFERROR(VLOOKUP(V931,Catalogos!$F:$G,2,0),200),IFERROR(VLOOKUP(W931,Catalogos!$F:$G,2,0),200)),Catalogos!$G$30:$H$57,2,0)</f>
        <v>#N/A</v>
      </c>
      <c r="O931" s="53" t="e">
        <f>VLOOKUP($F931,Catalogos!$A:$C,3,0)</f>
        <v>#N/A</v>
      </c>
      <c r="P931" s="14" t="e">
        <f t="shared" si="78"/>
        <v>#N/A</v>
      </c>
      <c r="Q931" s="20">
        <f t="shared" si="79"/>
        <v>0</v>
      </c>
      <c r="R931" s="20" t="e">
        <f t="shared" si="80"/>
        <v>#N/A</v>
      </c>
      <c r="S931" s="20" t="s">
        <v>118</v>
      </c>
      <c r="T931" s="65" t="e">
        <f>VLOOKUP($X931,Vector!$A:$I,6,0)</f>
        <v>#N/A</v>
      </c>
      <c r="U931" s="65" t="e">
        <f>VLOOKUP($X931,Vector!$A:$I,7,0)</f>
        <v>#N/A</v>
      </c>
      <c r="V931" s="65" t="e">
        <f>VLOOKUP($X931,Vector!$A:$I,8,0)</f>
        <v>#N/A</v>
      </c>
      <c r="W931" s="65" t="e">
        <f>VLOOKUP($X931,Vector!$A:$I,9,0)</f>
        <v>#N/A</v>
      </c>
      <c r="X931" s="13" t="str">
        <f t="shared" si="81"/>
        <v/>
      </c>
      <c r="Y931" s="75">
        <f t="shared" si="82"/>
        <v>0</v>
      </c>
    </row>
    <row r="932" spans="10:25" x14ac:dyDescent="0.25">
      <c r="J932" s="57" t="e">
        <f>+VLOOKUP($X932,Vector!$A:$P,4,0)-$A932</f>
        <v>#N/A</v>
      </c>
      <c r="K932" s="57" t="e">
        <f>+VLOOKUP($X932,Vector!$A:$P,2,0)</f>
        <v>#N/A</v>
      </c>
      <c r="L932" s="57" t="e">
        <f>VLOOKUP(VLOOKUP($X932,Vector!$A:$P,5,0),Catalogos!K:L,2,0)</f>
        <v>#N/A</v>
      </c>
      <c r="M932" s="53" t="str">
        <f>IFERROR(VLOOKUP($F932,Catalogos!$A:$B,2,0),"VII")</f>
        <v>VII</v>
      </c>
      <c r="N932" s="56" t="e">
        <f>VLOOKUP(MIN(IFERROR(VLOOKUP(T932,Catalogos!$F:$G,2,0),200),IFERROR(VLOOKUP(U932,Catalogos!$F:$G,2,0),200),IFERROR(VLOOKUP(V932,Catalogos!$F:$G,2,0),200),IFERROR(VLOOKUP(W932,Catalogos!$F:$G,2,0),200)),Catalogos!$G$30:$H$57,2,0)</f>
        <v>#N/A</v>
      </c>
      <c r="O932" s="53" t="e">
        <f>VLOOKUP($F932,Catalogos!$A:$C,3,0)</f>
        <v>#N/A</v>
      </c>
      <c r="P932" s="14" t="e">
        <f t="shared" si="78"/>
        <v>#N/A</v>
      </c>
      <c r="Q932" s="20">
        <f t="shared" si="79"/>
        <v>0</v>
      </c>
      <c r="R932" s="20" t="e">
        <f t="shared" si="80"/>
        <v>#N/A</v>
      </c>
      <c r="S932" s="20" t="s">
        <v>118</v>
      </c>
      <c r="T932" s="65" t="e">
        <f>VLOOKUP($X932,Vector!$A:$I,6,0)</f>
        <v>#N/A</v>
      </c>
      <c r="U932" s="65" t="e">
        <f>VLOOKUP($X932,Vector!$A:$I,7,0)</f>
        <v>#N/A</v>
      </c>
      <c r="V932" s="65" t="e">
        <f>VLOOKUP($X932,Vector!$A:$I,8,0)</f>
        <v>#N/A</v>
      </c>
      <c r="W932" s="65" t="e">
        <f>VLOOKUP($X932,Vector!$A:$I,9,0)</f>
        <v>#N/A</v>
      </c>
      <c r="X932" s="13" t="str">
        <f t="shared" si="81"/>
        <v/>
      </c>
      <c r="Y932" s="75">
        <f t="shared" si="82"/>
        <v>0</v>
      </c>
    </row>
    <row r="933" spans="10:25" x14ac:dyDescent="0.25">
      <c r="J933" s="57" t="e">
        <f>+VLOOKUP($X933,Vector!$A:$P,4,0)-$A933</f>
        <v>#N/A</v>
      </c>
      <c r="K933" s="57" t="e">
        <f>+VLOOKUP($X933,Vector!$A:$P,2,0)</f>
        <v>#N/A</v>
      </c>
      <c r="L933" s="57" t="e">
        <f>VLOOKUP(VLOOKUP($X933,Vector!$A:$P,5,0),Catalogos!K:L,2,0)</f>
        <v>#N/A</v>
      </c>
      <c r="M933" s="53" t="str">
        <f>IFERROR(VLOOKUP($F933,Catalogos!$A:$B,2,0),"VII")</f>
        <v>VII</v>
      </c>
      <c r="N933" s="56" t="e">
        <f>VLOOKUP(MIN(IFERROR(VLOOKUP(T933,Catalogos!$F:$G,2,0),200),IFERROR(VLOOKUP(U933,Catalogos!$F:$G,2,0),200),IFERROR(VLOOKUP(V933,Catalogos!$F:$G,2,0),200),IFERROR(VLOOKUP(W933,Catalogos!$F:$G,2,0),200)),Catalogos!$G$30:$H$57,2,0)</f>
        <v>#N/A</v>
      </c>
      <c r="O933" s="53" t="e">
        <f>VLOOKUP($F933,Catalogos!$A:$C,3,0)</f>
        <v>#N/A</v>
      </c>
      <c r="P933" s="14" t="e">
        <f t="shared" si="78"/>
        <v>#N/A</v>
      </c>
      <c r="Q933" s="20">
        <f t="shared" si="79"/>
        <v>0</v>
      </c>
      <c r="R933" s="20" t="e">
        <f t="shared" si="80"/>
        <v>#N/A</v>
      </c>
      <c r="S933" s="20" t="s">
        <v>118</v>
      </c>
      <c r="T933" s="65" t="e">
        <f>VLOOKUP($X933,Vector!$A:$I,6,0)</f>
        <v>#N/A</v>
      </c>
      <c r="U933" s="65" t="e">
        <f>VLOOKUP($X933,Vector!$A:$I,7,0)</f>
        <v>#N/A</v>
      </c>
      <c r="V933" s="65" t="e">
        <f>VLOOKUP($X933,Vector!$A:$I,8,0)</f>
        <v>#N/A</v>
      </c>
      <c r="W933" s="65" t="e">
        <f>VLOOKUP($X933,Vector!$A:$I,9,0)</f>
        <v>#N/A</v>
      </c>
      <c r="X933" s="13" t="str">
        <f t="shared" si="81"/>
        <v/>
      </c>
      <c r="Y933" s="75">
        <f t="shared" si="82"/>
        <v>0</v>
      </c>
    </row>
    <row r="934" spans="10:25" x14ac:dyDescent="0.25">
      <c r="J934" s="57" t="e">
        <f>+VLOOKUP($X934,Vector!$A:$P,4,0)-$A934</f>
        <v>#N/A</v>
      </c>
      <c r="K934" s="57" t="e">
        <f>+VLOOKUP($X934,Vector!$A:$P,2,0)</f>
        <v>#N/A</v>
      </c>
      <c r="L934" s="57" t="e">
        <f>VLOOKUP(VLOOKUP($X934,Vector!$A:$P,5,0),Catalogos!K:L,2,0)</f>
        <v>#N/A</v>
      </c>
      <c r="M934" s="53" t="str">
        <f>IFERROR(VLOOKUP($F934,Catalogos!$A:$B,2,0),"VII")</f>
        <v>VII</v>
      </c>
      <c r="N934" s="56" t="e">
        <f>VLOOKUP(MIN(IFERROR(VLOOKUP(T934,Catalogos!$F:$G,2,0),200),IFERROR(VLOOKUP(U934,Catalogos!$F:$G,2,0),200),IFERROR(VLOOKUP(V934,Catalogos!$F:$G,2,0),200),IFERROR(VLOOKUP(W934,Catalogos!$F:$G,2,0),200)),Catalogos!$G$30:$H$57,2,0)</f>
        <v>#N/A</v>
      </c>
      <c r="O934" s="53" t="e">
        <f>VLOOKUP($F934,Catalogos!$A:$C,3,0)</f>
        <v>#N/A</v>
      </c>
      <c r="P934" s="14" t="e">
        <f t="shared" si="78"/>
        <v>#N/A</v>
      </c>
      <c r="Q934" s="20">
        <f t="shared" si="79"/>
        <v>0</v>
      </c>
      <c r="R934" s="20" t="e">
        <f t="shared" si="80"/>
        <v>#N/A</v>
      </c>
      <c r="S934" s="20" t="s">
        <v>118</v>
      </c>
      <c r="T934" s="65" t="e">
        <f>VLOOKUP($X934,Vector!$A:$I,6,0)</f>
        <v>#N/A</v>
      </c>
      <c r="U934" s="65" t="e">
        <f>VLOOKUP($X934,Vector!$A:$I,7,0)</f>
        <v>#N/A</v>
      </c>
      <c r="V934" s="65" t="e">
        <f>VLOOKUP($X934,Vector!$A:$I,8,0)</f>
        <v>#N/A</v>
      </c>
      <c r="W934" s="65" t="e">
        <f>VLOOKUP($X934,Vector!$A:$I,9,0)</f>
        <v>#N/A</v>
      </c>
      <c r="X934" s="13" t="str">
        <f t="shared" si="81"/>
        <v/>
      </c>
      <c r="Y934" s="75">
        <f t="shared" si="82"/>
        <v>0</v>
      </c>
    </row>
    <row r="935" spans="10:25" x14ac:dyDescent="0.25">
      <c r="J935" s="57" t="e">
        <f>+VLOOKUP($X935,Vector!$A:$P,4,0)-$A935</f>
        <v>#N/A</v>
      </c>
      <c r="K935" s="57" t="e">
        <f>+VLOOKUP($X935,Vector!$A:$P,2,0)</f>
        <v>#N/A</v>
      </c>
      <c r="L935" s="57" t="e">
        <f>VLOOKUP(VLOOKUP($X935,Vector!$A:$P,5,0),Catalogos!K:L,2,0)</f>
        <v>#N/A</v>
      </c>
      <c r="M935" s="53" t="str">
        <f>IFERROR(VLOOKUP($F935,Catalogos!$A:$B,2,0),"VII")</f>
        <v>VII</v>
      </c>
      <c r="N935" s="56" t="e">
        <f>VLOOKUP(MIN(IFERROR(VLOOKUP(T935,Catalogos!$F:$G,2,0),200),IFERROR(VLOOKUP(U935,Catalogos!$F:$G,2,0),200),IFERROR(VLOOKUP(V935,Catalogos!$F:$G,2,0),200),IFERROR(VLOOKUP(W935,Catalogos!$F:$G,2,0),200)),Catalogos!$G$30:$H$57,2,0)</f>
        <v>#N/A</v>
      </c>
      <c r="O935" s="53" t="e">
        <f>VLOOKUP($F935,Catalogos!$A:$C,3,0)</f>
        <v>#N/A</v>
      </c>
      <c r="P935" s="14" t="e">
        <f t="shared" si="78"/>
        <v>#N/A</v>
      </c>
      <c r="Q935" s="20">
        <f t="shared" si="79"/>
        <v>0</v>
      </c>
      <c r="R935" s="20" t="e">
        <f t="shared" si="80"/>
        <v>#N/A</v>
      </c>
      <c r="S935" s="20" t="s">
        <v>118</v>
      </c>
      <c r="T935" s="65" t="e">
        <f>VLOOKUP($X935,Vector!$A:$I,6,0)</f>
        <v>#N/A</v>
      </c>
      <c r="U935" s="65" t="e">
        <f>VLOOKUP($X935,Vector!$A:$I,7,0)</f>
        <v>#N/A</v>
      </c>
      <c r="V935" s="65" t="e">
        <f>VLOOKUP($X935,Vector!$A:$I,8,0)</f>
        <v>#N/A</v>
      </c>
      <c r="W935" s="65" t="e">
        <f>VLOOKUP($X935,Vector!$A:$I,9,0)</f>
        <v>#N/A</v>
      </c>
      <c r="X935" s="13" t="str">
        <f t="shared" si="81"/>
        <v/>
      </c>
      <c r="Y935" s="75">
        <f t="shared" si="82"/>
        <v>0</v>
      </c>
    </row>
    <row r="936" spans="10:25" x14ac:dyDescent="0.25">
      <c r="J936" s="57" t="e">
        <f>+VLOOKUP($X936,Vector!$A:$P,4,0)-$A936</f>
        <v>#N/A</v>
      </c>
      <c r="K936" s="57" t="e">
        <f>+VLOOKUP($X936,Vector!$A:$P,2,0)</f>
        <v>#N/A</v>
      </c>
      <c r="L936" s="57" t="e">
        <f>VLOOKUP(VLOOKUP($X936,Vector!$A:$P,5,0),Catalogos!K:L,2,0)</f>
        <v>#N/A</v>
      </c>
      <c r="M936" s="53" t="str">
        <f>IFERROR(VLOOKUP($F936,Catalogos!$A:$B,2,0),"VII")</f>
        <v>VII</v>
      </c>
      <c r="N936" s="56" t="e">
        <f>VLOOKUP(MIN(IFERROR(VLOOKUP(T936,Catalogos!$F:$G,2,0),200),IFERROR(VLOOKUP(U936,Catalogos!$F:$G,2,0),200),IFERROR(VLOOKUP(V936,Catalogos!$F:$G,2,0),200),IFERROR(VLOOKUP(W936,Catalogos!$F:$G,2,0),200)),Catalogos!$G$30:$H$57,2,0)</f>
        <v>#N/A</v>
      </c>
      <c r="O936" s="53" t="e">
        <f>VLOOKUP($F936,Catalogos!$A:$C,3,0)</f>
        <v>#N/A</v>
      </c>
      <c r="P936" s="14" t="e">
        <f t="shared" si="78"/>
        <v>#N/A</v>
      </c>
      <c r="Q936" s="20">
        <f t="shared" si="79"/>
        <v>0</v>
      </c>
      <c r="R936" s="20" t="e">
        <f t="shared" si="80"/>
        <v>#N/A</v>
      </c>
      <c r="S936" s="20" t="s">
        <v>118</v>
      </c>
      <c r="T936" s="65" t="e">
        <f>VLOOKUP($X936,Vector!$A:$I,6,0)</f>
        <v>#N/A</v>
      </c>
      <c r="U936" s="65" t="e">
        <f>VLOOKUP($X936,Vector!$A:$I,7,0)</f>
        <v>#N/A</v>
      </c>
      <c r="V936" s="65" t="e">
        <f>VLOOKUP($X936,Vector!$A:$I,8,0)</f>
        <v>#N/A</v>
      </c>
      <c r="W936" s="65" t="e">
        <f>VLOOKUP($X936,Vector!$A:$I,9,0)</f>
        <v>#N/A</v>
      </c>
      <c r="X936" s="13" t="str">
        <f t="shared" si="81"/>
        <v/>
      </c>
      <c r="Y936" s="75">
        <f t="shared" si="82"/>
        <v>0</v>
      </c>
    </row>
    <row r="937" spans="10:25" x14ac:dyDescent="0.25">
      <c r="J937" s="57" t="e">
        <f>+VLOOKUP($X937,Vector!$A:$P,4,0)-$A937</f>
        <v>#N/A</v>
      </c>
      <c r="K937" s="57" t="e">
        <f>+VLOOKUP($X937,Vector!$A:$P,2,0)</f>
        <v>#N/A</v>
      </c>
      <c r="L937" s="57" t="e">
        <f>VLOOKUP(VLOOKUP($X937,Vector!$A:$P,5,0),Catalogos!K:L,2,0)</f>
        <v>#N/A</v>
      </c>
      <c r="M937" s="53" t="str">
        <f>IFERROR(VLOOKUP($F937,Catalogos!$A:$B,2,0),"VII")</f>
        <v>VII</v>
      </c>
      <c r="N937" s="56" t="e">
        <f>VLOOKUP(MIN(IFERROR(VLOOKUP(T937,Catalogos!$F:$G,2,0),200),IFERROR(VLOOKUP(U937,Catalogos!$F:$G,2,0),200),IFERROR(VLOOKUP(V937,Catalogos!$F:$G,2,0),200),IFERROR(VLOOKUP(W937,Catalogos!$F:$G,2,0),200)),Catalogos!$G$30:$H$57,2,0)</f>
        <v>#N/A</v>
      </c>
      <c r="O937" s="53" t="e">
        <f>VLOOKUP($F937,Catalogos!$A:$C,3,0)</f>
        <v>#N/A</v>
      </c>
      <c r="P937" s="14" t="e">
        <f t="shared" si="78"/>
        <v>#N/A</v>
      </c>
      <c r="Q937" s="20">
        <f t="shared" si="79"/>
        <v>0</v>
      </c>
      <c r="R937" s="20" t="e">
        <f t="shared" si="80"/>
        <v>#N/A</v>
      </c>
      <c r="S937" s="20" t="s">
        <v>118</v>
      </c>
      <c r="T937" s="65" t="e">
        <f>VLOOKUP($X937,Vector!$A:$I,6,0)</f>
        <v>#N/A</v>
      </c>
      <c r="U937" s="65" t="e">
        <f>VLOOKUP($X937,Vector!$A:$I,7,0)</f>
        <v>#N/A</v>
      </c>
      <c r="V937" s="65" t="e">
        <f>VLOOKUP($X937,Vector!$A:$I,8,0)</f>
        <v>#N/A</v>
      </c>
      <c r="W937" s="65" t="e">
        <f>VLOOKUP($X937,Vector!$A:$I,9,0)</f>
        <v>#N/A</v>
      </c>
      <c r="X937" s="13" t="str">
        <f t="shared" si="81"/>
        <v/>
      </c>
      <c r="Y937" s="75">
        <f t="shared" si="82"/>
        <v>0</v>
      </c>
    </row>
    <row r="938" spans="10:25" x14ac:dyDescent="0.25">
      <c r="J938" s="57" t="e">
        <f>+VLOOKUP($X938,Vector!$A:$P,4,0)-$A938</f>
        <v>#N/A</v>
      </c>
      <c r="K938" s="57" t="e">
        <f>+VLOOKUP($X938,Vector!$A:$P,2,0)</f>
        <v>#N/A</v>
      </c>
      <c r="L938" s="57" t="e">
        <f>VLOOKUP(VLOOKUP($X938,Vector!$A:$P,5,0),Catalogos!K:L,2,0)</f>
        <v>#N/A</v>
      </c>
      <c r="M938" s="53" t="str">
        <f>IFERROR(VLOOKUP($F938,Catalogos!$A:$B,2,0),"VII")</f>
        <v>VII</v>
      </c>
      <c r="N938" s="56" t="e">
        <f>VLOOKUP(MIN(IFERROR(VLOOKUP(T938,Catalogos!$F:$G,2,0),200),IFERROR(VLOOKUP(U938,Catalogos!$F:$G,2,0),200),IFERROR(VLOOKUP(V938,Catalogos!$F:$G,2,0),200),IFERROR(VLOOKUP(W938,Catalogos!$F:$G,2,0),200)),Catalogos!$G$30:$H$57,2,0)</f>
        <v>#N/A</v>
      </c>
      <c r="O938" s="53" t="e">
        <f>VLOOKUP($F938,Catalogos!$A:$C,3,0)</f>
        <v>#N/A</v>
      </c>
      <c r="P938" s="14" t="e">
        <f t="shared" si="78"/>
        <v>#N/A</v>
      </c>
      <c r="Q938" s="20">
        <f t="shared" si="79"/>
        <v>0</v>
      </c>
      <c r="R938" s="20" t="e">
        <f t="shared" si="80"/>
        <v>#N/A</v>
      </c>
      <c r="S938" s="20" t="s">
        <v>118</v>
      </c>
      <c r="T938" s="65" t="e">
        <f>VLOOKUP($X938,Vector!$A:$I,6,0)</f>
        <v>#N/A</v>
      </c>
      <c r="U938" s="65" t="e">
        <f>VLOOKUP($X938,Vector!$A:$I,7,0)</f>
        <v>#N/A</v>
      </c>
      <c r="V938" s="65" t="e">
        <f>VLOOKUP($X938,Vector!$A:$I,8,0)</f>
        <v>#N/A</v>
      </c>
      <c r="W938" s="65" t="e">
        <f>VLOOKUP($X938,Vector!$A:$I,9,0)</f>
        <v>#N/A</v>
      </c>
      <c r="X938" s="13" t="str">
        <f t="shared" si="81"/>
        <v/>
      </c>
      <c r="Y938" s="75">
        <f t="shared" si="82"/>
        <v>0</v>
      </c>
    </row>
    <row r="939" spans="10:25" x14ac:dyDescent="0.25">
      <c r="J939" s="57" t="e">
        <f>+VLOOKUP($X939,Vector!$A:$P,4,0)-$A939</f>
        <v>#N/A</v>
      </c>
      <c r="K939" s="57" t="e">
        <f>+VLOOKUP($X939,Vector!$A:$P,2,0)</f>
        <v>#N/A</v>
      </c>
      <c r="L939" s="57" t="e">
        <f>VLOOKUP(VLOOKUP($X939,Vector!$A:$P,5,0),Catalogos!K:L,2,0)</f>
        <v>#N/A</v>
      </c>
      <c r="M939" s="53" t="str">
        <f>IFERROR(VLOOKUP($F939,Catalogos!$A:$B,2,0),"VII")</f>
        <v>VII</v>
      </c>
      <c r="N939" s="56" t="e">
        <f>VLOOKUP(MIN(IFERROR(VLOOKUP(T939,Catalogos!$F:$G,2,0),200),IFERROR(VLOOKUP(U939,Catalogos!$F:$G,2,0),200),IFERROR(VLOOKUP(V939,Catalogos!$F:$G,2,0),200),IFERROR(VLOOKUP(W939,Catalogos!$F:$G,2,0),200)),Catalogos!$G$30:$H$57,2,0)</f>
        <v>#N/A</v>
      </c>
      <c r="O939" s="53" t="e">
        <f>VLOOKUP($F939,Catalogos!$A:$C,3,0)</f>
        <v>#N/A</v>
      </c>
      <c r="P939" s="14" t="e">
        <f t="shared" si="78"/>
        <v>#N/A</v>
      </c>
      <c r="Q939" s="20">
        <f t="shared" si="79"/>
        <v>0</v>
      </c>
      <c r="R939" s="20" t="e">
        <f t="shared" si="80"/>
        <v>#N/A</v>
      </c>
      <c r="S939" s="20" t="s">
        <v>118</v>
      </c>
      <c r="T939" s="65" t="e">
        <f>VLOOKUP($X939,Vector!$A:$I,6,0)</f>
        <v>#N/A</v>
      </c>
      <c r="U939" s="65" t="e">
        <f>VLOOKUP($X939,Vector!$A:$I,7,0)</f>
        <v>#N/A</v>
      </c>
      <c r="V939" s="65" t="e">
        <f>VLOOKUP($X939,Vector!$A:$I,8,0)</f>
        <v>#N/A</v>
      </c>
      <c r="W939" s="65" t="e">
        <f>VLOOKUP($X939,Vector!$A:$I,9,0)</f>
        <v>#N/A</v>
      </c>
      <c r="X939" s="13" t="str">
        <f t="shared" si="81"/>
        <v/>
      </c>
      <c r="Y939" s="75">
        <f t="shared" si="82"/>
        <v>0</v>
      </c>
    </row>
    <row r="940" spans="10:25" x14ac:dyDescent="0.25">
      <c r="J940" s="57" t="e">
        <f>+VLOOKUP($X940,Vector!$A:$P,4,0)-$A940</f>
        <v>#N/A</v>
      </c>
      <c r="K940" s="57" t="e">
        <f>+VLOOKUP($X940,Vector!$A:$P,2,0)</f>
        <v>#N/A</v>
      </c>
      <c r="L940" s="57" t="e">
        <f>VLOOKUP(VLOOKUP($X940,Vector!$A:$P,5,0),Catalogos!K:L,2,0)</f>
        <v>#N/A</v>
      </c>
      <c r="M940" s="53" t="str">
        <f>IFERROR(VLOOKUP($F940,Catalogos!$A:$B,2,0),"VII")</f>
        <v>VII</v>
      </c>
      <c r="N940" s="56" t="e">
        <f>VLOOKUP(MIN(IFERROR(VLOOKUP(T940,Catalogos!$F:$G,2,0),200),IFERROR(VLOOKUP(U940,Catalogos!$F:$G,2,0),200),IFERROR(VLOOKUP(V940,Catalogos!$F:$G,2,0),200),IFERROR(VLOOKUP(W940,Catalogos!$F:$G,2,0),200)),Catalogos!$G$30:$H$57,2,0)</f>
        <v>#N/A</v>
      </c>
      <c r="O940" s="53" t="e">
        <f>VLOOKUP($F940,Catalogos!$A:$C,3,0)</f>
        <v>#N/A</v>
      </c>
      <c r="P940" s="14" t="e">
        <f t="shared" si="78"/>
        <v>#N/A</v>
      </c>
      <c r="Q940" s="20">
        <f t="shared" si="79"/>
        <v>0</v>
      </c>
      <c r="R940" s="20" t="e">
        <f t="shared" si="80"/>
        <v>#N/A</v>
      </c>
      <c r="S940" s="20" t="s">
        <v>118</v>
      </c>
      <c r="T940" s="65" t="e">
        <f>VLOOKUP($X940,Vector!$A:$I,6,0)</f>
        <v>#N/A</v>
      </c>
      <c r="U940" s="65" t="e">
        <f>VLOOKUP($X940,Vector!$A:$I,7,0)</f>
        <v>#N/A</v>
      </c>
      <c r="V940" s="65" t="e">
        <f>VLOOKUP($X940,Vector!$A:$I,8,0)</f>
        <v>#N/A</v>
      </c>
      <c r="W940" s="65" t="e">
        <f>VLOOKUP($X940,Vector!$A:$I,9,0)</f>
        <v>#N/A</v>
      </c>
      <c r="X940" s="13" t="str">
        <f t="shared" si="81"/>
        <v/>
      </c>
      <c r="Y940" s="75">
        <f t="shared" si="82"/>
        <v>0</v>
      </c>
    </row>
    <row r="941" spans="10:25" x14ac:dyDescent="0.25">
      <c r="J941" s="57" t="e">
        <f>+VLOOKUP($X941,Vector!$A:$P,4,0)-$A941</f>
        <v>#N/A</v>
      </c>
      <c r="K941" s="57" t="e">
        <f>+VLOOKUP($X941,Vector!$A:$P,2,0)</f>
        <v>#N/A</v>
      </c>
      <c r="L941" s="57" t="e">
        <f>VLOOKUP(VLOOKUP($X941,Vector!$A:$P,5,0),Catalogos!K:L,2,0)</f>
        <v>#N/A</v>
      </c>
      <c r="M941" s="53" t="str">
        <f>IFERROR(VLOOKUP($F941,Catalogos!$A:$B,2,0),"VII")</f>
        <v>VII</v>
      </c>
      <c r="N941" s="56" t="e">
        <f>VLOOKUP(MIN(IFERROR(VLOOKUP(T941,Catalogos!$F:$G,2,0),200),IFERROR(VLOOKUP(U941,Catalogos!$F:$G,2,0),200),IFERROR(VLOOKUP(V941,Catalogos!$F:$G,2,0),200),IFERROR(VLOOKUP(W941,Catalogos!$F:$G,2,0),200)),Catalogos!$G$30:$H$57,2,0)</f>
        <v>#N/A</v>
      </c>
      <c r="O941" s="53" t="e">
        <f>VLOOKUP($F941,Catalogos!$A:$C,3,0)</f>
        <v>#N/A</v>
      </c>
      <c r="P941" s="14" t="e">
        <f t="shared" si="78"/>
        <v>#N/A</v>
      </c>
      <c r="Q941" s="20">
        <f t="shared" si="79"/>
        <v>0</v>
      </c>
      <c r="R941" s="20" t="e">
        <f t="shared" si="80"/>
        <v>#N/A</v>
      </c>
      <c r="S941" s="20" t="s">
        <v>118</v>
      </c>
      <c r="T941" s="65" t="e">
        <f>VLOOKUP($X941,Vector!$A:$I,6,0)</f>
        <v>#N/A</v>
      </c>
      <c r="U941" s="65" t="e">
        <f>VLOOKUP($X941,Vector!$A:$I,7,0)</f>
        <v>#N/A</v>
      </c>
      <c r="V941" s="65" t="e">
        <f>VLOOKUP($X941,Vector!$A:$I,8,0)</f>
        <v>#N/A</v>
      </c>
      <c r="W941" s="65" t="e">
        <f>VLOOKUP($X941,Vector!$A:$I,9,0)</f>
        <v>#N/A</v>
      </c>
      <c r="X941" s="13" t="str">
        <f t="shared" si="81"/>
        <v/>
      </c>
      <c r="Y941" s="75">
        <f t="shared" si="82"/>
        <v>0</v>
      </c>
    </row>
    <row r="942" spans="10:25" x14ac:dyDescent="0.25">
      <c r="J942" s="57" t="e">
        <f>+VLOOKUP($X942,Vector!$A:$P,4,0)-$A942</f>
        <v>#N/A</v>
      </c>
      <c r="K942" s="57" t="e">
        <f>+VLOOKUP($X942,Vector!$A:$P,2,0)</f>
        <v>#N/A</v>
      </c>
      <c r="L942" s="57" t="e">
        <f>VLOOKUP(VLOOKUP($X942,Vector!$A:$P,5,0),Catalogos!K:L,2,0)</f>
        <v>#N/A</v>
      </c>
      <c r="M942" s="53" t="str">
        <f>IFERROR(VLOOKUP($F942,Catalogos!$A:$B,2,0),"VII")</f>
        <v>VII</v>
      </c>
      <c r="N942" s="56" t="e">
        <f>VLOOKUP(MIN(IFERROR(VLOOKUP(T942,Catalogos!$F:$G,2,0),200),IFERROR(VLOOKUP(U942,Catalogos!$F:$G,2,0),200),IFERROR(VLOOKUP(V942,Catalogos!$F:$G,2,0),200),IFERROR(VLOOKUP(W942,Catalogos!$F:$G,2,0),200)),Catalogos!$G$30:$H$57,2,0)</f>
        <v>#N/A</v>
      </c>
      <c r="O942" s="53" t="e">
        <f>VLOOKUP($F942,Catalogos!$A:$C,3,0)</f>
        <v>#N/A</v>
      </c>
      <c r="P942" s="14" t="e">
        <f t="shared" si="78"/>
        <v>#N/A</v>
      </c>
      <c r="Q942" s="20">
        <f t="shared" si="79"/>
        <v>0</v>
      </c>
      <c r="R942" s="20" t="e">
        <f t="shared" si="80"/>
        <v>#N/A</v>
      </c>
      <c r="S942" s="20" t="s">
        <v>118</v>
      </c>
      <c r="T942" s="65" t="e">
        <f>VLOOKUP($X942,Vector!$A:$I,6,0)</f>
        <v>#N/A</v>
      </c>
      <c r="U942" s="65" t="e">
        <f>VLOOKUP($X942,Vector!$A:$I,7,0)</f>
        <v>#N/A</v>
      </c>
      <c r="V942" s="65" t="e">
        <f>VLOOKUP($X942,Vector!$A:$I,8,0)</f>
        <v>#N/A</v>
      </c>
      <c r="W942" s="65" t="e">
        <f>VLOOKUP($X942,Vector!$A:$I,9,0)</f>
        <v>#N/A</v>
      </c>
      <c r="X942" s="13" t="str">
        <f t="shared" si="81"/>
        <v/>
      </c>
      <c r="Y942" s="75">
        <f t="shared" si="82"/>
        <v>0</v>
      </c>
    </row>
    <row r="943" spans="10:25" x14ac:dyDescent="0.25">
      <c r="J943" s="57" t="e">
        <f>+VLOOKUP($X943,Vector!$A:$P,4,0)-$A943</f>
        <v>#N/A</v>
      </c>
      <c r="K943" s="57" t="e">
        <f>+VLOOKUP($X943,Vector!$A:$P,2,0)</f>
        <v>#N/A</v>
      </c>
      <c r="L943" s="57" t="e">
        <f>VLOOKUP(VLOOKUP($X943,Vector!$A:$P,5,0),Catalogos!K:L,2,0)</f>
        <v>#N/A</v>
      </c>
      <c r="M943" s="53" t="str">
        <f>IFERROR(VLOOKUP($F943,Catalogos!$A:$B,2,0),"VII")</f>
        <v>VII</v>
      </c>
      <c r="N943" s="56" t="e">
        <f>VLOOKUP(MIN(IFERROR(VLOOKUP(T943,Catalogos!$F:$G,2,0),200),IFERROR(VLOOKUP(U943,Catalogos!$F:$G,2,0),200),IFERROR(VLOOKUP(V943,Catalogos!$F:$G,2,0),200),IFERROR(VLOOKUP(W943,Catalogos!$F:$G,2,0),200)),Catalogos!$G$30:$H$57,2,0)</f>
        <v>#N/A</v>
      </c>
      <c r="O943" s="53" t="e">
        <f>VLOOKUP($F943,Catalogos!$A:$C,3,0)</f>
        <v>#N/A</v>
      </c>
      <c r="P943" s="14" t="e">
        <f t="shared" ref="P943:P997" si="83">+K943*D943</f>
        <v>#N/A</v>
      </c>
      <c r="Q943" s="20">
        <f t="shared" ref="Q943:Q997" si="84">+H943-A943</f>
        <v>0</v>
      </c>
      <c r="R943" s="20" t="e">
        <f t="shared" ref="R943:R997" si="85">+J943-A943</f>
        <v>#N/A</v>
      </c>
      <c r="S943" s="20" t="s">
        <v>118</v>
      </c>
      <c r="T943" s="65" t="e">
        <f>VLOOKUP($X943,Vector!$A:$I,6,0)</f>
        <v>#N/A</v>
      </c>
      <c r="U943" s="65" t="e">
        <f>VLOOKUP($X943,Vector!$A:$I,7,0)</f>
        <v>#N/A</v>
      </c>
      <c r="V943" s="65" t="e">
        <f>VLOOKUP($X943,Vector!$A:$I,8,0)</f>
        <v>#N/A</v>
      </c>
      <c r="W943" s="65" t="e">
        <f>VLOOKUP($X943,Vector!$A:$I,9,0)</f>
        <v>#N/A</v>
      </c>
      <c r="X943" s="13" t="str">
        <f t="shared" ref="X943:X997" si="86">E943&amp;F943&amp;G943</f>
        <v/>
      </c>
      <c r="Y943" s="75">
        <f t="shared" si="82"/>
        <v>0</v>
      </c>
    </row>
    <row r="944" spans="10:25" x14ac:dyDescent="0.25">
      <c r="J944" s="57" t="e">
        <f>+VLOOKUP($X944,Vector!$A:$P,4,0)-$A944</f>
        <v>#N/A</v>
      </c>
      <c r="K944" s="57" t="e">
        <f>+VLOOKUP($X944,Vector!$A:$P,2,0)</f>
        <v>#N/A</v>
      </c>
      <c r="L944" s="57" t="e">
        <f>VLOOKUP(VLOOKUP($X944,Vector!$A:$P,5,0),Catalogos!K:L,2,0)</f>
        <v>#N/A</v>
      </c>
      <c r="M944" s="53" t="str">
        <f>IFERROR(VLOOKUP($F944,Catalogos!$A:$B,2,0),"VII")</f>
        <v>VII</v>
      </c>
      <c r="N944" s="56" t="e">
        <f>VLOOKUP(MIN(IFERROR(VLOOKUP(T944,Catalogos!$F:$G,2,0),200),IFERROR(VLOOKUP(U944,Catalogos!$F:$G,2,0),200),IFERROR(VLOOKUP(V944,Catalogos!$F:$G,2,0),200),IFERROR(VLOOKUP(W944,Catalogos!$F:$G,2,0),200)),Catalogos!$G$30:$H$57,2,0)</f>
        <v>#N/A</v>
      </c>
      <c r="O944" s="53" t="e">
        <f>VLOOKUP($F944,Catalogos!$A:$C,3,0)</f>
        <v>#N/A</v>
      </c>
      <c r="P944" s="14" t="e">
        <f t="shared" si="83"/>
        <v>#N/A</v>
      </c>
      <c r="Q944" s="20">
        <f t="shared" si="84"/>
        <v>0</v>
      </c>
      <c r="R944" s="20" t="e">
        <f t="shared" si="85"/>
        <v>#N/A</v>
      </c>
      <c r="S944" s="20" t="s">
        <v>118</v>
      </c>
      <c r="T944" s="65" t="e">
        <f>VLOOKUP($X944,Vector!$A:$I,6,0)</f>
        <v>#N/A</v>
      </c>
      <c r="U944" s="65" t="e">
        <f>VLOOKUP($X944,Vector!$A:$I,7,0)</f>
        <v>#N/A</v>
      </c>
      <c r="V944" s="65" t="e">
        <f>VLOOKUP($X944,Vector!$A:$I,8,0)</f>
        <v>#N/A</v>
      </c>
      <c r="W944" s="65" t="e">
        <f>VLOOKUP($X944,Vector!$A:$I,9,0)</f>
        <v>#N/A</v>
      </c>
      <c r="X944" s="13" t="str">
        <f t="shared" si="86"/>
        <v/>
      </c>
      <c r="Y944" s="75">
        <f t="shared" si="82"/>
        <v>0</v>
      </c>
    </row>
    <row r="945" spans="10:25" x14ac:dyDescent="0.25">
      <c r="J945" s="57" t="e">
        <f>+VLOOKUP($X945,Vector!$A:$P,4,0)-$A945</f>
        <v>#N/A</v>
      </c>
      <c r="K945" s="57" t="e">
        <f>+VLOOKUP($X945,Vector!$A:$P,2,0)</f>
        <v>#N/A</v>
      </c>
      <c r="L945" s="57" t="e">
        <f>VLOOKUP(VLOOKUP($X945,Vector!$A:$P,5,0),Catalogos!K:L,2,0)</f>
        <v>#N/A</v>
      </c>
      <c r="M945" s="53" t="str">
        <f>IFERROR(VLOOKUP($F945,Catalogos!$A:$B,2,0),"VII")</f>
        <v>VII</v>
      </c>
      <c r="N945" s="56" t="e">
        <f>VLOOKUP(MIN(IFERROR(VLOOKUP(T945,Catalogos!$F:$G,2,0),200),IFERROR(VLOOKUP(U945,Catalogos!$F:$G,2,0),200),IFERROR(VLOOKUP(V945,Catalogos!$F:$G,2,0),200),IFERROR(VLOOKUP(W945,Catalogos!$F:$G,2,0),200)),Catalogos!$G$30:$H$57,2,0)</f>
        <v>#N/A</v>
      </c>
      <c r="O945" s="53" t="e">
        <f>VLOOKUP($F945,Catalogos!$A:$C,3,0)</f>
        <v>#N/A</v>
      </c>
      <c r="P945" s="14" t="e">
        <f t="shared" si="83"/>
        <v>#N/A</v>
      </c>
      <c r="Q945" s="20">
        <f t="shared" si="84"/>
        <v>0</v>
      </c>
      <c r="R945" s="20" t="e">
        <f t="shared" si="85"/>
        <v>#N/A</v>
      </c>
      <c r="S945" s="20" t="s">
        <v>118</v>
      </c>
      <c r="T945" s="65" t="e">
        <f>VLOOKUP($X945,Vector!$A:$I,6,0)</f>
        <v>#N/A</v>
      </c>
      <c r="U945" s="65" t="e">
        <f>VLOOKUP($X945,Vector!$A:$I,7,0)</f>
        <v>#N/A</v>
      </c>
      <c r="V945" s="65" t="e">
        <f>VLOOKUP($X945,Vector!$A:$I,8,0)</f>
        <v>#N/A</v>
      </c>
      <c r="W945" s="65" t="e">
        <f>VLOOKUP($X945,Vector!$A:$I,9,0)</f>
        <v>#N/A</v>
      </c>
      <c r="X945" s="13" t="str">
        <f t="shared" si="86"/>
        <v/>
      </c>
      <c r="Y945" s="75">
        <f t="shared" si="82"/>
        <v>0</v>
      </c>
    </row>
    <row r="946" spans="10:25" x14ac:dyDescent="0.25">
      <c r="J946" s="57" t="e">
        <f>+VLOOKUP($X946,Vector!$A:$P,4,0)-$A946</f>
        <v>#N/A</v>
      </c>
      <c r="K946" s="57" t="e">
        <f>+VLOOKUP($X946,Vector!$A:$P,2,0)</f>
        <v>#N/A</v>
      </c>
      <c r="L946" s="57" t="e">
        <f>VLOOKUP(VLOOKUP($X946,Vector!$A:$P,5,0),Catalogos!K:L,2,0)</f>
        <v>#N/A</v>
      </c>
      <c r="M946" s="53" t="str">
        <f>IFERROR(VLOOKUP($F946,Catalogos!$A:$B,2,0),"VII")</f>
        <v>VII</v>
      </c>
      <c r="N946" s="56" t="e">
        <f>VLOOKUP(MIN(IFERROR(VLOOKUP(T946,Catalogos!$F:$G,2,0),200),IFERROR(VLOOKUP(U946,Catalogos!$F:$G,2,0),200),IFERROR(VLOOKUP(V946,Catalogos!$F:$G,2,0),200),IFERROR(VLOOKUP(W946,Catalogos!$F:$G,2,0),200)),Catalogos!$G$30:$H$57,2,0)</f>
        <v>#N/A</v>
      </c>
      <c r="O946" s="53" t="e">
        <f>VLOOKUP($F946,Catalogos!$A:$C,3,0)</f>
        <v>#N/A</v>
      </c>
      <c r="P946" s="14" t="e">
        <f t="shared" si="83"/>
        <v>#N/A</v>
      </c>
      <c r="Q946" s="20">
        <f t="shared" si="84"/>
        <v>0</v>
      </c>
      <c r="R946" s="20" t="e">
        <f t="shared" si="85"/>
        <v>#N/A</v>
      </c>
      <c r="S946" s="20" t="s">
        <v>118</v>
      </c>
      <c r="T946" s="65" t="e">
        <f>VLOOKUP($X946,Vector!$A:$I,6,0)</f>
        <v>#N/A</v>
      </c>
      <c r="U946" s="65" t="e">
        <f>VLOOKUP($X946,Vector!$A:$I,7,0)</f>
        <v>#N/A</v>
      </c>
      <c r="V946" s="65" t="e">
        <f>VLOOKUP($X946,Vector!$A:$I,8,0)</f>
        <v>#N/A</v>
      </c>
      <c r="W946" s="65" t="e">
        <f>VLOOKUP($X946,Vector!$A:$I,9,0)</f>
        <v>#N/A</v>
      </c>
      <c r="X946" s="13" t="str">
        <f t="shared" si="86"/>
        <v/>
      </c>
      <c r="Y946" s="75">
        <f t="shared" si="82"/>
        <v>0</v>
      </c>
    </row>
    <row r="947" spans="10:25" x14ac:dyDescent="0.25">
      <c r="J947" s="57" t="e">
        <f>+VLOOKUP($X947,Vector!$A:$P,4,0)-$A947</f>
        <v>#N/A</v>
      </c>
      <c r="K947" s="57" t="e">
        <f>+VLOOKUP($X947,Vector!$A:$P,2,0)</f>
        <v>#N/A</v>
      </c>
      <c r="L947" s="57" t="e">
        <f>VLOOKUP(VLOOKUP($X947,Vector!$A:$P,5,0),Catalogos!K:L,2,0)</f>
        <v>#N/A</v>
      </c>
      <c r="M947" s="53" t="str">
        <f>IFERROR(VLOOKUP($F947,Catalogos!$A:$B,2,0),"VII")</f>
        <v>VII</v>
      </c>
      <c r="N947" s="56" t="e">
        <f>VLOOKUP(MIN(IFERROR(VLOOKUP(T947,Catalogos!$F:$G,2,0),200),IFERROR(VLOOKUP(U947,Catalogos!$F:$G,2,0),200),IFERROR(VLOOKUP(V947,Catalogos!$F:$G,2,0),200),IFERROR(VLOOKUP(W947,Catalogos!$F:$G,2,0),200)),Catalogos!$G$30:$H$57,2,0)</f>
        <v>#N/A</v>
      </c>
      <c r="O947" s="53" t="e">
        <f>VLOOKUP($F947,Catalogos!$A:$C,3,0)</f>
        <v>#N/A</v>
      </c>
      <c r="P947" s="14" t="e">
        <f t="shared" si="83"/>
        <v>#N/A</v>
      </c>
      <c r="Q947" s="20">
        <f t="shared" si="84"/>
        <v>0</v>
      </c>
      <c r="R947" s="20" t="e">
        <f t="shared" si="85"/>
        <v>#N/A</v>
      </c>
      <c r="S947" s="20" t="s">
        <v>118</v>
      </c>
      <c r="T947" s="65" t="e">
        <f>VLOOKUP($X947,Vector!$A:$I,6,0)</f>
        <v>#N/A</v>
      </c>
      <c r="U947" s="65" t="e">
        <f>VLOOKUP($X947,Vector!$A:$I,7,0)</f>
        <v>#N/A</v>
      </c>
      <c r="V947" s="65" t="e">
        <f>VLOOKUP($X947,Vector!$A:$I,8,0)</f>
        <v>#N/A</v>
      </c>
      <c r="W947" s="65" t="e">
        <f>VLOOKUP($X947,Vector!$A:$I,9,0)</f>
        <v>#N/A</v>
      </c>
      <c r="X947" s="13" t="str">
        <f t="shared" si="86"/>
        <v/>
      </c>
      <c r="Y947" s="75">
        <f t="shared" si="82"/>
        <v>0</v>
      </c>
    </row>
    <row r="948" spans="10:25" x14ac:dyDescent="0.25">
      <c r="J948" s="57" t="e">
        <f>+VLOOKUP($X948,Vector!$A:$P,4,0)-$A948</f>
        <v>#N/A</v>
      </c>
      <c r="K948" s="57" t="e">
        <f>+VLOOKUP($X948,Vector!$A:$P,2,0)</f>
        <v>#N/A</v>
      </c>
      <c r="L948" s="57" t="e">
        <f>VLOOKUP(VLOOKUP($X948,Vector!$A:$P,5,0),Catalogos!K:L,2,0)</f>
        <v>#N/A</v>
      </c>
      <c r="M948" s="53" t="str">
        <f>IFERROR(VLOOKUP($F948,Catalogos!$A:$B,2,0),"VII")</f>
        <v>VII</v>
      </c>
      <c r="N948" s="56" t="e">
        <f>VLOOKUP(MIN(IFERROR(VLOOKUP(T948,Catalogos!$F:$G,2,0),200),IFERROR(VLOOKUP(U948,Catalogos!$F:$G,2,0),200),IFERROR(VLOOKUP(V948,Catalogos!$F:$G,2,0),200),IFERROR(VLOOKUP(W948,Catalogos!$F:$G,2,0),200)),Catalogos!$G$30:$H$57,2,0)</f>
        <v>#N/A</v>
      </c>
      <c r="O948" s="53" t="e">
        <f>VLOOKUP($F948,Catalogos!$A:$C,3,0)</f>
        <v>#N/A</v>
      </c>
      <c r="P948" s="14" t="e">
        <f t="shared" si="83"/>
        <v>#N/A</v>
      </c>
      <c r="Q948" s="20">
        <f t="shared" si="84"/>
        <v>0</v>
      </c>
      <c r="R948" s="20" t="e">
        <f t="shared" si="85"/>
        <v>#N/A</v>
      </c>
      <c r="S948" s="20" t="s">
        <v>118</v>
      </c>
      <c r="T948" s="65" t="e">
        <f>VLOOKUP($X948,Vector!$A:$I,6,0)</f>
        <v>#N/A</v>
      </c>
      <c r="U948" s="65" t="e">
        <f>VLOOKUP($X948,Vector!$A:$I,7,0)</f>
        <v>#N/A</v>
      </c>
      <c r="V948" s="65" t="e">
        <f>VLOOKUP($X948,Vector!$A:$I,8,0)</f>
        <v>#N/A</v>
      </c>
      <c r="W948" s="65" t="e">
        <f>VLOOKUP($X948,Vector!$A:$I,9,0)</f>
        <v>#N/A</v>
      </c>
      <c r="X948" s="13" t="str">
        <f t="shared" si="86"/>
        <v/>
      </c>
      <c r="Y948" s="75">
        <f t="shared" si="82"/>
        <v>0</v>
      </c>
    </row>
    <row r="949" spans="10:25" x14ac:dyDescent="0.25">
      <c r="J949" s="57" t="e">
        <f>+VLOOKUP($X949,Vector!$A:$P,4,0)-$A949</f>
        <v>#N/A</v>
      </c>
      <c r="K949" s="57" t="e">
        <f>+VLOOKUP($X949,Vector!$A:$P,2,0)</f>
        <v>#N/A</v>
      </c>
      <c r="L949" s="57" t="e">
        <f>VLOOKUP(VLOOKUP($X949,Vector!$A:$P,5,0),Catalogos!K:L,2,0)</f>
        <v>#N/A</v>
      </c>
      <c r="M949" s="53" t="str">
        <f>IFERROR(VLOOKUP($F949,Catalogos!$A:$B,2,0),"VII")</f>
        <v>VII</v>
      </c>
      <c r="N949" s="56" t="e">
        <f>VLOOKUP(MIN(IFERROR(VLOOKUP(T949,Catalogos!$F:$G,2,0),200),IFERROR(VLOOKUP(U949,Catalogos!$F:$G,2,0),200),IFERROR(VLOOKUP(V949,Catalogos!$F:$G,2,0),200),IFERROR(VLOOKUP(W949,Catalogos!$F:$G,2,0),200)),Catalogos!$G$30:$H$57,2,0)</f>
        <v>#N/A</v>
      </c>
      <c r="O949" s="53" t="e">
        <f>VLOOKUP($F949,Catalogos!$A:$C,3,0)</f>
        <v>#N/A</v>
      </c>
      <c r="P949" s="14" t="e">
        <f t="shared" si="83"/>
        <v>#N/A</v>
      </c>
      <c r="Q949" s="20">
        <f t="shared" si="84"/>
        <v>0</v>
      </c>
      <c r="R949" s="20" t="e">
        <f t="shared" si="85"/>
        <v>#N/A</v>
      </c>
      <c r="S949" s="20" t="s">
        <v>118</v>
      </c>
      <c r="T949" s="65" t="e">
        <f>VLOOKUP($X949,Vector!$A:$I,6,0)</f>
        <v>#N/A</v>
      </c>
      <c r="U949" s="65" t="e">
        <f>VLOOKUP($X949,Vector!$A:$I,7,0)</f>
        <v>#N/A</v>
      </c>
      <c r="V949" s="65" t="e">
        <f>VLOOKUP($X949,Vector!$A:$I,8,0)</f>
        <v>#N/A</v>
      </c>
      <c r="W949" s="65" t="e">
        <f>VLOOKUP($X949,Vector!$A:$I,9,0)</f>
        <v>#N/A</v>
      </c>
      <c r="X949" s="13" t="str">
        <f t="shared" si="86"/>
        <v/>
      </c>
      <c r="Y949" s="75">
        <f t="shared" si="82"/>
        <v>0</v>
      </c>
    </row>
    <row r="950" spans="10:25" x14ac:dyDescent="0.25">
      <c r="J950" s="57" t="e">
        <f>+VLOOKUP($X950,Vector!$A:$P,4,0)-$A950</f>
        <v>#N/A</v>
      </c>
      <c r="K950" s="57" t="e">
        <f>+VLOOKUP($X950,Vector!$A:$P,2,0)</f>
        <v>#N/A</v>
      </c>
      <c r="L950" s="57" t="e">
        <f>VLOOKUP(VLOOKUP($X950,Vector!$A:$P,5,0),Catalogos!K:L,2,0)</f>
        <v>#N/A</v>
      </c>
      <c r="M950" s="53" t="str">
        <f>IFERROR(VLOOKUP($F950,Catalogos!$A:$B,2,0),"VII")</f>
        <v>VII</v>
      </c>
      <c r="N950" s="56" t="e">
        <f>VLOOKUP(MIN(IFERROR(VLOOKUP(T950,Catalogos!$F:$G,2,0),200),IFERROR(VLOOKUP(U950,Catalogos!$F:$G,2,0),200),IFERROR(VLOOKUP(V950,Catalogos!$F:$G,2,0),200),IFERROR(VLOOKUP(W950,Catalogos!$F:$G,2,0),200)),Catalogos!$G$30:$H$57,2,0)</f>
        <v>#N/A</v>
      </c>
      <c r="O950" s="53" t="e">
        <f>VLOOKUP($F950,Catalogos!$A:$C,3,0)</f>
        <v>#N/A</v>
      </c>
      <c r="P950" s="14" t="e">
        <f t="shared" si="83"/>
        <v>#N/A</v>
      </c>
      <c r="Q950" s="20">
        <f t="shared" si="84"/>
        <v>0</v>
      </c>
      <c r="R950" s="20" t="e">
        <f t="shared" si="85"/>
        <v>#N/A</v>
      </c>
      <c r="S950" s="20" t="s">
        <v>118</v>
      </c>
      <c r="T950" s="65" t="e">
        <f>VLOOKUP($X950,Vector!$A:$I,6,0)</f>
        <v>#N/A</v>
      </c>
      <c r="U950" s="65" t="e">
        <f>VLOOKUP($X950,Vector!$A:$I,7,0)</f>
        <v>#N/A</v>
      </c>
      <c r="V950" s="65" t="e">
        <f>VLOOKUP($X950,Vector!$A:$I,8,0)</f>
        <v>#N/A</v>
      </c>
      <c r="W950" s="65" t="e">
        <f>VLOOKUP($X950,Vector!$A:$I,9,0)</f>
        <v>#N/A</v>
      </c>
      <c r="X950" s="13" t="str">
        <f t="shared" si="86"/>
        <v/>
      </c>
      <c r="Y950" s="75">
        <f t="shared" si="82"/>
        <v>0</v>
      </c>
    </row>
    <row r="951" spans="10:25" x14ac:dyDescent="0.25">
      <c r="J951" s="57" t="e">
        <f>+VLOOKUP($X951,Vector!$A:$P,4,0)-$A951</f>
        <v>#N/A</v>
      </c>
      <c r="K951" s="57" t="e">
        <f>+VLOOKUP($X951,Vector!$A:$P,2,0)</f>
        <v>#N/A</v>
      </c>
      <c r="L951" s="57" t="e">
        <f>VLOOKUP(VLOOKUP($X951,Vector!$A:$P,5,0),Catalogos!K:L,2,0)</f>
        <v>#N/A</v>
      </c>
      <c r="M951" s="53" t="str">
        <f>IFERROR(VLOOKUP($F951,Catalogos!$A:$B,2,0),"VII")</f>
        <v>VII</v>
      </c>
      <c r="N951" s="56" t="e">
        <f>VLOOKUP(MIN(IFERROR(VLOOKUP(T951,Catalogos!$F:$G,2,0),200),IFERROR(VLOOKUP(U951,Catalogos!$F:$G,2,0),200),IFERROR(VLOOKUP(V951,Catalogos!$F:$G,2,0),200),IFERROR(VLOOKUP(W951,Catalogos!$F:$G,2,0),200)),Catalogos!$G$30:$H$57,2,0)</f>
        <v>#N/A</v>
      </c>
      <c r="O951" s="53" t="e">
        <f>VLOOKUP($F951,Catalogos!$A:$C,3,0)</f>
        <v>#N/A</v>
      </c>
      <c r="P951" s="14" t="e">
        <f t="shared" si="83"/>
        <v>#N/A</v>
      </c>
      <c r="Q951" s="20">
        <f t="shared" si="84"/>
        <v>0</v>
      </c>
      <c r="R951" s="20" t="e">
        <f t="shared" si="85"/>
        <v>#N/A</v>
      </c>
      <c r="S951" s="20" t="s">
        <v>118</v>
      </c>
      <c r="T951" s="65" t="e">
        <f>VLOOKUP($X951,Vector!$A:$I,6,0)</f>
        <v>#N/A</v>
      </c>
      <c r="U951" s="65" t="e">
        <f>VLOOKUP($X951,Vector!$A:$I,7,0)</f>
        <v>#N/A</v>
      </c>
      <c r="V951" s="65" t="e">
        <f>VLOOKUP($X951,Vector!$A:$I,8,0)</f>
        <v>#N/A</v>
      </c>
      <c r="W951" s="65" t="e">
        <f>VLOOKUP($X951,Vector!$A:$I,9,0)</f>
        <v>#N/A</v>
      </c>
      <c r="X951" s="13" t="str">
        <f t="shared" si="86"/>
        <v/>
      </c>
      <c r="Y951" s="75">
        <f t="shared" si="82"/>
        <v>0</v>
      </c>
    </row>
    <row r="952" spans="10:25" x14ac:dyDescent="0.25">
      <c r="J952" s="57" t="e">
        <f>+VLOOKUP($X952,Vector!$A:$P,4,0)-$A952</f>
        <v>#N/A</v>
      </c>
      <c r="K952" s="57" t="e">
        <f>+VLOOKUP($X952,Vector!$A:$P,2,0)</f>
        <v>#N/A</v>
      </c>
      <c r="L952" s="57" t="e">
        <f>VLOOKUP(VLOOKUP($X952,Vector!$A:$P,5,0),Catalogos!K:L,2,0)</f>
        <v>#N/A</v>
      </c>
      <c r="M952" s="53" t="str">
        <f>IFERROR(VLOOKUP($F952,Catalogos!$A:$B,2,0),"VII")</f>
        <v>VII</v>
      </c>
      <c r="N952" s="56" t="e">
        <f>VLOOKUP(MIN(IFERROR(VLOOKUP(T952,Catalogos!$F:$G,2,0),200),IFERROR(VLOOKUP(U952,Catalogos!$F:$G,2,0),200),IFERROR(VLOOKUP(V952,Catalogos!$F:$G,2,0),200),IFERROR(VLOOKUP(W952,Catalogos!$F:$G,2,0),200)),Catalogos!$G$30:$H$57,2,0)</f>
        <v>#N/A</v>
      </c>
      <c r="O952" s="53" t="e">
        <f>VLOOKUP($F952,Catalogos!$A:$C,3,0)</f>
        <v>#N/A</v>
      </c>
      <c r="P952" s="14" t="e">
        <f t="shared" si="83"/>
        <v>#N/A</v>
      </c>
      <c r="Q952" s="20">
        <f t="shared" si="84"/>
        <v>0</v>
      </c>
      <c r="R952" s="20" t="e">
        <f t="shared" si="85"/>
        <v>#N/A</v>
      </c>
      <c r="S952" s="20" t="s">
        <v>118</v>
      </c>
      <c r="T952" s="65" t="e">
        <f>VLOOKUP($X952,Vector!$A:$I,6,0)</f>
        <v>#N/A</v>
      </c>
      <c r="U952" s="65" t="e">
        <f>VLOOKUP($X952,Vector!$A:$I,7,0)</f>
        <v>#N/A</v>
      </c>
      <c r="V952" s="65" t="e">
        <f>VLOOKUP($X952,Vector!$A:$I,8,0)</f>
        <v>#N/A</v>
      </c>
      <c r="W952" s="65" t="e">
        <f>VLOOKUP($X952,Vector!$A:$I,9,0)</f>
        <v>#N/A</v>
      </c>
      <c r="X952" s="13" t="str">
        <f t="shared" si="86"/>
        <v/>
      </c>
      <c r="Y952" s="75">
        <f t="shared" si="82"/>
        <v>0</v>
      </c>
    </row>
    <row r="953" spans="10:25" x14ac:dyDescent="0.25">
      <c r="J953" s="57" t="e">
        <f>+VLOOKUP($X953,Vector!$A:$P,4,0)-$A953</f>
        <v>#N/A</v>
      </c>
      <c r="K953" s="57" t="e">
        <f>+VLOOKUP($X953,Vector!$A:$P,2,0)</f>
        <v>#N/A</v>
      </c>
      <c r="L953" s="57" t="e">
        <f>VLOOKUP(VLOOKUP($X953,Vector!$A:$P,5,0),Catalogos!K:L,2,0)</f>
        <v>#N/A</v>
      </c>
      <c r="M953" s="53" t="str">
        <f>IFERROR(VLOOKUP($F953,Catalogos!$A:$B,2,0),"VII")</f>
        <v>VII</v>
      </c>
      <c r="N953" s="56" t="e">
        <f>VLOOKUP(MIN(IFERROR(VLOOKUP(T953,Catalogos!$F:$G,2,0),200),IFERROR(VLOOKUP(U953,Catalogos!$F:$G,2,0),200),IFERROR(VLOOKUP(V953,Catalogos!$F:$G,2,0),200),IFERROR(VLOOKUP(W953,Catalogos!$F:$G,2,0),200)),Catalogos!$G$30:$H$57,2,0)</f>
        <v>#N/A</v>
      </c>
      <c r="O953" s="53" t="e">
        <f>VLOOKUP($F953,Catalogos!$A:$C,3,0)</f>
        <v>#N/A</v>
      </c>
      <c r="P953" s="14" t="e">
        <f t="shared" si="83"/>
        <v>#N/A</v>
      </c>
      <c r="Q953" s="20">
        <f t="shared" si="84"/>
        <v>0</v>
      </c>
      <c r="R953" s="20" t="e">
        <f t="shared" si="85"/>
        <v>#N/A</v>
      </c>
      <c r="S953" s="20" t="s">
        <v>118</v>
      </c>
      <c r="T953" s="65" t="e">
        <f>VLOOKUP($X953,Vector!$A:$I,6,0)</f>
        <v>#N/A</v>
      </c>
      <c r="U953" s="65" t="e">
        <f>VLOOKUP($X953,Vector!$A:$I,7,0)</f>
        <v>#N/A</v>
      </c>
      <c r="V953" s="65" t="e">
        <f>VLOOKUP($X953,Vector!$A:$I,8,0)</f>
        <v>#N/A</v>
      </c>
      <c r="W953" s="65" t="e">
        <f>VLOOKUP($X953,Vector!$A:$I,9,0)</f>
        <v>#N/A</v>
      </c>
      <c r="X953" s="13" t="str">
        <f t="shared" si="86"/>
        <v/>
      </c>
      <c r="Y953" s="75">
        <f t="shared" si="82"/>
        <v>0</v>
      </c>
    </row>
    <row r="954" spans="10:25" x14ac:dyDescent="0.25">
      <c r="J954" s="57" t="e">
        <f>+VLOOKUP($X954,Vector!$A:$P,4,0)-$A954</f>
        <v>#N/A</v>
      </c>
      <c r="K954" s="57" t="e">
        <f>+VLOOKUP($X954,Vector!$A:$P,2,0)</f>
        <v>#N/A</v>
      </c>
      <c r="L954" s="57" t="e">
        <f>VLOOKUP(VLOOKUP($X954,Vector!$A:$P,5,0),Catalogos!K:L,2,0)</f>
        <v>#N/A</v>
      </c>
      <c r="M954" s="53" t="str">
        <f>IFERROR(VLOOKUP($F954,Catalogos!$A:$B,2,0),"VII")</f>
        <v>VII</v>
      </c>
      <c r="N954" s="56" t="e">
        <f>VLOOKUP(MIN(IFERROR(VLOOKUP(T954,Catalogos!$F:$G,2,0),200),IFERROR(VLOOKUP(U954,Catalogos!$F:$G,2,0),200),IFERROR(VLOOKUP(V954,Catalogos!$F:$G,2,0),200),IFERROR(VLOOKUP(W954,Catalogos!$F:$G,2,0),200)),Catalogos!$G$30:$H$57,2,0)</f>
        <v>#N/A</v>
      </c>
      <c r="O954" s="53" t="e">
        <f>VLOOKUP($F954,Catalogos!$A:$C,3,0)</f>
        <v>#N/A</v>
      </c>
      <c r="P954" s="14" t="e">
        <f t="shared" si="83"/>
        <v>#N/A</v>
      </c>
      <c r="Q954" s="20">
        <f t="shared" si="84"/>
        <v>0</v>
      </c>
      <c r="R954" s="20" t="e">
        <f t="shared" si="85"/>
        <v>#N/A</v>
      </c>
      <c r="S954" s="20" t="s">
        <v>118</v>
      </c>
      <c r="T954" s="65" t="e">
        <f>VLOOKUP($X954,Vector!$A:$I,6,0)</f>
        <v>#N/A</v>
      </c>
      <c r="U954" s="65" t="e">
        <f>VLOOKUP($X954,Vector!$A:$I,7,0)</f>
        <v>#N/A</v>
      </c>
      <c r="V954" s="65" t="e">
        <f>VLOOKUP($X954,Vector!$A:$I,8,0)</f>
        <v>#N/A</v>
      </c>
      <c r="W954" s="65" t="e">
        <f>VLOOKUP($X954,Vector!$A:$I,9,0)</f>
        <v>#N/A</v>
      </c>
      <c r="X954" s="13" t="str">
        <f t="shared" si="86"/>
        <v/>
      </c>
      <c r="Y954" s="75">
        <f t="shared" si="82"/>
        <v>0</v>
      </c>
    </row>
    <row r="955" spans="10:25" x14ac:dyDescent="0.25">
      <c r="J955" s="57" t="e">
        <f>+VLOOKUP($X955,Vector!$A:$P,4,0)-$A955</f>
        <v>#N/A</v>
      </c>
      <c r="K955" s="57" t="e">
        <f>+VLOOKUP($X955,Vector!$A:$P,2,0)</f>
        <v>#N/A</v>
      </c>
      <c r="L955" s="57" t="e">
        <f>VLOOKUP(VLOOKUP($X955,Vector!$A:$P,5,0),Catalogos!K:L,2,0)</f>
        <v>#N/A</v>
      </c>
      <c r="M955" s="53" t="str">
        <f>IFERROR(VLOOKUP($F955,Catalogos!$A:$B,2,0),"VII")</f>
        <v>VII</v>
      </c>
      <c r="N955" s="56" t="e">
        <f>VLOOKUP(MIN(IFERROR(VLOOKUP(T955,Catalogos!$F:$G,2,0),200),IFERROR(VLOOKUP(U955,Catalogos!$F:$G,2,0),200),IFERROR(VLOOKUP(V955,Catalogos!$F:$G,2,0),200),IFERROR(VLOOKUP(W955,Catalogos!$F:$G,2,0),200)),Catalogos!$G$30:$H$57,2,0)</f>
        <v>#N/A</v>
      </c>
      <c r="O955" s="53" t="e">
        <f>VLOOKUP($F955,Catalogos!$A:$C,3,0)</f>
        <v>#N/A</v>
      </c>
      <c r="P955" s="14" t="e">
        <f t="shared" si="83"/>
        <v>#N/A</v>
      </c>
      <c r="Q955" s="20">
        <f t="shared" si="84"/>
        <v>0</v>
      </c>
      <c r="R955" s="20" t="e">
        <f t="shared" si="85"/>
        <v>#N/A</v>
      </c>
      <c r="S955" s="20" t="s">
        <v>118</v>
      </c>
      <c r="T955" s="65" t="e">
        <f>VLOOKUP($X955,Vector!$A:$I,6,0)</f>
        <v>#N/A</v>
      </c>
      <c r="U955" s="65" t="e">
        <f>VLOOKUP($X955,Vector!$A:$I,7,0)</f>
        <v>#N/A</v>
      </c>
      <c r="V955" s="65" t="e">
        <f>VLOOKUP($X955,Vector!$A:$I,8,0)</f>
        <v>#N/A</v>
      </c>
      <c r="W955" s="65" t="e">
        <f>VLOOKUP($X955,Vector!$A:$I,9,0)</f>
        <v>#N/A</v>
      </c>
      <c r="X955" s="13" t="str">
        <f t="shared" si="86"/>
        <v/>
      </c>
      <c r="Y955" s="75">
        <f t="shared" si="82"/>
        <v>0</v>
      </c>
    </row>
    <row r="956" spans="10:25" x14ac:dyDescent="0.25">
      <c r="J956" s="57" t="e">
        <f>+VLOOKUP($X956,Vector!$A:$P,4,0)-$A956</f>
        <v>#N/A</v>
      </c>
      <c r="K956" s="57" t="e">
        <f>+VLOOKUP($X956,Vector!$A:$P,2,0)</f>
        <v>#N/A</v>
      </c>
      <c r="L956" s="57" t="e">
        <f>VLOOKUP(VLOOKUP($X956,Vector!$A:$P,5,0),Catalogos!K:L,2,0)</f>
        <v>#N/A</v>
      </c>
      <c r="M956" s="53" t="str">
        <f>IFERROR(VLOOKUP($F956,Catalogos!$A:$B,2,0),"VII")</f>
        <v>VII</v>
      </c>
      <c r="N956" s="56" t="e">
        <f>VLOOKUP(MIN(IFERROR(VLOOKUP(T956,Catalogos!$F:$G,2,0),200),IFERROR(VLOOKUP(U956,Catalogos!$F:$G,2,0),200),IFERROR(VLOOKUP(V956,Catalogos!$F:$G,2,0),200),IFERROR(VLOOKUP(W956,Catalogos!$F:$G,2,0),200)),Catalogos!$G$30:$H$57,2,0)</f>
        <v>#N/A</v>
      </c>
      <c r="O956" s="53" t="e">
        <f>VLOOKUP($F956,Catalogos!$A:$C,3,0)</f>
        <v>#N/A</v>
      </c>
      <c r="P956" s="14" t="e">
        <f t="shared" si="83"/>
        <v>#N/A</v>
      </c>
      <c r="Q956" s="20">
        <f t="shared" si="84"/>
        <v>0</v>
      </c>
      <c r="R956" s="20" t="e">
        <f t="shared" si="85"/>
        <v>#N/A</v>
      </c>
      <c r="S956" s="20" t="s">
        <v>118</v>
      </c>
      <c r="T956" s="65" t="e">
        <f>VLOOKUP($X956,Vector!$A:$I,6,0)</f>
        <v>#N/A</v>
      </c>
      <c r="U956" s="65" t="e">
        <f>VLOOKUP($X956,Vector!$A:$I,7,0)</f>
        <v>#N/A</v>
      </c>
      <c r="V956" s="65" t="e">
        <f>VLOOKUP($X956,Vector!$A:$I,8,0)</f>
        <v>#N/A</v>
      </c>
      <c r="W956" s="65" t="e">
        <f>VLOOKUP($X956,Vector!$A:$I,9,0)</f>
        <v>#N/A</v>
      </c>
      <c r="X956" s="13" t="str">
        <f t="shared" si="86"/>
        <v/>
      </c>
      <c r="Y956" s="75">
        <f t="shared" si="82"/>
        <v>0</v>
      </c>
    </row>
    <row r="957" spans="10:25" x14ac:dyDescent="0.25">
      <c r="J957" s="57" t="e">
        <f>+VLOOKUP($X957,Vector!$A:$P,4,0)-$A957</f>
        <v>#N/A</v>
      </c>
      <c r="K957" s="57" t="e">
        <f>+VLOOKUP($X957,Vector!$A:$P,2,0)</f>
        <v>#N/A</v>
      </c>
      <c r="L957" s="57" t="e">
        <f>VLOOKUP(VLOOKUP($X957,Vector!$A:$P,5,0),Catalogos!K:L,2,0)</f>
        <v>#N/A</v>
      </c>
      <c r="M957" s="53" t="str">
        <f>IFERROR(VLOOKUP($F957,Catalogos!$A:$B,2,0),"VII")</f>
        <v>VII</v>
      </c>
      <c r="N957" s="56" t="e">
        <f>VLOOKUP(MIN(IFERROR(VLOOKUP(T957,Catalogos!$F:$G,2,0),200),IFERROR(VLOOKUP(U957,Catalogos!$F:$G,2,0),200),IFERROR(VLOOKUP(V957,Catalogos!$F:$G,2,0),200),IFERROR(VLOOKUP(W957,Catalogos!$F:$G,2,0),200)),Catalogos!$G$30:$H$57,2,0)</f>
        <v>#N/A</v>
      </c>
      <c r="O957" s="53" t="e">
        <f>VLOOKUP($F957,Catalogos!$A:$C,3,0)</f>
        <v>#N/A</v>
      </c>
      <c r="P957" s="14" t="e">
        <f t="shared" si="83"/>
        <v>#N/A</v>
      </c>
      <c r="Q957" s="20">
        <f t="shared" si="84"/>
        <v>0</v>
      </c>
      <c r="R957" s="20" t="e">
        <f t="shared" si="85"/>
        <v>#N/A</v>
      </c>
      <c r="S957" s="20" t="s">
        <v>118</v>
      </c>
      <c r="T957" s="65" t="e">
        <f>VLOOKUP($X957,Vector!$A:$I,6,0)</f>
        <v>#N/A</v>
      </c>
      <c r="U957" s="65" t="e">
        <f>VLOOKUP($X957,Vector!$A:$I,7,0)</f>
        <v>#N/A</v>
      </c>
      <c r="V957" s="65" t="e">
        <f>VLOOKUP($X957,Vector!$A:$I,8,0)</f>
        <v>#N/A</v>
      </c>
      <c r="W957" s="65" t="e">
        <f>VLOOKUP($X957,Vector!$A:$I,9,0)</f>
        <v>#N/A</v>
      </c>
      <c r="X957" s="13" t="str">
        <f t="shared" si="86"/>
        <v/>
      </c>
      <c r="Y957" s="75">
        <f t="shared" si="82"/>
        <v>0</v>
      </c>
    </row>
    <row r="958" spans="10:25" x14ac:dyDescent="0.25">
      <c r="J958" s="57" t="e">
        <f>+VLOOKUP($X958,Vector!$A:$P,4,0)-$A958</f>
        <v>#N/A</v>
      </c>
      <c r="K958" s="57" t="e">
        <f>+VLOOKUP($X958,Vector!$A:$P,2,0)</f>
        <v>#N/A</v>
      </c>
      <c r="L958" s="57" t="e">
        <f>VLOOKUP(VLOOKUP($X958,Vector!$A:$P,5,0),Catalogos!K:L,2,0)</f>
        <v>#N/A</v>
      </c>
      <c r="M958" s="53" t="str">
        <f>IFERROR(VLOOKUP($F958,Catalogos!$A:$B,2,0),"VII")</f>
        <v>VII</v>
      </c>
      <c r="N958" s="56" t="e">
        <f>VLOOKUP(MIN(IFERROR(VLOOKUP(T958,Catalogos!$F:$G,2,0),200),IFERROR(VLOOKUP(U958,Catalogos!$F:$G,2,0),200),IFERROR(VLOOKUP(V958,Catalogos!$F:$G,2,0),200),IFERROR(VLOOKUP(W958,Catalogos!$F:$G,2,0),200)),Catalogos!$G$30:$H$57,2,0)</f>
        <v>#N/A</v>
      </c>
      <c r="O958" s="53" t="e">
        <f>VLOOKUP($F958,Catalogos!$A:$C,3,0)</f>
        <v>#N/A</v>
      </c>
      <c r="P958" s="14" t="e">
        <f t="shared" si="83"/>
        <v>#N/A</v>
      </c>
      <c r="Q958" s="20">
        <f t="shared" si="84"/>
        <v>0</v>
      </c>
      <c r="R958" s="20" t="e">
        <f t="shared" si="85"/>
        <v>#N/A</v>
      </c>
      <c r="S958" s="20" t="s">
        <v>118</v>
      </c>
      <c r="T958" s="65" t="e">
        <f>VLOOKUP($X958,Vector!$A:$I,6,0)</f>
        <v>#N/A</v>
      </c>
      <c r="U958" s="65" t="e">
        <f>VLOOKUP($X958,Vector!$A:$I,7,0)</f>
        <v>#N/A</v>
      </c>
      <c r="V958" s="65" t="e">
        <f>VLOOKUP($X958,Vector!$A:$I,8,0)</f>
        <v>#N/A</v>
      </c>
      <c r="W958" s="65" t="e">
        <f>VLOOKUP($X958,Vector!$A:$I,9,0)</f>
        <v>#N/A</v>
      </c>
      <c r="X958" s="13" t="str">
        <f t="shared" si="86"/>
        <v/>
      </c>
      <c r="Y958" s="75">
        <f t="shared" si="82"/>
        <v>0</v>
      </c>
    </row>
    <row r="959" spans="10:25" x14ac:dyDescent="0.25">
      <c r="J959" s="57" t="e">
        <f>+VLOOKUP($X959,Vector!$A:$P,4,0)-$A959</f>
        <v>#N/A</v>
      </c>
      <c r="K959" s="57" t="e">
        <f>+VLOOKUP($X959,Vector!$A:$P,2,0)</f>
        <v>#N/A</v>
      </c>
      <c r="L959" s="57" t="e">
        <f>VLOOKUP(VLOOKUP($X959,Vector!$A:$P,5,0),Catalogos!K:L,2,0)</f>
        <v>#N/A</v>
      </c>
      <c r="M959" s="53" t="str">
        <f>IFERROR(VLOOKUP($F959,Catalogos!$A:$B,2,0),"VII")</f>
        <v>VII</v>
      </c>
      <c r="N959" s="56" t="e">
        <f>VLOOKUP(MIN(IFERROR(VLOOKUP(T959,Catalogos!$F:$G,2,0),200),IFERROR(VLOOKUP(U959,Catalogos!$F:$G,2,0),200),IFERROR(VLOOKUP(V959,Catalogos!$F:$G,2,0),200),IFERROR(VLOOKUP(W959,Catalogos!$F:$G,2,0),200)),Catalogos!$G$30:$H$57,2,0)</f>
        <v>#N/A</v>
      </c>
      <c r="O959" s="53" t="e">
        <f>VLOOKUP($F959,Catalogos!$A:$C,3,0)</f>
        <v>#N/A</v>
      </c>
      <c r="P959" s="14" t="e">
        <f t="shared" si="83"/>
        <v>#N/A</v>
      </c>
      <c r="Q959" s="20">
        <f t="shared" si="84"/>
        <v>0</v>
      </c>
      <c r="R959" s="20" t="e">
        <f t="shared" si="85"/>
        <v>#N/A</v>
      </c>
      <c r="S959" s="20" t="s">
        <v>118</v>
      </c>
      <c r="T959" s="65" t="e">
        <f>VLOOKUP($X959,Vector!$A:$I,6,0)</f>
        <v>#N/A</v>
      </c>
      <c r="U959" s="65" t="e">
        <f>VLOOKUP($X959,Vector!$A:$I,7,0)</f>
        <v>#N/A</v>
      </c>
      <c r="V959" s="65" t="e">
        <f>VLOOKUP($X959,Vector!$A:$I,8,0)</f>
        <v>#N/A</v>
      </c>
      <c r="W959" s="65" t="e">
        <f>VLOOKUP($X959,Vector!$A:$I,9,0)</f>
        <v>#N/A</v>
      </c>
      <c r="X959" s="13" t="str">
        <f t="shared" si="86"/>
        <v/>
      </c>
      <c r="Y959" s="75">
        <f t="shared" si="82"/>
        <v>0</v>
      </c>
    </row>
    <row r="960" spans="10:25" x14ac:dyDescent="0.25">
      <c r="J960" s="57" t="e">
        <f>+VLOOKUP($X960,Vector!$A:$P,4,0)-$A960</f>
        <v>#N/A</v>
      </c>
      <c r="K960" s="57" t="e">
        <f>+VLOOKUP($X960,Vector!$A:$P,2,0)</f>
        <v>#N/A</v>
      </c>
      <c r="L960" s="57" t="e">
        <f>VLOOKUP(VLOOKUP($X960,Vector!$A:$P,5,0),Catalogos!K:L,2,0)</f>
        <v>#N/A</v>
      </c>
      <c r="M960" s="53" t="str">
        <f>IFERROR(VLOOKUP($F960,Catalogos!$A:$B,2,0),"VII")</f>
        <v>VII</v>
      </c>
      <c r="N960" s="56" t="e">
        <f>VLOOKUP(MIN(IFERROR(VLOOKUP(T960,Catalogos!$F:$G,2,0),200),IFERROR(VLOOKUP(U960,Catalogos!$F:$G,2,0),200),IFERROR(VLOOKUP(V960,Catalogos!$F:$G,2,0),200),IFERROR(VLOOKUP(W960,Catalogos!$F:$G,2,0),200)),Catalogos!$G$30:$H$57,2,0)</f>
        <v>#N/A</v>
      </c>
      <c r="O960" s="53" t="e">
        <f>VLOOKUP($F960,Catalogos!$A:$C,3,0)</f>
        <v>#N/A</v>
      </c>
      <c r="P960" s="14" t="e">
        <f t="shared" si="83"/>
        <v>#N/A</v>
      </c>
      <c r="Q960" s="20">
        <f t="shared" si="84"/>
        <v>0</v>
      </c>
      <c r="R960" s="20" t="e">
        <f t="shared" si="85"/>
        <v>#N/A</v>
      </c>
      <c r="S960" s="20" t="s">
        <v>118</v>
      </c>
      <c r="T960" s="65" t="e">
        <f>VLOOKUP($X960,Vector!$A:$I,6,0)</f>
        <v>#N/A</v>
      </c>
      <c r="U960" s="65" t="e">
        <f>VLOOKUP($X960,Vector!$A:$I,7,0)</f>
        <v>#N/A</v>
      </c>
      <c r="V960" s="65" t="e">
        <f>VLOOKUP($X960,Vector!$A:$I,8,0)</f>
        <v>#N/A</v>
      </c>
      <c r="W960" s="65" t="e">
        <f>VLOOKUP($X960,Vector!$A:$I,9,0)</f>
        <v>#N/A</v>
      </c>
      <c r="X960" s="13" t="str">
        <f t="shared" si="86"/>
        <v/>
      </c>
      <c r="Y960" s="75">
        <f t="shared" si="82"/>
        <v>0</v>
      </c>
    </row>
    <row r="961" spans="10:25" x14ac:dyDescent="0.25">
      <c r="J961" s="57" t="e">
        <f>+VLOOKUP($X961,Vector!$A:$P,4,0)-$A961</f>
        <v>#N/A</v>
      </c>
      <c r="K961" s="57" t="e">
        <f>+VLOOKUP($X961,Vector!$A:$P,2,0)</f>
        <v>#N/A</v>
      </c>
      <c r="L961" s="57" t="e">
        <f>VLOOKUP(VLOOKUP($X961,Vector!$A:$P,5,0),Catalogos!K:L,2,0)</f>
        <v>#N/A</v>
      </c>
      <c r="M961" s="53" t="str">
        <f>IFERROR(VLOOKUP($F961,Catalogos!$A:$B,2,0),"VII")</f>
        <v>VII</v>
      </c>
      <c r="N961" s="56" t="e">
        <f>VLOOKUP(MIN(IFERROR(VLOOKUP(T961,Catalogos!$F:$G,2,0),200),IFERROR(VLOOKUP(U961,Catalogos!$F:$G,2,0),200),IFERROR(VLOOKUP(V961,Catalogos!$F:$G,2,0),200),IFERROR(VLOOKUP(W961,Catalogos!$F:$G,2,0),200)),Catalogos!$G$30:$H$57,2,0)</f>
        <v>#N/A</v>
      </c>
      <c r="O961" s="53" t="e">
        <f>VLOOKUP($F961,Catalogos!$A:$C,3,0)</f>
        <v>#N/A</v>
      </c>
      <c r="P961" s="14" t="e">
        <f t="shared" si="83"/>
        <v>#N/A</v>
      </c>
      <c r="Q961" s="20">
        <f t="shared" si="84"/>
        <v>0</v>
      </c>
      <c r="R961" s="20" t="e">
        <f t="shared" si="85"/>
        <v>#N/A</v>
      </c>
      <c r="S961" s="20" t="s">
        <v>118</v>
      </c>
      <c r="T961" s="65" t="e">
        <f>VLOOKUP($X961,Vector!$A:$I,6,0)</f>
        <v>#N/A</v>
      </c>
      <c r="U961" s="65" t="e">
        <f>VLOOKUP($X961,Vector!$A:$I,7,0)</f>
        <v>#N/A</v>
      </c>
      <c r="V961" s="65" t="e">
        <f>VLOOKUP($X961,Vector!$A:$I,8,0)</f>
        <v>#N/A</v>
      </c>
      <c r="W961" s="65" t="e">
        <f>VLOOKUP($X961,Vector!$A:$I,9,0)</f>
        <v>#N/A</v>
      </c>
      <c r="X961" s="13" t="str">
        <f t="shared" si="86"/>
        <v/>
      </c>
      <c r="Y961" s="75">
        <f t="shared" si="82"/>
        <v>0</v>
      </c>
    </row>
    <row r="962" spans="10:25" x14ac:dyDescent="0.25">
      <c r="J962" s="57" t="e">
        <f>+VLOOKUP($X962,Vector!$A:$P,4,0)-$A962</f>
        <v>#N/A</v>
      </c>
      <c r="K962" s="57" t="e">
        <f>+VLOOKUP($X962,Vector!$A:$P,2,0)</f>
        <v>#N/A</v>
      </c>
      <c r="L962" s="57" t="e">
        <f>VLOOKUP(VLOOKUP($X962,Vector!$A:$P,5,0),Catalogos!K:L,2,0)</f>
        <v>#N/A</v>
      </c>
      <c r="M962" s="53" t="str">
        <f>IFERROR(VLOOKUP($F962,Catalogos!$A:$B,2,0),"VII")</f>
        <v>VII</v>
      </c>
      <c r="N962" s="56" t="e">
        <f>VLOOKUP(MIN(IFERROR(VLOOKUP(T962,Catalogos!$F:$G,2,0),200),IFERROR(VLOOKUP(U962,Catalogos!$F:$G,2,0),200),IFERROR(VLOOKUP(V962,Catalogos!$F:$G,2,0),200),IFERROR(VLOOKUP(W962,Catalogos!$F:$G,2,0),200)),Catalogos!$G$30:$H$57,2,0)</f>
        <v>#N/A</v>
      </c>
      <c r="O962" s="53" t="e">
        <f>VLOOKUP($F962,Catalogos!$A:$C,3,0)</f>
        <v>#N/A</v>
      </c>
      <c r="P962" s="14" t="e">
        <f t="shared" si="83"/>
        <v>#N/A</v>
      </c>
      <c r="Q962" s="20">
        <f t="shared" si="84"/>
        <v>0</v>
      </c>
      <c r="R962" s="20" t="e">
        <f t="shared" si="85"/>
        <v>#N/A</v>
      </c>
      <c r="S962" s="20" t="s">
        <v>118</v>
      </c>
      <c r="T962" s="65" t="e">
        <f>VLOOKUP($X962,Vector!$A:$I,6,0)</f>
        <v>#N/A</v>
      </c>
      <c r="U962" s="65" t="e">
        <f>VLOOKUP($X962,Vector!$A:$I,7,0)</f>
        <v>#N/A</v>
      </c>
      <c r="V962" s="65" t="e">
        <f>VLOOKUP($X962,Vector!$A:$I,8,0)</f>
        <v>#N/A</v>
      </c>
      <c r="W962" s="65" t="e">
        <f>VLOOKUP($X962,Vector!$A:$I,9,0)</f>
        <v>#N/A</v>
      </c>
      <c r="X962" s="13" t="str">
        <f t="shared" si="86"/>
        <v/>
      </c>
      <c r="Y962" s="75">
        <f t="shared" si="82"/>
        <v>0</v>
      </c>
    </row>
    <row r="963" spans="10:25" x14ac:dyDescent="0.25">
      <c r="J963" s="57" t="e">
        <f>+VLOOKUP($X963,Vector!$A:$P,4,0)-$A963</f>
        <v>#N/A</v>
      </c>
      <c r="K963" s="57" t="e">
        <f>+VLOOKUP($X963,Vector!$A:$P,2,0)</f>
        <v>#N/A</v>
      </c>
      <c r="L963" s="57" t="e">
        <f>VLOOKUP(VLOOKUP($X963,Vector!$A:$P,5,0),Catalogos!K:L,2,0)</f>
        <v>#N/A</v>
      </c>
      <c r="M963" s="53" t="str">
        <f>IFERROR(VLOOKUP($F963,Catalogos!$A:$B,2,0),"VII")</f>
        <v>VII</v>
      </c>
      <c r="N963" s="56" t="e">
        <f>VLOOKUP(MIN(IFERROR(VLOOKUP(T963,Catalogos!$F:$G,2,0),200),IFERROR(VLOOKUP(U963,Catalogos!$F:$G,2,0),200),IFERROR(VLOOKUP(V963,Catalogos!$F:$G,2,0),200),IFERROR(VLOOKUP(W963,Catalogos!$F:$G,2,0),200)),Catalogos!$G$30:$H$57,2,0)</f>
        <v>#N/A</v>
      </c>
      <c r="O963" s="53" t="e">
        <f>VLOOKUP($F963,Catalogos!$A:$C,3,0)</f>
        <v>#N/A</v>
      </c>
      <c r="P963" s="14" t="e">
        <f t="shared" si="83"/>
        <v>#N/A</v>
      </c>
      <c r="Q963" s="20">
        <f t="shared" si="84"/>
        <v>0</v>
      </c>
      <c r="R963" s="20" t="e">
        <f t="shared" si="85"/>
        <v>#N/A</v>
      </c>
      <c r="S963" s="20" t="s">
        <v>118</v>
      </c>
      <c r="T963" s="65" t="e">
        <f>VLOOKUP($X963,Vector!$A:$I,6,0)</f>
        <v>#N/A</v>
      </c>
      <c r="U963" s="65" t="e">
        <f>VLOOKUP($X963,Vector!$A:$I,7,0)</f>
        <v>#N/A</v>
      </c>
      <c r="V963" s="65" t="e">
        <f>VLOOKUP($X963,Vector!$A:$I,8,0)</f>
        <v>#N/A</v>
      </c>
      <c r="W963" s="65" t="e">
        <f>VLOOKUP($X963,Vector!$A:$I,9,0)</f>
        <v>#N/A</v>
      </c>
      <c r="X963" s="13" t="str">
        <f t="shared" si="86"/>
        <v/>
      </c>
      <c r="Y963" s="75">
        <f t="shared" ref="Y963:Y997" si="87">IF(X963="",0,1)</f>
        <v>0</v>
      </c>
    </row>
    <row r="964" spans="10:25" x14ac:dyDescent="0.25">
      <c r="J964" s="57" t="e">
        <f>+VLOOKUP($X964,Vector!$A:$P,4,0)-$A964</f>
        <v>#N/A</v>
      </c>
      <c r="K964" s="57" t="e">
        <f>+VLOOKUP($X964,Vector!$A:$P,2,0)</f>
        <v>#N/A</v>
      </c>
      <c r="L964" s="57" t="e">
        <f>VLOOKUP(VLOOKUP($X964,Vector!$A:$P,5,0),Catalogos!K:L,2,0)</f>
        <v>#N/A</v>
      </c>
      <c r="M964" s="53" t="str">
        <f>IFERROR(VLOOKUP($F964,Catalogos!$A:$B,2,0),"VII")</f>
        <v>VII</v>
      </c>
      <c r="N964" s="56" t="e">
        <f>VLOOKUP(MIN(IFERROR(VLOOKUP(T964,Catalogos!$F:$G,2,0),200),IFERROR(VLOOKUP(U964,Catalogos!$F:$G,2,0),200),IFERROR(VLOOKUP(V964,Catalogos!$F:$G,2,0),200),IFERROR(VLOOKUP(W964,Catalogos!$F:$G,2,0),200)),Catalogos!$G$30:$H$57,2,0)</f>
        <v>#N/A</v>
      </c>
      <c r="O964" s="53" t="e">
        <f>VLOOKUP($F964,Catalogos!$A:$C,3,0)</f>
        <v>#N/A</v>
      </c>
      <c r="P964" s="14" t="e">
        <f t="shared" si="83"/>
        <v>#N/A</v>
      </c>
      <c r="Q964" s="20">
        <f t="shared" si="84"/>
        <v>0</v>
      </c>
      <c r="R964" s="20" t="e">
        <f t="shared" si="85"/>
        <v>#N/A</v>
      </c>
      <c r="S964" s="20" t="s">
        <v>118</v>
      </c>
      <c r="T964" s="65" t="e">
        <f>VLOOKUP($X964,Vector!$A:$I,6,0)</f>
        <v>#N/A</v>
      </c>
      <c r="U964" s="65" t="e">
        <f>VLOOKUP($X964,Vector!$A:$I,7,0)</f>
        <v>#N/A</v>
      </c>
      <c r="V964" s="65" t="e">
        <f>VLOOKUP($X964,Vector!$A:$I,8,0)</f>
        <v>#N/A</v>
      </c>
      <c r="W964" s="65" t="e">
        <f>VLOOKUP($X964,Vector!$A:$I,9,0)</f>
        <v>#N/A</v>
      </c>
      <c r="X964" s="13" t="str">
        <f t="shared" si="86"/>
        <v/>
      </c>
      <c r="Y964" s="75">
        <f t="shared" si="87"/>
        <v>0</v>
      </c>
    </row>
    <row r="965" spans="10:25" x14ac:dyDescent="0.25">
      <c r="J965" s="57" t="e">
        <f>+VLOOKUP($X965,Vector!$A:$P,4,0)-$A965</f>
        <v>#N/A</v>
      </c>
      <c r="K965" s="57" t="e">
        <f>+VLOOKUP($X965,Vector!$A:$P,2,0)</f>
        <v>#N/A</v>
      </c>
      <c r="L965" s="57" t="e">
        <f>VLOOKUP(VLOOKUP($X965,Vector!$A:$P,5,0),Catalogos!K:L,2,0)</f>
        <v>#N/A</v>
      </c>
      <c r="M965" s="53" t="str">
        <f>IFERROR(VLOOKUP($F965,Catalogos!$A:$B,2,0),"VII")</f>
        <v>VII</v>
      </c>
      <c r="N965" s="56" t="e">
        <f>VLOOKUP(MIN(IFERROR(VLOOKUP(T965,Catalogos!$F:$G,2,0),200),IFERROR(VLOOKUP(U965,Catalogos!$F:$G,2,0),200),IFERROR(VLOOKUP(V965,Catalogos!$F:$G,2,0),200),IFERROR(VLOOKUP(W965,Catalogos!$F:$G,2,0),200)),Catalogos!$G$30:$H$57,2,0)</f>
        <v>#N/A</v>
      </c>
      <c r="O965" s="53" t="e">
        <f>VLOOKUP($F965,Catalogos!$A:$C,3,0)</f>
        <v>#N/A</v>
      </c>
      <c r="P965" s="14" t="e">
        <f t="shared" si="83"/>
        <v>#N/A</v>
      </c>
      <c r="Q965" s="20">
        <f t="shared" si="84"/>
        <v>0</v>
      </c>
      <c r="R965" s="20" t="e">
        <f t="shared" si="85"/>
        <v>#N/A</v>
      </c>
      <c r="S965" s="20" t="s">
        <v>118</v>
      </c>
      <c r="T965" s="65" t="e">
        <f>VLOOKUP($X965,Vector!$A:$I,6,0)</f>
        <v>#N/A</v>
      </c>
      <c r="U965" s="65" t="e">
        <f>VLOOKUP($X965,Vector!$A:$I,7,0)</f>
        <v>#N/A</v>
      </c>
      <c r="V965" s="65" t="e">
        <f>VLOOKUP($X965,Vector!$A:$I,8,0)</f>
        <v>#N/A</v>
      </c>
      <c r="W965" s="65" t="e">
        <f>VLOOKUP($X965,Vector!$A:$I,9,0)</f>
        <v>#N/A</v>
      </c>
      <c r="X965" s="13" t="str">
        <f t="shared" si="86"/>
        <v/>
      </c>
      <c r="Y965" s="75">
        <f t="shared" si="87"/>
        <v>0</v>
      </c>
    </row>
    <row r="966" spans="10:25" x14ac:dyDescent="0.25">
      <c r="J966" s="57" t="e">
        <f>+VLOOKUP($X966,Vector!$A:$P,4,0)-$A966</f>
        <v>#N/A</v>
      </c>
      <c r="K966" s="57" t="e">
        <f>+VLOOKUP($X966,Vector!$A:$P,2,0)</f>
        <v>#N/A</v>
      </c>
      <c r="L966" s="57" t="e">
        <f>VLOOKUP(VLOOKUP($X966,Vector!$A:$P,5,0),Catalogos!K:L,2,0)</f>
        <v>#N/A</v>
      </c>
      <c r="M966" s="53" t="str">
        <f>IFERROR(VLOOKUP($F966,Catalogos!$A:$B,2,0),"VII")</f>
        <v>VII</v>
      </c>
      <c r="N966" s="56" t="e">
        <f>VLOOKUP(MIN(IFERROR(VLOOKUP(T966,Catalogos!$F:$G,2,0),200),IFERROR(VLOOKUP(U966,Catalogos!$F:$G,2,0),200),IFERROR(VLOOKUP(V966,Catalogos!$F:$G,2,0),200),IFERROR(VLOOKUP(W966,Catalogos!$F:$G,2,0),200)),Catalogos!$G$30:$H$57,2,0)</f>
        <v>#N/A</v>
      </c>
      <c r="O966" s="53" t="e">
        <f>VLOOKUP($F966,Catalogos!$A:$C,3,0)</f>
        <v>#N/A</v>
      </c>
      <c r="P966" s="14" t="e">
        <f t="shared" si="83"/>
        <v>#N/A</v>
      </c>
      <c r="Q966" s="20">
        <f t="shared" si="84"/>
        <v>0</v>
      </c>
      <c r="R966" s="20" t="e">
        <f t="shared" si="85"/>
        <v>#N/A</v>
      </c>
      <c r="S966" s="20" t="s">
        <v>118</v>
      </c>
      <c r="T966" s="65" t="e">
        <f>VLOOKUP($X966,Vector!$A:$I,6,0)</f>
        <v>#N/A</v>
      </c>
      <c r="U966" s="65" t="e">
        <f>VLOOKUP($X966,Vector!$A:$I,7,0)</f>
        <v>#N/A</v>
      </c>
      <c r="V966" s="65" t="e">
        <f>VLOOKUP($X966,Vector!$A:$I,8,0)</f>
        <v>#N/A</v>
      </c>
      <c r="W966" s="65" t="e">
        <f>VLOOKUP($X966,Vector!$A:$I,9,0)</f>
        <v>#N/A</v>
      </c>
      <c r="X966" s="13" t="str">
        <f t="shared" si="86"/>
        <v/>
      </c>
      <c r="Y966" s="75">
        <f t="shared" si="87"/>
        <v>0</v>
      </c>
    </row>
    <row r="967" spans="10:25" x14ac:dyDescent="0.25">
      <c r="J967" s="57" t="e">
        <f>+VLOOKUP($X967,Vector!$A:$P,4,0)-$A967</f>
        <v>#N/A</v>
      </c>
      <c r="K967" s="57" t="e">
        <f>+VLOOKUP($X967,Vector!$A:$P,2,0)</f>
        <v>#N/A</v>
      </c>
      <c r="L967" s="57" t="e">
        <f>VLOOKUP(VLOOKUP($X967,Vector!$A:$P,5,0),Catalogos!K:L,2,0)</f>
        <v>#N/A</v>
      </c>
      <c r="M967" s="53" t="str">
        <f>IFERROR(VLOOKUP($F967,Catalogos!$A:$B,2,0),"VII")</f>
        <v>VII</v>
      </c>
      <c r="N967" s="56" t="e">
        <f>VLOOKUP(MIN(IFERROR(VLOOKUP(T967,Catalogos!$F:$G,2,0),200),IFERROR(VLOOKUP(U967,Catalogos!$F:$G,2,0),200),IFERROR(VLOOKUP(V967,Catalogos!$F:$G,2,0),200),IFERROR(VLOOKUP(W967,Catalogos!$F:$G,2,0),200)),Catalogos!$G$30:$H$57,2,0)</f>
        <v>#N/A</v>
      </c>
      <c r="O967" s="53" t="e">
        <f>VLOOKUP($F967,Catalogos!$A:$C,3,0)</f>
        <v>#N/A</v>
      </c>
      <c r="P967" s="14" t="e">
        <f t="shared" si="83"/>
        <v>#N/A</v>
      </c>
      <c r="Q967" s="20">
        <f t="shared" si="84"/>
        <v>0</v>
      </c>
      <c r="R967" s="20" t="e">
        <f t="shared" si="85"/>
        <v>#N/A</v>
      </c>
      <c r="S967" s="20" t="s">
        <v>118</v>
      </c>
      <c r="T967" s="65" t="e">
        <f>VLOOKUP($X967,Vector!$A:$I,6,0)</f>
        <v>#N/A</v>
      </c>
      <c r="U967" s="65" t="e">
        <f>VLOOKUP($X967,Vector!$A:$I,7,0)</f>
        <v>#N/A</v>
      </c>
      <c r="V967" s="65" t="e">
        <f>VLOOKUP($X967,Vector!$A:$I,8,0)</f>
        <v>#N/A</v>
      </c>
      <c r="W967" s="65" t="e">
        <f>VLOOKUP($X967,Vector!$A:$I,9,0)</f>
        <v>#N/A</v>
      </c>
      <c r="X967" s="13" t="str">
        <f t="shared" si="86"/>
        <v/>
      </c>
      <c r="Y967" s="75">
        <f t="shared" si="87"/>
        <v>0</v>
      </c>
    </row>
    <row r="968" spans="10:25" x14ac:dyDescent="0.25">
      <c r="J968" s="57" t="e">
        <f>+VLOOKUP($X968,Vector!$A:$P,4,0)-$A968</f>
        <v>#N/A</v>
      </c>
      <c r="K968" s="57" t="e">
        <f>+VLOOKUP($X968,Vector!$A:$P,2,0)</f>
        <v>#N/A</v>
      </c>
      <c r="L968" s="57" t="e">
        <f>VLOOKUP(VLOOKUP($X968,Vector!$A:$P,5,0),Catalogos!K:L,2,0)</f>
        <v>#N/A</v>
      </c>
      <c r="M968" s="53" t="str">
        <f>IFERROR(VLOOKUP($F968,Catalogos!$A:$B,2,0),"VII")</f>
        <v>VII</v>
      </c>
      <c r="N968" s="56" t="e">
        <f>VLOOKUP(MIN(IFERROR(VLOOKUP(T968,Catalogos!$F:$G,2,0),200),IFERROR(VLOOKUP(U968,Catalogos!$F:$G,2,0),200),IFERROR(VLOOKUP(V968,Catalogos!$F:$G,2,0),200),IFERROR(VLOOKUP(W968,Catalogos!$F:$G,2,0),200)),Catalogos!$G$30:$H$57,2,0)</f>
        <v>#N/A</v>
      </c>
      <c r="O968" s="53" t="e">
        <f>VLOOKUP($F968,Catalogos!$A:$C,3,0)</f>
        <v>#N/A</v>
      </c>
      <c r="P968" s="14" t="e">
        <f t="shared" si="83"/>
        <v>#N/A</v>
      </c>
      <c r="Q968" s="20">
        <f t="shared" si="84"/>
        <v>0</v>
      </c>
      <c r="R968" s="20" t="e">
        <f t="shared" si="85"/>
        <v>#N/A</v>
      </c>
      <c r="S968" s="20" t="s">
        <v>118</v>
      </c>
      <c r="T968" s="65" t="e">
        <f>VLOOKUP($X968,Vector!$A:$I,6,0)</f>
        <v>#N/A</v>
      </c>
      <c r="U968" s="65" t="e">
        <f>VLOOKUP($X968,Vector!$A:$I,7,0)</f>
        <v>#N/A</v>
      </c>
      <c r="V968" s="65" t="e">
        <f>VLOOKUP($X968,Vector!$A:$I,8,0)</f>
        <v>#N/A</v>
      </c>
      <c r="W968" s="65" t="e">
        <f>VLOOKUP($X968,Vector!$A:$I,9,0)</f>
        <v>#N/A</v>
      </c>
      <c r="X968" s="13" t="str">
        <f t="shared" si="86"/>
        <v/>
      </c>
      <c r="Y968" s="75">
        <f t="shared" si="87"/>
        <v>0</v>
      </c>
    </row>
    <row r="969" spans="10:25" x14ac:dyDescent="0.25">
      <c r="J969" s="57" t="e">
        <f>+VLOOKUP($X969,Vector!$A:$P,4,0)-$A969</f>
        <v>#N/A</v>
      </c>
      <c r="K969" s="57" t="e">
        <f>+VLOOKUP($X969,Vector!$A:$P,2,0)</f>
        <v>#N/A</v>
      </c>
      <c r="L969" s="57" t="e">
        <f>VLOOKUP(VLOOKUP($X969,Vector!$A:$P,5,0),Catalogos!K:L,2,0)</f>
        <v>#N/A</v>
      </c>
      <c r="M969" s="53" t="str">
        <f>IFERROR(VLOOKUP($F969,Catalogos!$A:$B,2,0),"VII")</f>
        <v>VII</v>
      </c>
      <c r="N969" s="56" t="e">
        <f>VLOOKUP(MIN(IFERROR(VLOOKUP(T969,Catalogos!$F:$G,2,0),200),IFERROR(VLOOKUP(U969,Catalogos!$F:$G,2,0),200),IFERROR(VLOOKUP(V969,Catalogos!$F:$G,2,0),200),IFERROR(VLOOKUP(W969,Catalogos!$F:$G,2,0),200)),Catalogos!$G$30:$H$57,2,0)</f>
        <v>#N/A</v>
      </c>
      <c r="O969" s="53" t="e">
        <f>VLOOKUP($F969,Catalogos!$A:$C,3,0)</f>
        <v>#N/A</v>
      </c>
      <c r="P969" s="14" t="e">
        <f t="shared" si="83"/>
        <v>#N/A</v>
      </c>
      <c r="Q969" s="20">
        <f t="shared" si="84"/>
        <v>0</v>
      </c>
      <c r="R969" s="20" t="e">
        <f t="shared" si="85"/>
        <v>#N/A</v>
      </c>
      <c r="S969" s="20" t="s">
        <v>118</v>
      </c>
      <c r="T969" s="65" t="e">
        <f>VLOOKUP($X969,Vector!$A:$I,6,0)</f>
        <v>#N/A</v>
      </c>
      <c r="U969" s="65" t="e">
        <f>VLOOKUP($X969,Vector!$A:$I,7,0)</f>
        <v>#N/A</v>
      </c>
      <c r="V969" s="65" t="e">
        <f>VLOOKUP($X969,Vector!$A:$I,8,0)</f>
        <v>#N/A</v>
      </c>
      <c r="W969" s="65" t="e">
        <f>VLOOKUP($X969,Vector!$A:$I,9,0)</f>
        <v>#N/A</v>
      </c>
      <c r="X969" s="13" t="str">
        <f t="shared" si="86"/>
        <v/>
      </c>
      <c r="Y969" s="75">
        <f t="shared" si="87"/>
        <v>0</v>
      </c>
    </row>
    <row r="970" spans="10:25" x14ac:dyDescent="0.25">
      <c r="J970" s="57" t="e">
        <f>+VLOOKUP($X970,Vector!$A:$P,4,0)-$A970</f>
        <v>#N/A</v>
      </c>
      <c r="K970" s="57" t="e">
        <f>+VLOOKUP($X970,Vector!$A:$P,2,0)</f>
        <v>#N/A</v>
      </c>
      <c r="L970" s="57" t="e">
        <f>VLOOKUP(VLOOKUP($X970,Vector!$A:$P,5,0),Catalogos!K:L,2,0)</f>
        <v>#N/A</v>
      </c>
      <c r="M970" s="53" t="str">
        <f>IFERROR(VLOOKUP($F970,Catalogos!$A:$B,2,0),"VII")</f>
        <v>VII</v>
      </c>
      <c r="N970" s="56" t="e">
        <f>VLOOKUP(MIN(IFERROR(VLOOKUP(T970,Catalogos!$F:$G,2,0),200),IFERROR(VLOOKUP(U970,Catalogos!$F:$G,2,0),200),IFERROR(VLOOKUP(V970,Catalogos!$F:$G,2,0),200),IFERROR(VLOOKUP(W970,Catalogos!$F:$G,2,0),200)),Catalogos!$G$30:$H$57,2,0)</f>
        <v>#N/A</v>
      </c>
      <c r="O970" s="53" t="e">
        <f>VLOOKUP($F970,Catalogos!$A:$C,3,0)</f>
        <v>#N/A</v>
      </c>
      <c r="P970" s="14" t="e">
        <f t="shared" si="83"/>
        <v>#N/A</v>
      </c>
      <c r="Q970" s="20">
        <f t="shared" si="84"/>
        <v>0</v>
      </c>
      <c r="R970" s="20" t="e">
        <f t="shared" si="85"/>
        <v>#N/A</v>
      </c>
      <c r="S970" s="20" t="s">
        <v>118</v>
      </c>
      <c r="T970" s="65" t="e">
        <f>VLOOKUP($X970,Vector!$A:$I,6,0)</f>
        <v>#N/A</v>
      </c>
      <c r="U970" s="65" t="e">
        <f>VLOOKUP($X970,Vector!$A:$I,7,0)</f>
        <v>#N/A</v>
      </c>
      <c r="V970" s="65" t="e">
        <f>VLOOKUP($X970,Vector!$A:$I,8,0)</f>
        <v>#N/A</v>
      </c>
      <c r="W970" s="65" t="e">
        <f>VLOOKUP($X970,Vector!$A:$I,9,0)</f>
        <v>#N/A</v>
      </c>
      <c r="X970" s="13" t="str">
        <f t="shared" si="86"/>
        <v/>
      </c>
      <c r="Y970" s="75">
        <f t="shared" si="87"/>
        <v>0</v>
      </c>
    </row>
    <row r="971" spans="10:25" x14ac:dyDescent="0.25">
      <c r="J971" s="57" t="e">
        <f>+VLOOKUP($X971,Vector!$A:$P,4,0)-$A971</f>
        <v>#N/A</v>
      </c>
      <c r="K971" s="57" t="e">
        <f>+VLOOKUP($X971,Vector!$A:$P,2,0)</f>
        <v>#N/A</v>
      </c>
      <c r="L971" s="57" t="e">
        <f>VLOOKUP(VLOOKUP($X971,Vector!$A:$P,5,0),Catalogos!K:L,2,0)</f>
        <v>#N/A</v>
      </c>
      <c r="M971" s="53" t="str">
        <f>IFERROR(VLOOKUP($F971,Catalogos!$A:$B,2,0),"VII")</f>
        <v>VII</v>
      </c>
      <c r="N971" s="56" t="e">
        <f>VLOOKUP(MIN(IFERROR(VLOOKUP(T971,Catalogos!$F:$G,2,0),200),IFERROR(VLOOKUP(U971,Catalogos!$F:$G,2,0),200),IFERROR(VLOOKUP(V971,Catalogos!$F:$G,2,0),200),IFERROR(VLOOKUP(W971,Catalogos!$F:$G,2,0),200)),Catalogos!$G$30:$H$57,2,0)</f>
        <v>#N/A</v>
      </c>
      <c r="O971" s="53" t="e">
        <f>VLOOKUP($F971,Catalogos!$A:$C,3,0)</f>
        <v>#N/A</v>
      </c>
      <c r="P971" s="14" t="e">
        <f t="shared" si="83"/>
        <v>#N/A</v>
      </c>
      <c r="Q971" s="20">
        <f t="shared" si="84"/>
        <v>0</v>
      </c>
      <c r="R971" s="20" t="e">
        <f t="shared" si="85"/>
        <v>#N/A</v>
      </c>
      <c r="S971" s="20" t="s">
        <v>118</v>
      </c>
      <c r="T971" s="65" t="e">
        <f>VLOOKUP($X971,Vector!$A:$I,6,0)</f>
        <v>#N/A</v>
      </c>
      <c r="U971" s="65" t="e">
        <f>VLOOKUP($X971,Vector!$A:$I,7,0)</f>
        <v>#N/A</v>
      </c>
      <c r="V971" s="65" t="e">
        <f>VLOOKUP($X971,Vector!$A:$I,8,0)</f>
        <v>#N/A</v>
      </c>
      <c r="W971" s="65" t="e">
        <f>VLOOKUP($X971,Vector!$A:$I,9,0)</f>
        <v>#N/A</v>
      </c>
      <c r="X971" s="13" t="str">
        <f t="shared" si="86"/>
        <v/>
      </c>
      <c r="Y971" s="75">
        <f t="shared" si="87"/>
        <v>0</v>
      </c>
    </row>
    <row r="972" spans="10:25" x14ac:dyDescent="0.25">
      <c r="J972" s="57" t="e">
        <f>+VLOOKUP($X972,Vector!$A:$P,4,0)-$A972</f>
        <v>#N/A</v>
      </c>
      <c r="K972" s="57" t="e">
        <f>+VLOOKUP($X972,Vector!$A:$P,2,0)</f>
        <v>#N/A</v>
      </c>
      <c r="L972" s="57" t="e">
        <f>VLOOKUP(VLOOKUP($X972,Vector!$A:$P,5,0),Catalogos!K:L,2,0)</f>
        <v>#N/A</v>
      </c>
      <c r="M972" s="53" t="str">
        <f>IFERROR(VLOOKUP($F972,Catalogos!$A:$B,2,0),"VII")</f>
        <v>VII</v>
      </c>
      <c r="N972" s="56" t="e">
        <f>VLOOKUP(MIN(IFERROR(VLOOKUP(T972,Catalogos!$F:$G,2,0),200),IFERROR(VLOOKUP(U972,Catalogos!$F:$G,2,0),200),IFERROR(VLOOKUP(V972,Catalogos!$F:$G,2,0),200),IFERROR(VLOOKUP(W972,Catalogos!$F:$G,2,0),200)),Catalogos!$G$30:$H$57,2,0)</f>
        <v>#N/A</v>
      </c>
      <c r="O972" s="53" t="e">
        <f>VLOOKUP($F972,Catalogos!$A:$C,3,0)</f>
        <v>#N/A</v>
      </c>
      <c r="P972" s="14" t="e">
        <f t="shared" si="83"/>
        <v>#N/A</v>
      </c>
      <c r="Q972" s="20">
        <f t="shared" si="84"/>
        <v>0</v>
      </c>
      <c r="R972" s="20" t="e">
        <f t="shared" si="85"/>
        <v>#N/A</v>
      </c>
      <c r="S972" s="20" t="s">
        <v>118</v>
      </c>
      <c r="T972" s="65" t="e">
        <f>VLOOKUP($X972,Vector!$A:$I,6,0)</f>
        <v>#N/A</v>
      </c>
      <c r="U972" s="65" t="e">
        <f>VLOOKUP($X972,Vector!$A:$I,7,0)</f>
        <v>#N/A</v>
      </c>
      <c r="V972" s="65" t="e">
        <f>VLOOKUP($X972,Vector!$A:$I,8,0)</f>
        <v>#N/A</v>
      </c>
      <c r="W972" s="65" t="e">
        <f>VLOOKUP($X972,Vector!$A:$I,9,0)</f>
        <v>#N/A</v>
      </c>
      <c r="X972" s="13" t="str">
        <f t="shared" si="86"/>
        <v/>
      </c>
      <c r="Y972" s="75">
        <f t="shared" si="87"/>
        <v>0</v>
      </c>
    </row>
    <row r="973" spans="10:25" x14ac:dyDescent="0.25">
      <c r="J973" s="57" t="e">
        <f>+VLOOKUP($X973,Vector!$A:$P,4,0)-$A973</f>
        <v>#N/A</v>
      </c>
      <c r="K973" s="57" t="e">
        <f>+VLOOKUP($X973,Vector!$A:$P,2,0)</f>
        <v>#N/A</v>
      </c>
      <c r="L973" s="57" t="e">
        <f>VLOOKUP(VLOOKUP($X973,Vector!$A:$P,5,0),Catalogos!K:L,2,0)</f>
        <v>#N/A</v>
      </c>
      <c r="M973" s="53" t="str">
        <f>IFERROR(VLOOKUP($F973,Catalogos!$A:$B,2,0),"VII")</f>
        <v>VII</v>
      </c>
      <c r="N973" s="56" t="e">
        <f>VLOOKUP(MIN(IFERROR(VLOOKUP(T973,Catalogos!$F:$G,2,0),200),IFERROR(VLOOKUP(U973,Catalogos!$F:$G,2,0),200),IFERROR(VLOOKUP(V973,Catalogos!$F:$G,2,0),200),IFERROR(VLOOKUP(W973,Catalogos!$F:$G,2,0),200)),Catalogos!$G$30:$H$57,2,0)</f>
        <v>#N/A</v>
      </c>
      <c r="O973" s="53" t="e">
        <f>VLOOKUP($F973,Catalogos!$A:$C,3,0)</f>
        <v>#N/A</v>
      </c>
      <c r="P973" s="14" t="e">
        <f t="shared" si="83"/>
        <v>#N/A</v>
      </c>
      <c r="Q973" s="20">
        <f t="shared" si="84"/>
        <v>0</v>
      </c>
      <c r="R973" s="20" t="e">
        <f t="shared" si="85"/>
        <v>#N/A</v>
      </c>
      <c r="S973" s="20" t="s">
        <v>118</v>
      </c>
      <c r="T973" s="65" t="e">
        <f>VLOOKUP($X973,Vector!$A:$I,6,0)</f>
        <v>#N/A</v>
      </c>
      <c r="U973" s="65" t="e">
        <f>VLOOKUP($X973,Vector!$A:$I,7,0)</f>
        <v>#N/A</v>
      </c>
      <c r="V973" s="65" t="e">
        <f>VLOOKUP($X973,Vector!$A:$I,8,0)</f>
        <v>#N/A</v>
      </c>
      <c r="W973" s="65" t="e">
        <f>VLOOKUP($X973,Vector!$A:$I,9,0)</f>
        <v>#N/A</v>
      </c>
      <c r="X973" s="13" t="str">
        <f t="shared" si="86"/>
        <v/>
      </c>
      <c r="Y973" s="75">
        <f t="shared" si="87"/>
        <v>0</v>
      </c>
    </row>
    <row r="974" spans="10:25" x14ac:dyDescent="0.25">
      <c r="J974" s="57" t="e">
        <f>+VLOOKUP($X974,Vector!$A:$P,4,0)-$A974</f>
        <v>#N/A</v>
      </c>
      <c r="K974" s="57" t="e">
        <f>+VLOOKUP($X974,Vector!$A:$P,2,0)</f>
        <v>#N/A</v>
      </c>
      <c r="L974" s="57" t="e">
        <f>VLOOKUP(VLOOKUP($X974,Vector!$A:$P,5,0),Catalogos!K:L,2,0)</f>
        <v>#N/A</v>
      </c>
      <c r="M974" s="53" t="str">
        <f>IFERROR(VLOOKUP($F974,Catalogos!$A:$B,2,0),"VII")</f>
        <v>VII</v>
      </c>
      <c r="N974" s="56" t="e">
        <f>VLOOKUP(MIN(IFERROR(VLOOKUP(T974,Catalogos!$F:$G,2,0),200),IFERROR(VLOOKUP(U974,Catalogos!$F:$G,2,0),200),IFERROR(VLOOKUP(V974,Catalogos!$F:$G,2,0),200),IFERROR(VLOOKUP(W974,Catalogos!$F:$G,2,0),200)),Catalogos!$G$30:$H$57,2,0)</f>
        <v>#N/A</v>
      </c>
      <c r="O974" s="53" t="e">
        <f>VLOOKUP($F974,Catalogos!$A:$C,3,0)</f>
        <v>#N/A</v>
      </c>
      <c r="P974" s="14" t="e">
        <f t="shared" si="83"/>
        <v>#N/A</v>
      </c>
      <c r="Q974" s="20">
        <f t="shared" si="84"/>
        <v>0</v>
      </c>
      <c r="R974" s="20" t="e">
        <f t="shared" si="85"/>
        <v>#N/A</v>
      </c>
      <c r="S974" s="20" t="s">
        <v>118</v>
      </c>
      <c r="T974" s="65" t="e">
        <f>VLOOKUP($X974,Vector!$A:$I,6,0)</f>
        <v>#N/A</v>
      </c>
      <c r="U974" s="65" t="e">
        <f>VLOOKUP($X974,Vector!$A:$I,7,0)</f>
        <v>#N/A</v>
      </c>
      <c r="V974" s="65" t="e">
        <f>VLOOKUP($X974,Vector!$A:$I,8,0)</f>
        <v>#N/A</v>
      </c>
      <c r="W974" s="65" t="e">
        <f>VLOOKUP($X974,Vector!$A:$I,9,0)</f>
        <v>#N/A</v>
      </c>
      <c r="X974" s="13" t="str">
        <f t="shared" si="86"/>
        <v/>
      </c>
      <c r="Y974" s="75">
        <f t="shared" si="87"/>
        <v>0</v>
      </c>
    </row>
    <row r="975" spans="10:25" x14ac:dyDescent="0.25">
      <c r="J975" s="57" t="e">
        <f>+VLOOKUP($X975,Vector!$A:$P,4,0)-$A975</f>
        <v>#N/A</v>
      </c>
      <c r="K975" s="57" t="e">
        <f>+VLOOKUP($X975,Vector!$A:$P,2,0)</f>
        <v>#N/A</v>
      </c>
      <c r="L975" s="57" t="e">
        <f>VLOOKUP(VLOOKUP($X975,Vector!$A:$P,5,0),Catalogos!K:L,2,0)</f>
        <v>#N/A</v>
      </c>
      <c r="M975" s="53" t="str">
        <f>IFERROR(VLOOKUP($F975,Catalogos!$A:$B,2,0),"VII")</f>
        <v>VII</v>
      </c>
      <c r="N975" s="56" t="e">
        <f>VLOOKUP(MIN(IFERROR(VLOOKUP(T975,Catalogos!$F:$G,2,0),200),IFERROR(VLOOKUP(U975,Catalogos!$F:$G,2,0),200),IFERROR(VLOOKUP(V975,Catalogos!$F:$G,2,0),200),IFERROR(VLOOKUP(W975,Catalogos!$F:$G,2,0),200)),Catalogos!$G$30:$H$57,2,0)</f>
        <v>#N/A</v>
      </c>
      <c r="O975" s="53" t="e">
        <f>VLOOKUP($F975,Catalogos!$A:$C,3,0)</f>
        <v>#N/A</v>
      </c>
      <c r="P975" s="14" t="e">
        <f t="shared" si="83"/>
        <v>#N/A</v>
      </c>
      <c r="Q975" s="20">
        <f t="shared" si="84"/>
        <v>0</v>
      </c>
      <c r="R975" s="20" t="e">
        <f t="shared" si="85"/>
        <v>#N/A</v>
      </c>
      <c r="S975" s="20" t="s">
        <v>118</v>
      </c>
      <c r="T975" s="65" t="e">
        <f>VLOOKUP($X975,Vector!$A:$I,6,0)</f>
        <v>#N/A</v>
      </c>
      <c r="U975" s="65" t="e">
        <f>VLOOKUP($X975,Vector!$A:$I,7,0)</f>
        <v>#N/A</v>
      </c>
      <c r="V975" s="65" t="e">
        <f>VLOOKUP($X975,Vector!$A:$I,8,0)</f>
        <v>#N/A</v>
      </c>
      <c r="W975" s="65" t="e">
        <f>VLOOKUP($X975,Vector!$A:$I,9,0)</f>
        <v>#N/A</v>
      </c>
      <c r="X975" s="13" t="str">
        <f t="shared" si="86"/>
        <v/>
      </c>
      <c r="Y975" s="75">
        <f t="shared" si="87"/>
        <v>0</v>
      </c>
    </row>
    <row r="976" spans="10:25" x14ac:dyDescent="0.25">
      <c r="J976" s="57" t="e">
        <f>+VLOOKUP($X976,Vector!$A:$P,4,0)-$A976</f>
        <v>#N/A</v>
      </c>
      <c r="K976" s="57" t="e">
        <f>+VLOOKUP($X976,Vector!$A:$P,2,0)</f>
        <v>#N/A</v>
      </c>
      <c r="L976" s="57" t="e">
        <f>VLOOKUP(VLOOKUP($X976,Vector!$A:$P,5,0),Catalogos!K:L,2,0)</f>
        <v>#N/A</v>
      </c>
      <c r="M976" s="53" t="str">
        <f>IFERROR(VLOOKUP($F976,Catalogos!$A:$B,2,0),"VII")</f>
        <v>VII</v>
      </c>
      <c r="N976" s="56" t="e">
        <f>VLOOKUP(MIN(IFERROR(VLOOKUP(T976,Catalogos!$F:$G,2,0),200),IFERROR(VLOOKUP(U976,Catalogos!$F:$G,2,0),200),IFERROR(VLOOKUP(V976,Catalogos!$F:$G,2,0),200),IFERROR(VLOOKUP(W976,Catalogos!$F:$G,2,0),200)),Catalogos!$G$30:$H$57,2,0)</f>
        <v>#N/A</v>
      </c>
      <c r="O976" s="53" t="e">
        <f>VLOOKUP($F976,Catalogos!$A:$C,3,0)</f>
        <v>#N/A</v>
      </c>
      <c r="P976" s="14" t="e">
        <f t="shared" si="83"/>
        <v>#N/A</v>
      </c>
      <c r="Q976" s="20">
        <f t="shared" si="84"/>
        <v>0</v>
      </c>
      <c r="R976" s="20" t="e">
        <f t="shared" si="85"/>
        <v>#N/A</v>
      </c>
      <c r="S976" s="20" t="s">
        <v>118</v>
      </c>
      <c r="T976" s="65" t="e">
        <f>VLOOKUP($X976,Vector!$A:$I,6,0)</f>
        <v>#N/A</v>
      </c>
      <c r="U976" s="65" t="e">
        <f>VLOOKUP($X976,Vector!$A:$I,7,0)</f>
        <v>#N/A</v>
      </c>
      <c r="V976" s="65" t="e">
        <f>VLOOKUP($X976,Vector!$A:$I,8,0)</f>
        <v>#N/A</v>
      </c>
      <c r="W976" s="65" t="e">
        <f>VLOOKUP($X976,Vector!$A:$I,9,0)</f>
        <v>#N/A</v>
      </c>
      <c r="X976" s="13" t="str">
        <f t="shared" si="86"/>
        <v/>
      </c>
      <c r="Y976" s="75">
        <f t="shared" si="87"/>
        <v>0</v>
      </c>
    </row>
    <row r="977" spans="10:25" x14ac:dyDescent="0.25">
      <c r="J977" s="57" t="e">
        <f>+VLOOKUP($X977,Vector!$A:$P,4,0)-$A977</f>
        <v>#N/A</v>
      </c>
      <c r="K977" s="57" t="e">
        <f>+VLOOKUP($X977,Vector!$A:$P,2,0)</f>
        <v>#N/A</v>
      </c>
      <c r="L977" s="57" t="e">
        <f>VLOOKUP(VLOOKUP($X977,Vector!$A:$P,5,0),Catalogos!K:L,2,0)</f>
        <v>#N/A</v>
      </c>
      <c r="M977" s="53" t="str">
        <f>IFERROR(VLOOKUP($F977,Catalogos!$A:$B,2,0),"VII")</f>
        <v>VII</v>
      </c>
      <c r="N977" s="56" t="e">
        <f>VLOOKUP(MIN(IFERROR(VLOOKUP(T977,Catalogos!$F:$G,2,0),200),IFERROR(VLOOKUP(U977,Catalogos!$F:$G,2,0),200),IFERROR(VLOOKUP(V977,Catalogos!$F:$G,2,0),200),IFERROR(VLOOKUP(W977,Catalogos!$F:$G,2,0),200)),Catalogos!$G$30:$H$57,2,0)</f>
        <v>#N/A</v>
      </c>
      <c r="O977" s="53" t="e">
        <f>VLOOKUP($F977,Catalogos!$A:$C,3,0)</f>
        <v>#N/A</v>
      </c>
      <c r="P977" s="14" t="e">
        <f t="shared" si="83"/>
        <v>#N/A</v>
      </c>
      <c r="Q977" s="20">
        <f t="shared" si="84"/>
        <v>0</v>
      </c>
      <c r="R977" s="20" t="e">
        <f t="shared" si="85"/>
        <v>#N/A</v>
      </c>
      <c r="S977" s="20" t="s">
        <v>118</v>
      </c>
      <c r="T977" s="65" t="e">
        <f>VLOOKUP($X977,Vector!$A:$I,6,0)</f>
        <v>#N/A</v>
      </c>
      <c r="U977" s="65" t="e">
        <f>VLOOKUP($X977,Vector!$A:$I,7,0)</f>
        <v>#N/A</v>
      </c>
      <c r="V977" s="65" t="e">
        <f>VLOOKUP($X977,Vector!$A:$I,8,0)</f>
        <v>#N/A</v>
      </c>
      <c r="W977" s="65" t="e">
        <f>VLOOKUP($X977,Vector!$A:$I,9,0)</f>
        <v>#N/A</v>
      </c>
      <c r="X977" s="13" t="str">
        <f t="shared" si="86"/>
        <v/>
      </c>
      <c r="Y977" s="75">
        <f t="shared" si="87"/>
        <v>0</v>
      </c>
    </row>
    <row r="978" spans="10:25" x14ac:dyDescent="0.25">
      <c r="J978" s="57" t="e">
        <f>+VLOOKUP($X978,Vector!$A:$P,4,0)-$A978</f>
        <v>#N/A</v>
      </c>
      <c r="K978" s="57" t="e">
        <f>+VLOOKUP($X978,Vector!$A:$P,2,0)</f>
        <v>#N/A</v>
      </c>
      <c r="L978" s="57" t="e">
        <f>VLOOKUP(VLOOKUP($X978,Vector!$A:$P,5,0),Catalogos!K:L,2,0)</f>
        <v>#N/A</v>
      </c>
      <c r="M978" s="53" t="str">
        <f>IFERROR(VLOOKUP($F978,Catalogos!$A:$B,2,0),"VII")</f>
        <v>VII</v>
      </c>
      <c r="N978" s="56" t="e">
        <f>VLOOKUP(MIN(IFERROR(VLOOKUP(T978,Catalogos!$F:$G,2,0),200),IFERROR(VLOOKUP(U978,Catalogos!$F:$G,2,0),200),IFERROR(VLOOKUP(V978,Catalogos!$F:$G,2,0),200),IFERROR(VLOOKUP(W978,Catalogos!$F:$G,2,0),200)),Catalogos!$G$30:$H$57,2,0)</f>
        <v>#N/A</v>
      </c>
      <c r="O978" s="53" t="e">
        <f>VLOOKUP($F978,Catalogos!$A:$C,3,0)</f>
        <v>#N/A</v>
      </c>
      <c r="P978" s="14" t="e">
        <f t="shared" si="83"/>
        <v>#N/A</v>
      </c>
      <c r="Q978" s="20">
        <f t="shared" si="84"/>
        <v>0</v>
      </c>
      <c r="R978" s="20" t="e">
        <f t="shared" si="85"/>
        <v>#N/A</v>
      </c>
      <c r="S978" s="20" t="s">
        <v>118</v>
      </c>
      <c r="T978" s="65" t="e">
        <f>VLOOKUP($X978,Vector!$A:$I,6,0)</f>
        <v>#N/A</v>
      </c>
      <c r="U978" s="65" t="e">
        <f>VLOOKUP($X978,Vector!$A:$I,7,0)</f>
        <v>#N/A</v>
      </c>
      <c r="V978" s="65" t="e">
        <f>VLOOKUP($X978,Vector!$A:$I,8,0)</f>
        <v>#N/A</v>
      </c>
      <c r="W978" s="65" t="e">
        <f>VLOOKUP($X978,Vector!$A:$I,9,0)</f>
        <v>#N/A</v>
      </c>
      <c r="X978" s="13" t="str">
        <f t="shared" si="86"/>
        <v/>
      </c>
      <c r="Y978" s="75">
        <f t="shared" si="87"/>
        <v>0</v>
      </c>
    </row>
    <row r="979" spans="10:25" x14ac:dyDescent="0.25">
      <c r="J979" s="57" t="e">
        <f>+VLOOKUP($X979,Vector!$A:$P,4,0)-$A979</f>
        <v>#N/A</v>
      </c>
      <c r="K979" s="57" t="e">
        <f>+VLOOKUP($X979,Vector!$A:$P,2,0)</f>
        <v>#N/A</v>
      </c>
      <c r="L979" s="57" t="e">
        <f>VLOOKUP(VLOOKUP($X979,Vector!$A:$P,5,0),Catalogos!K:L,2,0)</f>
        <v>#N/A</v>
      </c>
      <c r="M979" s="53" t="str">
        <f>IFERROR(VLOOKUP($F979,Catalogos!$A:$B,2,0),"VII")</f>
        <v>VII</v>
      </c>
      <c r="N979" s="56" t="e">
        <f>VLOOKUP(MIN(IFERROR(VLOOKUP(T979,Catalogos!$F:$G,2,0),200),IFERROR(VLOOKUP(U979,Catalogos!$F:$G,2,0),200),IFERROR(VLOOKUP(V979,Catalogos!$F:$G,2,0),200),IFERROR(VLOOKUP(W979,Catalogos!$F:$G,2,0),200)),Catalogos!$G$30:$H$57,2,0)</f>
        <v>#N/A</v>
      </c>
      <c r="O979" s="53" t="e">
        <f>VLOOKUP($F979,Catalogos!$A:$C,3,0)</f>
        <v>#N/A</v>
      </c>
      <c r="P979" s="14" t="e">
        <f t="shared" si="83"/>
        <v>#N/A</v>
      </c>
      <c r="Q979" s="20">
        <f t="shared" si="84"/>
        <v>0</v>
      </c>
      <c r="R979" s="20" t="e">
        <f t="shared" si="85"/>
        <v>#N/A</v>
      </c>
      <c r="S979" s="20" t="s">
        <v>118</v>
      </c>
      <c r="T979" s="65" t="e">
        <f>VLOOKUP($X979,Vector!$A:$I,6,0)</f>
        <v>#N/A</v>
      </c>
      <c r="U979" s="65" t="e">
        <f>VLOOKUP($X979,Vector!$A:$I,7,0)</f>
        <v>#N/A</v>
      </c>
      <c r="V979" s="65" t="e">
        <f>VLOOKUP($X979,Vector!$A:$I,8,0)</f>
        <v>#N/A</v>
      </c>
      <c r="W979" s="65" t="e">
        <f>VLOOKUP($X979,Vector!$A:$I,9,0)</f>
        <v>#N/A</v>
      </c>
      <c r="X979" s="13" t="str">
        <f t="shared" si="86"/>
        <v/>
      </c>
      <c r="Y979" s="75">
        <f t="shared" si="87"/>
        <v>0</v>
      </c>
    </row>
    <row r="980" spans="10:25" x14ac:dyDescent="0.25">
      <c r="J980" s="57" t="e">
        <f>+VLOOKUP($X980,Vector!$A:$P,4,0)-$A980</f>
        <v>#N/A</v>
      </c>
      <c r="K980" s="57" t="e">
        <f>+VLOOKUP($X980,Vector!$A:$P,2,0)</f>
        <v>#N/A</v>
      </c>
      <c r="L980" s="57" t="e">
        <f>VLOOKUP(VLOOKUP($X980,Vector!$A:$P,5,0),Catalogos!K:L,2,0)</f>
        <v>#N/A</v>
      </c>
      <c r="M980" s="53" t="str">
        <f>IFERROR(VLOOKUP($F980,Catalogos!$A:$B,2,0),"VII")</f>
        <v>VII</v>
      </c>
      <c r="N980" s="56" t="e">
        <f>VLOOKUP(MIN(IFERROR(VLOOKUP(T980,Catalogos!$F:$G,2,0),200),IFERROR(VLOOKUP(U980,Catalogos!$F:$G,2,0),200),IFERROR(VLOOKUP(V980,Catalogos!$F:$G,2,0),200),IFERROR(VLOOKUP(W980,Catalogos!$F:$G,2,0),200)),Catalogos!$G$30:$H$57,2,0)</f>
        <v>#N/A</v>
      </c>
      <c r="O980" s="53" t="e">
        <f>VLOOKUP($F980,Catalogos!$A:$C,3,0)</f>
        <v>#N/A</v>
      </c>
      <c r="P980" s="14" t="e">
        <f t="shared" si="83"/>
        <v>#N/A</v>
      </c>
      <c r="Q980" s="20">
        <f t="shared" si="84"/>
        <v>0</v>
      </c>
      <c r="R980" s="20" t="e">
        <f t="shared" si="85"/>
        <v>#N/A</v>
      </c>
      <c r="S980" s="20" t="s">
        <v>118</v>
      </c>
      <c r="T980" s="65" t="e">
        <f>VLOOKUP($X980,Vector!$A:$I,6,0)</f>
        <v>#N/A</v>
      </c>
      <c r="U980" s="65" t="e">
        <f>VLOOKUP($X980,Vector!$A:$I,7,0)</f>
        <v>#N/A</v>
      </c>
      <c r="V980" s="65" t="e">
        <f>VLOOKUP($X980,Vector!$A:$I,8,0)</f>
        <v>#N/A</v>
      </c>
      <c r="W980" s="65" t="e">
        <f>VLOOKUP($X980,Vector!$A:$I,9,0)</f>
        <v>#N/A</v>
      </c>
      <c r="X980" s="13" t="str">
        <f t="shared" si="86"/>
        <v/>
      </c>
      <c r="Y980" s="75">
        <f t="shared" si="87"/>
        <v>0</v>
      </c>
    </row>
    <row r="981" spans="10:25" x14ac:dyDescent="0.25">
      <c r="J981" s="57" t="e">
        <f>+VLOOKUP($X981,Vector!$A:$P,4,0)-$A981</f>
        <v>#N/A</v>
      </c>
      <c r="K981" s="57" t="e">
        <f>+VLOOKUP($X981,Vector!$A:$P,2,0)</f>
        <v>#N/A</v>
      </c>
      <c r="L981" s="57" t="e">
        <f>VLOOKUP(VLOOKUP($X981,Vector!$A:$P,5,0),Catalogos!K:L,2,0)</f>
        <v>#N/A</v>
      </c>
      <c r="M981" s="53" t="str">
        <f>IFERROR(VLOOKUP($F981,Catalogos!$A:$B,2,0),"VII")</f>
        <v>VII</v>
      </c>
      <c r="N981" s="56" t="e">
        <f>VLOOKUP(MIN(IFERROR(VLOOKUP(T981,Catalogos!$F:$G,2,0),200),IFERROR(VLOOKUP(U981,Catalogos!$F:$G,2,0),200),IFERROR(VLOOKUP(V981,Catalogos!$F:$G,2,0),200),IFERROR(VLOOKUP(W981,Catalogos!$F:$G,2,0),200)),Catalogos!$G$30:$H$57,2,0)</f>
        <v>#N/A</v>
      </c>
      <c r="O981" s="53" t="e">
        <f>VLOOKUP($F981,Catalogos!$A:$C,3,0)</f>
        <v>#N/A</v>
      </c>
      <c r="P981" s="14" t="e">
        <f t="shared" si="83"/>
        <v>#N/A</v>
      </c>
      <c r="Q981" s="20">
        <f t="shared" si="84"/>
        <v>0</v>
      </c>
      <c r="R981" s="20" t="e">
        <f t="shared" si="85"/>
        <v>#N/A</v>
      </c>
      <c r="S981" s="20" t="s">
        <v>118</v>
      </c>
      <c r="T981" s="65" t="e">
        <f>VLOOKUP($X981,Vector!$A:$I,6,0)</f>
        <v>#N/A</v>
      </c>
      <c r="U981" s="65" t="e">
        <f>VLOOKUP($X981,Vector!$A:$I,7,0)</f>
        <v>#N/A</v>
      </c>
      <c r="V981" s="65" t="e">
        <f>VLOOKUP($X981,Vector!$A:$I,8,0)</f>
        <v>#N/A</v>
      </c>
      <c r="W981" s="65" t="e">
        <f>VLOOKUP($X981,Vector!$A:$I,9,0)</f>
        <v>#N/A</v>
      </c>
      <c r="X981" s="13" t="str">
        <f t="shared" si="86"/>
        <v/>
      </c>
      <c r="Y981" s="75">
        <f t="shared" si="87"/>
        <v>0</v>
      </c>
    </row>
    <row r="982" spans="10:25" x14ac:dyDescent="0.25">
      <c r="J982" s="57" t="e">
        <f>+VLOOKUP($X982,Vector!$A:$P,4,0)-$A982</f>
        <v>#N/A</v>
      </c>
      <c r="K982" s="57" t="e">
        <f>+VLOOKUP($X982,Vector!$A:$P,2,0)</f>
        <v>#N/A</v>
      </c>
      <c r="L982" s="57" t="e">
        <f>VLOOKUP(VLOOKUP($X982,Vector!$A:$P,5,0),Catalogos!K:L,2,0)</f>
        <v>#N/A</v>
      </c>
      <c r="M982" s="53" t="str">
        <f>IFERROR(VLOOKUP($F982,Catalogos!$A:$B,2,0),"VII")</f>
        <v>VII</v>
      </c>
      <c r="N982" s="56" t="e">
        <f>VLOOKUP(MIN(IFERROR(VLOOKUP(T982,Catalogos!$F:$G,2,0),200),IFERROR(VLOOKUP(U982,Catalogos!$F:$G,2,0),200),IFERROR(VLOOKUP(V982,Catalogos!$F:$G,2,0),200),IFERROR(VLOOKUP(W982,Catalogos!$F:$G,2,0),200)),Catalogos!$G$30:$H$57,2,0)</f>
        <v>#N/A</v>
      </c>
      <c r="O982" s="53" t="e">
        <f>VLOOKUP($F982,Catalogos!$A:$C,3,0)</f>
        <v>#N/A</v>
      </c>
      <c r="P982" s="14" t="e">
        <f t="shared" si="83"/>
        <v>#N/A</v>
      </c>
      <c r="Q982" s="20">
        <f t="shared" si="84"/>
        <v>0</v>
      </c>
      <c r="R982" s="20" t="e">
        <f t="shared" si="85"/>
        <v>#N/A</v>
      </c>
      <c r="S982" s="20" t="s">
        <v>118</v>
      </c>
      <c r="T982" s="65" t="e">
        <f>VLOOKUP($X982,Vector!$A:$I,6,0)</f>
        <v>#N/A</v>
      </c>
      <c r="U982" s="65" t="e">
        <f>VLOOKUP($X982,Vector!$A:$I,7,0)</f>
        <v>#N/A</v>
      </c>
      <c r="V982" s="65" t="e">
        <f>VLOOKUP($X982,Vector!$A:$I,8,0)</f>
        <v>#N/A</v>
      </c>
      <c r="W982" s="65" t="e">
        <f>VLOOKUP($X982,Vector!$A:$I,9,0)</f>
        <v>#N/A</v>
      </c>
      <c r="X982" s="13" t="str">
        <f t="shared" si="86"/>
        <v/>
      </c>
      <c r="Y982" s="75">
        <f t="shared" si="87"/>
        <v>0</v>
      </c>
    </row>
    <row r="983" spans="10:25" x14ac:dyDescent="0.25">
      <c r="J983" s="57" t="e">
        <f>+VLOOKUP($X983,Vector!$A:$P,4,0)-$A983</f>
        <v>#N/A</v>
      </c>
      <c r="K983" s="57" t="e">
        <f>+VLOOKUP($X983,Vector!$A:$P,2,0)</f>
        <v>#N/A</v>
      </c>
      <c r="L983" s="57" t="e">
        <f>VLOOKUP(VLOOKUP($X983,Vector!$A:$P,5,0),Catalogos!K:L,2,0)</f>
        <v>#N/A</v>
      </c>
      <c r="M983" s="53" t="str">
        <f>IFERROR(VLOOKUP($F983,Catalogos!$A:$B,2,0),"VII")</f>
        <v>VII</v>
      </c>
      <c r="N983" s="56" t="e">
        <f>VLOOKUP(MIN(IFERROR(VLOOKUP(T983,Catalogos!$F:$G,2,0),200),IFERROR(VLOOKUP(U983,Catalogos!$F:$G,2,0),200),IFERROR(VLOOKUP(V983,Catalogos!$F:$G,2,0),200),IFERROR(VLOOKUP(W983,Catalogos!$F:$G,2,0),200)),Catalogos!$G$30:$H$57,2,0)</f>
        <v>#N/A</v>
      </c>
      <c r="O983" s="53" t="e">
        <f>VLOOKUP($F983,Catalogos!$A:$C,3,0)</f>
        <v>#N/A</v>
      </c>
      <c r="P983" s="14" t="e">
        <f t="shared" si="83"/>
        <v>#N/A</v>
      </c>
      <c r="Q983" s="20">
        <f t="shared" si="84"/>
        <v>0</v>
      </c>
      <c r="R983" s="20" t="e">
        <f t="shared" si="85"/>
        <v>#N/A</v>
      </c>
      <c r="S983" s="20" t="s">
        <v>118</v>
      </c>
      <c r="T983" s="65" t="e">
        <f>VLOOKUP($X983,Vector!$A:$I,6,0)</f>
        <v>#N/A</v>
      </c>
      <c r="U983" s="65" t="e">
        <f>VLOOKUP($X983,Vector!$A:$I,7,0)</f>
        <v>#N/A</v>
      </c>
      <c r="V983" s="65" t="e">
        <f>VLOOKUP($X983,Vector!$A:$I,8,0)</f>
        <v>#N/A</v>
      </c>
      <c r="W983" s="65" t="e">
        <f>VLOOKUP($X983,Vector!$A:$I,9,0)</f>
        <v>#N/A</v>
      </c>
      <c r="X983" s="13" t="str">
        <f t="shared" si="86"/>
        <v/>
      </c>
      <c r="Y983" s="75">
        <f t="shared" si="87"/>
        <v>0</v>
      </c>
    </row>
    <row r="984" spans="10:25" x14ac:dyDescent="0.25">
      <c r="J984" s="57" t="e">
        <f>+VLOOKUP($X984,Vector!$A:$P,4,0)-$A984</f>
        <v>#N/A</v>
      </c>
      <c r="K984" s="57" t="e">
        <f>+VLOOKUP($X984,Vector!$A:$P,2,0)</f>
        <v>#N/A</v>
      </c>
      <c r="L984" s="57" t="e">
        <f>VLOOKUP(VLOOKUP($X984,Vector!$A:$P,5,0),Catalogos!K:L,2,0)</f>
        <v>#N/A</v>
      </c>
      <c r="M984" s="53" t="str">
        <f>IFERROR(VLOOKUP($F984,Catalogos!$A:$B,2,0),"VII")</f>
        <v>VII</v>
      </c>
      <c r="N984" s="56" t="e">
        <f>VLOOKUP(MIN(IFERROR(VLOOKUP(T984,Catalogos!$F:$G,2,0),200),IFERROR(VLOOKUP(U984,Catalogos!$F:$G,2,0),200),IFERROR(VLOOKUP(V984,Catalogos!$F:$G,2,0),200),IFERROR(VLOOKUP(W984,Catalogos!$F:$G,2,0),200)),Catalogos!$G$30:$H$57,2,0)</f>
        <v>#N/A</v>
      </c>
      <c r="O984" s="53" t="e">
        <f>VLOOKUP($F984,Catalogos!$A:$C,3,0)</f>
        <v>#N/A</v>
      </c>
      <c r="P984" s="14" t="e">
        <f t="shared" si="83"/>
        <v>#N/A</v>
      </c>
      <c r="Q984" s="20">
        <f t="shared" si="84"/>
        <v>0</v>
      </c>
      <c r="R984" s="20" t="e">
        <f t="shared" si="85"/>
        <v>#N/A</v>
      </c>
      <c r="S984" s="20" t="s">
        <v>118</v>
      </c>
      <c r="T984" s="65" t="e">
        <f>VLOOKUP($X984,Vector!$A:$I,6,0)</f>
        <v>#N/A</v>
      </c>
      <c r="U984" s="65" t="e">
        <f>VLOOKUP($X984,Vector!$A:$I,7,0)</f>
        <v>#N/A</v>
      </c>
      <c r="V984" s="65" t="e">
        <f>VLOOKUP($X984,Vector!$A:$I,8,0)</f>
        <v>#N/A</v>
      </c>
      <c r="W984" s="65" t="e">
        <f>VLOOKUP($X984,Vector!$A:$I,9,0)</f>
        <v>#N/A</v>
      </c>
      <c r="X984" s="13" t="str">
        <f t="shared" si="86"/>
        <v/>
      </c>
      <c r="Y984" s="75">
        <f t="shared" si="87"/>
        <v>0</v>
      </c>
    </row>
    <row r="985" spans="10:25" x14ac:dyDescent="0.25">
      <c r="J985" s="57" t="e">
        <f>+VLOOKUP($X985,Vector!$A:$P,4,0)-$A985</f>
        <v>#N/A</v>
      </c>
      <c r="K985" s="57" t="e">
        <f>+VLOOKUP($X985,Vector!$A:$P,2,0)</f>
        <v>#N/A</v>
      </c>
      <c r="L985" s="57" t="e">
        <f>VLOOKUP(VLOOKUP($X985,Vector!$A:$P,5,0),Catalogos!K:L,2,0)</f>
        <v>#N/A</v>
      </c>
      <c r="M985" s="53" t="str">
        <f>IFERROR(VLOOKUP($F985,Catalogos!$A:$B,2,0),"VII")</f>
        <v>VII</v>
      </c>
      <c r="N985" s="56" t="e">
        <f>VLOOKUP(MIN(IFERROR(VLOOKUP(T985,Catalogos!$F:$G,2,0),200),IFERROR(VLOOKUP(U985,Catalogos!$F:$G,2,0),200),IFERROR(VLOOKUP(V985,Catalogos!$F:$G,2,0),200),IFERROR(VLOOKUP(W985,Catalogos!$F:$G,2,0),200)),Catalogos!$G$30:$H$57,2,0)</f>
        <v>#N/A</v>
      </c>
      <c r="O985" s="53" t="e">
        <f>VLOOKUP($F985,Catalogos!$A:$C,3,0)</f>
        <v>#N/A</v>
      </c>
      <c r="P985" s="14" t="e">
        <f t="shared" si="83"/>
        <v>#N/A</v>
      </c>
      <c r="Q985" s="20">
        <f t="shared" si="84"/>
        <v>0</v>
      </c>
      <c r="R985" s="20" t="e">
        <f t="shared" si="85"/>
        <v>#N/A</v>
      </c>
      <c r="S985" s="20" t="s">
        <v>118</v>
      </c>
      <c r="T985" s="65" t="e">
        <f>VLOOKUP($X985,Vector!$A:$I,6,0)</f>
        <v>#N/A</v>
      </c>
      <c r="U985" s="65" t="e">
        <f>VLOOKUP($X985,Vector!$A:$I,7,0)</f>
        <v>#N/A</v>
      </c>
      <c r="V985" s="65" t="e">
        <f>VLOOKUP($X985,Vector!$A:$I,8,0)</f>
        <v>#N/A</v>
      </c>
      <c r="W985" s="65" t="e">
        <f>VLOOKUP($X985,Vector!$A:$I,9,0)</f>
        <v>#N/A</v>
      </c>
      <c r="X985" s="13" t="str">
        <f t="shared" si="86"/>
        <v/>
      </c>
      <c r="Y985" s="75">
        <f t="shared" si="87"/>
        <v>0</v>
      </c>
    </row>
    <row r="986" spans="10:25" x14ac:dyDescent="0.25">
      <c r="J986" s="57" t="e">
        <f>+VLOOKUP($X986,Vector!$A:$P,4,0)-$A986</f>
        <v>#N/A</v>
      </c>
      <c r="K986" s="57" t="e">
        <f>+VLOOKUP($X986,Vector!$A:$P,2,0)</f>
        <v>#N/A</v>
      </c>
      <c r="L986" s="57" t="e">
        <f>VLOOKUP(VLOOKUP($X986,Vector!$A:$P,5,0),Catalogos!K:L,2,0)</f>
        <v>#N/A</v>
      </c>
      <c r="M986" s="53" t="str">
        <f>IFERROR(VLOOKUP($F986,Catalogos!$A:$B,2,0),"VII")</f>
        <v>VII</v>
      </c>
      <c r="N986" s="56" t="e">
        <f>VLOOKUP(MIN(IFERROR(VLOOKUP(T986,Catalogos!$F:$G,2,0),200),IFERROR(VLOOKUP(U986,Catalogos!$F:$G,2,0),200),IFERROR(VLOOKUP(V986,Catalogos!$F:$G,2,0),200),IFERROR(VLOOKUP(W986,Catalogos!$F:$G,2,0),200)),Catalogos!$G$30:$H$57,2,0)</f>
        <v>#N/A</v>
      </c>
      <c r="O986" s="53" t="e">
        <f>VLOOKUP($F986,Catalogos!$A:$C,3,0)</f>
        <v>#N/A</v>
      </c>
      <c r="P986" s="14" t="e">
        <f t="shared" si="83"/>
        <v>#N/A</v>
      </c>
      <c r="Q986" s="20">
        <f t="shared" si="84"/>
        <v>0</v>
      </c>
      <c r="R986" s="20" t="e">
        <f t="shared" si="85"/>
        <v>#N/A</v>
      </c>
      <c r="S986" s="20" t="s">
        <v>118</v>
      </c>
      <c r="T986" s="65" t="e">
        <f>VLOOKUP($X986,Vector!$A:$I,6,0)</f>
        <v>#N/A</v>
      </c>
      <c r="U986" s="65" t="e">
        <f>VLOOKUP($X986,Vector!$A:$I,7,0)</f>
        <v>#N/A</v>
      </c>
      <c r="V986" s="65" t="e">
        <f>VLOOKUP($X986,Vector!$A:$I,8,0)</f>
        <v>#N/A</v>
      </c>
      <c r="W986" s="65" t="e">
        <f>VLOOKUP($X986,Vector!$A:$I,9,0)</f>
        <v>#N/A</v>
      </c>
      <c r="X986" s="13" t="str">
        <f t="shared" si="86"/>
        <v/>
      </c>
      <c r="Y986" s="75">
        <f t="shared" si="87"/>
        <v>0</v>
      </c>
    </row>
    <row r="987" spans="10:25" x14ac:dyDescent="0.25">
      <c r="J987" s="57" t="e">
        <f>+VLOOKUP($X987,Vector!$A:$P,4,0)-$A987</f>
        <v>#N/A</v>
      </c>
      <c r="K987" s="57" t="e">
        <f>+VLOOKUP($X987,Vector!$A:$P,2,0)</f>
        <v>#N/A</v>
      </c>
      <c r="L987" s="57" t="e">
        <f>VLOOKUP(VLOOKUP($X987,Vector!$A:$P,5,0),Catalogos!K:L,2,0)</f>
        <v>#N/A</v>
      </c>
      <c r="M987" s="53" t="str">
        <f>IFERROR(VLOOKUP($F987,Catalogos!$A:$B,2,0),"VII")</f>
        <v>VII</v>
      </c>
      <c r="N987" s="56" t="e">
        <f>VLOOKUP(MIN(IFERROR(VLOOKUP(T987,Catalogos!$F:$G,2,0),200),IFERROR(VLOOKUP(U987,Catalogos!$F:$G,2,0),200),IFERROR(VLOOKUP(V987,Catalogos!$F:$G,2,0),200),IFERROR(VLOOKUP(W987,Catalogos!$F:$G,2,0),200)),Catalogos!$G$30:$H$57,2,0)</f>
        <v>#N/A</v>
      </c>
      <c r="O987" s="53" t="e">
        <f>VLOOKUP($F987,Catalogos!$A:$C,3,0)</f>
        <v>#N/A</v>
      </c>
      <c r="P987" s="14" t="e">
        <f t="shared" si="83"/>
        <v>#N/A</v>
      </c>
      <c r="Q987" s="20">
        <f t="shared" si="84"/>
        <v>0</v>
      </c>
      <c r="R987" s="20" t="e">
        <f t="shared" si="85"/>
        <v>#N/A</v>
      </c>
      <c r="S987" s="20" t="s">
        <v>118</v>
      </c>
      <c r="T987" s="65" t="e">
        <f>VLOOKUP($X987,Vector!$A:$I,6,0)</f>
        <v>#N/A</v>
      </c>
      <c r="U987" s="65" t="e">
        <f>VLOOKUP($X987,Vector!$A:$I,7,0)</f>
        <v>#N/A</v>
      </c>
      <c r="V987" s="65" t="e">
        <f>VLOOKUP($X987,Vector!$A:$I,8,0)</f>
        <v>#N/A</v>
      </c>
      <c r="W987" s="65" t="e">
        <f>VLOOKUP($X987,Vector!$A:$I,9,0)</f>
        <v>#N/A</v>
      </c>
      <c r="X987" s="13" t="str">
        <f t="shared" si="86"/>
        <v/>
      </c>
      <c r="Y987" s="75">
        <f t="shared" si="87"/>
        <v>0</v>
      </c>
    </row>
    <row r="988" spans="10:25" x14ac:dyDescent="0.25">
      <c r="J988" s="57" t="e">
        <f>+VLOOKUP($X988,Vector!$A:$P,4,0)-$A988</f>
        <v>#N/A</v>
      </c>
      <c r="K988" s="57" t="e">
        <f>+VLOOKUP($X988,Vector!$A:$P,2,0)</f>
        <v>#N/A</v>
      </c>
      <c r="L988" s="57" t="e">
        <f>VLOOKUP(VLOOKUP($X988,Vector!$A:$P,5,0),Catalogos!K:L,2,0)</f>
        <v>#N/A</v>
      </c>
      <c r="M988" s="53" t="str">
        <f>IFERROR(VLOOKUP($F988,Catalogos!$A:$B,2,0),"VII")</f>
        <v>VII</v>
      </c>
      <c r="N988" s="56" t="e">
        <f>VLOOKUP(MIN(IFERROR(VLOOKUP(T988,Catalogos!$F:$G,2,0),200),IFERROR(VLOOKUP(U988,Catalogos!$F:$G,2,0),200),IFERROR(VLOOKUP(V988,Catalogos!$F:$G,2,0),200),IFERROR(VLOOKUP(W988,Catalogos!$F:$G,2,0),200)),Catalogos!$G$30:$H$57,2,0)</f>
        <v>#N/A</v>
      </c>
      <c r="O988" s="53" t="e">
        <f>VLOOKUP($F988,Catalogos!$A:$C,3,0)</f>
        <v>#N/A</v>
      </c>
      <c r="P988" s="14" t="e">
        <f t="shared" si="83"/>
        <v>#N/A</v>
      </c>
      <c r="Q988" s="20">
        <f t="shared" si="84"/>
        <v>0</v>
      </c>
      <c r="R988" s="20" t="e">
        <f t="shared" si="85"/>
        <v>#N/A</v>
      </c>
      <c r="S988" s="20" t="s">
        <v>118</v>
      </c>
      <c r="T988" s="65" t="e">
        <f>VLOOKUP($X988,Vector!$A:$I,6,0)</f>
        <v>#N/A</v>
      </c>
      <c r="U988" s="65" t="e">
        <f>VLOOKUP($X988,Vector!$A:$I,7,0)</f>
        <v>#N/A</v>
      </c>
      <c r="V988" s="65" t="e">
        <f>VLOOKUP($X988,Vector!$A:$I,8,0)</f>
        <v>#N/A</v>
      </c>
      <c r="W988" s="65" t="e">
        <f>VLOOKUP($X988,Vector!$A:$I,9,0)</f>
        <v>#N/A</v>
      </c>
      <c r="X988" s="13" t="str">
        <f t="shared" si="86"/>
        <v/>
      </c>
      <c r="Y988" s="75">
        <f t="shared" si="87"/>
        <v>0</v>
      </c>
    </row>
    <row r="989" spans="10:25" x14ac:dyDescent="0.25">
      <c r="J989" s="57" t="e">
        <f>+VLOOKUP($X989,Vector!$A:$P,4,0)-$A989</f>
        <v>#N/A</v>
      </c>
      <c r="K989" s="57" t="e">
        <f>+VLOOKUP($X989,Vector!$A:$P,2,0)</f>
        <v>#N/A</v>
      </c>
      <c r="L989" s="57" t="e">
        <f>VLOOKUP(VLOOKUP($X989,Vector!$A:$P,5,0),Catalogos!K:L,2,0)</f>
        <v>#N/A</v>
      </c>
      <c r="M989" s="53" t="str">
        <f>IFERROR(VLOOKUP($F989,Catalogos!$A:$B,2,0),"VII")</f>
        <v>VII</v>
      </c>
      <c r="N989" s="56" t="e">
        <f>VLOOKUP(MIN(IFERROR(VLOOKUP(T989,Catalogos!$F:$G,2,0),200),IFERROR(VLOOKUP(U989,Catalogos!$F:$G,2,0),200),IFERROR(VLOOKUP(V989,Catalogos!$F:$G,2,0),200),IFERROR(VLOOKUP(W989,Catalogos!$F:$G,2,0),200)),Catalogos!$G$30:$H$57,2,0)</f>
        <v>#N/A</v>
      </c>
      <c r="O989" s="53" t="e">
        <f>VLOOKUP($F989,Catalogos!$A:$C,3,0)</f>
        <v>#N/A</v>
      </c>
      <c r="P989" s="14" t="e">
        <f t="shared" si="83"/>
        <v>#N/A</v>
      </c>
      <c r="Q989" s="20">
        <f t="shared" si="84"/>
        <v>0</v>
      </c>
      <c r="R989" s="20" t="e">
        <f t="shared" si="85"/>
        <v>#N/A</v>
      </c>
      <c r="S989" s="20" t="s">
        <v>118</v>
      </c>
      <c r="T989" s="65" t="e">
        <f>VLOOKUP($X989,Vector!$A:$I,6,0)</f>
        <v>#N/A</v>
      </c>
      <c r="U989" s="65" t="e">
        <f>VLOOKUP($X989,Vector!$A:$I,7,0)</f>
        <v>#N/A</v>
      </c>
      <c r="V989" s="65" t="e">
        <f>VLOOKUP($X989,Vector!$A:$I,8,0)</f>
        <v>#N/A</v>
      </c>
      <c r="W989" s="65" t="e">
        <f>VLOOKUP($X989,Vector!$A:$I,9,0)</f>
        <v>#N/A</v>
      </c>
      <c r="X989" s="13" t="str">
        <f t="shared" si="86"/>
        <v/>
      </c>
      <c r="Y989" s="75">
        <f t="shared" si="87"/>
        <v>0</v>
      </c>
    </row>
    <row r="990" spans="10:25" x14ac:dyDescent="0.25">
      <c r="J990" s="57" t="e">
        <f>+VLOOKUP($X990,Vector!$A:$P,4,0)-$A990</f>
        <v>#N/A</v>
      </c>
      <c r="K990" s="57" t="e">
        <f>+VLOOKUP($X990,Vector!$A:$P,2,0)</f>
        <v>#N/A</v>
      </c>
      <c r="L990" s="57" t="e">
        <f>VLOOKUP(VLOOKUP($X990,Vector!$A:$P,5,0),Catalogos!K:L,2,0)</f>
        <v>#N/A</v>
      </c>
      <c r="M990" s="53" t="str">
        <f>IFERROR(VLOOKUP($F990,Catalogos!$A:$B,2,0),"VII")</f>
        <v>VII</v>
      </c>
      <c r="N990" s="56" t="e">
        <f>VLOOKUP(MIN(IFERROR(VLOOKUP(T990,Catalogos!$F:$G,2,0),200),IFERROR(VLOOKUP(U990,Catalogos!$F:$G,2,0),200),IFERROR(VLOOKUP(V990,Catalogos!$F:$G,2,0),200),IFERROR(VLOOKUP(W990,Catalogos!$F:$G,2,0),200)),Catalogos!$G$30:$H$57,2,0)</f>
        <v>#N/A</v>
      </c>
      <c r="O990" s="53" t="e">
        <f>VLOOKUP($F990,Catalogos!$A:$C,3,0)</f>
        <v>#N/A</v>
      </c>
      <c r="P990" s="14" t="e">
        <f t="shared" si="83"/>
        <v>#N/A</v>
      </c>
      <c r="Q990" s="20">
        <f t="shared" si="84"/>
        <v>0</v>
      </c>
      <c r="R990" s="20" t="e">
        <f t="shared" si="85"/>
        <v>#N/A</v>
      </c>
      <c r="S990" s="20" t="s">
        <v>118</v>
      </c>
      <c r="T990" s="65" t="e">
        <f>VLOOKUP($X990,Vector!$A:$I,6,0)</f>
        <v>#N/A</v>
      </c>
      <c r="U990" s="65" t="e">
        <f>VLOOKUP($X990,Vector!$A:$I,7,0)</f>
        <v>#N/A</v>
      </c>
      <c r="V990" s="65" t="e">
        <f>VLOOKUP($X990,Vector!$A:$I,8,0)</f>
        <v>#N/A</v>
      </c>
      <c r="W990" s="65" t="e">
        <f>VLOOKUP($X990,Vector!$A:$I,9,0)</f>
        <v>#N/A</v>
      </c>
      <c r="X990" s="13" t="str">
        <f t="shared" si="86"/>
        <v/>
      </c>
      <c r="Y990" s="75">
        <f t="shared" si="87"/>
        <v>0</v>
      </c>
    </row>
    <row r="991" spans="10:25" x14ac:dyDescent="0.25">
      <c r="J991" s="57" t="e">
        <f>+VLOOKUP($X991,Vector!$A:$P,4,0)-$A991</f>
        <v>#N/A</v>
      </c>
      <c r="K991" s="57" t="e">
        <f>+VLOOKUP($X991,Vector!$A:$P,2,0)</f>
        <v>#N/A</v>
      </c>
      <c r="L991" s="57" t="e">
        <f>VLOOKUP(VLOOKUP($X991,Vector!$A:$P,5,0),Catalogos!K:L,2,0)</f>
        <v>#N/A</v>
      </c>
      <c r="M991" s="53" t="str">
        <f>IFERROR(VLOOKUP($F991,Catalogos!$A:$B,2,0),"VII")</f>
        <v>VII</v>
      </c>
      <c r="N991" s="56" t="e">
        <f>VLOOKUP(MIN(IFERROR(VLOOKUP(T991,Catalogos!$F:$G,2,0),200),IFERROR(VLOOKUP(U991,Catalogos!$F:$G,2,0),200),IFERROR(VLOOKUP(V991,Catalogos!$F:$G,2,0),200),IFERROR(VLOOKUP(W991,Catalogos!$F:$G,2,0),200)),Catalogos!$G$30:$H$57,2,0)</f>
        <v>#N/A</v>
      </c>
      <c r="O991" s="53" t="e">
        <f>VLOOKUP($F991,Catalogos!$A:$C,3,0)</f>
        <v>#N/A</v>
      </c>
      <c r="P991" s="14" t="e">
        <f t="shared" si="83"/>
        <v>#N/A</v>
      </c>
      <c r="Q991" s="20">
        <f t="shared" si="84"/>
        <v>0</v>
      </c>
      <c r="R991" s="20" t="e">
        <f t="shared" si="85"/>
        <v>#N/A</v>
      </c>
      <c r="S991" s="20" t="s">
        <v>118</v>
      </c>
      <c r="T991" s="65" t="e">
        <f>VLOOKUP($X991,Vector!$A:$I,6,0)</f>
        <v>#N/A</v>
      </c>
      <c r="U991" s="65" t="e">
        <f>VLOOKUP($X991,Vector!$A:$I,7,0)</f>
        <v>#N/A</v>
      </c>
      <c r="V991" s="65" t="e">
        <f>VLOOKUP($X991,Vector!$A:$I,8,0)</f>
        <v>#N/A</v>
      </c>
      <c r="W991" s="65" t="e">
        <f>VLOOKUP($X991,Vector!$A:$I,9,0)</f>
        <v>#N/A</v>
      </c>
      <c r="X991" s="13" t="str">
        <f t="shared" si="86"/>
        <v/>
      </c>
      <c r="Y991" s="75">
        <f t="shared" si="87"/>
        <v>0</v>
      </c>
    </row>
    <row r="992" spans="10:25" x14ac:dyDescent="0.25">
      <c r="J992" s="57" t="e">
        <f>+VLOOKUP($X992,Vector!$A:$P,4,0)-$A992</f>
        <v>#N/A</v>
      </c>
      <c r="K992" s="57" t="e">
        <f>+VLOOKUP($X992,Vector!$A:$P,2,0)</f>
        <v>#N/A</v>
      </c>
      <c r="L992" s="57" t="e">
        <f>VLOOKUP(VLOOKUP($X992,Vector!$A:$P,5,0),Catalogos!K:L,2,0)</f>
        <v>#N/A</v>
      </c>
      <c r="M992" s="53" t="str">
        <f>IFERROR(VLOOKUP($F992,Catalogos!$A:$B,2,0),"VII")</f>
        <v>VII</v>
      </c>
      <c r="N992" s="56" t="e">
        <f>VLOOKUP(MIN(IFERROR(VLOOKUP(T992,Catalogos!$F:$G,2,0),200),IFERROR(VLOOKUP(U992,Catalogos!$F:$G,2,0),200),IFERROR(VLOOKUP(V992,Catalogos!$F:$G,2,0),200),IFERROR(VLOOKUP(W992,Catalogos!$F:$G,2,0),200)),Catalogos!$G$30:$H$57,2,0)</f>
        <v>#N/A</v>
      </c>
      <c r="O992" s="53" t="e">
        <f>VLOOKUP($F992,Catalogos!$A:$C,3,0)</f>
        <v>#N/A</v>
      </c>
      <c r="P992" s="14" t="e">
        <f t="shared" si="83"/>
        <v>#N/A</v>
      </c>
      <c r="Q992" s="20">
        <f t="shared" si="84"/>
        <v>0</v>
      </c>
      <c r="R992" s="20" t="e">
        <f t="shared" si="85"/>
        <v>#N/A</v>
      </c>
      <c r="S992" s="20" t="s">
        <v>118</v>
      </c>
      <c r="T992" s="65" t="e">
        <f>VLOOKUP($X992,Vector!$A:$I,6,0)</f>
        <v>#N/A</v>
      </c>
      <c r="U992" s="65" t="e">
        <f>VLOOKUP($X992,Vector!$A:$I,7,0)</f>
        <v>#N/A</v>
      </c>
      <c r="V992" s="65" t="e">
        <f>VLOOKUP($X992,Vector!$A:$I,8,0)</f>
        <v>#N/A</v>
      </c>
      <c r="W992" s="65" t="e">
        <f>VLOOKUP($X992,Vector!$A:$I,9,0)</f>
        <v>#N/A</v>
      </c>
      <c r="X992" s="13" t="str">
        <f t="shared" si="86"/>
        <v/>
      </c>
      <c r="Y992" s="75">
        <f t="shared" si="87"/>
        <v>0</v>
      </c>
    </row>
    <row r="993" spans="10:25" x14ac:dyDescent="0.25">
      <c r="J993" s="57" t="e">
        <f>+VLOOKUP($X993,Vector!$A:$P,4,0)-$A993</f>
        <v>#N/A</v>
      </c>
      <c r="K993" s="57" t="e">
        <f>+VLOOKUP($X993,Vector!$A:$P,2,0)</f>
        <v>#N/A</v>
      </c>
      <c r="L993" s="57" t="e">
        <f>VLOOKUP(VLOOKUP($X993,Vector!$A:$P,5,0),Catalogos!K:L,2,0)</f>
        <v>#N/A</v>
      </c>
      <c r="M993" s="53" t="str">
        <f>IFERROR(VLOOKUP($F993,Catalogos!$A:$B,2,0),"VII")</f>
        <v>VII</v>
      </c>
      <c r="N993" s="56" t="e">
        <f>VLOOKUP(MIN(IFERROR(VLOOKUP(T993,Catalogos!$F:$G,2,0),200),IFERROR(VLOOKUP(U993,Catalogos!$F:$G,2,0),200),IFERROR(VLOOKUP(V993,Catalogos!$F:$G,2,0),200),IFERROR(VLOOKUP(W993,Catalogos!$F:$G,2,0),200)),Catalogos!$G$30:$H$57,2,0)</f>
        <v>#N/A</v>
      </c>
      <c r="O993" s="53" t="e">
        <f>VLOOKUP($F993,Catalogos!$A:$C,3,0)</f>
        <v>#N/A</v>
      </c>
      <c r="P993" s="14" t="e">
        <f t="shared" si="83"/>
        <v>#N/A</v>
      </c>
      <c r="Q993" s="20">
        <f t="shared" si="84"/>
        <v>0</v>
      </c>
      <c r="R993" s="20" t="e">
        <f t="shared" si="85"/>
        <v>#N/A</v>
      </c>
      <c r="S993" s="20" t="s">
        <v>118</v>
      </c>
      <c r="T993" s="65" t="e">
        <f>VLOOKUP($X993,Vector!$A:$I,6,0)</f>
        <v>#N/A</v>
      </c>
      <c r="U993" s="65" t="e">
        <f>VLOOKUP($X993,Vector!$A:$I,7,0)</f>
        <v>#N/A</v>
      </c>
      <c r="V993" s="65" t="e">
        <f>VLOOKUP($X993,Vector!$A:$I,8,0)</f>
        <v>#N/A</v>
      </c>
      <c r="W993" s="65" t="e">
        <f>VLOOKUP($X993,Vector!$A:$I,9,0)</f>
        <v>#N/A</v>
      </c>
      <c r="X993" s="13" t="str">
        <f t="shared" si="86"/>
        <v/>
      </c>
      <c r="Y993" s="75">
        <f t="shared" si="87"/>
        <v>0</v>
      </c>
    </row>
    <row r="994" spans="10:25" x14ac:dyDescent="0.25">
      <c r="J994" s="57" t="e">
        <f>+VLOOKUP($X994,Vector!$A:$P,4,0)-$A994</f>
        <v>#N/A</v>
      </c>
      <c r="K994" s="57" t="e">
        <f>+VLOOKUP($X994,Vector!$A:$P,2,0)</f>
        <v>#N/A</v>
      </c>
      <c r="L994" s="57" t="e">
        <f>VLOOKUP(VLOOKUP($X994,Vector!$A:$P,5,0),Catalogos!K:L,2,0)</f>
        <v>#N/A</v>
      </c>
      <c r="M994" s="53" t="str">
        <f>IFERROR(VLOOKUP($F994,Catalogos!$A:$B,2,0),"VII")</f>
        <v>VII</v>
      </c>
      <c r="N994" s="56" t="e">
        <f>VLOOKUP(MIN(IFERROR(VLOOKUP(T994,Catalogos!$F:$G,2,0),200),IFERROR(VLOOKUP(U994,Catalogos!$F:$G,2,0),200),IFERROR(VLOOKUP(V994,Catalogos!$F:$G,2,0),200),IFERROR(VLOOKUP(W994,Catalogos!$F:$G,2,0),200)),Catalogos!$G$30:$H$57,2,0)</f>
        <v>#N/A</v>
      </c>
      <c r="O994" s="53" t="e">
        <f>VLOOKUP($F994,Catalogos!$A:$C,3,0)</f>
        <v>#N/A</v>
      </c>
      <c r="P994" s="14" t="e">
        <f t="shared" si="83"/>
        <v>#N/A</v>
      </c>
      <c r="Q994" s="20">
        <f t="shared" si="84"/>
        <v>0</v>
      </c>
      <c r="R994" s="20" t="e">
        <f t="shared" si="85"/>
        <v>#N/A</v>
      </c>
      <c r="S994" s="20" t="s">
        <v>118</v>
      </c>
      <c r="T994" s="65" t="e">
        <f>VLOOKUP($X994,Vector!$A:$I,6,0)</f>
        <v>#N/A</v>
      </c>
      <c r="U994" s="65" t="e">
        <f>VLOOKUP($X994,Vector!$A:$I,7,0)</f>
        <v>#N/A</v>
      </c>
      <c r="V994" s="65" t="e">
        <f>VLOOKUP($X994,Vector!$A:$I,8,0)</f>
        <v>#N/A</v>
      </c>
      <c r="W994" s="65" t="e">
        <f>VLOOKUP($X994,Vector!$A:$I,9,0)</f>
        <v>#N/A</v>
      </c>
      <c r="X994" s="13" t="str">
        <f t="shared" si="86"/>
        <v/>
      </c>
      <c r="Y994" s="75">
        <f t="shared" si="87"/>
        <v>0</v>
      </c>
    </row>
    <row r="995" spans="10:25" x14ac:dyDescent="0.25">
      <c r="J995" s="57" t="e">
        <f>+VLOOKUP($X995,Vector!$A:$P,4,0)-$A995</f>
        <v>#N/A</v>
      </c>
      <c r="K995" s="57" t="e">
        <f>+VLOOKUP($X995,Vector!$A:$P,2,0)</f>
        <v>#N/A</v>
      </c>
      <c r="L995" s="57" t="e">
        <f>VLOOKUP(VLOOKUP($X995,Vector!$A:$P,5,0),Catalogos!K:L,2,0)</f>
        <v>#N/A</v>
      </c>
      <c r="M995" s="53" t="str">
        <f>IFERROR(VLOOKUP($F995,Catalogos!$A:$B,2,0),"VII")</f>
        <v>VII</v>
      </c>
      <c r="N995" s="56" t="e">
        <f>VLOOKUP(MIN(IFERROR(VLOOKUP(T995,Catalogos!$F:$G,2,0),200),IFERROR(VLOOKUP(U995,Catalogos!$F:$G,2,0),200),IFERROR(VLOOKUP(V995,Catalogos!$F:$G,2,0),200),IFERROR(VLOOKUP(W995,Catalogos!$F:$G,2,0),200)),Catalogos!$G$30:$H$57,2,0)</f>
        <v>#N/A</v>
      </c>
      <c r="O995" s="53" t="e">
        <f>VLOOKUP($F995,Catalogos!$A:$C,3,0)</f>
        <v>#N/A</v>
      </c>
      <c r="P995" s="14" t="e">
        <f t="shared" si="83"/>
        <v>#N/A</v>
      </c>
      <c r="Q995" s="20">
        <f t="shared" si="84"/>
        <v>0</v>
      </c>
      <c r="R995" s="20" t="e">
        <f t="shared" si="85"/>
        <v>#N/A</v>
      </c>
      <c r="S995" s="20" t="s">
        <v>118</v>
      </c>
      <c r="T995" s="65" t="e">
        <f>VLOOKUP($X995,Vector!$A:$I,6,0)</f>
        <v>#N/A</v>
      </c>
      <c r="U995" s="65" t="e">
        <f>VLOOKUP($X995,Vector!$A:$I,7,0)</f>
        <v>#N/A</v>
      </c>
      <c r="V995" s="65" t="e">
        <f>VLOOKUP($X995,Vector!$A:$I,8,0)</f>
        <v>#N/A</v>
      </c>
      <c r="W995" s="65" t="e">
        <f>VLOOKUP($X995,Vector!$A:$I,9,0)</f>
        <v>#N/A</v>
      </c>
      <c r="X995" s="13" t="str">
        <f t="shared" si="86"/>
        <v/>
      </c>
      <c r="Y995" s="75">
        <f t="shared" si="87"/>
        <v>0</v>
      </c>
    </row>
    <row r="996" spans="10:25" x14ac:dyDescent="0.25">
      <c r="J996" s="57" t="e">
        <f>+VLOOKUP($X996,Vector!$A:$P,4,0)-$A996</f>
        <v>#N/A</v>
      </c>
      <c r="K996" s="57" t="e">
        <f>+VLOOKUP($X996,Vector!$A:$P,2,0)</f>
        <v>#N/A</v>
      </c>
      <c r="L996" s="57" t="e">
        <f>VLOOKUP(VLOOKUP($X996,Vector!$A:$P,5,0),Catalogos!K:L,2,0)</f>
        <v>#N/A</v>
      </c>
      <c r="M996" s="53" t="str">
        <f>IFERROR(VLOOKUP($F996,Catalogos!$A:$B,2,0),"VII")</f>
        <v>VII</v>
      </c>
      <c r="N996" s="56" t="e">
        <f>VLOOKUP(MIN(IFERROR(VLOOKUP(T996,Catalogos!$F:$G,2,0),200),IFERROR(VLOOKUP(U996,Catalogos!$F:$G,2,0),200),IFERROR(VLOOKUP(V996,Catalogos!$F:$G,2,0),200),IFERROR(VLOOKUP(W996,Catalogos!$F:$G,2,0),200)),Catalogos!$G$30:$H$57,2,0)</f>
        <v>#N/A</v>
      </c>
      <c r="O996" s="53" t="e">
        <f>VLOOKUP($F996,Catalogos!$A:$C,3,0)</f>
        <v>#N/A</v>
      </c>
      <c r="P996" s="14" t="e">
        <f t="shared" si="83"/>
        <v>#N/A</v>
      </c>
      <c r="Q996" s="20">
        <f t="shared" si="84"/>
        <v>0</v>
      </c>
      <c r="R996" s="20" t="e">
        <f t="shared" si="85"/>
        <v>#N/A</v>
      </c>
      <c r="S996" s="20" t="s">
        <v>118</v>
      </c>
      <c r="T996" s="65" t="e">
        <f>VLOOKUP($X996,Vector!$A:$I,6,0)</f>
        <v>#N/A</v>
      </c>
      <c r="U996" s="65" t="e">
        <f>VLOOKUP($X996,Vector!$A:$I,7,0)</f>
        <v>#N/A</v>
      </c>
      <c r="V996" s="65" t="e">
        <f>VLOOKUP($X996,Vector!$A:$I,8,0)</f>
        <v>#N/A</v>
      </c>
      <c r="W996" s="65" t="e">
        <f>VLOOKUP($X996,Vector!$A:$I,9,0)</f>
        <v>#N/A</v>
      </c>
      <c r="X996" s="13" t="str">
        <f t="shared" si="86"/>
        <v/>
      </c>
      <c r="Y996" s="75">
        <f t="shared" si="87"/>
        <v>0</v>
      </c>
    </row>
    <row r="997" spans="10:25" x14ac:dyDescent="0.25">
      <c r="J997" s="57" t="e">
        <f>+VLOOKUP($X997,Vector!$A:$P,4,0)-$A997</f>
        <v>#N/A</v>
      </c>
      <c r="K997" s="57" t="e">
        <f>+VLOOKUP($X997,Vector!$A:$P,2,0)</f>
        <v>#N/A</v>
      </c>
      <c r="L997" s="57" t="e">
        <f>VLOOKUP(VLOOKUP($X997,Vector!$A:$P,5,0),Catalogos!K:L,2,0)</f>
        <v>#N/A</v>
      </c>
      <c r="M997" s="53" t="str">
        <f>IFERROR(VLOOKUP($F997,Catalogos!$A:$B,2,0),"VII")</f>
        <v>VII</v>
      </c>
      <c r="N997" s="56" t="e">
        <f>VLOOKUP(MIN(IFERROR(VLOOKUP(T997,Catalogos!$F:$G,2,0),200),IFERROR(VLOOKUP(U997,Catalogos!$F:$G,2,0),200),IFERROR(VLOOKUP(V997,Catalogos!$F:$G,2,0),200),IFERROR(VLOOKUP(W997,Catalogos!$F:$G,2,0),200)),Catalogos!$G$30:$H$57,2,0)</f>
        <v>#N/A</v>
      </c>
      <c r="O997" s="53" t="e">
        <f>VLOOKUP($F997,Catalogos!$A:$C,3,0)</f>
        <v>#N/A</v>
      </c>
      <c r="P997" s="14" t="e">
        <f t="shared" si="83"/>
        <v>#N/A</v>
      </c>
      <c r="Q997" s="20">
        <f t="shared" si="84"/>
        <v>0</v>
      </c>
      <c r="R997" s="20" t="e">
        <f t="shared" si="85"/>
        <v>#N/A</v>
      </c>
      <c r="S997" s="20" t="s">
        <v>118</v>
      </c>
      <c r="T997" s="65" t="e">
        <f>VLOOKUP($X997,Vector!$A:$I,6,0)</f>
        <v>#N/A</v>
      </c>
      <c r="U997" s="65" t="e">
        <f>VLOOKUP($X997,Vector!$A:$I,7,0)</f>
        <v>#N/A</v>
      </c>
      <c r="V997" s="65" t="e">
        <f>VLOOKUP($X997,Vector!$A:$I,8,0)</f>
        <v>#N/A</v>
      </c>
      <c r="W997" s="65" t="e">
        <f>VLOOKUP($X997,Vector!$A:$I,9,0)</f>
        <v>#N/A</v>
      </c>
      <c r="X997" s="13" t="str">
        <f t="shared" si="86"/>
        <v/>
      </c>
      <c r="Y997" s="75">
        <f t="shared" si="8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"/>
  <sheetViews>
    <sheetView workbookViewId="0">
      <selection activeCell="A2" sqref="A2"/>
    </sheetView>
  </sheetViews>
  <sheetFormatPr baseColWidth="10" defaultRowHeight="15" x14ac:dyDescent="0.25"/>
  <sheetData>
    <row r="1" spans="1:9" x14ac:dyDescent="0.25">
      <c r="A1" t="s">
        <v>91</v>
      </c>
      <c r="B1" t="s">
        <v>241</v>
      </c>
      <c r="C1" t="s">
        <v>117</v>
      </c>
      <c r="D1" t="s">
        <v>67</v>
      </c>
      <c r="E1" t="s">
        <v>107</v>
      </c>
      <c r="F1" t="s">
        <v>244</v>
      </c>
      <c r="G1" t="s">
        <v>87</v>
      </c>
      <c r="H1" t="s">
        <v>88</v>
      </c>
      <c r="I1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5"/>
  <sheetViews>
    <sheetView workbookViewId="0">
      <selection activeCell="A2" sqref="A2:F35"/>
    </sheetView>
  </sheetViews>
  <sheetFormatPr baseColWidth="10" defaultRowHeight="15" x14ac:dyDescent="0.25"/>
  <cols>
    <col min="2" max="2" width="18" bestFit="1" customWidth="1"/>
    <col min="3" max="3" width="38.7109375" bestFit="1" customWidth="1"/>
    <col min="5" max="5" width="14.140625" bestFit="1" customWidth="1"/>
    <col min="6" max="6" width="20.85546875" bestFit="1" customWidth="1"/>
    <col min="7" max="7" width="11.42578125" style="27"/>
    <col min="9" max="9" width="14.5703125" bestFit="1" customWidth="1"/>
    <col min="10" max="10" width="16.85546875" bestFit="1" customWidth="1"/>
    <col min="11" max="11" width="13.140625" bestFit="1" customWidth="1"/>
    <col min="12" max="12" width="15.140625" bestFit="1" customWidth="1"/>
  </cols>
  <sheetData>
    <row r="1" spans="1:11" x14ac:dyDescent="0.25">
      <c r="A1" t="s">
        <v>113</v>
      </c>
      <c r="B1" t="s">
        <v>1</v>
      </c>
      <c r="C1" t="s">
        <v>65</v>
      </c>
      <c r="D1" t="s">
        <v>114</v>
      </c>
      <c r="E1" t="s">
        <v>66</v>
      </c>
      <c r="F1" t="s">
        <v>85</v>
      </c>
      <c r="G1" s="27" t="s">
        <v>115</v>
      </c>
    </row>
    <row r="2" spans="1:11" x14ac:dyDescent="0.25">
      <c r="A2" s="5"/>
      <c r="B2" s="6"/>
      <c r="E2" s="16"/>
      <c r="F2" s="5"/>
      <c r="G2" s="28">
        <f t="shared" ref="G2:G35" si="0">+F2-A2</f>
        <v>0</v>
      </c>
      <c r="K2" s="7"/>
    </row>
    <row r="3" spans="1:11" x14ac:dyDescent="0.25">
      <c r="A3" s="5"/>
      <c r="B3" s="6"/>
      <c r="E3" s="16"/>
      <c r="F3" s="5"/>
      <c r="G3" s="28">
        <f t="shared" si="0"/>
        <v>0</v>
      </c>
      <c r="I3" s="7"/>
      <c r="J3" s="7"/>
    </row>
    <row r="4" spans="1:11" x14ac:dyDescent="0.25">
      <c r="A4" s="5"/>
      <c r="B4" s="6"/>
      <c r="E4" s="16"/>
      <c r="F4" s="5"/>
      <c r="G4" s="28">
        <f t="shared" si="0"/>
        <v>0</v>
      </c>
    </row>
    <row r="5" spans="1:11" x14ac:dyDescent="0.25">
      <c r="A5" s="5"/>
      <c r="B5" s="6"/>
      <c r="E5" s="16"/>
      <c r="F5" s="5"/>
      <c r="G5" s="28">
        <f t="shared" si="0"/>
        <v>0</v>
      </c>
      <c r="I5" s="1"/>
      <c r="J5" s="7"/>
    </row>
    <row r="6" spans="1:11" x14ac:dyDescent="0.25">
      <c r="A6" s="5"/>
      <c r="B6" s="6"/>
      <c r="E6" s="16"/>
      <c r="F6" s="5"/>
      <c r="G6" s="28">
        <f t="shared" si="0"/>
        <v>0</v>
      </c>
      <c r="I6" s="1"/>
      <c r="J6" s="7"/>
    </row>
    <row r="7" spans="1:11" x14ac:dyDescent="0.25">
      <c r="A7" s="5"/>
      <c r="B7" s="6"/>
      <c r="E7" s="16"/>
      <c r="F7" s="5"/>
      <c r="G7" s="28">
        <f t="shared" si="0"/>
        <v>0</v>
      </c>
    </row>
    <row r="8" spans="1:11" x14ac:dyDescent="0.25">
      <c r="A8" s="5"/>
      <c r="B8" s="6"/>
      <c r="E8" s="16"/>
      <c r="F8" s="5"/>
      <c r="G8" s="28">
        <f t="shared" si="0"/>
        <v>0</v>
      </c>
    </row>
    <row r="9" spans="1:11" x14ac:dyDescent="0.25">
      <c r="A9" s="5"/>
      <c r="B9" s="6"/>
      <c r="E9" s="16"/>
      <c r="F9" s="5"/>
      <c r="G9" s="28">
        <f t="shared" si="0"/>
        <v>0</v>
      </c>
    </row>
    <row r="10" spans="1:11" x14ac:dyDescent="0.25">
      <c r="A10" s="5"/>
      <c r="B10" s="6"/>
      <c r="E10" s="16"/>
      <c r="F10" s="5"/>
      <c r="G10" s="28">
        <f t="shared" si="0"/>
        <v>0</v>
      </c>
    </row>
    <row r="11" spans="1:11" x14ac:dyDescent="0.25">
      <c r="A11" s="5"/>
      <c r="B11" s="6"/>
      <c r="E11" s="16"/>
      <c r="F11" s="5"/>
      <c r="G11" s="28">
        <f t="shared" si="0"/>
        <v>0</v>
      </c>
    </row>
    <row r="12" spans="1:11" x14ac:dyDescent="0.25">
      <c r="A12" s="5"/>
      <c r="B12" s="6"/>
      <c r="E12" s="16"/>
      <c r="F12" s="5"/>
      <c r="G12" s="28">
        <f t="shared" si="0"/>
        <v>0</v>
      </c>
    </row>
    <row r="13" spans="1:11" x14ac:dyDescent="0.25">
      <c r="A13" s="5"/>
      <c r="B13" s="6"/>
      <c r="E13" s="16"/>
      <c r="F13" s="5"/>
      <c r="G13" s="28">
        <f t="shared" si="0"/>
        <v>0</v>
      </c>
    </row>
    <row r="14" spans="1:11" x14ac:dyDescent="0.25">
      <c r="A14" s="5"/>
      <c r="B14" s="6"/>
      <c r="E14" s="16"/>
      <c r="F14" s="5"/>
      <c r="G14" s="28">
        <f t="shared" si="0"/>
        <v>0</v>
      </c>
    </row>
    <row r="15" spans="1:11" x14ac:dyDescent="0.25">
      <c r="A15" s="5"/>
      <c r="B15" s="6"/>
      <c r="E15" s="16"/>
      <c r="F15" s="5"/>
      <c r="G15" s="28">
        <f t="shared" si="0"/>
        <v>0</v>
      </c>
    </row>
    <row r="16" spans="1:11" x14ac:dyDescent="0.25">
      <c r="A16" s="5"/>
      <c r="B16" s="6"/>
      <c r="E16" s="16"/>
      <c r="F16" s="5"/>
      <c r="G16" s="28">
        <f t="shared" si="0"/>
        <v>0</v>
      </c>
    </row>
    <row r="17" spans="1:12" x14ac:dyDescent="0.25">
      <c r="A17" s="5"/>
      <c r="B17" s="6"/>
      <c r="E17" s="16"/>
      <c r="F17" s="5"/>
      <c r="G17" s="28">
        <f t="shared" si="0"/>
        <v>0</v>
      </c>
    </row>
    <row r="18" spans="1:12" x14ac:dyDescent="0.25">
      <c r="A18" s="5"/>
      <c r="B18" s="6"/>
      <c r="E18" s="16"/>
      <c r="F18" s="5"/>
      <c r="G18" s="28">
        <f t="shared" si="0"/>
        <v>0</v>
      </c>
    </row>
    <row r="19" spans="1:12" x14ac:dyDescent="0.25">
      <c r="A19" s="5"/>
      <c r="B19" s="6"/>
      <c r="E19" s="16"/>
      <c r="F19" s="5"/>
      <c r="G19" s="28">
        <f t="shared" si="0"/>
        <v>0</v>
      </c>
    </row>
    <row r="20" spans="1:12" x14ac:dyDescent="0.25">
      <c r="A20" s="5"/>
      <c r="B20" s="6"/>
      <c r="E20" s="16"/>
      <c r="F20" s="5"/>
      <c r="G20" s="28">
        <f t="shared" si="0"/>
        <v>0</v>
      </c>
    </row>
    <row r="21" spans="1:12" x14ac:dyDescent="0.25">
      <c r="A21" s="5"/>
      <c r="B21" s="6"/>
      <c r="E21" s="16"/>
      <c r="F21" s="5"/>
      <c r="G21" s="28">
        <f t="shared" si="0"/>
        <v>0</v>
      </c>
    </row>
    <row r="22" spans="1:12" x14ac:dyDescent="0.25">
      <c r="A22" s="5"/>
      <c r="B22" s="6"/>
      <c r="E22" s="16"/>
      <c r="F22" s="5"/>
      <c r="G22" s="28">
        <f t="shared" si="0"/>
        <v>0</v>
      </c>
    </row>
    <row r="23" spans="1:12" x14ac:dyDescent="0.25">
      <c r="A23" s="5"/>
      <c r="B23" s="6"/>
      <c r="E23" s="16"/>
      <c r="F23" s="5"/>
      <c r="G23" s="28">
        <f t="shared" si="0"/>
        <v>0</v>
      </c>
    </row>
    <row r="24" spans="1:12" x14ac:dyDescent="0.25">
      <c r="A24" s="5"/>
      <c r="B24" s="6"/>
      <c r="E24" s="16"/>
      <c r="F24" s="5"/>
      <c r="G24" s="28">
        <f t="shared" si="0"/>
        <v>0</v>
      </c>
    </row>
    <row r="25" spans="1:12" x14ac:dyDescent="0.25">
      <c r="A25" s="5"/>
      <c r="B25" s="6"/>
      <c r="E25" s="16"/>
      <c r="F25" s="5"/>
      <c r="G25" s="28">
        <f t="shared" si="0"/>
        <v>0</v>
      </c>
    </row>
    <row r="26" spans="1:12" x14ac:dyDescent="0.25">
      <c r="A26" s="5"/>
      <c r="B26" s="6"/>
      <c r="E26" s="16"/>
      <c r="F26" s="5"/>
      <c r="G26" s="28">
        <f t="shared" si="0"/>
        <v>0</v>
      </c>
    </row>
    <row r="27" spans="1:12" x14ac:dyDescent="0.25">
      <c r="A27" s="18"/>
      <c r="B27" s="6"/>
      <c r="E27" s="16"/>
      <c r="F27" s="5"/>
      <c r="G27" s="28">
        <f t="shared" si="0"/>
        <v>0</v>
      </c>
      <c r="J27" s="17"/>
      <c r="L27" s="7"/>
    </row>
    <row r="28" spans="1:12" x14ac:dyDescent="0.25">
      <c r="A28" s="5"/>
      <c r="B28" s="6"/>
      <c r="E28" s="16"/>
      <c r="F28" s="5"/>
      <c r="G28" s="28">
        <f t="shared" si="0"/>
        <v>0</v>
      </c>
      <c r="J28" s="17"/>
      <c r="L28" s="7"/>
    </row>
    <row r="29" spans="1:12" x14ac:dyDescent="0.25">
      <c r="A29" s="5"/>
      <c r="B29" s="6"/>
      <c r="E29" s="16"/>
      <c r="F29" s="5"/>
      <c r="G29" s="28">
        <f t="shared" si="0"/>
        <v>0</v>
      </c>
      <c r="J29" s="17"/>
      <c r="L29" s="7"/>
    </row>
    <row r="30" spans="1:12" x14ac:dyDescent="0.25">
      <c r="A30" s="5"/>
      <c r="B30" s="6"/>
      <c r="E30" s="16"/>
      <c r="F30" s="5"/>
      <c r="G30" s="28">
        <f t="shared" si="0"/>
        <v>0</v>
      </c>
      <c r="J30" s="17"/>
      <c r="L30" s="7"/>
    </row>
    <row r="31" spans="1:12" x14ac:dyDescent="0.25">
      <c r="A31" s="5"/>
      <c r="B31" s="6"/>
      <c r="E31" s="16"/>
      <c r="F31" s="5"/>
      <c r="G31" s="28">
        <f t="shared" si="0"/>
        <v>0</v>
      </c>
      <c r="J31" s="17"/>
      <c r="L31" s="7"/>
    </row>
    <row r="32" spans="1:12" x14ac:dyDescent="0.25">
      <c r="A32" s="5"/>
      <c r="B32" s="6"/>
      <c r="E32" s="16"/>
      <c r="F32" s="5"/>
      <c r="G32" s="28">
        <f t="shared" si="0"/>
        <v>0</v>
      </c>
    </row>
    <row r="33" spans="1:7" x14ac:dyDescent="0.25">
      <c r="A33" s="5"/>
      <c r="B33" s="6"/>
      <c r="E33" s="16"/>
      <c r="F33" s="5"/>
      <c r="G33" s="28">
        <f t="shared" si="0"/>
        <v>0</v>
      </c>
    </row>
    <row r="34" spans="1:7" x14ac:dyDescent="0.25">
      <c r="A34" s="5"/>
      <c r="B34" s="6"/>
      <c r="E34" s="16"/>
      <c r="F34" s="5"/>
      <c r="G34" s="28">
        <f t="shared" si="0"/>
        <v>0</v>
      </c>
    </row>
    <row r="35" spans="1:7" x14ac:dyDescent="0.25">
      <c r="A35" s="5"/>
      <c r="B35" s="6"/>
      <c r="E35" s="16"/>
      <c r="F35" s="5"/>
      <c r="G35" s="2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7"/>
  <sheetViews>
    <sheetView workbookViewId="0">
      <selection activeCell="A2" sqref="A2:H97"/>
    </sheetView>
  </sheetViews>
  <sheetFormatPr baseColWidth="10" defaultRowHeight="15" x14ac:dyDescent="0.25"/>
  <cols>
    <col min="1" max="1" width="10.7109375" bestFit="1" customWidth="1"/>
    <col min="2" max="3" width="15.5703125" bestFit="1" customWidth="1"/>
    <col min="4" max="4" width="40.42578125" bestFit="1" customWidth="1"/>
    <col min="5" max="5" width="15.140625" style="7" bestFit="1" customWidth="1"/>
    <col min="6" max="7" width="14.140625" bestFit="1" customWidth="1"/>
    <col min="8" max="8" width="17.5703125" bestFit="1" customWidth="1"/>
    <col min="9" max="9" width="17.5703125" customWidth="1"/>
    <col min="10" max="10" width="21.5703125" bestFit="1" customWidth="1"/>
    <col min="13" max="13" width="42" bestFit="1" customWidth="1"/>
    <col min="14" max="15" width="15.28515625" bestFit="1" customWidth="1"/>
  </cols>
  <sheetData>
    <row r="1" spans="1:8" x14ac:dyDescent="0.25">
      <c r="A1" t="s">
        <v>0</v>
      </c>
      <c r="B1" t="s">
        <v>225</v>
      </c>
      <c r="C1" t="s">
        <v>226</v>
      </c>
      <c r="D1" t="s">
        <v>65</v>
      </c>
      <c r="E1" s="7" t="s">
        <v>227</v>
      </c>
      <c r="F1" t="s">
        <v>228</v>
      </c>
      <c r="G1" t="s">
        <v>229</v>
      </c>
      <c r="H1" t="s">
        <v>230</v>
      </c>
    </row>
    <row r="2" spans="1:8" x14ac:dyDescent="0.25">
      <c r="A2" s="5"/>
      <c r="B2" s="6"/>
      <c r="C2" s="6"/>
      <c r="F2" s="5"/>
    </row>
    <row r="3" spans="1:8" x14ac:dyDescent="0.25">
      <c r="A3" s="5"/>
      <c r="B3" s="6"/>
      <c r="C3" s="6"/>
      <c r="F3" s="5"/>
    </row>
    <row r="4" spans="1:8" x14ac:dyDescent="0.25">
      <c r="A4" s="5"/>
      <c r="B4" s="6"/>
      <c r="C4" s="6"/>
      <c r="F4" s="5"/>
    </row>
    <row r="5" spans="1:8" x14ac:dyDescent="0.25">
      <c r="A5" s="5"/>
      <c r="B5" s="6"/>
      <c r="C5" s="6"/>
      <c r="F5" s="5"/>
    </row>
    <row r="6" spans="1:8" x14ac:dyDescent="0.25">
      <c r="A6" s="5"/>
      <c r="B6" s="6"/>
      <c r="C6" s="6"/>
      <c r="F6" s="5"/>
    </row>
    <row r="7" spans="1:8" x14ac:dyDescent="0.25">
      <c r="A7" s="5"/>
      <c r="B7" s="6"/>
      <c r="C7" s="6"/>
      <c r="F7" s="5"/>
    </row>
    <row r="8" spans="1:8" x14ac:dyDescent="0.25">
      <c r="A8" s="5"/>
      <c r="B8" s="6"/>
      <c r="C8" s="6"/>
      <c r="F8" s="5"/>
    </row>
    <row r="9" spans="1:8" x14ac:dyDescent="0.25">
      <c r="A9" s="5"/>
      <c r="B9" s="6"/>
      <c r="C9" s="6"/>
      <c r="F9" s="5"/>
    </row>
    <row r="10" spans="1:8" x14ac:dyDescent="0.25">
      <c r="A10" s="5"/>
      <c r="B10" s="6"/>
      <c r="C10" s="6"/>
      <c r="F10" s="5"/>
    </row>
    <row r="11" spans="1:8" x14ac:dyDescent="0.25">
      <c r="A11" s="5"/>
      <c r="B11" s="6"/>
      <c r="C11" s="6"/>
      <c r="F11" s="5"/>
    </row>
    <row r="12" spans="1:8" x14ac:dyDescent="0.25">
      <c r="A12" s="5"/>
      <c r="B12" s="6"/>
      <c r="C12" s="6"/>
      <c r="F12" s="5"/>
    </row>
    <row r="13" spans="1:8" x14ac:dyDescent="0.25">
      <c r="A13" s="5"/>
      <c r="B13" s="6"/>
      <c r="C13" s="6"/>
      <c r="F13" s="5"/>
    </row>
    <row r="14" spans="1:8" x14ac:dyDescent="0.25">
      <c r="A14" s="5"/>
      <c r="B14" s="6"/>
      <c r="C14" s="6"/>
      <c r="F14" s="5"/>
    </row>
    <row r="15" spans="1:8" x14ac:dyDescent="0.25">
      <c r="A15" s="5"/>
      <c r="B15" s="6"/>
      <c r="C15" s="6"/>
      <c r="F15" s="5"/>
    </row>
    <row r="16" spans="1:8" x14ac:dyDescent="0.25">
      <c r="A16" s="5"/>
      <c r="B16" s="6"/>
      <c r="C16" s="6"/>
      <c r="F16" s="5"/>
    </row>
    <row r="17" spans="1:15" x14ac:dyDescent="0.25">
      <c r="A17" s="5"/>
      <c r="B17" s="6"/>
      <c r="C17" s="6"/>
      <c r="F17" s="5"/>
    </row>
    <row r="18" spans="1:15" x14ac:dyDescent="0.25">
      <c r="A18" s="5"/>
      <c r="B18" s="6"/>
      <c r="C18" s="6"/>
      <c r="F18" s="5"/>
    </row>
    <row r="19" spans="1:15" x14ac:dyDescent="0.25">
      <c r="A19" s="5"/>
      <c r="B19" s="6"/>
      <c r="C19" s="6"/>
      <c r="F19" s="5"/>
    </row>
    <row r="20" spans="1:15" x14ac:dyDescent="0.25">
      <c r="A20" s="5"/>
      <c r="B20" s="6"/>
      <c r="C20" s="6"/>
      <c r="F20" s="5"/>
    </row>
    <row r="21" spans="1:15" x14ac:dyDescent="0.25">
      <c r="A21" s="5"/>
      <c r="B21" s="6"/>
      <c r="C21" s="6"/>
      <c r="F21" s="5"/>
    </row>
    <row r="22" spans="1:15" x14ac:dyDescent="0.25">
      <c r="A22" s="5"/>
      <c r="B22" s="6"/>
      <c r="C22" s="6"/>
      <c r="F22" s="5"/>
      <c r="N22" s="17"/>
    </row>
    <row r="23" spans="1:15" x14ac:dyDescent="0.25">
      <c r="A23" s="5"/>
      <c r="B23" s="6"/>
      <c r="C23" s="6"/>
      <c r="F23" s="5"/>
      <c r="N23" s="17"/>
    </row>
    <row r="24" spans="1:15" x14ac:dyDescent="0.25">
      <c r="A24" s="5"/>
      <c r="B24" s="6"/>
      <c r="C24" s="6"/>
      <c r="F24" s="5"/>
    </row>
    <row r="25" spans="1:15" x14ac:dyDescent="0.25">
      <c r="A25" s="5"/>
      <c r="B25" s="6"/>
      <c r="C25" s="6"/>
      <c r="F25" s="5"/>
      <c r="N25" s="34"/>
    </row>
    <row r="26" spans="1:15" x14ac:dyDescent="0.25">
      <c r="A26" s="5"/>
      <c r="B26" s="6"/>
      <c r="C26" s="6"/>
      <c r="F26" s="5"/>
      <c r="N26" s="33"/>
      <c r="O26" s="7"/>
    </row>
    <row r="27" spans="1:15" x14ac:dyDescent="0.25">
      <c r="A27" s="5"/>
      <c r="B27" s="6"/>
      <c r="C27" s="6"/>
      <c r="F27" s="5"/>
      <c r="N27" s="33"/>
      <c r="O27" s="7"/>
    </row>
    <row r="28" spans="1:15" x14ac:dyDescent="0.25">
      <c r="A28" s="5"/>
      <c r="B28" s="6"/>
      <c r="C28" s="6"/>
      <c r="F28" s="5"/>
      <c r="N28" s="33"/>
      <c r="O28" s="7"/>
    </row>
    <row r="29" spans="1:15" x14ac:dyDescent="0.25">
      <c r="A29" s="5"/>
      <c r="B29" s="6"/>
      <c r="C29" s="6"/>
      <c r="F29" s="5"/>
      <c r="N29" s="33"/>
      <c r="O29" s="7"/>
    </row>
    <row r="30" spans="1:15" x14ac:dyDescent="0.25">
      <c r="A30" s="5"/>
      <c r="B30" s="6"/>
      <c r="C30" s="6"/>
      <c r="F30" s="5"/>
      <c r="N30" s="33"/>
      <c r="O30" s="7"/>
    </row>
    <row r="31" spans="1:15" x14ac:dyDescent="0.25">
      <c r="A31" s="5"/>
      <c r="B31" s="6"/>
      <c r="C31" s="6"/>
      <c r="F31" s="5"/>
      <c r="N31" s="33"/>
      <c r="O31" s="7"/>
    </row>
    <row r="32" spans="1:15" x14ac:dyDescent="0.25">
      <c r="A32" s="5"/>
      <c r="B32" s="6"/>
      <c r="C32" s="6"/>
      <c r="F32" s="5"/>
      <c r="N32" s="33"/>
      <c r="O32" s="7"/>
    </row>
    <row r="33" spans="1:15" x14ac:dyDescent="0.25">
      <c r="A33" s="5"/>
      <c r="B33" s="6"/>
      <c r="C33" s="6"/>
      <c r="F33" s="5"/>
      <c r="N33" s="33"/>
      <c r="O33" s="7"/>
    </row>
    <row r="34" spans="1:15" x14ac:dyDescent="0.25">
      <c r="A34" s="5"/>
      <c r="B34" s="6"/>
      <c r="C34" s="6"/>
      <c r="F34" s="5"/>
      <c r="N34" s="33"/>
      <c r="O34" s="7"/>
    </row>
    <row r="35" spans="1:15" x14ac:dyDescent="0.25">
      <c r="A35" s="5"/>
      <c r="B35" s="6"/>
      <c r="C35" s="6"/>
      <c r="F35" s="5"/>
      <c r="N35" s="33"/>
      <c r="O35" s="7"/>
    </row>
    <row r="36" spans="1:15" x14ac:dyDescent="0.25">
      <c r="A36" s="5"/>
      <c r="B36" s="6"/>
      <c r="C36" s="6"/>
      <c r="F36" s="5"/>
      <c r="N36" s="33"/>
      <c r="O36" s="7"/>
    </row>
    <row r="37" spans="1:15" x14ac:dyDescent="0.25">
      <c r="A37" s="5"/>
      <c r="B37" s="6"/>
      <c r="C37" s="6"/>
      <c r="F37" s="5"/>
      <c r="N37" s="33"/>
      <c r="O37" s="7"/>
    </row>
    <row r="38" spans="1:15" x14ac:dyDescent="0.25">
      <c r="A38" s="5"/>
      <c r="B38" s="6"/>
      <c r="C38" s="6"/>
      <c r="F38" s="5"/>
      <c r="N38" s="33"/>
      <c r="O38" s="7"/>
    </row>
    <row r="39" spans="1:15" x14ac:dyDescent="0.25">
      <c r="A39" s="5"/>
      <c r="B39" s="6"/>
      <c r="C39" s="6"/>
      <c r="F39" s="5"/>
      <c r="N39" s="33"/>
      <c r="O39" s="7"/>
    </row>
    <row r="40" spans="1:15" x14ac:dyDescent="0.25">
      <c r="A40" s="5"/>
      <c r="B40" s="6"/>
      <c r="C40" s="6"/>
      <c r="F40" s="5"/>
      <c r="N40" s="33"/>
      <c r="O40" s="7"/>
    </row>
    <row r="41" spans="1:15" x14ac:dyDescent="0.25">
      <c r="A41" s="5"/>
      <c r="B41" s="6"/>
      <c r="C41" s="6"/>
      <c r="F41" s="5"/>
      <c r="N41" s="33"/>
      <c r="O41" s="7"/>
    </row>
    <row r="42" spans="1:15" x14ac:dyDescent="0.25">
      <c r="A42" s="5"/>
      <c r="B42" s="6"/>
      <c r="C42" s="6"/>
      <c r="F42" s="5"/>
      <c r="N42" s="33"/>
      <c r="O42" s="7"/>
    </row>
    <row r="43" spans="1:15" x14ac:dyDescent="0.25">
      <c r="A43" s="5"/>
      <c r="B43" s="6"/>
      <c r="C43" s="6"/>
      <c r="F43" s="5"/>
      <c r="N43" s="33"/>
      <c r="O43" s="7"/>
    </row>
    <row r="44" spans="1:15" x14ac:dyDescent="0.25">
      <c r="A44" s="5"/>
      <c r="B44" s="6"/>
      <c r="C44" s="6"/>
      <c r="F44" s="5"/>
      <c r="N44" s="33"/>
      <c r="O44" s="7"/>
    </row>
    <row r="45" spans="1:15" x14ac:dyDescent="0.25">
      <c r="A45" s="5"/>
      <c r="B45" s="6"/>
      <c r="C45" s="6"/>
      <c r="F45" s="5"/>
      <c r="N45" s="33"/>
      <c r="O45" s="7"/>
    </row>
    <row r="46" spans="1:15" x14ac:dyDescent="0.25">
      <c r="A46" s="5"/>
      <c r="B46" s="6"/>
      <c r="C46" s="6"/>
      <c r="F46" s="5"/>
      <c r="N46" s="33"/>
      <c r="O46" s="7"/>
    </row>
    <row r="47" spans="1:15" x14ac:dyDescent="0.25">
      <c r="A47" s="5"/>
      <c r="B47" s="6"/>
      <c r="C47" s="6"/>
      <c r="F47" s="5"/>
      <c r="N47" s="33"/>
      <c r="O47" s="7"/>
    </row>
    <row r="48" spans="1:15" x14ac:dyDescent="0.25">
      <c r="A48" s="5"/>
      <c r="B48" s="6"/>
      <c r="C48" s="6"/>
      <c r="F48" s="5"/>
      <c r="N48" s="33"/>
      <c r="O48" s="7"/>
    </row>
    <row r="49" spans="1:15" x14ac:dyDescent="0.25">
      <c r="A49" s="5"/>
      <c r="B49" s="6"/>
      <c r="C49" s="6"/>
      <c r="F49" s="5"/>
      <c r="N49" s="33"/>
      <c r="O49" s="7"/>
    </row>
    <row r="50" spans="1:15" x14ac:dyDescent="0.25">
      <c r="A50" s="5"/>
      <c r="B50" s="6"/>
      <c r="C50" s="6"/>
      <c r="F50" s="5"/>
      <c r="N50" s="33"/>
      <c r="O50" s="7"/>
    </row>
    <row r="51" spans="1:15" x14ac:dyDescent="0.25">
      <c r="A51" s="5"/>
      <c r="B51" s="6"/>
      <c r="C51" s="6"/>
      <c r="F51" s="5"/>
      <c r="N51" s="33"/>
      <c r="O51" s="7"/>
    </row>
    <row r="52" spans="1:15" x14ac:dyDescent="0.25">
      <c r="A52" s="5"/>
      <c r="B52" s="6"/>
      <c r="C52" s="6"/>
      <c r="F52" s="5"/>
      <c r="N52" s="33"/>
      <c r="O52" s="7"/>
    </row>
    <row r="53" spans="1:15" x14ac:dyDescent="0.25">
      <c r="A53" s="5"/>
      <c r="B53" s="6"/>
      <c r="C53" s="6"/>
      <c r="F53" s="5"/>
      <c r="N53" s="33"/>
      <c r="O53" s="7"/>
    </row>
    <row r="54" spans="1:15" x14ac:dyDescent="0.25">
      <c r="A54" s="5"/>
      <c r="B54" s="6"/>
      <c r="C54" s="6"/>
      <c r="F54" s="5"/>
      <c r="N54" s="33"/>
      <c r="O54" s="7"/>
    </row>
    <row r="55" spans="1:15" x14ac:dyDescent="0.25">
      <c r="A55" s="5"/>
      <c r="B55" s="6"/>
      <c r="C55" s="6"/>
      <c r="F55" s="5"/>
      <c r="N55" s="33"/>
      <c r="O55" s="7"/>
    </row>
    <row r="56" spans="1:15" x14ac:dyDescent="0.25">
      <c r="A56" s="5"/>
      <c r="B56" s="6"/>
      <c r="C56" s="6"/>
      <c r="F56" s="5"/>
      <c r="N56" s="33"/>
      <c r="O56" s="7"/>
    </row>
    <row r="57" spans="1:15" x14ac:dyDescent="0.25">
      <c r="A57" s="5"/>
      <c r="B57" s="6"/>
      <c r="C57" s="6"/>
      <c r="F57" s="5"/>
      <c r="N57" s="33"/>
      <c r="O57" s="7"/>
    </row>
    <row r="58" spans="1:15" x14ac:dyDescent="0.25">
      <c r="A58" s="5"/>
      <c r="B58" s="6"/>
      <c r="C58" s="6"/>
      <c r="F58" s="5"/>
    </row>
    <row r="59" spans="1:15" x14ac:dyDescent="0.25">
      <c r="A59" s="5"/>
      <c r="B59" s="6"/>
      <c r="C59" s="6"/>
      <c r="F59" s="5"/>
    </row>
    <row r="60" spans="1:15" x14ac:dyDescent="0.25">
      <c r="A60" s="5"/>
      <c r="B60" s="6"/>
      <c r="C60" s="6"/>
      <c r="F60" s="5"/>
    </row>
    <row r="61" spans="1:15" x14ac:dyDescent="0.25">
      <c r="A61" s="5"/>
      <c r="B61" s="6"/>
      <c r="C61" s="6"/>
      <c r="F61" s="5"/>
    </row>
    <row r="62" spans="1:15" x14ac:dyDescent="0.25">
      <c r="A62" s="5"/>
      <c r="B62" s="6"/>
      <c r="C62" s="6"/>
      <c r="F62" s="5"/>
    </row>
    <row r="63" spans="1:15" x14ac:dyDescent="0.25">
      <c r="A63" s="5"/>
      <c r="B63" s="6"/>
      <c r="C63" s="6"/>
      <c r="F63" s="5"/>
    </row>
    <row r="64" spans="1:15" x14ac:dyDescent="0.25">
      <c r="A64" s="5"/>
      <c r="B64" s="6"/>
      <c r="C64" s="6"/>
      <c r="F64" s="5"/>
    </row>
    <row r="65" spans="1:6" x14ac:dyDescent="0.25">
      <c r="A65" s="5"/>
      <c r="B65" s="6"/>
      <c r="C65" s="6"/>
      <c r="F65" s="5"/>
    </row>
    <row r="66" spans="1:6" x14ac:dyDescent="0.25">
      <c r="A66" s="5"/>
      <c r="B66" s="6"/>
      <c r="C66" s="6"/>
      <c r="F66" s="5"/>
    </row>
    <row r="67" spans="1:6" x14ac:dyDescent="0.25">
      <c r="A67" s="5"/>
      <c r="B67" s="6"/>
      <c r="C67" s="6"/>
      <c r="F67" s="5"/>
    </row>
    <row r="68" spans="1:6" x14ac:dyDescent="0.25">
      <c r="A68" s="5"/>
      <c r="B68" s="6"/>
      <c r="C68" s="6"/>
      <c r="F68" s="5"/>
    </row>
    <row r="69" spans="1:6" x14ac:dyDescent="0.25">
      <c r="A69" s="5"/>
      <c r="B69" s="6"/>
      <c r="C69" s="6"/>
      <c r="F69" s="5"/>
    </row>
    <row r="70" spans="1:6" x14ac:dyDescent="0.25">
      <c r="A70" s="5"/>
      <c r="B70" s="6"/>
      <c r="C70" s="6"/>
      <c r="F70" s="5"/>
    </row>
    <row r="71" spans="1:6" x14ac:dyDescent="0.25">
      <c r="A71" s="5"/>
      <c r="B71" s="6"/>
      <c r="C71" s="6"/>
      <c r="F71" s="5"/>
    </row>
    <row r="72" spans="1:6" x14ac:dyDescent="0.25">
      <c r="A72" s="5"/>
      <c r="B72" s="6"/>
      <c r="C72" s="6"/>
      <c r="F72" s="5"/>
    </row>
    <row r="73" spans="1:6" x14ac:dyDescent="0.25">
      <c r="A73" s="5"/>
      <c r="B73" s="6"/>
      <c r="C73" s="6"/>
      <c r="F73" s="5"/>
    </row>
    <row r="74" spans="1:6" x14ac:dyDescent="0.25">
      <c r="A74" s="5"/>
      <c r="B74" s="6"/>
      <c r="C74" s="6"/>
      <c r="F74" s="5"/>
    </row>
    <row r="75" spans="1:6" x14ac:dyDescent="0.25">
      <c r="A75" s="5"/>
      <c r="B75" s="6"/>
      <c r="C75" s="6"/>
      <c r="F75" s="5"/>
    </row>
    <row r="76" spans="1:6" x14ac:dyDescent="0.25">
      <c r="A76" s="5"/>
      <c r="B76" s="6"/>
      <c r="C76" s="6"/>
      <c r="F76" s="5"/>
    </row>
    <row r="77" spans="1:6" x14ac:dyDescent="0.25">
      <c r="A77" s="5"/>
      <c r="B77" s="6"/>
      <c r="C77" s="6"/>
      <c r="F77" s="5"/>
    </row>
    <row r="78" spans="1:6" x14ac:dyDescent="0.25">
      <c r="A78" s="5"/>
      <c r="B78" s="6"/>
      <c r="C78" s="6"/>
      <c r="F78" s="5"/>
    </row>
    <row r="79" spans="1:6" x14ac:dyDescent="0.25">
      <c r="A79" s="5"/>
      <c r="B79" s="6"/>
      <c r="C79" s="6"/>
      <c r="F79" s="5"/>
    </row>
    <row r="80" spans="1:6" x14ac:dyDescent="0.25">
      <c r="A80" s="5"/>
      <c r="B80" s="6"/>
      <c r="C80" s="6"/>
      <c r="F80" s="5"/>
    </row>
    <row r="81" spans="1:6" x14ac:dyDescent="0.25">
      <c r="A81" s="5"/>
      <c r="B81" s="6"/>
      <c r="C81" s="6"/>
      <c r="F81" s="5"/>
    </row>
    <row r="82" spans="1:6" x14ac:dyDescent="0.25">
      <c r="A82" s="5"/>
      <c r="B82" s="6"/>
      <c r="C82" s="6"/>
      <c r="F82" s="5"/>
    </row>
    <row r="83" spans="1:6" x14ac:dyDescent="0.25">
      <c r="A83" s="5"/>
      <c r="B83" s="6"/>
      <c r="C83" s="6"/>
      <c r="F83" s="5"/>
    </row>
    <row r="84" spans="1:6" x14ac:dyDescent="0.25">
      <c r="A84" s="5"/>
      <c r="B84" s="6"/>
      <c r="C84" s="6"/>
      <c r="F84" s="5"/>
    </row>
    <row r="85" spans="1:6" x14ac:dyDescent="0.25">
      <c r="A85" s="5"/>
      <c r="B85" s="6"/>
      <c r="C85" s="6"/>
      <c r="F85" s="5"/>
    </row>
    <row r="86" spans="1:6" x14ac:dyDescent="0.25">
      <c r="A86" s="5"/>
      <c r="B86" s="6"/>
      <c r="C86" s="6"/>
      <c r="F86" s="5"/>
    </row>
    <row r="87" spans="1:6" x14ac:dyDescent="0.25">
      <c r="A87" s="5"/>
      <c r="B87" s="6"/>
      <c r="C87" s="6"/>
      <c r="F87" s="5"/>
    </row>
    <row r="88" spans="1:6" x14ac:dyDescent="0.25">
      <c r="A88" s="5"/>
      <c r="B88" s="6"/>
      <c r="C88" s="6"/>
      <c r="F88" s="5"/>
    </row>
    <row r="89" spans="1:6" x14ac:dyDescent="0.25">
      <c r="A89" s="5"/>
      <c r="B89" s="6"/>
      <c r="C89" s="6"/>
      <c r="F89" s="5"/>
    </row>
    <row r="90" spans="1:6" x14ac:dyDescent="0.25">
      <c r="A90" s="5"/>
      <c r="B90" s="6"/>
      <c r="C90" s="6"/>
      <c r="F90" s="5"/>
    </row>
    <row r="91" spans="1:6" x14ac:dyDescent="0.25">
      <c r="A91" s="5"/>
      <c r="B91" s="6"/>
      <c r="C91" s="6"/>
      <c r="F91" s="5"/>
    </row>
    <row r="92" spans="1:6" x14ac:dyDescent="0.25">
      <c r="A92" s="5"/>
      <c r="B92" s="6"/>
      <c r="C92" s="6"/>
      <c r="F92" s="5"/>
    </row>
    <row r="93" spans="1:6" x14ac:dyDescent="0.25">
      <c r="A93" s="5"/>
      <c r="B93" s="6"/>
      <c r="C93" s="6"/>
      <c r="F93" s="5"/>
    </row>
    <row r="94" spans="1:6" x14ac:dyDescent="0.25">
      <c r="A94" s="5"/>
      <c r="B94" s="6"/>
      <c r="C94" s="6"/>
      <c r="F94" s="5"/>
    </row>
    <row r="95" spans="1:6" x14ac:dyDescent="0.25">
      <c r="A95" s="5"/>
      <c r="B95" s="6"/>
      <c r="C95" s="6"/>
      <c r="F95" s="5"/>
    </row>
    <row r="96" spans="1:6" x14ac:dyDescent="0.25">
      <c r="A96" s="5"/>
      <c r="B96" s="6"/>
      <c r="C96" s="6"/>
      <c r="F96" s="5"/>
    </row>
    <row r="97" spans="1:6" x14ac:dyDescent="0.25">
      <c r="A97" s="5"/>
      <c r="B97" s="6"/>
      <c r="C97" s="6"/>
      <c r="F9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1"/>
  <sheetViews>
    <sheetView workbookViewId="0">
      <selection activeCell="A2" sqref="A2:H71"/>
    </sheetView>
  </sheetViews>
  <sheetFormatPr baseColWidth="10" defaultRowHeight="15" x14ac:dyDescent="0.25"/>
  <cols>
    <col min="2" max="2" width="15.5703125" bestFit="1" customWidth="1"/>
    <col min="3" max="3" width="44.140625" bestFit="1" customWidth="1"/>
    <col min="4" max="4" width="15.5703125" bestFit="1" customWidth="1"/>
    <col min="5" max="5" width="15.140625" style="7" bestFit="1" customWidth="1"/>
    <col min="6" max="6" width="14.140625" bestFit="1" customWidth="1"/>
    <col min="7" max="7" width="17.7109375" bestFit="1" customWidth="1"/>
    <col min="10" max="10" width="16.85546875" bestFit="1" customWidth="1"/>
    <col min="11" max="11" width="13.140625" bestFit="1" customWidth="1"/>
  </cols>
  <sheetData>
    <row r="1" spans="1:10" x14ac:dyDescent="0.25">
      <c r="A1" t="s">
        <v>0</v>
      </c>
      <c r="B1" t="s">
        <v>225</v>
      </c>
      <c r="C1" t="s">
        <v>65</v>
      </c>
      <c r="D1" t="s">
        <v>231</v>
      </c>
      <c r="E1" s="7" t="s">
        <v>227</v>
      </c>
      <c r="F1" t="s">
        <v>228</v>
      </c>
      <c r="G1" t="s">
        <v>232</v>
      </c>
      <c r="H1" t="s">
        <v>233</v>
      </c>
    </row>
    <row r="2" spans="1:10" x14ac:dyDescent="0.25">
      <c r="A2" s="5"/>
      <c r="B2" s="6"/>
      <c r="D2" s="6"/>
      <c r="F2" s="5"/>
      <c r="J2" s="11"/>
    </row>
    <row r="3" spans="1:10" x14ac:dyDescent="0.25">
      <c r="A3" s="5"/>
      <c r="B3" s="6"/>
      <c r="D3" s="6"/>
      <c r="F3" s="5"/>
      <c r="J3" s="7"/>
    </row>
    <row r="4" spans="1:10" x14ac:dyDescent="0.25">
      <c r="A4" s="5"/>
      <c r="B4" s="6"/>
      <c r="D4" s="6"/>
      <c r="F4" s="5"/>
    </row>
    <row r="5" spans="1:10" x14ac:dyDescent="0.25">
      <c r="A5" s="5"/>
      <c r="B5" s="6"/>
      <c r="D5" s="6"/>
      <c r="F5" s="5"/>
    </row>
    <row r="6" spans="1:10" x14ac:dyDescent="0.25">
      <c r="A6" s="5"/>
      <c r="B6" s="6"/>
      <c r="D6" s="6"/>
      <c r="F6" s="5"/>
    </row>
    <row r="7" spans="1:10" x14ac:dyDescent="0.25">
      <c r="A7" s="5"/>
      <c r="B7" s="6"/>
      <c r="D7" s="6"/>
      <c r="F7" s="5"/>
    </row>
    <row r="8" spans="1:10" x14ac:dyDescent="0.25">
      <c r="A8" s="5"/>
      <c r="B8" s="6"/>
      <c r="D8" s="6"/>
      <c r="F8" s="5"/>
    </row>
    <row r="9" spans="1:10" x14ac:dyDescent="0.25">
      <c r="A9" s="5"/>
      <c r="B9" s="6"/>
      <c r="D9" s="6"/>
      <c r="F9" s="5"/>
    </row>
    <row r="10" spans="1:10" x14ac:dyDescent="0.25">
      <c r="A10" s="5"/>
      <c r="B10" s="6"/>
      <c r="D10" s="6"/>
      <c r="F10" s="5"/>
    </row>
    <row r="11" spans="1:10" x14ac:dyDescent="0.25">
      <c r="A11" s="5"/>
      <c r="B11" s="6"/>
      <c r="D11" s="6"/>
      <c r="F11" s="5"/>
    </row>
    <row r="12" spans="1:10" x14ac:dyDescent="0.25">
      <c r="A12" s="5"/>
      <c r="B12" s="6"/>
      <c r="D12" s="6"/>
      <c r="F12" s="5"/>
    </row>
    <row r="13" spans="1:10" x14ac:dyDescent="0.25">
      <c r="A13" s="5"/>
      <c r="B13" s="6"/>
      <c r="D13" s="6"/>
      <c r="F13" s="5"/>
    </row>
    <row r="14" spans="1:10" x14ac:dyDescent="0.25">
      <c r="A14" s="5"/>
      <c r="B14" s="6"/>
      <c r="D14" s="6"/>
      <c r="F14" s="5"/>
    </row>
    <row r="15" spans="1:10" x14ac:dyDescent="0.25">
      <c r="A15" s="5"/>
      <c r="B15" s="6"/>
      <c r="D15" s="6"/>
      <c r="F15" s="5"/>
    </row>
    <row r="16" spans="1:10" x14ac:dyDescent="0.25">
      <c r="A16" s="5"/>
      <c r="B16" s="6"/>
      <c r="D16" s="6"/>
      <c r="F16" s="5"/>
    </row>
    <row r="17" spans="1:6" x14ac:dyDescent="0.25">
      <c r="A17" s="5"/>
      <c r="B17" s="6"/>
      <c r="D17" s="6"/>
      <c r="F17" s="5"/>
    </row>
    <row r="18" spans="1:6" x14ac:dyDescent="0.25">
      <c r="A18" s="5"/>
      <c r="B18" s="6"/>
      <c r="D18" s="6"/>
      <c r="F18" s="5"/>
    </row>
    <row r="19" spans="1:6" x14ac:dyDescent="0.25">
      <c r="A19" s="5"/>
      <c r="B19" s="6"/>
      <c r="D19" s="6"/>
      <c r="F19" s="5"/>
    </row>
    <row r="20" spans="1:6" x14ac:dyDescent="0.25">
      <c r="A20" s="5"/>
      <c r="B20" s="6"/>
      <c r="D20" s="6"/>
      <c r="F20" s="5"/>
    </row>
    <row r="21" spans="1:6" x14ac:dyDescent="0.25">
      <c r="A21" s="5"/>
      <c r="B21" s="6"/>
      <c r="D21" s="6"/>
      <c r="F21" s="5"/>
    </row>
    <row r="22" spans="1:6" x14ac:dyDescent="0.25">
      <c r="A22" s="5"/>
      <c r="B22" s="6"/>
      <c r="D22" s="6"/>
      <c r="F22" s="5"/>
    </row>
    <row r="23" spans="1:6" x14ac:dyDescent="0.25">
      <c r="A23" s="5"/>
      <c r="B23" s="6"/>
      <c r="D23" s="6"/>
      <c r="F23" s="5"/>
    </row>
    <row r="24" spans="1:6" x14ac:dyDescent="0.25">
      <c r="A24" s="5"/>
      <c r="B24" s="6"/>
      <c r="D24" s="6"/>
      <c r="F24" s="5"/>
    </row>
    <row r="25" spans="1:6" x14ac:dyDescent="0.25">
      <c r="A25" s="5"/>
      <c r="B25" s="6"/>
      <c r="D25" s="6"/>
      <c r="F25" s="5"/>
    </row>
    <row r="26" spans="1:6" x14ac:dyDescent="0.25">
      <c r="A26" s="5"/>
      <c r="B26" s="6"/>
      <c r="D26" s="6"/>
      <c r="F26" s="5"/>
    </row>
    <row r="27" spans="1:6" x14ac:dyDescent="0.25">
      <c r="A27" s="5"/>
      <c r="B27" s="6"/>
      <c r="D27" s="6"/>
      <c r="F27" s="5"/>
    </row>
    <row r="28" spans="1:6" x14ac:dyDescent="0.25">
      <c r="A28" s="5"/>
      <c r="B28" s="6"/>
      <c r="D28" s="6"/>
      <c r="F28" s="5"/>
    </row>
    <row r="29" spans="1:6" x14ac:dyDescent="0.25">
      <c r="A29" s="5"/>
      <c r="B29" s="6"/>
      <c r="D29" s="6"/>
      <c r="F29" s="5"/>
    </row>
    <row r="30" spans="1:6" x14ac:dyDescent="0.25">
      <c r="A30" s="5"/>
      <c r="B30" s="6"/>
      <c r="D30" s="6"/>
      <c r="F30" s="5"/>
    </row>
    <row r="31" spans="1:6" x14ac:dyDescent="0.25">
      <c r="A31" s="5"/>
      <c r="B31" s="6"/>
      <c r="D31" s="6"/>
      <c r="F31" s="5"/>
    </row>
    <row r="32" spans="1:6" x14ac:dyDescent="0.25">
      <c r="A32" s="5"/>
      <c r="B32" s="6"/>
      <c r="D32" s="6"/>
      <c r="F32" s="5"/>
    </row>
    <row r="33" spans="1:6" x14ac:dyDescent="0.25">
      <c r="A33" s="5"/>
      <c r="B33" s="6"/>
      <c r="D33" s="6"/>
      <c r="F33" s="5"/>
    </row>
    <row r="34" spans="1:6" x14ac:dyDescent="0.25">
      <c r="A34" s="5"/>
      <c r="B34" s="6"/>
      <c r="F34" s="5"/>
    </row>
    <row r="35" spans="1:6" x14ac:dyDescent="0.25">
      <c r="A35" s="5"/>
      <c r="B35" s="6"/>
      <c r="F35" s="5"/>
    </row>
    <row r="36" spans="1:6" x14ac:dyDescent="0.25">
      <c r="A36" s="5"/>
      <c r="B36" s="6"/>
      <c r="F36" s="5"/>
    </row>
    <row r="37" spans="1:6" x14ac:dyDescent="0.25">
      <c r="A37" s="5"/>
      <c r="B37" s="6"/>
      <c r="F37" s="5"/>
    </row>
    <row r="38" spans="1:6" x14ac:dyDescent="0.25">
      <c r="A38" s="5"/>
      <c r="B38" s="6"/>
      <c r="F38" s="5"/>
    </row>
    <row r="39" spans="1:6" x14ac:dyDescent="0.25">
      <c r="A39" s="5"/>
      <c r="B39" s="6"/>
      <c r="F39" s="5"/>
    </row>
    <row r="40" spans="1:6" x14ac:dyDescent="0.25">
      <c r="A40" s="5"/>
      <c r="B40" s="6"/>
      <c r="F40" s="5"/>
    </row>
    <row r="41" spans="1:6" x14ac:dyDescent="0.25">
      <c r="A41" s="5"/>
      <c r="B41" s="6"/>
      <c r="D41" s="6"/>
      <c r="F41" s="5"/>
    </row>
    <row r="42" spans="1:6" x14ac:dyDescent="0.25">
      <c r="A42" s="5"/>
      <c r="B42" s="6"/>
      <c r="D42" s="6"/>
      <c r="F42" s="5"/>
    </row>
    <row r="43" spans="1:6" x14ac:dyDescent="0.25">
      <c r="A43" s="5"/>
      <c r="B43" s="6"/>
      <c r="D43" s="6"/>
      <c r="F43" s="5"/>
    </row>
    <row r="44" spans="1:6" x14ac:dyDescent="0.25">
      <c r="A44" s="5"/>
      <c r="B44" s="6"/>
      <c r="D44" s="6"/>
      <c r="F44" s="5"/>
    </row>
    <row r="45" spans="1:6" x14ac:dyDescent="0.25">
      <c r="A45" s="5"/>
      <c r="B45" s="6"/>
      <c r="D45" s="6"/>
      <c r="F45" s="5"/>
    </row>
    <row r="46" spans="1:6" x14ac:dyDescent="0.25">
      <c r="A46" s="5"/>
      <c r="B46" s="6"/>
      <c r="D46" s="6"/>
      <c r="F46" s="5"/>
    </row>
    <row r="47" spans="1:6" x14ac:dyDescent="0.25">
      <c r="A47" s="5"/>
      <c r="B47" s="6"/>
      <c r="D47" s="6"/>
      <c r="F47" s="5"/>
    </row>
    <row r="48" spans="1:6" x14ac:dyDescent="0.25">
      <c r="A48" s="5"/>
      <c r="B48" s="6"/>
      <c r="D48" s="6"/>
      <c r="F48" s="5"/>
    </row>
    <row r="49" spans="1:6" x14ac:dyDescent="0.25">
      <c r="A49" s="5"/>
      <c r="B49" s="6"/>
      <c r="D49" s="6"/>
      <c r="F49" s="5"/>
    </row>
    <row r="50" spans="1:6" x14ac:dyDescent="0.25">
      <c r="A50" s="5"/>
      <c r="B50" s="6"/>
      <c r="D50" s="6"/>
      <c r="F50" s="5"/>
    </row>
    <row r="51" spans="1:6" x14ac:dyDescent="0.25">
      <c r="A51" s="5"/>
      <c r="B51" s="6"/>
      <c r="D51" s="6"/>
      <c r="F51" s="5"/>
    </row>
    <row r="52" spans="1:6" x14ac:dyDescent="0.25">
      <c r="A52" s="5"/>
      <c r="B52" s="6"/>
      <c r="D52" s="6"/>
      <c r="F52" s="5"/>
    </row>
    <row r="53" spans="1:6" x14ac:dyDescent="0.25">
      <c r="A53" s="5"/>
      <c r="B53" s="6"/>
      <c r="D53" s="6"/>
      <c r="F53" s="5"/>
    </row>
    <row r="54" spans="1:6" x14ac:dyDescent="0.25">
      <c r="A54" s="5"/>
      <c r="B54" s="6"/>
      <c r="D54" s="6"/>
      <c r="F54" s="5"/>
    </row>
    <row r="55" spans="1:6" x14ac:dyDescent="0.25">
      <c r="A55" s="5"/>
      <c r="B55" s="6"/>
      <c r="D55" s="6"/>
      <c r="F55" s="5"/>
    </row>
    <row r="56" spans="1:6" x14ac:dyDescent="0.25">
      <c r="A56" s="5"/>
      <c r="B56" s="6"/>
      <c r="D56" s="6"/>
      <c r="F56" s="5"/>
    </row>
    <row r="57" spans="1:6" x14ac:dyDescent="0.25">
      <c r="A57" s="5"/>
      <c r="B57" s="6"/>
      <c r="D57" s="6"/>
      <c r="F57" s="5"/>
    </row>
    <row r="58" spans="1:6" x14ac:dyDescent="0.25">
      <c r="A58" s="5"/>
      <c r="B58" s="6"/>
      <c r="D58" s="6"/>
      <c r="F58" s="5"/>
    </row>
    <row r="59" spans="1:6" x14ac:dyDescent="0.25">
      <c r="A59" s="5"/>
      <c r="B59" s="6"/>
      <c r="D59" s="6"/>
      <c r="F59" s="5"/>
    </row>
    <row r="60" spans="1:6" x14ac:dyDescent="0.25">
      <c r="A60" s="5"/>
      <c r="B60" s="6"/>
      <c r="D60" s="6"/>
      <c r="F60" s="5"/>
    </row>
    <row r="61" spans="1:6" x14ac:dyDescent="0.25">
      <c r="A61" s="5"/>
      <c r="B61" s="6"/>
      <c r="D61" s="6"/>
      <c r="F61" s="5"/>
    </row>
    <row r="62" spans="1:6" x14ac:dyDescent="0.25">
      <c r="A62" s="5"/>
      <c r="B62" s="6"/>
      <c r="D62" s="6"/>
      <c r="F62" s="5"/>
    </row>
    <row r="63" spans="1:6" x14ac:dyDescent="0.25">
      <c r="A63" s="5"/>
      <c r="B63" s="6"/>
      <c r="D63" s="6"/>
      <c r="F63" s="5"/>
    </row>
    <row r="64" spans="1:6" x14ac:dyDescent="0.25">
      <c r="A64" s="5"/>
      <c r="B64" s="6"/>
      <c r="D64" s="6"/>
      <c r="F64" s="5"/>
    </row>
    <row r="65" spans="1:11" x14ac:dyDescent="0.25">
      <c r="A65" s="5"/>
      <c r="B65" s="6"/>
      <c r="D65" s="6"/>
      <c r="F65" s="5"/>
    </row>
    <row r="66" spans="1:11" x14ac:dyDescent="0.25">
      <c r="A66" s="5"/>
      <c r="B66" s="6"/>
      <c r="D66" s="6"/>
      <c r="F66" s="5"/>
    </row>
    <row r="67" spans="1:11" x14ac:dyDescent="0.25">
      <c r="A67" s="5"/>
      <c r="B67" s="6"/>
      <c r="D67" s="6"/>
      <c r="F67" s="5"/>
    </row>
    <row r="68" spans="1:11" x14ac:dyDescent="0.25">
      <c r="A68" s="5"/>
      <c r="B68" s="6"/>
      <c r="D68" s="6"/>
      <c r="F68" s="5"/>
      <c r="K68" s="11"/>
    </row>
    <row r="69" spans="1:11" x14ac:dyDescent="0.25">
      <c r="A69" s="5"/>
      <c r="B69" s="6"/>
      <c r="D69" s="6"/>
      <c r="F69" s="5"/>
    </row>
    <row r="70" spans="1:11" x14ac:dyDescent="0.25">
      <c r="A70" s="5"/>
      <c r="B70" s="6"/>
      <c r="D70" s="6"/>
      <c r="F70" s="5"/>
    </row>
    <row r="71" spans="1:11" x14ac:dyDescent="0.25">
      <c r="A71" s="5"/>
      <c r="B71" s="6"/>
      <c r="D71" s="6"/>
      <c r="F7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A2" sqref="A2:C19"/>
    </sheetView>
  </sheetViews>
  <sheetFormatPr baseColWidth="10" defaultRowHeight="15" x14ac:dyDescent="0.25"/>
  <cols>
    <col min="2" max="2" width="15.5703125" style="6" bestFit="1" customWidth="1"/>
    <col min="3" max="3" width="16.85546875" style="7" bestFit="1" customWidth="1"/>
  </cols>
  <sheetData>
    <row r="1" spans="1:3" x14ac:dyDescent="0.25">
      <c r="A1" t="s">
        <v>0</v>
      </c>
      <c r="B1" s="6" t="s">
        <v>64</v>
      </c>
      <c r="C1" s="7" t="s">
        <v>208</v>
      </c>
    </row>
    <row r="2" spans="1:3" x14ac:dyDescent="0.25">
      <c r="A2" s="5"/>
    </row>
    <row r="3" spans="1:3" x14ac:dyDescent="0.25">
      <c r="A3" s="5"/>
    </row>
    <row r="4" spans="1:3" x14ac:dyDescent="0.25">
      <c r="A4" s="5"/>
    </row>
    <row r="5" spans="1:3" x14ac:dyDescent="0.25">
      <c r="A5" s="5"/>
    </row>
    <row r="6" spans="1:3" x14ac:dyDescent="0.25">
      <c r="A6" s="5"/>
    </row>
    <row r="7" spans="1:3" x14ac:dyDescent="0.25">
      <c r="A7" s="5"/>
    </row>
    <row r="8" spans="1:3" x14ac:dyDescent="0.25">
      <c r="A8" s="5"/>
    </row>
    <row r="9" spans="1:3" x14ac:dyDescent="0.25">
      <c r="A9" s="5"/>
    </row>
    <row r="10" spans="1:3" x14ac:dyDescent="0.25">
      <c r="A10" s="5"/>
    </row>
    <row r="11" spans="1:3" x14ac:dyDescent="0.25">
      <c r="A11" s="5"/>
    </row>
    <row r="12" spans="1:3" x14ac:dyDescent="0.25">
      <c r="A12" s="5"/>
    </row>
    <row r="13" spans="1:3" x14ac:dyDescent="0.25">
      <c r="A13" s="5"/>
    </row>
    <row r="14" spans="1:3" x14ac:dyDescent="0.25">
      <c r="A14" s="5"/>
    </row>
    <row r="15" spans="1:3" x14ac:dyDescent="0.25">
      <c r="A15" s="72"/>
    </row>
    <row r="16" spans="1:3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workbookViewId="0">
      <selection activeCell="A2" sqref="A2:C15"/>
    </sheetView>
  </sheetViews>
  <sheetFormatPr baseColWidth="10"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237</v>
      </c>
      <c r="C1" t="s">
        <v>66</v>
      </c>
    </row>
    <row r="2" spans="1:3" x14ac:dyDescent="0.25">
      <c r="A2" s="5"/>
      <c r="C2" s="38"/>
    </row>
    <row r="3" spans="1:3" x14ac:dyDescent="0.25">
      <c r="A3" s="5"/>
      <c r="C3" s="38"/>
    </row>
    <row r="4" spans="1:3" x14ac:dyDescent="0.25">
      <c r="A4" s="5"/>
      <c r="C4" s="38"/>
    </row>
    <row r="5" spans="1:3" x14ac:dyDescent="0.25">
      <c r="A5" s="5"/>
      <c r="C5" s="38"/>
    </row>
    <row r="6" spans="1:3" x14ac:dyDescent="0.25">
      <c r="A6" s="5"/>
      <c r="C6" s="38"/>
    </row>
    <row r="7" spans="1:3" x14ac:dyDescent="0.25">
      <c r="A7" s="5"/>
      <c r="C7" s="38"/>
    </row>
    <row r="8" spans="1:3" x14ac:dyDescent="0.25">
      <c r="A8" s="5"/>
      <c r="C8" s="38"/>
    </row>
    <row r="9" spans="1:3" x14ac:dyDescent="0.25">
      <c r="A9" s="5"/>
      <c r="C9" s="38"/>
    </row>
    <row r="10" spans="1:3" x14ac:dyDescent="0.25">
      <c r="A10" s="5"/>
      <c r="C10" s="38"/>
    </row>
    <row r="11" spans="1:3" x14ac:dyDescent="0.25">
      <c r="A11" s="5"/>
      <c r="C11" s="38"/>
    </row>
    <row r="12" spans="1:3" x14ac:dyDescent="0.25">
      <c r="A12" s="5"/>
      <c r="C12" s="38"/>
    </row>
    <row r="13" spans="1:3" x14ac:dyDescent="0.25">
      <c r="A13" s="5"/>
      <c r="C13" s="38"/>
    </row>
    <row r="14" spans="1:3" x14ac:dyDescent="0.25">
      <c r="A14" s="5"/>
      <c r="C14" s="38"/>
    </row>
    <row r="15" spans="1:3" x14ac:dyDescent="0.25">
      <c r="A15" s="5"/>
      <c r="C1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Resultados</vt:lpstr>
      <vt:lpstr>Disponibilidades</vt:lpstr>
      <vt:lpstr>Tenencia</vt:lpstr>
      <vt:lpstr>Vector</vt:lpstr>
      <vt:lpstr>Captacion</vt:lpstr>
      <vt:lpstr>TC</vt:lpstr>
      <vt:lpstr>PrestamosPersonale</vt:lpstr>
      <vt:lpstr>CatalogoMinimo</vt:lpstr>
      <vt:lpstr>Reservas</vt:lpstr>
      <vt:lpstr>Ingresos</vt:lpstr>
      <vt:lpstr>Catalogos</vt:lpstr>
      <vt:lpstr>Catalogos!Área_de_extracción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2014-05-17T13:24:15Z</dcterms:created>
  <dcterms:modified xsi:type="dcterms:W3CDTF">2014-06-27T07:00:27Z</dcterms:modified>
</cp:coreProperties>
</file>