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 activeTab="2"/>
  </bookViews>
  <sheets>
    <sheet name="Resultados" sheetId="1" r:id="rId1"/>
    <sheet name="Disponibilidades" sheetId="5" r:id="rId2"/>
    <sheet name="Tenencia" sheetId="6" r:id="rId3"/>
    <sheet name="Vector" sheetId="16" r:id="rId4"/>
    <sheet name="Captacion" sheetId="8" r:id="rId5"/>
    <sheet name="TC" sheetId="10" r:id="rId6"/>
    <sheet name="PrestamosPersonale" sheetId="11" r:id="rId7"/>
    <sheet name="CatalogoMinimo" sheetId="13" r:id="rId8"/>
    <sheet name="Reservas" sheetId="14" r:id="rId9"/>
    <sheet name="Ingresos" sheetId="15" r:id="rId10"/>
    <sheet name="Catalogos" sheetId="9" r:id="rId11"/>
  </sheets>
  <definedNames>
    <definedName name="_xlnm._FilterDatabase" localSheetId="10" hidden="1">Catalogos!$A:$A</definedName>
    <definedName name="_xlnm._FilterDatabase" localSheetId="0" hidden="1">Resultados!#REF!</definedName>
    <definedName name="_xlnm.Extract" localSheetId="10">Catalogos!$A$1</definedName>
    <definedName name="_xlnm.Extract" localSheetId="0">Resultados!#REF!</definedName>
  </definedNames>
  <calcPr calcId="144525"/>
</workbook>
</file>

<file path=xl/calcChain.xml><?xml version="1.0" encoding="utf-8"?>
<calcChain xmlns="http://schemas.openxmlformats.org/spreadsheetml/2006/main">
  <c r="M111" i="6" l="1"/>
  <c r="O111" i="6"/>
  <c r="Q111" i="6"/>
  <c r="V111" i="6"/>
  <c r="X111" i="6"/>
  <c r="J111" i="6" s="1"/>
  <c r="R111" i="6" s="1"/>
  <c r="M112" i="6"/>
  <c r="O112" i="6"/>
  <c r="Q112" i="6"/>
  <c r="X112" i="6"/>
  <c r="M113" i="6"/>
  <c r="O113" i="6"/>
  <c r="Q113" i="6"/>
  <c r="X113" i="6"/>
  <c r="M114" i="6"/>
  <c r="O114" i="6"/>
  <c r="Q114" i="6"/>
  <c r="V114" i="6"/>
  <c r="X114" i="6"/>
  <c r="K114" i="6" s="1"/>
  <c r="P114" i="6" s="1"/>
  <c r="K115" i="6"/>
  <c r="P115" i="6" s="1"/>
  <c r="M115" i="6"/>
  <c r="O115" i="6"/>
  <c r="Q115" i="6"/>
  <c r="T115" i="6"/>
  <c r="X115" i="6"/>
  <c r="V115" i="6" s="1"/>
  <c r="K116" i="6"/>
  <c r="P116" i="6" s="1"/>
  <c r="M116" i="6"/>
  <c r="O116" i="6"/>
  <c r="Q116" i="6"/>
  <c r="T116" i="6"/>
  <c r="V116" i="6"/>
  <c r="X116" i="6"/>
  <c r="K117" i="6"/>
  <c r="P117" i="6" s="1"/>
  <c r="M117" i="6"/>
  <c r="O117" i="6"/>
  <c r="Q117" i="6"/>
  <c r="T117" i="6"/>
  <c r="U117" i="6"/>
  <c r="V117" i="6"/>
  <c r="X117" i="6"/>
  <c r="M118" i="6"/>
  <c r="O118" i="6"/>
  <c r="Q118" i="6"/>
  <c r="X118" i="6"/>
  <c r="T118" i="6" s="1"/>
  <c r="M119" i="6"/>
  <c r="O119" i="6"/>
  <c r="Q119" i="6"/>
  <c r="U119" i="6"/>
  <c r="X119" i="6"/>
  <c r="T119" i="6" s="1"/>
  <c r="J120" i="6"/>
  <c r="R120" i="6" s="1"/>
  <c r="K120" i="6"/>
  <c r="P120" i="6" s="1"/>
  <c r="M120" i="6"/>
  <c r="O120" i="6"/>
  <c r="Q120" i="6"/>
  <c r="T120" i="6"/>
  <c r="V120" i="6"/>
  <c r="W120" i="6"/>
  <c r="X120" i="6"/>
  <c r="K121" i="6"/>
  <c r="M121" i="6"/>
  <c r="O121" i="6"/>
  <c r="P121" i="6"/>
  <c r="Q121" i="6"/>
  <c r="T121" i="6"/>
  <c r="V121" i="6"/>
  <c r="X121" i="6"/>
  <c r="U121" i="6" s="1"/>
  <c r="J122" i="6"/>
  <c r="R122" i="6" s="1"/>
  <c r="M122" i="6"/>
  <c r="O122" i="6"/>
  <c r="Q122" i="6"/>
  <c r="V122" i="6"/>
  <c r="X122" i="6"/>
  <c r="T122" i="6" s="1"/>
  <c r="M123" i="6"/>
  <c r="O123" i="6"/>
  <c r="Q123" i="6"/>
  <c r="X123" i="6"/>
  <c r="T123" i="6" s="1"/>
  <c r="K124" i="6"/>
  <c r="P124" i="6" s="1"/>
  <c r="M124" i="6"/>
  <c r="O124" i="6"/>
  <c r="Q124" i="6"/>
  <c r="T124" i="6"/>
  <c r="W124" i="6"/>
  <c r="X124" i="6"/>
  <c r="J124" i="6" s="1"/>
  <c r="R124" i="6" s="1"/>
  <c r="K125" i="6"/>
  <c r="M125" i="6"/>
  <c r="O125" i="6"/>
  <c r="P125" i="6"/>
  <c r="Q125" i="6"/>
  <c r="T125" i="6"/>
  <c r="U125" i="6"/>
  <c r="V125" i="6"/>
  <c r="X125" i="6"/>
  <c r="M126" i="6"/>
  <c r="O126" i="6"/>
  <c r="Q126" i="6"/>
  <c r="X126" i="6"/>
  <c r="T126" i="6" s="1"/>
  <c r="M127" i="6"/>
  <c r="O127" i="6"/>
  <c r="Q127" i="6"/>
  <c r="U127" i="6"/>
  <c r="X127" i="6"/>
  <c r="T127" i="6" s="1"/>
  <c r="J128" i="6"/>
  <c r="R128" i="6" s="1"/>
  <c r="K128" i="6"/>
  <c r="P128" i="6" s="1"/>
  <c r="M128" i="6"/>
  <c r="O128" i="6"/>
  <c r="Q128" i="6"/>
  <c r="T128" i="6"/>
  <c r="V128" i="6"/>
  <c r="W128" i="6"/>
  <c r="X128" i="6"/>
  <c r="K129" i="6"/>
  <c r="M129" i="6"/>
  <c r="O129" i="6"/>
  <c r="P129" i="6"/>
  <c r="Q129" i="6"/>
  <c r="T129" i="6"/>
  <c r="V129" i="6"/>
  <c r="X129" i="6"/>
  <c r="U129" i="6" s="1"/>
  <c r="J130" i="6"/>
  <c r="R130" i="6" s="1"/>
  <c r="M130" i="6"/>
  <c r="O130" i="6"/>
  <c r="Q130" i="6"/>
  <c r="V130" i="6"/>
  <c r="X130" i="6"/>
  <c r="T130" i="6" s="1"/>
  <c r="M131" i="6"/>
  <c r="O131" i="6"/>
  <c r="Q131" i="6"/>
  <c r="X131" i="6"/>
  <c r="T131" i="6" s="1"/>
  <c r="K132" i="6"/>
  <c r="P132" i="6" s="1"/>
  <c r="M132" i="6"/>
  <c r="O132" i="6"/>
  <c r="Q132" i="6"/>
  <c r="T132" i="6"/>
  <c r="W132" i="6"/>
  <c r="X132" i="6"/>
  <c r="J132" i="6" s="1"/>
  <c r="R132" i="6" s="1"/>
  <c r="K133" i="6"/>
  <c r="M133" i="6"/>
  <c r="O133" i="6"/>
  <c r="P133" i="6"/>
  <c r="Q133" i="6"/>
  <c r="T133" i="6"/>
  <c r="U133" i="6"/>
  <c r="V133" i="6"/>
  <c r="X133" i="6"/>
  <c r="M134" i="6"/>
  <c r="O134" i="6"/>
  <c r="Q134" i="6"/>
  <c r="X134" i="6"/>
  <c r="T134" i="6" s="1"/>
  <c r="L135" i="6"/>
  <c r="M135" i="6"/>
  <c r="O135" i="6"/>
  <c r="Q135" i="6"/>
  <c r="R135" i="6"/>
  <c r="U135" i="6"/>
  <c r="V135" i="6"/>
  <c r="W135" i="6"/>
  <c r="X135" i="6"/>
  <c r="J135" i="6" s="1"/>
  <c r="J136" i="6"/>
  <c r="L136" i="6"/>
  <c r="M136" i="6"/>
  <c r="O136" i="6"/>
  <c r="Q136" i="6"/>
  <c r="R136" i="6"/>
  <c r="U136" i="6"/>
  <c r="W136" i="6"/>
  <c r="X136" i="6"/>
  <c r="K136" i="6" s="1"/>
  <c r="P136" i="6" s="1"/>
  <c r="J137" i="6"/>
  <c r="L137" i="6"/>
  <c r="M137" i="6"/>
  <c r="O137" i="6"/>
  <c r="Q137" i="6"/>
  <c r="R137" i="6"/>
  <c r="U137" i="6"/>
  <c r="V137" i="6"/>
  <c r="W137" i="6"/>
  <c r="X137" i="6"/>
  <c r="K137" i="6" s="1"/>
  <c r="P137" i="6" s="1"/>
  <c r="J138" i="6"/>
  <c r="L138" i="6"/>
  <c r="M138" i="6"/>
  <c r="O138" i="6"/>
  <c r="Q138" i="6"/>
  <c r="R138" i="6"/>
  <c r="U138" i="6"/>
  <c r="W138" i="6"/>
  <c r="X138" i="6"/>
  <c r="K138" i="6" s="1"/>
  <c r="P138" i="6" s="1"/>
  <c r="J139" i="6"/>
  <c r="L139" i="6"/>
  <c r="M139" i="6"/>
  <c r="O139" i="6"/>
  <c r="Q139" i="6"/>
  <c r="R139" i="6"/>
  <c r="U139" i="6"/>
  <c r="V139" i="6"/>
  <c r="W139" i="6"/>
  <c r="X139" i="6"/>
  <c r="K139" i="6" s="1"/>
  <c r="P139" i="6" s="1"/>
  <c r="J140" i="6"/>
  <c r="L140" i="6"/>
  <c r="M140" i="6"/>
  <c r="O140" i="6"/>
  <c r="Q140" i="6"/>
  <c r="R140" i="6"/>
  <c r="U140" i="6"/>
  <c r="W140" i="6"/>
  <c r="X140" i="6"/>
  <c r="K140" i="6" s="1"/>
  <c r="P140" i="6" s="1"/>
  <c r="J141" i="6"/>
  <c r="L141" i="6"/>
  <c r="M141" i="6"/>
  <c r="O141" i="6"/>
  <c r="Q141" i="6"/>
  <c r="R141" i="6"/>
  <c r="U141" i="6"/>
  <c r="V141" i="6"/>
  <c r="W141" i="6"/>
  <c r="X141" i="6"/>
  <c r="K141" i="6" s="1"/>
  <c r="P141" i="6" s="1"/>
  <c r="J142" i="6"/>
  <c r="L142" i="6"/>
  <c r="M142" i="6"/>
  <c r="O142" i="6"/>
  <c r="Q142" i="6"/>
  <c r="R142" i="6"/>
  <c r="U142" i="6"/>
  <c r="W142" i="6"/>
  <c r="X142" i="6"/>
  <c r="K142" i="6" s="1"/>
  <c r="P142" i="6" s="1"/>
  <c r="J143" i="6"/>
  <c r="L143" i="6"/>
  <c r="M143" i="6"/>
  <c r="O143" i="6"/>
  <c r="Q143" i="6"/>
  <c r="R143" i="6"/>
  <c r="U143" i="6"/>
  <c r="V143" i="6"/>
  <c r="W143" i="6"/>
  <c r="X143" i="6"/>
  <c r="K143" i="6" s="1"/>
  <c r="P143" i="6" s="1"/>
  <c r="J144" i="6"/>
  <c r="L144" i="6"/>
  <c r="M144" i="6"/>
  <c r="O144" i="6"/>
  <c r="Q144" i="6"/>
  <c r="R144" i="6"/>
  <c r="U144" i="6"/>
  <c r="W144" i="6"/>
  <c r="X144" i="6"/>
  <c r="K144" i="6" s="1"/>
  <c r="P144" i="6" s="1"/>
  <c r="J145" i="6"/>
  <c r="L145" i="6"/>
  <c r="M145" i="6"/>
  <c r="O145" i="6"/>
  <c r="Q145" i="6"/>
  <c r="R145" i="6"/>
  <c r="U145" i="6"/>
  <c r="V145" i="6"/>
  <c r="W145" i="6"/>
  <c r="X145" i="6"/>
  <c r="K145" i="6" s="1"/>
  <c r="P145" i="6" s="1"/>
  <c r="J146" i="6"/>
  <c r="L146" i="6"/>
  <c r="M146" i="6"/>
  <c r="O146" i="6"/>
  <c r="Q146" i="6"/>
  <c r="R146" i="6"/>
  <c r="U146" i="6"/>
  <c r="W146" i="6"/>
  <c r="X146" i="6"/>
  <c r="K146" i="6" s="1"/>
  <c r="P146" i="6" s="1"/>
  <c r="J147" i="6"/>
  <c r="R147" i="6" s="1"/>
  <c r="L147" i="6"/>
  <c r="M147" i="6"/>
  <c r="O147" i="6"/>
  <c r="Q147" i="6"/>
  <c r="U147" i="6"/>
  <c r="V147" i="6"/>
  <c r="W147" i="6"/>
  <c r="X147" i="6"/>
  <c r="K147" i="6" s="1"/>
  <c r="P147" i="6" s="1"/>
  <c r="L148" i="6"/>
  <c r="M148" i="6"/>
  <c r="O148" i="6"/>
  <c r="Q148" i="6"/>
  <c r="U148" i="6"/>
  <c r="W148" i="6"/>
  <c r="X148" i="6"/>
  <c r="J148" i="6" s="1"/>
  <c r="R148" i="6" s="1"/>
  <c r="J149" i="6"/>
  <c r="L149" i="6"/>
  <c r="M149" i="6"/>
  <c r="O149" i="6"/>
  <c r="Q149" i="6"/>
  <c r="R149" i="6"/>
  <c r="U149" i="6"/>
  <c r="V149" i="6"/>
  <c r="W149" i="6"/>
  <c r="X149" i="6"/>
  <c r="K149" i="6" s="1"/>
  <c r="P149" i="6" s="1"/>
  <c r="L150" i="6"/>
  <c r="M150" i="6"/>
  <c r="O150" i="6"/>
  <c r="Q150" i="6"/>
  <c r="U150" i="6"/>
  <c r="X150" i="6"/>
  <c r="J150" i="6" s="1"/>
  <c r="R150" i="6" s="1"/>
  <c r="J151" i="6"/>
  <c r="R151" i="6" s="1"/>
  <c r="L151" i="6"/>
  <c r="M151" i="6"/>
  <c r="O151" i="6"/>
  <c r="Q151" i="6"/>
  <c r="U151" i="6"/>
  <c r="V151" i="6"/>
  <c r="W151" i="6"/>
  <c r="X151" i="6"/>
  <c r="K151" i="6" s="1"/>
  <c r="P151" i="6" s="1"/>
  <c r="L152" i="6"/>
  <c r="M152" i="6"/>
  <c r="O152" i="6"/>
  <c r="Q152" i="6"/>
  <c r="U152" i="6"/>
  <c r="X152" i="6"/>
  <c r="J152" i="6" s="1"/>
  <c r="R152" i="6" s="1"/>
  <c r="J153" i="6"/>
  <c r="L153" i="6"/>
  <c r="M153" i="6"/>
  <c r="O153" i="6"/>
  <c r="Q153" i="6"/>
  <c r="R153" i="6"/>
  <c r="U153" i="6"/>
  <c r="V153" i="6"/>
  <c r="W153" i="6"/>
  <c r="X153" i="6"/>
  <c r="K153" i="6" s="1"/>
  <c r="P153" i="6" s="1"/>
  <c r="L154" i="6"/>
  <c r="M154" i="6"/>
  <c r="O154" i="6"/>
  <c r="Q154" i="6"/>
  <c r="U154" i="6"/>
  <c r="X154" i="6"/>
  <c r="J154" i="6" s="1"/>
  <c r="R154" i="6" s="1"/>
  <c r="J155" i="6"/>
  <c r="R155" i="6" s="1"/>
  <c r="L155" i="6"/>
  <c r="M155" i="6"/>
  <c r="O155" i="6"/>
  <c r="Q155" i="6"/>
  <c r="U155" i="6"/>
  <c r="V155" i="6"/>
  <c r="W155" i="6"/>
  <c r="X155" i="6"/>
  <c r="K155" i="6" s="1"/>
  <c r="P155" i="6" s="1"/>
  <c r="L156" i="6"/>
  <c r="M156" i="6"/>
  <c r="O156" i="6"/>
  <c r="Q156" i="6"/>
  <c r="U156" i="6"/>
  <c r="X156" i="6"/>
  <c r="J156" i="6" s="1"/>
  <c r="R156" i="6" s="1"/>
  <c r="J157" i="6"/>
  <c r="L157" i="6"/>
  <c r="M157" i="6"/>
  <c r="O157" i="6"/>
  <c r="Q157" i="6"/>
  <c r="R157" i="6"/>
  <c r="U157" i="6"/>
  <c r="V157" i="6"/>
  <c r="W157" i="6"/>
  <c r="X157" i="6"/>
  <c r="K157" i="6" s="1"/>
  <c r="P157" i="6" s="1"/>
  <c r="L158" i="6"/>
  <c r="M158" i="6"/>
  <c r="O158" i="6"/>
  <c r="Q158" i="6"/>
  <c r="U158" i="6"/>
  <c r="X158" i="6"/>
  <c r="J158" i="6" s="1"/>
  <c r="R158" i="6" s="1"/>
  <c r="J159" i="6"/>
  <c r="R159" i="6" s="1"/>
  <c r="L159" i="6"/>
  <c r="M159" i="6"/>
  <c r="O159" i="6"/>
  <c r="Q159" i="6"/>
  <c r="U159" i="6"/>
  <c r="V159" i="6"/>
  <c r="W159" i="6"/>
  <c r="X159" i="6"/>
  <c r="K159" i="6" s="1"/>
  <c r="P159" i="6" s="1"/>
  <c r="M160" i="6"/>
  <c r="O160" i="6"/>
  <c r="Q160" i="6"/>
  <c r="X160" i="6"/>
  <c r="L160" i="6" s="1"/>
  <c r="J161" i="6"/>
  <c r="R161" i="6" s="1"/>
  <c r="L161" i="6"/>
  <c r="M161" i="6"/>
  <c r="O161" i="6"/>
  <c r="Q161" i="6"/>
  <c r="U161" i="6"/>
  <c r="V161" i="6"/>
  <c r="W161" i="6"/>
  <c r="X161" i="6"/>
  <c r="K161" i="6" s="1"/>
  <c r="P161" i="6" s="1"/>
  <c r="M162" i="6"/>
  <c r="O162" i="6"/>
  <c r="Q162" i="6"/>
  <c r="X162" i="6"/>
  <c r="L162" i="6" s="1"/>
  <c r="J163" i="6"/>
  <c r="R163" i="6" s="1"/>
  <c r="L163" i="6"/>
  <c r="M163" i="6"/>
  <c r="O163" i="6"/>
  <c r="Q163" i="6"/>
  <c r="U163" i="6"/>
  <c r="V163" i="6"/>
  <c r="W163" i="6"/>
  <c r="X163" i="6"/>
  <c r="K163" i="6" s="1"/>
  <c r="P163" i="6" s="1"/>
  <c r="M164" i="6"/>
  <c r="O164" i="6"/>
  <c r="Q164" i="6"/>
  <c r="X164" i="6"/>
  <c r="L164" i="6" s="1"/>
  <c r="J165" i="6"/>
  <c r="R165" i="6" s="1"/>
  <c r="L165" i="6"/>
  <c r="M165" i="6"/>
  <c r="O165" i="6"/>
  <c r="Q165" i="6"/>
  <c r="U165" i="6"/>
  <c r="V165" i="6"/>
  <c r="W165" i="6"/>
  <c r="X165" i="6"/>
  <c r="K165" i="6" s="1"/>
  <c r="P165" i="6" s="1"/>
  <c r="M166" i="6"/>
  <c r="O166" i="6"/>
  <c r="Q166" i="6"/>
  <c r="X166" i="6"/>
  <c r="L166" i="6" s="1"/>
  <c r="J167" i="6"/>
  <c r="R167" i="6" s="1"/>
  <c r="M167" i="6"/>
  <c r="O167" i="6"/>
  <c r="Q167" i="6"/>
  <c r="V167" i="6"/>
  <c r="W167" i="6"/>
  <c r="X167" i="6"/>
  <c r="L167" i="6" s="1"/>
  <c r="L168" i="6"/>
  <c r="M168" i="6"/>
  <c r="O168" i="6"/>
  <c r="Q168" i="6"/>
  <c r="T168" i="6"/>
  <c r="U168" i="6"/>
  <c r="X168" i="6"/>
  <c r="M169" i="6"/>
  <c r="O169" i="6"/>
  <c r="Q169" i="6"/>
  <c r="X169" i="6"/>
  <c r="T169" i="6" s="1"/>
  <c r="K170" i="6"/>
  <c r="M170" i="6"/>
  <c r="O170" i="6"/>
  <c r="P170" i="6"/>
  <c r="Q170" i="6"/>
  <c r="T170" i="6"/>
  <c r="U170" i="6"/>
  <c r="V170" i="6"/>
  <c r="X170" i="6"/>
  <c r="M171" i="6"/>
  <c r="O171" i="6"/>
  <c r="Q171" i="6"/>
  <c r="X171" i="6"/>
  <c r="T171" i="6" s="1"/>
  <c r="M172" i="6"/>
  <c r="O172" i="6"/>
  <c r="Q172" i="6"/>
  <c r="T172" i="6"/>
  <c r="U172" i="6"/>
  <c r="X172" i="6"/>
  <c r="K172" i="6" s="1"/>
  <c r="P172" i="6" s="1"/>
  <c r="J173" i="6"/>
  <c r="R173" i="6" s="1"/>
  <c r="K173" i="6"/>
  <c r="P173" i="6" s="1"/>
  <c r="M173" i="6"/>
  <c r="O173" i="6"/>
  <c r="Q173" i="6"/>
  <c r="T173" i="6"/>
  <c r="V173" i="6"/>
  <c r="W173" i="6"/>
  <c r="X173" i="6"/>
  <c r="K174" i="6"/>
  <c r="L174" i="6"/>
  <c r="M174" i="6"/>
  <c r="O174" i="6"/>
  <c r="P174" i="6"/>
  <c r="Q174" i="6"/>
  <c r="R174" i="6"/>
  <c r="U174" i="6"/>
  <c r="V174" i="6"/>
  <c r="W174" i="6"/>
  <c r="X174" i="6"/>
  <c r="J174" i="6" s="1"/>
  <c r="M175" i="6"/>
  <c r="O175" i="6"/>
  <c r="Q175" i="6"/>
  <c r="X175" i="6"/>
  <c r="J175" i="6" s="1"/>
  <c r="R175" i="6" s="1"/>
  <c r="J176" i="6"/>
  <c r="L176" i="6"/>
  <c r="M176" i="6"/>
  <c r="O176" i="6"/>
  <c r="Q176" i="6"/>
  <c r="R176" i="6"/>
  <c r="U176" i="6"/>
  <c r="V176" i="6"/>
  <c r="W176" i="6"/>
  <c r="X176" i="6"/>
  <c r="K176" i="6" s="1"/>
  <c r="P176" i="6" s="1"/>
  <c r="M177" i="6"/>
  <c r="O177" i="6"/>
  <c r="Q177" i="6"/>
  <c r="X177" i="6"/>
  <c r="J177" i="6" s="1"/>
  <c r="R177" i="6" s="1"/>
  <c r="J178" i="6"/>
  <c r="L178" i="6"/>
  <c r="M178" i="6"/>
  <c r="O178" i="6"/>
  <c r="Q178" i="6"/>
  <c r="R178" i="6"/>
  <c r="U178" i="6"/>
  <c r="V178" i="6"/>
  <c r="W178" i="6"/>
  <c r="X178" i="6"/>
  <c r="K178" i="6" s="1"/>
  <c r="P178" i="6" s="1"/>
  <c r="M179" i="6"/>
  <c r="O179" i="6"/>
  <c r="Q179" i="6"/>
  <c r="X179" i="6"/>
  <c r="J179" i="6" s="1"/>
  <c r="R179" i="6" s="1"/>
  <c r="J180" i="6"/>
  <c r="L180" i="6"/>
  <c r="M180" i="6"/>
  <c r="O180" i="6"/>
  <c r="Q180" i="6"/>
  <c r="R180" i="6"/>
  <c r="U180" i="6"/>
  <c r="V180" i="6"/>
  <c r="W180" i="6"/>
  <c r="X180" i="6"/>
  <c r="K180" i="6" s="1"/>
  <c r="P180" i="6" s="1"/>
  <c r="M181" i="6"/>
  <c r="O181" i="6"/>
  <c r="Q181" i="6"/>
  <c r="X181" i="6"/>
  <c r="J181" i="6" s="1"/>
  <c r="R181" i="6" s="1"/>
  <c r="J182" i="6"/>
  <c r="L182" i="6"/>
  <c r="M182" i="6"/>
  <c r="O182" i="6"/>
  <c r="Q182" i="6"/>
  <c r="R182" i="6"/>
  <c r="U182" i="6"/>
  <c r="V182" i="6"/>
  <c r="W182" i="6"/>
  <c r="X182" i="6"/>
  <c r="K182" i="6" s="1"/>
  <c r="P182" i="6" s="1"/>
  <c r="M183" i="6"/>
  <c r="O183" i="6"/>
  <c r="Q183" i="6"/>
  <c r="X183" i="6"/>
  <c r="J183" i="6" s="1"/>
  <c r="R183" i="6" s="1"/>
  <c r="J184" i="6"/>
  <c r="L184" i="6"/>
  <c r="M184" i="6"/>
  <c r="O184" i="6"/>
  <c r="Q184" i="6"/>
  <c r="R184" i="6"/>
  <c r="U184" i="6"/>
  <c r="V184" i="6"/>
  <c r="W184" i="6"/>
  <c r="X184" i="6"/>
  <c r="K184" i="6" s="1"/>
  <c r="P184" i="6" s="1"/>
  <c r="M185" i="6"/>
  <c r="O185" i="6"/>
  <c r="Q185" i="6"/>
  <c r="T185" i="6"/>
  <c r="X185" i="6"/>
  <c r="J186" i="6"/>
  <c r="M186" i="6"/>
  <c r="O186" i="6"/>
  <c r="Q186" i="6"/>
  <c r="R186" i="6"/>
  <c r="V186" i="6"/>
  <c r="W186" i="6"/>
  <c r="X186" i="6"/>
  <c r="L186" i="6" s="1"/>
  <c r="K187" i="6"/>
  <c r="P187" i="6" s="1"/>
  <c r="M187" i="6"/>
  <c r="O187" i="6"/>
  <c r="Q187" i="6"/>
  <c r="T187" i="6"/>
  <c r="X187" i="6"/>
  <c r="J188" i="6"/>
  <c r="M188" i="6"/>
  <c r="O188" i="6"/>
  <c r="Q188" i="6"/>
  <c r="R188" i="6"/>
  <c r="V188" i="6"/>
  <c r="W188" i="6"/>
  <c r="X188" i="6"/>
  <c r="L188" i="6" s="1"/>
  <c r="K189" i="6"/>
  <c r="P189" i="6" s="1"/>
  <c r="M189" i="6"/>
  <c r="O189" i="6"/>
  <c r="Q189" i="6"/>
  <c r="T189" i="6"/>
  <c r="X189" i="6"/>
  <c r="J190" i="6"/>
  <c r="M190" i="6"/>
  <c r="O190" i="6"/>
  <c r="Q190" i="6"/>
  <c r="R190" i="6"/>
  <c r="V190" i="6"/>
  <c r="W190" i="6"/>
  <c r="X190" i="6"/>
  <c r="L190" i="6" s="1"/>
  <c r="K191" i="6"/>
  <c r="P191" i="6" s="1"/>
  <c r="M191" i="6"/>
  <c r="O191" i="6"/>
  <c r="Q191" i="6"/>
  <c r="T191" i="6"/>
  <c r="X191" i="6"/>
  <c r="J192" i="6"/>
  <c r="M192" i="6"/>
  <c r="O192" i="6"/>
  <c r="Q192" i="6"/>
  <c r="R192" i="6"/>
  <c r="V192" i="6"/>
  <c r="W192" i="6"/>
  <c r="X192" i="6"/>
  <c r="L192" i="6" s="1"/>
  <c r="K193" i="6"/>
  <c r="P193" i="6" s="1"/>
  <c r="M193" i="6"/>
  <c r="O193" i="6"/>
  <c r="Q193" i="6"/>
  <c r="T193" i="6"/>
  <c r="X193" i="6"/>
  <c r="J194" i="6"/>
  <c r="M194" i="6"/>
  <c r="O194" i="6"/>
  <c r="Q194" i="6"/>
  <c r="R194" i="6"/>
  <c r="V194" i="6"/>
  <c r="W194" i="6"/>
  <c r="X194" i="6"/>
  <c r="L194" i="6" s="1"/>
  <c r="M195" i="6"/>
  <c r="O195" i="6"/>
  <c r="Q195" i="6"/>
  <c r="X195" i="6"/>
  <c r="L195" i="6" s="1"/>
  <c r="J196" i="6"/>
  <c r="M196" i="6"/>
  <c r="O196" i="6"/>
  <c r="Q196" i="6"/>
  <c r="R196" i="6"/>
  <c r="V196" i="6"/>
  <c r="W196" i="6"/>
  <c r="X196" i="6"/>
  <c r="L196" i="6" s="1"/>
  <c r="M197" i="6"/>
  <c r="O197" i="6"/>
  <c r="Q197" i="6"/>
  <c r="X197" i="6"/>
  <c r="L197" i="6" s="1"/>
  <c r="M198" i="6"/>
  <c r="O198" i="6"/>
  <c r="Q198" i="6"/>
  <c r="V198" i="6"/>
  <c r="X198" i="6"/>
  <c r="T198" i="6" s="1"/>
  <c r="M199" i="6"/>
  <c r="O199" i="6"/>
  <c r="Q199" i="6"/>
  <c r="X199" i="6"/>
  <c r="T199" i="6" s="1"/>
  <c r="J200" i="6"/>
  <c r="R200" i="6" s="1"/>
  <c r="K200" i="6"/>
  <c r="P200" i="6" s="1"/>
  <c r="M200" i="6"/>
  <c r="O200" i="6"/>
  <c r="Q200" i="6"/>
  <c r="T200" i="6"/>
  <c r="V200" i="6"/>
  <c r="W200" i="6"/>
  <c r="X200" i="6"/>
  <c r="K201" i="6"/>
  <c r="M201" i="6"/>
  <c r="O201" i="6"/>
  <c r="P201" i="6"/>
  <c r="Q201" i="6"/>
  <c r="T201" i="6"/>
  <c r="V201" i="6"/>
  <c r="X201" i="6"/>
  <c r="U201" i="6" s="1"/>
  <c r="M202" i="6"/>
  <c r="O202" i="6"/>
  <c r="Q202" i="6"/>
  <c r="V202" i="6"/>
  <c r="X202" i="6"/>
  <c r="T202" i="6" s="1"/>
  <c r="M203" i="6"/>
  <c r="O203" i="6"/>
  <c r="Q203" i="6"/>
  <c r="X203" i="6"/>
  <c r="T203" i="6" s="1"/>
  <c r="K204" i="6"/>
  <c r="P204" i="6" s="1"/>
  <c r="M204" i="6"/>
  <c r="O204" i="6"/>
  <c r="Q204" i="6"/>
  <c r="T204" i="6"/>
  <c r="W204" i="6"/>
  <c r="X204" i="6"/>
  <c r="J204" i="6" s="1"/>
  <c r="R204" i="6" s="1"/>
  <c r="K205" i="6"/>
  <c r="M205" i="6"/>
  <c r="O205" i="6"/>
  <c r="P205" i="6"/>
  <c r="Q205" i="6"/>
  <c r="T205" i="6"/>
  <c r="U205" i="6"/>
  <c r="V205" i="6"/>
  <c r="X205" i="6"/>
  <c r="M206" i="6"/>
  <c r="O206" i="6"/>
  <c r="Q206" i="6"/>
  <c r="V206" i="6"/>
  <c r="X206" i="6"/>
  <c r="T206" i="6" s="1"/>
  <c r="M207" i="6"/>
  <c r="O207" i="6"/>
  <c r="Q207" i="6"/>
  <c r="X207" i="6"/>
  <c r="T207" i="6" s="1"/>
  <c r="J208" i="6"/>
  <c r="R208" i="6" s="1"/>
  <c r="K208" i="6"/>
  <c r="P208" i="6" s="1"/>
  <c r="M208" i="6"/>
  <c r="O208" i="6"/>
  <c r="Q208" i="6"/>
  <c r="T208" i="6"/>
  <c r="V208" i="6"/>
  <c r="W208" i="6"/>
  <c r="X208" i="6"/>
  <c r="K209" i="6"/>
  <c r="M209" i="6"/>
  <c r="O209" i="6"/>
  <c r="P209" i="6"/>
  <c r="Q209" i="6"/>
  <c r="T209" i="6"/>
  <c r="V209" i="6"/>
  <c r="X209" i="6"/>
  <c r="U209" i="6" s="1"/>
  <c r="M210" i="6"/>
  <c r="O210" i="6"/>
  <c r="Q210" i="6"/>
  <c r="X210" i="6"/>
  <c r="T210" i="6" s="1"/>
  <c r="M211" i="6"/>
  <c r="O211" i="6"/>
  <c r="Q211" i="6"/>
  <c r="X211" i="6"/>
  <c r="T211" i="6" s="1"/>
  <c r="K212" i="6"/>
  <c r="P212" i="6" s="1"/>
  <c r="M212" i="6"/>
  <c r="O212" i="6"/>
  <c r="Q212" i="6"/>
  <c r="T212" i="6"/>
  <c r="W212" i="6"/>
  <c r="X212" i="6"/>
  <c r="J212" i="6" s="1"/>
  <c r="R212" i="6" s="1"/>
  <c r="K213" i="6"/>
  <c r="M213" i="6"/>
  <c r="O213" i="6"/>
  <c r="P213" i="6"/>
  <c r="Q213" i="6"/>
  <c r="T213" i="6"/>
  <c r="U213" i="6"/>
  <c r="V213" i="6"/>
  <c r="X213" i="6"/>
  <c r="M214" i="6"/>
  <c r="O214" i="6"/>
  <c r="Q214" i="6"/>
  <c r="X214" i="6"/>
  <c r="T214" i="6" s="1"/>
  <c r="M215" i="6"/>
  <c r="O215" i="6"/>
  <c r="Q215" i="6"/>
  <c r="U215" i="6"/>
  <c r="X215" i="6"/>
  <c r="T215" i="6" s="1"/>
  <c r="J216" i="6"/>
  <c r="R216" i="6" s="1"/>
  <c r="K216" i="6"/>
  <c r="P216" i="6" s="1"/>
  <c r="M216" i="6"/>
  <c r="O216" i="6"/>
  <c r="Q216" i="6"/>
  <c r="T216" i="6"/>
  <c r="V216" i="6"/>
  <c r="W216" i="6"/>
  <c r="X216" i="6"/>
  <c r="K217" i="6"/>
  <c r="M217" i="6"/>
  <c r="O217" i="6"/>
  <c r="P217" i="6"/>
  <c r="Q217" i="6"/>
  <c r="T217" i="6"/>
  <c r="V217" i="6"/>
  <c r="X217" i="6"/>
  <c r="U217" i="6" s="1"/>
  <c r="J218" i="6"/>
  <c r="R218" i="6" s="1"/>
  <c r="M218" i="6"/>
  <c r="O218" i="6"/>
  <c r="Q218" i="6"/>
  <c r="V218" i="6"/>
  <c r="X218" i="6"/>
  <c r="T218" i="6" s="1"/>
  <c r="M219" i="6"/>
  <c r="O219" i="6"/>
  <c r="Q219" i="6"/>
  <c r="X219" i="6"/>
  <c r="T219" i="6" s="1"/>
  <c r="K220" i="6"/>
  <c r="M220" i="6"/>
  <c r="O220" i="6"/>
  <c r="P220" i="6"/>
  <c r="Q220" i="6"/>
  <c r="U220" i="6"/>
  <c r="V220" i="6"/>
  <c r="W220" i="6"/>
  <c r="X220" i="6"/>
  <c r="L220" i="6" s="1"/>
  <c r="J221" i="6"/>
  <c r="L221" i="6"/>
  <c r="M221" i="6"/>
  <c r="O221" i="6"/>
  <c r="Q221" i="6"/>
  <c r="R221" i="6"/>
  <c r="U221" i="6"/>
  <c r="W221" i="6"/>
  <c r="X221" i="6"/>
  <c r="K221" i="6" s="1"/>
  <c r="P221" i="6" s="1"/>
  <c r="J222" i="6"/>
  <c r="L222" i="6"/>
  <c r="M222" i="6"/>
  <c r="O222" i="6"/>
  <c r="Q222" i="6"/>
  <c r="R222" i="6"/>
  <c r="U222" i="6"/>
  <c r="V222" i="6"/>
  <c r="W222" i="6"/>
  <c r="X222" i="6"/>
  <c r="K222" i="6" s="1"/>
  <c r="P222" i="6" s="1"/>
  <c r="J223" i="6"/>
  <c r="L223" i="6"/>
  <c r="M223" i="6"/>
  <c r="O223" i="6"/>
  <c r="Q223" i="6"/>
  <c r="R223" i="6"/>
  <c r="U223" i="6"/>
  <c r="W223" i="6"/>
  <c r="X223" i="6"/>
  <c r="K223" i="6" s="1"/>
  <c r="P223" i="6" s="1"/>
  <c r="J224" i="6"/>
  <c r="L224" i="6"/>
  <c r="M224" i="6"/>
  <c r="O224" i="6"/>
  <c r="Q224" i="6"/>
  <c r="R224" i="6"/>
  <c r="U224" i="6"/>
  <c r="V224" i="6"/>
  <c r="W224" i="6"/>
  <c r="X224" i="6"/>
  <c r="K224" i="6" s="1"/>
  <c r="P224" i="6" s="1"/>
  <c r="J225" i="6"/>
  <c r="L225" i="6"/>
  <c r="M225" i="6"/>
  <c r="O225" i="6"/>
  <c r="Q225" i="6"/>
  <c r="R225" i="6"/>
  <c r="U225" i="6"/>
  <c r="W225" i="6"/>
  <c r="X225" i="6"/>
  <c r="K225" i="6" s="1"/>
  <c r="P225" i="6" s="1"/>
  <c r="J226" i="6"/>
  <c r="L226" i="6"/>
  <c r="M226" i="6"/>
  <c r="O226" i="6"/>
  <c r="Q226" i="6"/>
  <c r="R226" i="6"/>
  <c r="U226" i="6"/>
  <c r="V226" i="6"/>
  <c r="W226" i="6"/>
  <c r="X226" i="6"/>
  <c r="K226" i="6" s="1"/>
  <c r="P226" i="6" s="1"/>
  <c r="J227" i="6"/>
  <c r="L227" i="6"/>
  <c r="M227" i="6"/>
  <c r="O227" i="6"/>
  <c r="Q227" i="6"/>
  <c r="R227" i="6"/>
  <c r="U227" i="6"/>
  <c r="W227" i="6"/>
  <c r="X227" i="6"/>
  <c r="K227" i="6" s="1"/>
  <c r="P227" i="6" s="1"/>
  <c r="J228" i="6"/>
  <c r="L228" i="6"/>
  <c r="M228" i="6"/>
  <c r="O228" i="6"/>
  <c r="Q228" i="6"/>
  <c r="R228" i="6"/>
  <c r="U228" i="6"/>
  <c r="V228" i="6"/>
  <c r="W228" i="6"/>
  <c r="X228" i="6"/>
  <c r="K228" i="6" s="1"/>
  <c r="P228" i="6" s="1"/>
  <c r="J229" i="6"/>
  <c r="L229" i="6"/>
  <c r="M229" i="6"/>
  <c r="O229" i="6"/>
  <c r="Q229" i="6"/>
  <c r="R229" i="6"/>
  <c r="U229" i="6"/>
  <c r="W229" i="6"/>
  <c r="X229" i="6"/>
  <c r="K229" i="6" s="1"/>
  <c r="P229" i="6" s="1"/>
  <c r="J230" i="6"/>
  <c r="L230" i="6"/>
  <c r="M230" i="6"/>
  <c r="O230" i="6"/>
  <c r="Q230" i="6"/>
  <c r="R230" i="6"/>
  <c r="U230" i="6"/>
  <c r="V230" i="6"/>
  <c r="W230" i="6"/>
  <c r="X230" i="6"/>
  <c r="K230" i="6" s="1"/>
  <c r="P230" i="6" s="1"/>
  <c r="L231" i="6"/>
  <c r="M231" i="6"/>
  <c r="O231" i="6"/>
  <c r="Q231" i="6"/>
  <c r="U231" i="6"/>
  <c r="X231" i="6"/>
  <c r="J231" i="6" s="1"/>
  <c r="R231" i="6" s="1"/>
  <c r="J232" i="6"/>
  <c r="L232" i="6"/>
  <c r="M232" i="6"/>
  <c r="O232" i="6"/>
  <c r="Q232" i="6"/>
  <c r="R232" i="6"/>
  <c r="U232" i="6"/>
  <c r="V232" i="6"/>
  <c r="W232" i="6"/>
  <c r="X232" i="6"/>
  <c r="K232" i="6" s="1"/>
  <c r="P232" i="6" s="1"/>
  <c r="L233" i="6"/>
  <c r="M233" i="6"/>
  <c r="O233" i="6"/>
  <c r="Q233" i="6"/>
  <c r="U233" i="6"/>
  <c r="X233" i="6"/>
  <c r="J233" i="6" s="1"/>
  <c r="R233" i="6" s="1"/>
  <c r="J234" i="6"/>
  <c r="L234" i="6"/>
  <c r="M234" i="6"/>
  <c r="O234" i="6"/>
  <c r="Q234" i="6"/>
  <c r="R234" i="6"/>
  <c r="U234" i="6"/>
  <c r="V234" i="6"/>
  <c r="W234" i="6"/>
  <c r="X234" i="6"/>
  <c r="K234" i="6" s="1"/>
  <c r="P234" i="6" s="1"/>
  <c r="M235" i="6"/>
  <c r="O235" i="6"/>
  <c r="Q235" i="6"/>
  <c r="X235" i="6"/>
  <c r="J235" i="6" s="1"/>
  <c r="R235" i="6" s="1"/>
  <c r="J236" i="6"/>
  <c r="L236" i="6"/>
  <c r="M236" i="6"/>
  <c r="O236" i="6"/>
  <c r="Q236" i="6"/>
  <c r="R236" i="6"/>
  <c r="U236" i="6"/>
  <c r="V236" i="6"/>
  <c r="W236" i="6"/>
  <c r="X236" i="6"/>
  <c r="K236" i="6" s="1"/>
  <c r="P236" i="6" s="1"/>
  <c r="M237" i="6"/>
  <c r="O237" i="6"/>
  <c r="Q237" i="6"/>
  <c r="X237" i="6"/>
  <c r="J237" i="6" s="1"/>
  <c r="R237" i="6" s="1"/>
  <c r="J238" i="6"/>
  <c r="L238" i="6"/>
  <c r="M238" i="6"/>
  <c r="O238" i="6"/>
  <c r="Q238" i="6"/>
  <c r="R238" i="6"/>
  <c r="U238" i="6"/>
  <c r="V238" i="6"/>
  <c r="W238" i="6"/>
  <c r="X238" i="6"/>
  <c r="K238" i="6" s="1"/>
  <c r="P238" i="6" s="1"/>
  <c r="M239" i="6"/>
  <c r="O239" i="6"/>
  <c r="Q239" i="6"/>
  <c r="X239" i="6"/>
  <c r="J239" i="6" s="1"/>
  <c r="R239" i="6" s="1"/>
  <c r="J240" i="6"/>
  <c r="L240" i="6"/>
  <c r="M240" i="6"/>
  <c r="O240" i="6"/>
  <c r="Q240" i="6"/>
  <c r="R240" i="6"/>
  <c r="U240" i="6"/>
  <c r="V240" i="6"/>
  <c r="W240" i="6"/>
  <c r="X240" i="6"/>
  <c r="K240" i="6" s="1"/>
  <c r="P240" i="6" s="1"/>
  <c r="M241" i="6"/>
  <c r="O241" i="6"/>
  <c r="Q241" i="6"/>
  <c r="X241" i="6"/>
  <c r="J241" i="6" s="1"/>
  <c r="R241" i="6" s="1"/>
  <c r="J242" i="6"/>
  <c r="L242" i="6"/>
  <c r="M242" i="6"/>
  <c r="O242" i="6"/>
  <c r="Q242" i="6"/>
  <c r="R242" i="6"/>
  <c r="U242" i="6"/>
  <c r="V242" i="6"/>
  <c r="W242" i="6"/>
  <c r="X242" i="6"/>
  <c r="K242" i="6" s="1"/>
  <c r="P242" i="6" s="1"/>
  <c r="M243" i="6"/>
  <c r="O243" i="6"/>
  <c r="Q243" i="6"/>
  <c r="X243" i="6"/>
  <c r="J243" i="6" s="1"/>
  <c r="R243" i="6" s="1"/>
  <c r="J244" i="6"/>
  <c r="L244" i="6"/>
  <c r="M244" i="6"/>
  <c r="O244" i="6"/>
  <c r="Q244" i="6"/>
  <c r="R244" i="6"/>
  <c r="U244" i="6"/>
  <c r="V244" i="6"/>
  <c r="W244" i="6"/>
  <c r="X244" i="6"/>
  <c r="K244" i="6" s="1"/>
  <c r="P244" i="6" s="1"/>
  <c r="M245" i="6"/>
  <c r="O245" i="6"/>
  <c r="Q245" i="6"/>
  <c r="X245" i="6"/>
  <c r="J245" i="6" s="1"/>
  <c r="R245" i="6" s="1"/>
  <c r="J246" i="6"/>
  <c r="L246" i="6"/>
  <c r="M246" i="6"/>
  <c r="O246" i="6"/>
  <c r="Q246" i="6"/>
  <c r="R246" i="6"/>
  <c r="U246" i="6"/>
  <c r="V246" i="6"/>
  <c r="W246" i="6"/>
  <c r="X246" i="6"/>
  <c r="K246" i="6" s="1"/>
  <c r="P246" i="6" s="1"/>
  <c r="M247" i="6"/>
  <c r="O247" i="6"/>
  <c r="Q247" i="6"/>
  <c r="X247" i="6"/>
  <c r="K247" i="6" s="1"/>
  <c r="P247" i="6" s="1"/>
  <c r="J248" i="6"/>
  <c r="L248" i="6"/>
  <c r="M248" i="6"/>
  <c r="O248" i="6"/>
  <c r="Q248" i="6"/>
  <c r="R248" i="6"/>
  <c r="U248" i="6"/>
  <c r="V248" i="6"/>
  <c r="W248" i="6"/>
  <c r="X248" i="6"/>
  <c r="K248" i="6" s="1"/>
  <c r="P248" i="6" s="1"/>
  <c r="M249" i="6"/>
  <c r="O249" i="6"/>
  <c r="Q249" i="6"/>
  <c r="X249" i="6"/>
  <c r="K249" i="6" s="1"/>
  <c r="P249" i="6" s="1"/>
  <c r="J250" i="6"/>
  <c r="L250" i="6"/>
  <c r="M250" i="6"/>
  <c r="O250" i="6"/>
  <c r="Q250" i="6"/>
  <c r="R250" i="6"/>
  <c r="U250" i="6"/>
  <c r="V250" i="6"/>
  <c r="W250" i="6"/>
  <c r="X250" i="6"/>
  <c r="K250" i="6" s="1"/>
  <c r="P250" i="6" s="1"/>
  <c r="M251" i="6"/>
  <c r="O251" i="6"/>
  <c r="Q251" i="6"/>
  <c r="X251" i="6"/>
  <c r="K251" i="6" s="1"/>
  <c r="P251" i="6" s="1"/>
  <c r="J252" i="6"/>
  <c r="L252" i="6"/>
  <c r="M252" i="6"/>
  <c r="O252" i="6"/>
  <c r="Q252" i="6"/>
  <c r="R252" i="6"/>
  <c r="U252" i="6"/>
  <c r="V252" i="6"/>
  <c r="W252" i="6"/>
  <c r="X252" i="6"/>
  <c r="K252" i="6" s="1"/>
  <c r="P252" i="6" s="1"/>
  <c r="M253" i="6"/>
  <c r="O253" i="6"/>
  <c r="Q253" i="6"/>
  <c r="X253" i="6"/>
  <c r="K253" i="6" s="1"/>
  <c r="P253" i="6" s="1"/>
  <c r="J254" i="6"/>
  <c r="M254" i="6"/>
  <c r="O254" i="6"/>
  <c r="Q254" i="6"/>
  <c r="R254" i="6"/>
  <c r="V254" i="6"/>
  <c r="W254" i="6"/>
  <c r="X254" i="6"/>
  <c r="L254" i="6" s="1"/>
  <c r="M255" i="6"/>
  <c r="O255" i="6"/>
  <c r="Q255" i="6"/>
  <c r="X255" i="6"/>
  <c r="J256" i="6"/>
  <c r="M256" i="6"/>
  <c r="O256" i="6"/>
  <c r="Q256" i="6"/>
  <c r="R256" i="6"/>
  <c r="V256" i="6"/>
  <c r="W256" i="6"/>
  <c r="X256" i="6"/>
  <c r="L256" i="6" s="1"/>
  <c r="M257" i="6"/>
  <c r="O257" i="6"/>
  <c r="Q257" i="6"/>
  <c r="U257" i="6"/>
  <c r="X257" i="6"/>
  <c r="K257" i="6" s="1"/>
  <c r="P257" i="6" s="1"/>
  <c r="J258" i="6"/>
  <c r="R258" i="6" s="1"/>
  <c r="M258" i="6"/>
  <c r="O258" i="6"/>
  <c r="Q258" i="6"/>
  <c r="V258" i="6"/>
  <c r="W258" i="6"/>
  <c r="X258" i="6"/>
  <c r="L258" i="6" s="1"/>
  <c r="M259" i="6"/>
  <c r="O259" i="6"/>
  <c r="Q259" i="6"/>
  <c r="U259" i="6"/>
  <c r="X259" i="6"/>
  <c r="T259" i="6" s="1"/>
  <c r="J260" i="6"/>
  <c r="R260" i="6" s="1"/>
  <c r="K260" i="6"/>
  <c r="P260" i="6" s="1"/>
  <c r="M260" i="6"/>
  <c r="O260" i="6"/>
  <c r="Q260" i="6"/>
  <c r="T260" i="6"/>
  <c r="V260" i="6"/>
  <c r="W260" i="6"/>
  <c r="X260" i="6"/>
  <c r="M261" i="6"/>
  <c r="O261" i="6"/>
  <c r="Q261" i="6"/>
  <c r="T261" i="6"/>
  <c r="X261" i="6"/>
  <c r="U261" i="6" s="1"/>
  <c r="J262" i="6"/>
  <c r="R262" i="6" s="1"/>
  <c r="M262" i="6"/>
  <c r="O262" i="6"/>
  <c r="Q262" i="6"/>
  <c r="V262" i="6"/>
  <c r="X262" i="6"/>
  <c r="T262" i="6" s="1"/>
  <c r="M263" i="6"/>
  <c r="O263" i="6"/>
  <c r="Q263" i="6"/>
  <c r="X263" i="6"/>
  <c r="T263" i="6" s="1"/>
  <c r="M264" i="6"/>
  <c r="O264" i="6"/>
  <c r="Q264" i="6"/>
  <c r="T264" i="6"/>
  <c r="X264" i="6"/>
  <c r="J264" i="6" s="1"/>
  <c r="R264" i="6" s="1"/>
  <c r="K265" i="6"/>
  <c r="M265" i="6"/>
  <c r="O265" i="6"/>
  <c r="P265" i="6"/>
  <c r="Q265" i="6"/>
  <c r="T265" i="6"/>
  <c r="U265" i="6"/>
  <c r="V265" i="6"/>
  <c r="X265" i="6"/>
  <c r="M266" i="6"/>
  <c r="O266" i="6"/>
  <c r="Q266" i="6"/>
  <c r="X266" i="6"/>
  <c r="T266" i="6" s="1"/>
  <c r="L267" i="6"/>
  <c r="M267" i="6"/>
  <c r="O267" i="6"/>
  <c r="Q267" i="6"/>
  <c r="R267" i="6"/>
  <c r="U267" i="6"/>
  <c r="V267" i="6"/>
  <c r="W267" i="6"/>
  <c r="X267" i="6"/>
  <c r="J267" i="6" s="1"/>
  <c r="L268" i="6"/>
  <c r="M268" i="6"/>
  <c r="O268" i="6"/>
  <c r="Q268" i="6"/>
  <c r="U268" i="6"/>
  <c r="X268" i="6"/>
  <c r="J268" i="6" s="1"/>
  <c r="R268" i="6" s="1"/>
  <c r="J269" i="6"/>
  <c r="L269" i="6"/>
  <c r="M269" i="6"/>
  <c r="O269" i="6"/>
  <c r="Q269" i="6"/>
  <c r="R269" i="6"/>
  <c r="U269" i="6"/>
  <c r="V269" i="6"/>
  <c r="W269" i="6"/>
  <c r="X269" i="6"/>
  <c r="K269" i="6" s="1"/>
  <c r="P269" i="6" s="1"/>
  <c r="M270" i="6"/>
  <c r="O270" i="6"/>
  <c r="Q270" i="6"/>
  <c r="X270" i="6"/>
  <c r="J270" i="6" s="1"/>
  <c r="R270" i="6" s="1"/>
  <c r="J271" i="6"/>
  <c r="L271" i="6"/>
  <c r="M271" i="6"/>
  <c r="O271" i="6"/>
  <c r="Q271" i="6"/>
  <c r="R271" i="6"/>
  <c r="U271" i="6"/>
  <c r="V271" i="6"/>
  <c r="W271" i="6"/>
  <c r="X271" i="6"/>
  <c r="K271" i="6" s="1"/>
  <c r="P271" i="6" s="1"/>
  <c r="M272" i="6"/>
  <c r="O272" i="6"/>
  <c r="Q272" i="6"/>
  <c r="X272" i="6"/>
  <c r="J272" i="6" s="1"/>
  <c r="R272" i="6" s="1"/>
  <c r="J273" i="6"/>
  <c r="L273" i="6"/>
  <c r="M273" i="6"/>
  <c r="O273" i="6"/>
  <c r="Q273" i="6"/>
  <c r="R273" i="6"/>
  <c r="U273" i="6"/>
  <c r="V273" i="6"/>
  <c r="W273" i="6"/>
  <c r="X273" i="6"/>
  <c r="K273" i="6" s="1"/>
  <c r="P273" i="6" s="1"/>
  <c r="M274" i="6"/>
  <c r="O274" i="6"/>
  <c r="Q274" i="6"/>
  <c r="X274" i="6"/>
  <c r="J274" i="6" s="1"/>
  <c r="R274" i="6" s="1"/>
  <c r="J275" i="6"/>
  <c r="L275" i="6"/>
  <c r="M275" i="6"/>
  <c r="O275" i="6"/>
  <c r="Q275" i="6"/>
  <c r="R275" i="6"/>
  <c r="U275" i="6"/>
  <c r="V275" i="6"/>
  <c r="W275" i="6"/>
  <c r="X275" i="6"/>
  <c r="K275" i="6" s="1"/>
  <c r="P275" i="6" s="1"/>
  <c r="M276" i="6"/>
  <c r="O276" i="6"/>
  <c r="Q276" i="6"/>
  <c r="X276" i="6"/>
  <c r="J276" i="6" s="1"/>
  <c r="R276" i="6" s="1"/>
  <c r="J277" i="6"/>
  <c r="L277" i="6"/>
  <c r="M277" i="6"/>
  <c r="O277" i="6"/>
  <c r="Q277" i="6"/>
  <c r="R277" i="6"/>
  <c r="U277" i="6"/>
  <c r="V277" i="6"/>
  <c r="W277" i="6"/>
  <c r="X277" i="6"/>
  <c r="K277" i="6" s="1"/>
  <c r="P277" i="6" s="1"/>
  <c r="M278" i="6"/>
  <c r="O278" i="6"/>
  <c r="Q278" i="6"/>
  <c r="X278" i="6"/>
  <c r="J278" i="6" s="1"/>
  <c r="R278" i="6" s="1"/>
  <c r="J279" i="6"/>
  <c r="L279" i="6"/>
  <c r="M279" i="6"/>
  <c r="O279" i="6"/>
  <c r="Q279" i="6"/>
  <c r="R279" i="6"/>
  <c r="U279" i="6"/>
  <c r="V279" i="6"/>
  <c r="W279" i="6"/>
  <c r="X279" i="6"/>
  <c r="K279" i="6" s="1"/>
  <c r="P279" i="6" s="1"/>
  <c r="M280" i="6"/>
  <c r="O280" i="6"/>
  <c r="Q280" i="6"/>
  <c r="X280" i="6"/>
  <c r="J280" i="6" s="1"/>
  <c r="R280" i="6" s="1"/>
  <c r="J281" i="6"/>
  <c r="L281" i="6"/>
  <c r="M281" i="6"/>
  <c r="O281" i="6"/>
  <c r="Q281" i="6"/>
  <c r="R281" i="6"/>
  <c r="U281" i="6"/>
  <c r="V281" i="6"/>
  <c r="W281" i="6"/>
  <c r="X281" i="6"/>
  <c r="K281" i="6" s="1"/>
  <c r="P281" i="6" s="1"/>
  <c r="M282" i="6"/>
  <c r="O282" i="6"/>
  <c r="Q282" i="6"/>
  <c r="X282" i="6"/>
  <c r="J282" i="6" s="1"/>
  <c r="R282" i="6" s="1"/>
  <c r="J283" i="6"/>
  <c r="L283" i="6"/>
  <c r="M283" i="6"/>
  <c r="O283" i="6"/>
  <c r="Q283" i="6"/>
  <c r="R283" i="6"/>
  <c r="U283" i="6"/>
  <c r="V283" i="6"/>
  <c r="W283" i="6"/>
  <c r="X283" i="6"/>
  <c r="K283" i="6" s="1"/>
  <c r="P283" i="6" s="1"/>
  <c r="M284" i="6"/>
  <c r="O284" i="6"/>
  <c r="Q284" i="6"/>
  <c r="X284" i="6"/>
  <c r="J284" i="6" s="1"/>
  <c r="R284" i="6" s="1"/>
  <c r="J285" i="6"/>
  <c r="L285" i="6"/>
  <c r="M285" i="6"/>
  <c r="O285" i="6"/>
  <c r="Q285" i="6"/>
  <c r="R285" i="6"/>
  <c r="U285" i="6"/>
  <c r="V285" i="6"/>
  <c r="W285" i="6"/>
  <c r="X285" i="6"/>
  <c r="K285" i="6" s="1"/>
  <c r="P285" i="6" s="1"/>
  <c r="M286" i="6"/>
  <c r="O286" i="6"/>
  <c r="Q286" i="6"/>
  <c r="X286" i="6"/>
  <c r="J286" i="6" s="1"/>
  <c r="R286" i="6" s="1"/>
  <c r="J287" i="6"/>
  <c r="L287" i="6"/>
  <c r="M287" i="6"/>
  <c r="O287" i="6"/>
  <c r="Q287" i="6"/>
  <c r="R287" i="6"/>
  <c r="U287" i="6"/>
  <c r="V287" i="6"/>
  <c r="W287" i="6"/>
  <c r="X287" i="6"/>
  <c r="K287" i="6" s="1"/>
  <c r="P287" i="6" s="1"/>
  <c r="M288" i="6"/>
  <c r="O288" i="6"/>
  <c r="Q288" i="6"/>
  <c r="X288" i="6"/>
  <c r="J288" i="6" s="1"/>
  <c r="R288" i="6" s="1"/>
  <c r="J289" i="6"/>
  <c r="L289" i="6"/>
  <c r="M289" i="6"/>
  <c r="O289" i="6"/>
  <c r="Q289" i="6"/>
  <c r="R289" i="6"/>
  <c r="U289" i="6"/>
  <c r="V289" i="6"/>
  <c r="W289" i="6"/>
  <c r="X289" i="6"/>
  <c r="K289" i="6" s="1"/>
  <c r="P289" i="6" s="1"/>
  <c r="M290" i="6"/>
  <c r="O290" i="6"/>
  <c r="Q290" i="6"/>
  <c r="X290" i="6"/>
  <c r="J290" i="6" s="1"/>
  <c r="R290" i="6" s="1"/>
  <c r="J291" i="6"/>
  <c r="L291" i="6"/>
  <c r="M291" i="6"/>
  <c r="O291" i="6"/>
  <c r="Q291" i="6"/>
  <c r="R291" i="6"/>
  <c r="U291" i="6"/>
  <c r="V291" i="6"/>
  <c r="W291" i="6"/>
  <c r="X291" i="6"/>
  <c r="K291" i="6" s="1"/>
  <c r="P291" i="6" s="1"/>
  <c r="M292" i="6"/>
  <c r="O292" i="6"/>
  <c r="Q292" i="6"/>
  <c r="X292" i="6"/>
  <c r="J292" i="6" s="1"/>
  <c r="R292" i="6" s="1"/>
  <c r="J293" i="6"/>
  <c r="L293" i="6"/>
  <c r="M293" i="6"/>
  <c r="O293" i="6"/>
  <c r="Q293" i="6"/>
  <c r="R293" i="6"/>
  <c r="U293" i="6"/>
  <c r="V293" i="6"/>
  <c r="W293" i="6"/>
  <c r="X293" i="6"/>
  <c r="K293" i="6" s="1"/>
  <c r="P293" i="6" s="1"/>
  <c r="M294" i="6"/>
  <c r="O294" i="6"/>
  <c r="Q294" i="6"/>
  <c r="X294" i="6"/>
  <c r="J294" i="6" s="1"/>
  <c r="R294" i="6" s="1"/>
  <c r="J295" i="6"/>
  <c r="L295" i="6"/>
  <c r="M295" i="6"/>
  <c r="O295" i="6"/>
  <c r="Q295" i="6"/>
  <c r="R295" i="6"/>
  <c r="U295" i="6"/>
  <c r="V295" i="6"/>
  <c r="W295" i="6"/>
  <c r="X295" i="6"/>
  <c r="K295" i="6" s="1"/>
  <c r="P295" i="6" s="1"/>
  <c r="M296" i="6"/>
  <c r="O296" i="6"/>
  <c r="Q296" i="6"/>
  <c r="X296" i="6"/>
  <c r="J296" i="6" s="1"/>
  <c r="R296" i="6" s="1"/>
  <c r="J297" i="6"/>
  <c r="L297" i="6"/>
  <c r="M297" i="6"/>
  <c r="O297" i="6"/>
  <c r="Q297" i="6"/>
  <c r="R297" i="6"/>
  <c r="U297" i="6"/>
  <c r="V297" i="6"/>
  <c r="W297" i="6"/>
  <c r="X297" i="6"/>
  <c r="K297" i="6" s="1"/>
  <c r="P297" i="6" s="1"/>
  <c r="M298" i="6"/>
  <c r="O298" i="6"/>
  <c r="Q298" i="6"/>
  <c r="X298" i="6"/>
  <c r="J298" i="6" s="1"/>
  <c r="R298" i="6" s="1"/>
  <c r="J299" i="6"/>
  <c r="L299" i="6"/>
  <c r="M299" i="6"/>
  <c r="O299" i="6"/>
  <c r="Q299" i="6"/>
  <c r="R299" i="6"/>
  <c r="U299" i="6"/>
  <c r="V299" i="6"/>
  <c r="W299" i="6"/>
  <c r="X299" i="6"/>
  <c r="K299" i="6" s="1"/>
  <c r="P299" i="6" s="1"/>
  <c r="M300" i="6"/>
  <c r="O300" i="6"/>
  <c r="Q300" i="6"/>
  <c r="T300" i="6"/>
  <c r="X300" i="6"/>
  <c r="J301" i="6"/>
  <c r="M301" i="6"/>
  <c r="O301" i="6"/>
  <c r="Q301" i="6"/>
  <c r="R301" i="6"/>
  <c r="U301" i="6"/>
  <c r="V301" i="6"/>
  <c r="W301" i="6"/>
  <c r="X301" i="6"/>
  <c r="L301" i="6" s="1"/>
  <c r="K302" i="6"/>
  <c r="P302" i="6" s="1"/>
  <c r="M302" i="6"/>
  <c r="O302" i="6"/>
  <c r="Q302" i="6"/>
  <c r="T302" i="6"/>
  <c r="X302" i="6"/>
  <c r="J303" i="6"/>
  <c r="M303" i="6"/>
  <c r="O303" i="6"/>
  <c r="Q303" i="6"/>
  <c r="R303" i="6"/>
  <c r="V303" i="6"/>
  <c r="W303" i="6"/>
  <c r="X303" i="6"/>
  <c r="L303" i="6" s="1"/>
  <c r="M304" i="6"/>
  <c r="O304" i="6"/>
  <c r="Q304" i="6"/>
  <c r="X304" i="6"/>
  <c r="K304" i="6" s="1"/>
  <c r="P304" i="6" s="1"/>
  <c r="J305" i="6"/>
  <c r="M305" i="6"/>
  <c r="O305" i="6"/>
  <c r="Q305" i="6"/>
  <c r="R305" i="6"/>
  <c r="V305" i="6"/>
  <c r="W305" i="6"/>
  <c r="X305" i="6"/>
  <c r="L305" i="6" s="1"/>
  <c r="K306" i="6"/>
  <c r="P306" i="6" s="1"/>
  <c r="M306" i="6"/>
  <c r="O306" i="6"/>
  <c r="Q306" i="6"/>
  <c r="T306" i="6"/>
  <c r="X306" i="6"/>
  <c r="J307" i="6"/>
  <c r="M307" i="6"/>
  <c r="O307" i="6"/>
  <c r="Q307" i="6"/>
  <c r="R307" i="6"/>
  <c r="V307" i="6"/>
  <c r="W307" i="6"/>
  <c r="X307" i="6"/>
  <c r="L307" i="6" s="1"/>
  <c r="M308" i="6"/>
  <c r="O308" i="6"/>
  <c r="Q308" i="6"/>
  <c r="X308" i="6"/>
  <c r="K308" i="6" s="1"/>
  <c r="P308" i="6" s="1"/>
  <c r="J309" i="6"/>
  <c r="M309" i="6"/>
  <c r="O309" i="6"/>
  <c r="Q309" i="6"/>
  <c r="R309" i="6"/>
  <c r="V309" i="6"/>
  <c r="W309" i="6"/>
  <c r="X309" i="6"/>
  <c r="L309" i="6" s="1"/>
  <c r="K310" i="6"/>
  <c r="P310" i="6" s="1"/>
  <c r="M310" i="6"/>
  <c r="O310" i="6"/>
  <c r="Q310" i="6"/>
  <c r="T310" i="6"/>
  <c r="X310" i="6"/>
  <c r="J311" i="6"/>
  <c r="M311" i="6"/>
  <c r="O311" i="6"/>
  <c r="Q311" i="6"/>
  <c r="R311" i="6"/>
  <c r="V311" i="6"/>
  <c r="W311" i="6"/>
  <c r="X311" i="6"/>
  <c r="L311" i="6" s="1"/>
  <c r="M312" i="6"/>
  <c r="O312" i="6"/>
  <c r="Q312" i="6"/>
  <c r="X312" i="6"/>
  <c r="K312" i="6" s="1"/>
  <c r="P312" i="6" s="1"/>
  <c r="J313" i="6"/>
  <c r="M313" i="6"/>
  <c r="O313" i="6"/>
  <c r="Q313" i="6"/>
  <c r="R313" i="6"/>
  <c r="V313" i="6"/>
  <c r="W313" i="6"/>
  <c r="X313" i="6"/>
  <c r="L313" i="6" s="1"/>
  <c r="K314" i="6"/>
  <c r="P314" i="6" s="1"/>
  <c r="M314" i="6"/>
  <c r="O314" i="6"/>
  <c r="Q314" i="6"/>
  <c r="T314" i="6"/>
  <c r="X314" i="6"/>
  <c r="M315" i="6"/>
  <c r="O315" i="6"/>
  <c r="Q315" i="6"/>
  <c r="V315" i="6"/>
  <c r="X315" i="6"/>
  <c r="L315" i="6" s="1"/>
  <c r="K316" i="6"/>
  <c r="P316" i="6" s="1"/>
  <c r="M316" i="6"/>
  <c r="O316" i="6"/>
  <c r="Q316" i="6"/>
  <c r="T316" i="6"/>
  <c r="X316" i="6"/>
  <c r="M317" i="6"/>
  <c r="O317" i="6"/>
  <c r="Q317" i="6"/>
  <c r="V317" i="6"/>
  <c r="X317" i="6"/>
  <c r="L317" i="6" s="1"/>
  <c r="M318" i="6"/>
  <c r="O318" i="6"/>
  <c r="Q318" i="6"/>
  <c r="X318" i="6"/>
  <c r="M319" i="6"/>
  <c r="O319" i="6"/>
  <c r="Q319" i="6"/>
  <c r="V319" i="6"/>
  <c r="X319" i="6"/>
  <c r="L319" i="6" s="1"/>
  <c r="K320" i="6"/>
  <c r="P320" i="6" s="1"/>
  <c r="M320" i="6"/>
  <c r="O320" i="6"/>
  <c r="Q320" i="6"/>
  <c r="T320" i="6"/>
  <c r="X320" i="6"/>
  <c r="M321" i="6"/>
  <c r="O321" i="6"/>
  <c r="Q321" i="6"/>
  <c r="V321" i="6"/>
  <c r="X321" i="6"/>
  <c r="L321" i="6" s="1"/>
  <c r="K322" i="6"/>
  <c r="P322" i="6" s="1"/>
  <c r="M322" i="6"/>
  <c r="O322" i="6"/>
  <c r="Q322" i="6"/>
  <c r="T322" i="6"/>
  <c r="V322" i="6"/>
  <c r="X322" i="6"/>
  <c r="K323" i="6"/>
  <c r="P323" i="6" s="1"/>
  <c r="M323" i="6"/>
  <c r="O323" i="6"/>
  <c r="Q323" i="6"/>
  <c r="T323" i="6"/>
  <c r="V323" i="6"/>
  <c r="X323" i="6"/>
  <c r="M324" i="6"/>
  <c r="O324" i="6"/>
  <c r="Q324" i="6"/>
  <c r="V324" i="6"/>
  <c r="X324" i="6"/>
  <c r="K324" i="6" s="1"/>
  <c r="P324" i="6" s="1"/>
  <c r="M325" i="6"/>
  <c r="O325" i="6"/>
  <c r="Q325" i="6"/>
  <c r="X325" i="6"/>
  <c r="K326" i="6"/>
  <c r="P326" i="6" s="1"/>
  <c r="M326" i="6"/>
  <c r="O326" i="6"/>
  <c r="Q326" i="6"/>
  <c r="T326" i="6"/>
  <c r="V326" i="6"/>
  <c r="X326" i="6"/>
  <c r="K327" i="6"/>
  <c r="P327" i="6" s="1"/>
  <c r="M327" i="6"/>
  <c r="O327" i="6"/>
  <c r="Q327" i="6"/>
  <c r="T327" i="6"/>
  <c r="V327" i="6"/>
  <c r="X327" i="6"/>
  <c r="M328" i="6"/>
  <c r="O328" i="6"/>
  <c r="Q328" i="6"/>
  <c r="V328" i="6"/>
  <c r="X328" i="6"/>
  <c r="M329" i="6"/>
  <c r="O329" i="6"/>
  <c r="Q329" i="6"/>
  <c r="X329" i="6"/>
  <c r="K330" i="6"/>
  <c r="P330" i="6" s="1"/>
  <c r="M330" i="6"/>
  <c r="O330" i="6"/>
  <c r="Q330" i="6"/>
  <c r="T330" i="6"/>
  <c r="V330" i="6"/>
  <c r="X330" i="6"/>
  <c r="K331" i="6"/>
  <c r="P331" i="6" s="1"/>
  <c r="M331" i="6"/>
  <c r="O331" i="6"/>
  <c r="Q331" i="6"/>
  <c r="T331" i="6"/>
  <c r="V331" i="6"/>
  <c r="X331" i="6"/>
  <c r="M332" i="6"/>
  <c r="O332" i="6"/>
  <c r="Q332" i="6"/>
  <c r="V332" i="6"/>
  <c r="X332" i="6"/>
  <c r="K333" i="6"/>
  <c r="P333" i="6" s="1"/>
  <c r="M333" i="6"/>
  <c r="O333" i="6"/>
  <c r="Q333" i="6"/>
  <c r="T333" i="6"/>
  <c r="V333" i="6"/>
  <c r="W333" i="6"/>
  <c r="X333" i="6"/>
  <c r="K334" i="6"/>
  <c r="L334" i="6"/>
  <c r="M334" i="6"/>
  <c r="O334" i="6"/>
  <c r="P334" i="6"/>
  <c r="Q334" i="6"/>
  <c r="V334" i="6"/>
  <c r="X334" i="6"/>
  <c r="M335" i="6"/>
  <c r="O335" i="6"/>
  <c r="Q335" i="6"/>
  <c r="T335" i="6"/>
  <c r="X335" i="6"/>
  <c r="K336" i="6"/>
  <c r="M336" i="6"/>
  <c r="O336" i="6"/>
  <c r="P336" i="6"/>
  <c r="Q336" i="6"/>
  <c r="U336" i="6"/>
  <c r="V336" i="6"/>
  <c r="X336" i="6"/>
  <c r="T336" i="6" s="1"/>
  <c r="M337" i="6"/>
  <c r="O337" i="6"/>
  <c r="Q337" i="6"/>
  <c r="X337" i="6"/>
  <c r="K337" i="6" s="1"/>
  <c r="P337" i="6" s="1"/>
  <c r="K338" i="6"/>
  <c r="M338" i="6"/>
  <c r="O338" i="6"/>
  <c r="P338" i="6"/>
  <c r="Q338" i="6"/>
  <c r="T338" i="6"/>
  <c r="U338" i="6"/>
  <c r="V338" i="6"/>
  <c r="X338" i="6"/>
  <c r="J339" i="6"/>
  <c r="R339" i="6" s="1"/>
  <c r="K339" i="6"/>
  <c r="P339" i="6" s="1"/>
  <c r="M339" i="6"/>
  <c r="O339" i="6"/>
  <c r="Q339" i="6"/>
  <c r="V339" i="6"/>
  <c r="W339" i="6"/>
  <c r="X339" i="6"/>
  <c r="T339" i="6" s="1"/>
  <c r="M340" i="6"/>
  <c r="O340" i="6"/>
  <c r="Q340" i="6"/>
  <c r="X340" i="6"/>
  <c r="J341" i="6"/>
  <c r="R341" i="6" s="1"/>
  <c r="K341" i="6"/>
  <c r="P341" i="6" s="1"/>
  <c r="M341" i="6"/>
  <c r="O341" i="6"/>
  <c r="Q341" i="6"/>
  <c r="T341" i="6"/>
  <c r="V341" i="6"/>
  <c r="W341" i="6"/>
  <c r="X341" i="6"/>
  <c r="M342" i="6"/>
  <c r="O342" i="6"/>
  <c r="Q342" i="6"/>
  <c r="V342" i="6"/>
  <c r="X342" i="6"/>
  <c r="K342" i="6" s="1"/>
  <c r="P342" i="6" s="1"/>
  <c r="M343" i="6"/>
  <c r="O343" i="6"/>
  <c r="Q343" i="6"/>
  <c r="X343" i="6"/>
  <c r="T343" i="6" s="1"/>
  <c r="K344" i="6"/>
  <c r="M344" i="6"/>
  <c r="O344" i="6"/>
  <c r="P344" i="6"/>
  <c r="Q344" i="6"/>
  <c r="U344" i="6"/>
  <c r="V344" i="6"/>
  <c r="X344" i="6"/>
  <c r="T344" i="6" s="1"/>
  <c r="M345" i="6"/>
  <c r="O345" i="6"/>
  <c r="Q345" i="6"/>
  <c r="W345" i="6"/>
  <c r="X345" i="6"/>
  <c r="T345" i="6" s="1"/>
  <c r="K346" i="6"/>
  <c r="M346" i="6"/>
  <c r="O346" i="6"/>
  <c r="P346" i="6"/>
  <c r="Q346" i="6"/>
  <c r="T346" i="6"/>
  <c r="U346" i="6"/>
  <c r="V346" i="6"/>
  <c r="X346" i="6"/>
  <c r="K347" i="6"/>
  <c r="P347" i="6" s="1"/>
  <c r="M347" i="6"/>
  <c r="O347" i="6"/>
  <c r="Q347" i="6"/>
  <c r="V347" i="6"/>
  <c r="X347" i="6"/>
  <c r="L348" i="6"/>
  <c r="M348" i="6"/>
  <c r="O348" i="6"/>
  <c r="Q348" i="6"/>
  <c r="T348" i="6"/>
  <c r="U348" i="6"/>
  <c r="X348" i="6"/>
  <c r="J349" i="6"/>
  <c r="R349" i="6" s="1"/>
  <c r="K349" i="6"/>
  <c r="P349" i="6" s="1"/>
  <c r="M349" i="6"/>
  <c r="O349" i="6"/>
  <c r="Q349" i="6"/>
  <c r="T349" i="6"/>
  <c r="V349" i="6"/>
  <c r="W349" i="6"/>
  <c r="X349" i="6"/>
  <c r="M350" i="6"/>
  <c r="O350" i="6"/>
  <c r="Q350" i="6"/>
  <c r="V350" i="6"/>
  <c r="X350" i="6"/>
  <c r="L350" i="6" s="1"/>
  <c r="M351" i="6"/>
  <c r="O351" i="6"/>
  <c r="Q351" i="6"/>
  <c r="T351" i="6"/>
  <c r="V351" i="6"/>
  <c r="X351" i="6"/>
  <c r="L352" i="6"/>
  <c r="M352" i="6"/>
  <c r="O352" i="6"/>
  <c r="Q352" i="6"/>
  <c r="U352" i="6"/>
  <c r="X352" i="6"/>
  <c r="M353" i="6"/>
  <c r="O353" i="6"/>
  <c r="Q353" i="6"/>
  <c r="X353" i="6"/>
  <c r="T353" i="6" s="1"/>
  <c r="K354" i="6"/>
  <c r="M354" i="6"/>
  <c r="O354" i="6"/>
  <c r="P354" i="6"/>
  <c r="Q354" i="6"/>
  <c r="T354" i="6"/>
  <c r="U354" i="6"/>
  <c r="V354" i="6"/>
  <c r="X354" i="6"/>
  <c r="K355" i="6"/>
  <c r="P355" i="6" s="1"/>
  <c r="M355" i="6"/>
  <c r="O355" i="6"/>
  <c r="Q355" i="6"/>
  <c r="V355" i="6"/>
  <c r="W355" i="6"/>
  <c r="X355" i="6"/>
  <c r="M356" i="6"/>
  <c r="O356" i="6"/>
  <c r="Q356" i="6"/>
  <c r="U356" i="6"/>
  <c r="X356" i="6"/>
  <c r="L356" i="6" s="1"/>
  <c r="J357" i="6"/>
  <c r="R357" i="6" s="1"/>
  <c r="K357" i="6"/>
  <c r="P357" i="6" s="1"/>
  <c r="M357" i="6"/>
  <c r="O357" i="6"/>
  <c r="Q357" i="6"/>
  <c r="T357" i="6"/>
  <c r="V357" i="6"/>
  <c r="W357" i="6"/>
  <c r="X357" i="6"/>
  <c r="M358" i="6"/>
  <c r="O358" i="6"/>
  <c r="Q358" i="6"/>
  <c r="X358" i="6"/>
  <c r="L358" i="6" s="1"/>
  <c r="M359" i="6"/>
  <c r="O359" i="6"/>
  <c r="Q359" i="6"/>
  <c r="V359" i="6"/>
  <c r="X359" i="6"/>
  <c r="T359" i="6" s="1"/>
  <c r="M360" i="6"/>
  <c r="O360" i="6"/>
  <c r="Q360" i="6"/>
  <c r="T360" i="6"/>
  <c r="U360" i="6"/>
  <c r="X360" i="6"/>
  <c r="J361" i="6"/>
  <c r="R361" i="6" s="1"/>
  <c r="K361" i="6"/>
  <c r="P361" i="6" s="1"/>
  <c r="M361" i="6"/>
  <c r="O361" i="6"/>
  <c r="Q361" i="6"/>
  <c r="T361" i="6"/>
  <c r="V361" i="6"/>
  <c r="W361" i="6"/>
  <c r="X361" i="6"/>
  <c r="M362" i="6"/>
  <c r="O362" i="6"/>
  <c r="Q362" i="6"/>
  <c r="X362" i="6"/>
  <c r="T362" i="6" s="1"/>
  <c r="J363" i="6"/>
  <c r="R363" i="6" s="1"/>
  <c r="M363" i="6"/>
  <c r="O363" i="6"/>
  <c r="Q363" i="6"/>
  <c r="T363" i="6"/>
  <c r="V363" i="6"/>
  <c r="X363" i="6"/>
  <c r="K364" i="6"/>
  <c r="M364" i="6"/>
  <c r="O364" i="6"/>
  <c r="P364" i="6"/>
  <c r="Q364" i="6"/>
  <c r="V364" i="6"/>
  <c r="X364" i="6"/>
  <c r="T364" i="6" s="1"/>
  <c r="M365" i="6"/>
  <c r="O365" i="6"/>
  <c r="Q365" i="6"/>
  <c r="X365" i="6"/>
  <c r="T365" i="6" s="1"/>
  <c r="K366" i="6"/>
  <c r="M366" i="6"/>
  <c r="O366" i="6"/>
  <c r="P366" i="6"/>
  <c r="Q366" i="6"/>
  <c r="T366" i="6"/>
  <c r="U366" i="6"/>
  <c r="V366" i="6"/>
  <c r="X366" i="6"/>
  <c r="K367" i="6"/>
  <c r="P367" i="6" s="1"/>
  <c r="M367" i="6"/>
  <c r="O367" i="6"/>
  <c r="Q367" i="6"/>
  <c r="W367" i="6"/>
  <c r="X367" i="6"/>
  <c r="T367" i="6" s="1"/>
  <c r="M368" i="6"/>
  <c r="O368" i="6"/>
  <c r="Q368" i="6"/>
  <c r="T368" i="6"/>
  <c r="U368" i="6"/>
  <c r="X368" i="6"/>
  <c r="J369" i="6"/>
  <c r="R369" i="6" s="1"/>
  <c r="K369" i="6"/>
  <c r="P369" i="6" s="1"/>
  <c r="M369" i="6"/>
  <c r="O369" i="6"/>
  <c r="Q369" i="6"/>
  <c r="T369" i="6"/>
  <c r="V369" i="6"/>
  <c r="W369" i="6"/>
  <c r="X369" i="6"/>
  <c r="M370" i="6"/>
  <c r="O370" i="6"/>
  <c r="Q370" i="6"/>
  <c r="X370" i="6"/>
  <c r="T370" i="6" s="1"/>
  <c r="J371" i="6"/>
  <c r="R371" i="6" s="1"/>
  <c r="M371" i="6"/>
  <c r="O371" i="6"/>
  <c r="Q371" i="6"/>
  <c r="T371" i="6"/>
  <c r="V371" i="6"/>
  <c r="X371" i="6"/>
  <c r="K372" i="6"/>
  <c r="M372" i="6"/>
  <c r="O372" i="6"/>
  <c r="P372" i="6"/>
  <c r="Q372" i="6"/>
  <c r="V372" i="6"/>
  <c r="X372" i="6"/>
  <c r="T372" i="6" s="1"/>
  <c r="M373" i="6"/>
  <c r="O373" i="6"/>
  <c r="Q373" i="6"/>
  <c r="X373" i="6"/>
  <c r="T373" i="6" s="1"/>
  <c r="K374" i="6"/>
  <c r="M374" i="6"/>
  <c r="O374" i="6"/>
  <c r="P374" i="6"/>
  <c r="Q374" i="6"/>
  <c r="T374" i="6"/>
  <c r="U374" i="6"/>
  <c r="V374" i="6"/>
  <c r="X374" i="6"/>
  <c r="K375" i="6"/>
  <c r="P375" i="6" s="1"/>
  <c r="M375" i="6"/>
  <c r="O375" i="6"/>
  <c r="Q375" i="6"/>
  <c r="W375" i="6"/>
  <c r="X375" i="6"/>
  <c r="T375" i="6" s="1"/>
  <c r="M376" i="6"/>
  <c r="O376" i="6"/>
  <c r="Q376" i="6"/>
  <c r="T376" i="6"/>
  <c r="U376" i="6"/>
  <c r="X376" i="6"/>
  <c r="J377" i="6"/>
  <c r="R377" i="6" s="1"/>
  <c r="K377" i="6"/>
  <c r="P377" i="6" s="1"/>
  <c r="M377" i="6"/>
  <c r="O377" i="6"/>
  <c r="Q377" i="6"/>
  <c r="T377" i="6"/>
  <c r="V377" i="6"/>
  <c r="W377" i="6"/>
  <c r="X377" i="6"/>
  <c r="M378" i="6"/>
  <c r="O378" i="6"/>
  <c r="Q378" i="6"/>
  <c r="X378" i="6"/>
  <c r="T378" i="6" s="1"/>
  <c r="J379" i="6"/>
  <c r="R379" i="6" s="1"/>
  <c r="M379" i="6"/>
  <c r="O379" i="6"/>
  <c r="Q379" i="6"/>
  <c r="T379" i="6"/>
  <c r="V379" i="6"/>
  <c r="X379" i="6"/>
  <c r="K380" i="6"/>
  <c r="M380" i="6"/>
  <c r="O380" i="6"/>
  <c r="P380" i="6"/>
  <c r="Q380" i="6"/>
  <c r="V380" i="6"/>
  <c r="X380" i="6"/>
  <c r="T380" i="6" s="1"/>
  <c r="M381" i="6"/>
  <c r="O381" i="6"/>
  <c r="Q381" i="6"/>
  <c r="X381" i="6"/>
  <c r="T381" i="6" s="1"/>
  <c r="K382" i="6"/>
  <c r="M382" i="6"/>
  <c r="O382" i="6"/>
  <c r="P382" i="6"/>
  <c r="Q382" i="6"/>
  <c r="T382" i="6"/>
  <c r="U382" i="6"/>
  <c r="V382" i="6"/>
  <c r="X382" i="6"/>
  <c r="K383" i="6"/>
  <c r="P383" i="6" s="1"/>
  <c r="M383" i="6"/>
  <c r="O383" i="6"/>
  <c r="Q383" i="6"/>
  <c r="W383" i="6"/>
  <c r="X383" i="6"/>
  <c r="T383" i="6" s="1"/>
  <c r="M384" i="6"/>
  <c r="O384" i="6"/>
  <c r="Q384" i="6"/>
  <c r="T384" i="6"/>
  <c r="U384" i="6"/>
  <c r="X384" i="6"/>
  <c r="J385" i="6"/>
  <c r="R385" i="6" s="1"/>
  <c r="K385" i="6"/>
  <c r="P385" i="6" s="1"/>
  <c r="M385" i="6"/>
  <c r="O385" i="6"/>
  <c r="Q385" i="6"/>
  <c r="T385" i="6"/>
  <c r="V385" i="6"/>
  <c r="W385" i="6"/>
  <c r="X385" i="6"/>
  <c r="M386" i="6"/>
  <c r="O386" i="6"/>
  <c r="Q386" i="6"/>
  <c r="X386" i="6"/>
  <c r="T386" i="6" s="1"/>
  <c r="J387" i="6"/>
  <c r="R387" i="6" s="1"/>
  <c r="M387" i="6"/>
  <c r="O387" i="6"/>
  <c r="Q387" i="6"/>
  <c r="T387" i="6"/>
  <c r="V387" i="6"/>
  <c r="X387" i="6"/>
  <c r="K388" i="6"/>
  <c r="M388" i="6"/>
  <c r="O388" i="6"/>
  <c r="P388" i="6"/>
  <c r="Q388" i="6"/>
  <c r="V388" i="6"/>
  <c r="X388" i="6"/>
  <c r="T388" i="6" s="1"/>
  <c r="M389" i="6"/>
  <c r="O389" i="6"/>
  <c r="Q389" i="6"/>
  <c r="X389" i="6"/>
  <c r="T389" i="6" s="1"/>
  <c r="M390" i="6"/>
  <c r="O390" i="6"/>
  <c r="Q390" i="6"/>
  <c r="X390" i="6"/>
  <c r="J390" i="6" s="1"/>
  <c r="R390" i="6" s="1"/>
  <c r="J391" i="6"/>
  <c r="L391" i="6"/>
  <c r="M391" i="6"/>
  <c r="O391" i="6"/>
  <c r="Q391" i="6"/>
  <c r="R391" i="6"/>
  <c r="U391" i="6"/>
  <c r="V391" i="6"/>
  <c r="W391" i="6"/>
  <c r="X391" i="6"/>
  <c r="K391" i="6" s="1"/>
  <c r="P391" i="6" s="1"/>
  <c r="M392" i="6"/>
  <c r="O392" i="6"/>
  <c r="Q392" i="6"/>
  <c r="X392" i="6"/>
  <c r="K392" i="6" s="1"/>
  <c r="P392" i="6" s="1"/>
  <c r="J393" i="6"/>
  <c r="L393" i="6"/>
  <c r="M393" i="6"/>
  <c r="O393" i="6"/>
  <c r="Q393" i="6"/>
  <c r="R393" i="6"/>
  <c r="U393" i="6"/>
  <c r="V393" i="6"/>
  <c r="W393" i="6"/>
  <c r="X393" i="6"/>
  <c r="K393" i="6" s="1"/>
  <c r="P393" i="6" s="1"/>
  <c r="M394" i="6"/>
  <c r="O394" i="6"/>
  <c r="Q394" i="6"/>
  <c r="X394" i="6"/>
  <c r="K394" i="6" s="1"/>
  <c r="P394" i="6" s="1"/>
  <c r="J395" i="6"/>
  <c r="L395" i="6"/>
  <c r="M395" i="6"/>
  <c r="O395" i="6"/>
  <c r="Q395" i="6"/>
  <c r="R395" i="6"/>
  <c r="U395" i="6"/>
  <c r="V395" i="6"/>
  <c r="W395" i="6"/>
  <c r="X395" i="6"/>
  <c r="K395" i="6" s="1"/>
  <c r="P395" i="6" s="1"/>
  <c r="M396" i="6"/>
  <c r="O396" i="6"/>
  <c r="Q396" i="6"/>
  <c r="X396" i="6"/>
  <c r="K396" i="6" s="1"/>
  <c r="P396" i="6" s="1"/>
  <c r="J397" i="6"/>
  <c r="L397" i="6"/>
  <c r="M397" i="6"/>
  <c r="O397" i="6"/>
  <c r="Q397" i="6"/>
  <c r="R397" i="6"/>
  <c r="U397" i="6"/>
  <c r="V397" i="6"/>
  <c r="W397" i="6"/>
  <c r="X397" i="6"/>
  <c r="K397" i="6" s="1"/>
  <c r="P397" i="6" s="1"/>
  <c r="M398" i="6"/>
  <c r="O398" i="6"/>
  <c r="Q398" i="6"/>
  <c r="X398" i="6"/>
  <c r="K398" i="6" s="1"/>
  <c r="P398" i="6" s="1"/>
  <c r="J399" i="6"/>
  <c r="L399" i="6"/>
  <c r="M399" i="6"/>
  <c r="O399" i="6"/>
  <c r="Q399" i="6"/>
  <c r="R399" i="6"/>
  <c r="U399" i="6"/>
  <c r="V399" i="6"/>
  <c r="W399" i="6"/>
  <c r="X399" i="6"/>
  <c r="K399" i="6" s="1"/>
  <c r="P399" i="6" s="1"/>
  <c r="M400" i="6"/>
  <c r="O400" i="6"/>
  <c r="Q400" i="6"/>
  <c r="X400" i="6"/>
  <c r="K400" i="6" s="1"/>
  <c r="P400" i="6" s="1"/>
  <c r="J401" i="6"/>
  <c r="L401" i="6"/>
  <c r="M401" i="6"/>
  <c r="O401" i="6"/>
  <c r="P401" i="6"/>
  <c r="Q401" i="6"/>
  <c r="R401" i="6"/>
  <c r="U401" i="6"/>
  <c r="V401" i="6"/>
  <c r="W401" i="6"/>
  <c r="X401" i="6"/>
  <c r="K401" i="6" s="1"/>
  <c r="J402" i="6"/>
  <c r="M402" i="6"/>
  <c r="O402" i="6"/>
  <c r="Q402" i="6"/>
  <c r="R402" i="6"/>
  <c r="W402" i="6"/>
  <c r="X402" i="6"/>
  <c r="T402" i="6" s="1"/>
  <c r="J403" i="6"/>
  <c r="L403" i="6"/>
  <c r="M403" i="6"/>
  <c r="O403" i="6"/>
  <c r="P403" i="6"/>
  <c r="Q403" i="6"/>
  <c r="R403" i="6"/>
  <c r="U403" i="6"/>
  <c r="V403" i="6"/>
  <c r="W403" i="6"/>
  <c r="X403" i="6"/>
  <c r="K403" i="6" s="1"/>
  <c r="M404" i="6"/>
  <c r="O404" i="6"/>
  <c r="Q404" i="6"/>
  <c r="X404" i="6"/>
  <c r="J405" i="6"/>
  <c r="L405" i="6"/>
  <c r="M405" i="6"/>
  <c r="O405" i="6"/>
  <c r="Q405" i="6"/>
  <c r="R405" i="6"/>
  <c r="U405" i="6"/>
  <c r="V405" i="6"/>
  <c r="W405" i="6"/>
  <c r="X405" i="6"/>
  <c r="K405" i="6" s="1"/>
  <c r="P405" i="6" s="1"/>
  <c r="J406" i="6"/>
  <c r="R406" i="6" s="1"/>
  <c r="M406" i="6"/>
  <c r="O406" i="6"/>
  <c r="Q406" i="6"/>
  <c r="T406" i="6"/>
  <c r="W406" i="6"/>
  <c r="X406" i="6"/>
  <c r="J407" i="6"/>
  <c r="L407" i="6"/>
  <c r="M407" i="6"/>
  <c r="O407" i="6"/>
  <c r="Q407" i="6"/>
  <c r="R407" i="6"/>
  <c r="U407" i="6"/>
  <c r="V407" i="6"/>
  <c r="W407" i="6"/>
  <c r="X407" i="6"/>
  <c r="K407" i="6" s="1"/>
  <c r="P407" i="6" s="1"/>
  <c r="M408" i="6"/>
  <c r="O408" i="6"/>
  <c r="Q408" i="6"/>
  <c r="T408" i="6"/>
  <c r="X408" i="6"/>
  <c r="J408" i="6" s="1"/>
  <c r="R408" i="6" s="1"/>
  <c r="J409" i="6"/>
  <c r="L409" i="6"/>
  <c r="M409" i="6"/>
  <c r="O409" i="6"/>
  <c r="P409" i="6"/>
  <c r="Q409" i="6"/>
  <c r="R409" i="6"/>
  <c r="U409" i="6"/>
  <c r="V409" i="6"/>
  <c r="W409" i="6"/>
  <c r="X409" i="6"/>
  <c r="K409" i="6" s="1"/>
  <c r="J410" i="6"/>
  <c r="M410" i="6"/>
  <c r="O410" i="6"/>
  <c r="Q410" i="6"/>
  <c r="R410" i="6"/>
  <c r="W410" i="6"/>
  <c r="X410" i="6"/>
  <c r="T410" i="6" s="1"/>
  <c r="J411" i="6"/>
  <c r="L411" i="6"/>
  <c r="M411" i="6"/>
  <c r="O411" i="6"/>
  <c r="P411" i="6"/>
  <c r="Q411" i="6"/>
  <c r="R411" i="6"/>
  <c r="U411" i="6"/>
  <c r="V411" i="6"/>
  <c r="W411" i="6"/>
  <c r="X411" i="6"/>
  <c r="K411" i="6" s="1"/>
  <c r="M412" i="6"/>
  <c r="O412" i="6"/>
  <c r="Q412" i="6"/>
  <c r="X412" i="6"/>
  <c r="J413" i="6"/>
  <c r="L413" i="6"/>
  <c r="M413" i="6"/>
  <c r="O413" i="6"/>
  <c r="Q413" i="6"/>
  <c r="R413" i="6"/>
  <c r="U413" i="6"/>
  <c r="V413" i="6"/>
  <c r="W413" i="6"/>
  <c r="X413" i="6"/>
  <c r="K413" i="6" s="1"/>
  <c r="P413" i="6" s="1"/>
  <c r="J414" i="6"/>
  <c r="R414" i="6" s="1"/>
  <c r="M414" i="6"/>
  <c r="O414" i="6"/>
  <c r="Q414" i="6"/>
  <c r="T414" i="6"/>
  <c r="W414" i="6"/>
  <c r="X414" i="6"/>
  <c r="J415" i="6"/>
  <c r="L415" i="6"/>
  <c r="M415" i="6"/>
  <c r="O415" i="6"/>
  <c r="Q415" i="6"/>
  <c r="R415" i="6"/>
  <c r="U415" i="6"/>
  <c r="V415" i="6"/>
  <c r="W415" i="6"/>
  <c r="X415" i="6"/>
  <c r="K415" i="6" s="1"/>
  <c r="P415" i="6" s="1"/>
  <c r="K416" i="6"/>
  <c r="P416" i="6" s="1"/>
  <c r="L416" i="6"/>
  <c r="M416" i="6"/>
  <c r="O416" i="6"/>
  <c r="Q416" i="6"/>
  <c r="T416" i="6"/>
  <c r="N416" i="6" s="1"/>
  <c r="U416" i="6"/>
  <c r="W416" i="6"/>
  <c r="X416" i="6"/>
  <c r="V416" i="6" s="1"/>
  <c r="J417" i="6"/>
  <c r="R417" i="6" s="1"/>
  <c r="L417" i="6"/>
  <c r="M417" i="6"/>
  <c r="O417" i="6"/>
  <c r="P417" i="6"/>
  <c r="Q417" i="6"/>
  <c r="U417" i="6"/>
  <c r="V417" i="6"/>
  <c r="W417" i="6"/>
  <c r="X417" i="6"/>
  <c r="K417" i="6" s="1"/>
  <c r="J418" i="6"/>
  <c r="L418" i="6"/>
  <c r="M418" i="6"/>
  <c r="O418" i="6"/>
  <c r="Q418" i="6"/>
  <c r="R418" i="6"/>
  <c r="U418" i="6"/>
  <c r="W418" i="6"/>
  <c r="X418" i="6"/>
  <c r="K418" i="6" s="1"/>
  <c r="P418" i="6" s="1"/>
  <c r="J419" i="6"/>
  <c r="L419" i="6"/>
  <c r="M419" i="6"/>
  <c r="O419" i="6"/>
  <c r="Q419" i="6"/>
  <c r="R419" i="6"/>
  <c r="U419" i="6"/>
  <c r="V419" i="6"/>
  <c r="W419" i="6"/>
  <c r="X419" i="6"/>
  <c r="K419" i="6" s="1"/>
  <c r="P419" i="6" s="1"/>
  <c r="J420" i="6"/>
  <c r="L420" i="6"/>
  <c r="M420" i="6"/>
  <c r="O420" i="6"/>
  <c r="Q420" i="6"/>
  <c r="R420" i="6"/>
  <c r="U420" i="6"/>
  <c r="W420" i="6"/>
  <c r="X420" i="6"/>
  <c r="K420" i="6" s="1"/>
  <c r="P420" i="6" s="1"/>
  <c r="J421" i="6"/>
  <c r="L421" i="6"/>
  <c r="M421" i="6"/>
  <c r="O421" i="6"/>
  <c r="Q421" i="6"/>
  <c r="R421" i="6"/>
  <c r="U421" i="6"/>
  <c r="V421" i="6"/>
  <c r="W421" i="6"/>
  <c r="X421" i="6"/>
  <c r="K421" i="6" s="1"/>
  <c r="P421" i="6" s="1"/>
  <c r="J422" i="6"/>
  <c r="L422" i="6"/>
  <c r="M422" i="6"/>
  <c r="O422" i="6"/>
  <c r="Q422" i="6"/>
  <c r="R422" i="6"/>
  <c r="U422" i="6"/>
  <c r="W422" i="6"/>
  <c r="X422" i="6"/>
  <c r="K422" i="6" s="1"/>
  <c r="P422" i="6" s="1"/>
  <c r="J423" i="6"/>
  <c r="L423" i="6"/>
  <c r="M423" i="6"/>
  <c r="O423" i="6"/>
  <c r="Q423" i="6"/>
  <c r="R423" i="6"/>
  <c r="U423" i="6"/>
  <c r="V423" i="6"/>
  <c r="W423" i="6"/>
  <c r="X423" i="6"/>
  <c r="K423" i="6" s="1"/>
  <c r="P423" i="6" s="1"/>
  <c r="J424" i="6"/>
  <c r="L424" i="6"/>
  <c r="M424" i="6"/>
  <c r="O424" i="6"/>
  <c r="Q424" i="6"/>
  <c r="R424" i="6"/>
  <c r="U424" i="6"/>
  <c r="W424" i="6"/>
  <c r="X424" i="6"/>
  <c r="K424" i="6" s="1"/>
  <c r="P424" i="6" s="1"/>
  <c r="J425" i="6"/>
  <c r="L425" i="6"/>
  <c r="M425" i="6"/>
  <c r="O425" i="6"/>
  <c r="Q425" i="6"/>
  <c r="R425" i="6"/>
  <c r="U425" i="6"/>
  <c r="V425" i="6"/>
  <c r="W425" i="6"/>
  <c r="X425" i="6"/>
  <c r="K425" i="6" s="1"/>
  <c r="P425" i="6" s="1"/>
  <c r="L426" i="6"/>
  <c r="M426" i="6"/>
  <c r="O426" i="6"/>
  <c r="Q426" i="6"/>
  <c r="U426" i="6"/>
  <c r="X426" i="6"/>
  <c r="J426" i="6" s="1"/>
  <c r="R426" i="6" s="1"/>
  <c r="J427" i="6"/>
  <c r="L427" i="6"/>
  <c r="M427" i="6"/>
  <c r="O427" i="6"/>
  <c r="Q427" i="6"/>
  <c r="R427" i="6"/>
  <c r="U427" i="6"/>
  <c r="V427" i="6"/>
  <c r="W427" i="6"/>
  <c r="X427" i="6"/>
  <c r="K427" i="6" s="1"/>
  <c r="P427" i="6" s="1"/>
  <c r="L428" i="6"/>
  <c r="M428" i="6"/>
  <c r="O428" i="6"/>
  <c r="Q428" i="6"/>
  <c r="U428" i="6"/>
  <c r="X428" i="6"/>
  <c r="J428" i="6" s="1"/>
  <c r="R428" i="6" s="1"/>
  <c r="J429" i="6"/>
  <c r="L429" i="6"/>
  <c r="M429" i="6"/>
  <c r="O429" i="6"/>
  <c r="Q429" i="6"/>
  <c r="R429" i="6"/>
  <c r="U429" i="6"/>
  <c r="V429" i="6"/>
  <c r="W429" i="6"/>
  <c r="X429" i="6"/>
  <c r="K429" i="6" s="1"/>
  <c r="P429" i="6" s="1"/>
  <c r="L430" i="6"/>
  <c r="M430" i="6"/>
  <c r="O430" i="6"/>
  <c r="Q430" i="6"/>
  <c r="U430" i="6"/>
  <c r="X430" i="6"/>
  <c r="J430" i="6" s="1"/>
  <c r="R430" i="6" s="1"/>
  <c r="J431" i="6"/>
  <c r="L431" i="6"/>
  <c r="M431" i="6"/>
  <c r="O431" i="6"/>
  <c r="Q431" i="6"/>
  <c r="R431" i="6"/>
  <c r="U431" i="6"/>
  <c r="V431" i="6"/>
  <c r="W431" i="6"/>
  <c r="X431" i="6"/>
  <c r="K431" i="6" s="1"/>
  <c r="P431" i="6" s="1"/>
  <c r="L432" i="6"/>
  <c r="M432" i="6"/>
  <c r="O432" i="6"/>
  <c r="Q432" i="6"/>
  <c r="U432" i="6"/>
  <c r="X432" i="6"/>
  <c r="J432" i="6" s="1"/>
  <c r="R432" i="6" s="1"/>
  <c r="J433" i="6"/>
  <c r="L433" i="6"/>
  <c r="M433" i="6"/>
  <c r="O433" i="6"/>
  <c r="Q433" i="6"/>
  <c r="R433" i="6"/>
  <c r="U433" i="6"/>
  <c r="V433" i="6"/>
  <c r="W433" i="6"/>
  <c r="X433" i="6"/>
  <c r="K433" i="6" s="1"/>
  <c r="P433" i="6" s="1"/>
  <c r="L434" i="6"/>
  <c r="M434" i="6"/>
  <c r="O434" i="6"/>
  <c r="Q434" i="6"/>
  <c r="U434" i="6"/>
  <c r="X434" i="6"/>
  <c r="J434" i="6" s="1"/>
  <c r="R434" i="6" s="1"/>
  <c r="J435" i="6"/>
  <c r="L435" i="6"/>
  <c r="M435" i="6"/>
  <c r="O435" i="6"/>
  <c r="Q435" i="6"/>
  <c r="R435" i="6"/>
  <c r="U435" i="6"/>
  <c r="V435" i="6"/>
  <c r="W435" i="6"/>
  <c r="X435" i="6"/>
  <c r="K435" i="6" s="1"/>
  <c r="P435" i="6" s="1"/>
  <c r="L436" i="6"/>
  <c r="M436" i="6"/>
  <c r="O436" i="6"/>
  <c r="Q436" i="6"/>
  <c r="U436" i="6"/>
  <c r="X436" i="6"/>
  <c r="J436" i="6" s="1"/>
  <c r="R436" i="6" s="1"/>
  <c r="J437" i="6"/>
  <c r="L437" i="6"/>
  <c r="M437" i="6"/>
  <c r="O437" i="6"/>
  <c r="Q437" i="6"/>
  <c r="R437" i="6"/>
  <c r="U437" i="6"/>
  <c r="V437" i="6"/>
  <c r="W437" i="6"/>
  <c r="X437" i="6"/>
  <c r="K437" i="6" s="1"/>
  <c r="P437" i="6" s="1"/>
  <c r="L438" i="6"/>
  <c r="M438" i="6"/>
  <c r="O438" i="6"/>
  <c r="Q438" i="6"/>
  <c r="U438" i="6"/>
  <c r="X438" i="6"/>
  <c r="J438" i="6" s="1"/>
  <c r="R438" i="6" s="1"/>
  <c r="J439" i="6"/>
  <c r="R439" i="6" s="1"/>
  <c r="L439" i="6"/>
  <c r="M439" i="6"/>
  <c r="O439" i="6"/>
  <c r="Q439" i="6"/>
  <c r="U439" i="6"/>
  <c r="V439" i="6"/>
  <c r="W439" i="6"/>
  <c r="X439" i="6"/>
  <c r="K439" i="6" s="1"/>
  <c r="P439" i="6" s="1"/>
  <c r="L440" i="6"/>
  <c r="M440" i="6"/>
  <c r="O440" i="6"/>
  <c r="Q440" i="6"/>
  <c r="U440" i="6"/>
  <c r="X440" i="6"/>
  <c r="J440" i="6" s="1"/>
  <c r="R440" i="6" s="1"/>
  <c r="J441" i="6"/>
  <c r="L441" i="6"/>
  <c r="M441" i="6"/>
  <c r="O441" i="6"/>
  <c r="Q441" i="6"/>
  <c r="R441" i="6"/>
  <c r="U441" i="6"/>
  <c r="V441" i="6"/>
  <c r="W441" i="6"/>
  <c r="X441" i="6"/>
  <c r="K441" i="6" s="1"/>
  <c r="P441" i="6" s="1"/>
  <c r="L442" i="6"/>
  <c r="M442" i="6"/>
  <c r="O442" i="6"/>
  <c r="Q442" i="6"/>
  <c r="U442" i="6"/>
  <c r="X442" i="6"/>
  <c r="J442" i="6" s="1"/>
  <c r="R442" i="6" s="1"/>
  <c r="J443" i="6"/>
  <c r="R443" i="6" s="1"/>
  <c r="L443" i="6"/>
  <c r="M443" i="6"/>
  <c r="O443" i="6"/>
  <c r="Q443" i="6"/>
  <c r="U443" i="6"/>
  <c r="V443" i="6"/>
  <c r="W443" i="6"/>
  <c r="X443" i="6"/>
  <c r="K443" i="6" s="1"/>
  <c r="P443" i="6" s="1"/>
  <c r="L444" i="6"/>
  <c r="M444" i="6"/>
  <c r="O444" i="6"/>
  <c r="Q444" i="6"/>
  <c r="U444" i="6"/>
  <c r="X444" i="6"/>
  <c r="J444" i="6" s="1"/>
  <c r="R444" i="6" s="1"/>
  <c r="J445" i="6"/>
  <c r="L445" i="6"/>
  <c r="M445" i="6"/>
  <c r="O445" i="6"/>
  <c r="Q445" i="6"/>
  <c r="R445" i="6"/>
  <c r="U445" i="6"/>
  <c r="V445" i="6"/>
  <c r="W445" i="6"/>
  <c r="X445" i="6"/>
  <c r="K445" i="6" s="1"/>
  <c r="P445" i="6" s="1"/>
  <c r="L446" i="6"/>
  <c r="M446" i="6"/>
  <c r="O446" i="6"/>
  <c r="Q446" i="6"/>
  <c r="U446" i="6"/>
  <c r="X446" i="6"/>
  <c r="J446" i="6" s="1"/>
  <c r="R446" i="6" s="1"/>
  <c r="J447" i="6"/>
  <c r="R447" i="6" s="1"/>
  <c r="L447" i="6"/>
  <c r="M447" i="6"/>
  <c r="O447" i="6"/>
  <c r="Q447" i="6"/>
  <c r="U447" i="6"/>
  <c r="V447" i="6"/>
  <c r="W447" i="6"/>
  <c r="X447" i="6"/>
  <c r="K447" i="6" s="1"/>
  <c r="P447" i="6" s="1"/>
  <c r="L448" i="6"/>
  <c r="M448" i="6"/>
  <c r="O448" i="6"/>
  <c r="Q448" i="6"/>
  <c r="U448" i="6"/>
  <c r="X448" i="6"/>
  <c r="J448" i="6" s="1"/>
  <c r="R448" i="6" s="1"/>
  <c r="J449" i="6"/>
  <c r="L449" i="6"/>
  <c r="M449" i="6"/>
  <c r="O449" i="6"/>
  <c r="Q449" i="6"/>
  <c r="R449" i="6"/>
  <c r="U449" i="6"/>
  <c r="V449" i="6"/>
  <c r="W449" i="6"/>
  <c r="X449" i="6"/>
  <c r="K449" i="6" s="1"/>
  <c r="P449" i="6" s="1"/>
  <c r="L450" i="6"/>
  <c r="M450" i="6"/>
  <c r="O450" i="6"/>
  <c r="Q450" i="6"/>
  <c r="U450" i="6"/>
  <c r="X450" i="6"/>
  <c r="J450" i="6" s="1"/>
  <c r="R450" i="6" s="1"/>
  <c r="J451" i="6"/>
  <c r="R451" i="6" s="1"/>
  <c r="L451" i="6"/>
  <c r="M451" i="6"/>
  <c r="O451" i="6"/>
  <c r="Q451" i="6"/>
  <c r="U451" i="6"/>
  <c r="V451" i="6"/>
  <c r="W451" i="6"/>
  <c r="X451" i="6"/>
  <c r="K451" i="6" s="1"/>
  <c r="P451" i="6" s="1"/>
  <c r="L452" i="6"/>
  <c r="M452" i="6"/>
  <c r="O452" i="6"/>
  <c r="Q452" i="6"/>
  <c r="U452" i="6"/>
  <c r="X452" i="6"/>
  <c r="J452" i="6" s="1"/>
  <c r="R452" i="6" s="1"/>
  <c r="J453" i="6"/>
  <c r="L453" i="6"/>
  <c r="M453" i="6"/>
  <c r="O453" i="6"/>
  <c r="Q453" i="6"/>
  <c r="R453" i="6"/>
  <c r="U453" i="6"/>
  <c r="V453" i="6"/>
  <c r="W453" i="6"/>
  <c r="X453" i="6"/>
  <c r="K453" i="6" s="1"/>
  <c r="P453" i="6" s="1"/>
  <c r="L454" i="6"/>
  <c r="M454" i="6"/>
  <c r="O454" i="6"/>
  <c r="Q454" i="6"/>
  <c r="U454" i="6"/>
  <c r="X454" i="6"/>
  <c r="J454" i="6" s="1"/>
  <c r="R454" i="6" s="1"/>
  <c r="J455" i="6"/>
  <c r="R455" i="6" s="1"/>
  <c r="L455" i="6"/>
  <c r="M455" i="6"/>
  <c r="O455" i="6"/>
  <c r="Q455" i="6"/>
  <c r="U455" i="6"/>
  <c r="V455" i="6"/>
  <c r="W455" i="6"/>
  <c r="X455" i="6"/>
  <c r="K455" i="6" s="1"/>
  <c r="P455" i="6" s="1"/>
  <c r="L456" i="6"/>
  <c r="M456" i="6"/>
  <c r="O456" i="6"/>
  <c r="Q456" i="6"/>
  <c r="U456" i="6"/>
  <c r="X456" i="6"/>
  <c r="J456" i="6" s="1"/>
  <c r="R456" i="6" s="1"/>
  <c r="J457" i="6"/>
  <c r="L457" i="6"/>
  <c r="M457" i="6"/>
  <c r="O457" i="6"/>
  <c r="Q457" i="6"/>
  <c r="R457" i="6"/>
  <c r="U457" i="6"/>
  <c r="V457" i="6"/>
  <c r="W457" i="6"/>
  <c r="X457" i="6"/>
  <c r="K457" i="6" s="1"/>
  <c r="P457" i="6" s="1"/>
  <c r="M458" i="6"/>
  <c r="O458" i="6"/>
  <c r="Q458" i="6"/>
  <c r="X458" i="6"/>
  <c r="J459" i="6"/>
  <c r="M459" i="6"/>
  <c r="O459" i="6"/>
  <c r="Q459" i="6"/>
  <c r="R459" i="6"/>
  <c r="V459" i="6"/>
  <c r="W459" i="6"/>
  <c r="X459" i="6"/>
  <c r="L459" i="6" s="1"/>
  <c r="L460" i="6"/>
  <c r="M460" i="6"/>
  <c r="O460" i="6"/>
  <c r="Q460" i="6"/>
  <c r="T460" i="6"/>
  <c r="X460" i="6"/>
  <c r="J461" i="6"/>
  <c r="M461" i="6"/>
  <c r="O461" i="6"/>
  <c r="Q461" i="6"/>
  <c r="R461" i="6"/>
  <c r="V461" i="6"/>
  <c r="W461" i="6"/>
  <c r="X461" i="6"/>
  <c r="L461" i="6" s="1"/>
  <c r="M462" i="6"/>
  <c r="O462" i="6"/>
  <c r="Q462" i="6"/>
  <c r="X462" i="6"/>
  <c r="J463" i="6"/>
  <c r="M463" i="6"/>
  <c r="O463" i="6"/>
  <c r="Q463" i="6"/>
  <c r="R463" i="6"/>
  <c r="V463" i="6"/>
  <c r="W463" i="6"/>
  <c r="X463" i="6"/>
  <c r="L463" i="6" s="1"/>
  <c r="L464" i="6"/>
  <c r="M464" i="6"/>
  <c r="O464" i="6"/>
  <c r="Q464" i="6"/>
  <c r="T464" i="6"/>
  <c r="X464" i="6"/>
  <c r="J465" i="6"/>
  <c r="M465" i="6"/>
  <c r="O465" i="6"/>
  <c r="Q465" i="6"/>
  <c r="R465" i="6"/>
  <c r="V465" i="6"/>
  <c r="W465" i="6"/>
  <c r="X465" i="6"/>
  <c r="L465" i="6" s="1"/>
  <c r="M466" i="6"/>
  <c r="O466" i="6"/>
  <c r="Q466" i="6"/>
  <c r="X466" i="6"/>
  <c r="J467" i="6"/>
  <c r="M467" i="6"/>
  <c r="O467" i="6"/>
  <c r="Q467" i="6"/>
  <c r="R467" i="6"/>
  <c r="V467" i="6"/>
  <c r="W467" i="6"/>
  <c r="X467" i="6"/>
  <c r="L467" i="6" s="1"/>
  <c r="L468" i="6"/>
  <c r="M468" i="6"/>
  <c r="O468" i="6"/>
  <c r="Q468" i="6"/>
  <c r="T468" i="6"/>
  <c r="X468" i="6"/>
  <c r="J469" i="6"/>
  <c r="M469" i="6"/>
  <c r="O469" i="6"/>
  <c r="Q469" i="6"/>
  <c r="R469" i="6"/>
  <c r="V469" i="6"/>
  <c r="W469" i="6"/>
  <c r="X469" i="6"/>
  <c r="L469" i="6" s="1"/>
  <c r="M470" i="6"/>
  <c r="O470" i="6"/>
  <c r="Q470" i="6"/>
  <c r="X470" i="6"/>
  <c r="J471" i="6"/>
  <c r="M471" i="6"/>
  <c r="O471" i="6"/>
  <c r="Q471" i="6"/>
  <c r="R471" i="6"/>
  <c r="V471" i="6"/>
  <c r="W471" i="6"/>
  <c r="X471" i="6"/>
  <c r="L471" i="6" s="1"/>
  <c r="L472" i="6"/>
  <c r="M472" i="6"/>
  <c r="O472" i="6"/>
  <c r="Q472" i="6"/>
  <c r="T472" i="6"/>
  <c r="X472" i="6"/>
  <c r="J473" i="6"/>
  <c r="M473" i="6"/>
  <c r="O473" i="6"/>
  <c r="Q473" i="6"/>
  <c r="R473" i="6"/>
  <c r="V473" i="6"/>
  <c r="W473" i="6"/>
  <c r="X473" i="6"/>
  <c r="L473" i="6" s="1"/>
  <c r="M474" i="6"/>
  <c r="O474" i="6"/>
  <c r="Q474" i="6"/>
  <c r="X474" i="6"/>
  <c r="J475" i="6"/>
  <c r="M475" i="6"/>
  <c r="O475" i="6"/>
  <c r="Q475" i="6"/>
  <c r="R475" i="6"/>
  <c r="V475" i="6"/>
  <c r="W475" i="6"/>
  <c r="X475" i="6"/>
  <c r="L475" i="6" s="1"/>
  <c r="L476" i="6"/>
  <c r="M476" i="6"/>
  <c r="O476" i="6"/>
  <c r="Q476" i="6"/>
  <c r="T476" i="6"/>
  <c r="X476" i="6"/>
  <c r="J477" i="6"/>
  <c r="M477" i="6"/>
  <c r="O477" i="6"/>
  <c r="Q477" i="6"/>
  <c r="R477" i="6"/>
  <c r="V477" i="6"/>
  <c r="W477" i="6"/>
  <c r="X477" i="6"/>
  <c r="L477" i="6" s="1"/>
  <c r="M478" i="6"/>
  <c r="O478" i="6"/>
  <c r="Q478" i="6"/>
  <c r="X478" i="6"/>
  <c r="J479" i="6"/>
  <c r="M479" i="6"/>
  <c r="O479" i="6"/>
  <c r="Q479" i="6"/>
  <c r="R479" i="6"/>
  <c r="V479" i="6"/>
  <c r="W479" i="6"/>
  <c r="X479" i="6"/>
  <c r="L479" i="6" s="1"/>
  <c r="L480" i="6"/>
  <c r="M480" i="6"/>
  <c r="O480" i="6"/>
  <c r="Q480" i="6"/>
  <c r="T480" i="6"/>
  <c r="X480" i="6"/>
  <c r="J481" i="6"/>
  <c r="M481" i="6"/>
  <c r="O481" i="6"/>
  <c r="Q481" i="6"/>
  <c r="R481" i="6"/>
  <c r="V481" i="6"/>
  <c r="W481" i="6"/>
  <c r="X481" i="6"/>
  <c r="L481" i="6" s="1"/>
  <c r="K482" i="6"/>
  <c r="M482" i="6"/>
  <c r="O482" i="6"/>
  <c r="P482" i="6"/>
  <c r="Q482" i="6"/>
  <c r="T482" i="6"/>
  <c r="U482" i="6"/>
  <c r="V482" i="6"/>
  <c r="X482" i="6"/>
  <c r="M483" i="6"/>
  <c r="O483" i="6"/>
  <c r="Q483" i="6"/>
  <c r="X483" i="6"/>
  <c r="M484" i="6"/>
  <c r="O484" i="6"/>
  <c r="Q484" i="6"/>
  <c r="T484" i="6"/>
  <c r="U484" i="6"/>
  <c r="X484" i="6"/>
  <c r="J485" i="6"/>
  <c r="R485" i="6" s="1"/>
  <c r="K485" i="6"/>
  <c r="P485" i="6" s="1"/>
  <c r="M485" i="6"/>
  <c r="O485" i="6"/>
  <c r="Q485" i="6"/>
  <c r="T485" i="6"/>
  <c r="V485" i="6"/>
  <c r="W485" i="6"/>
  <c r="X485" i="6"/>
  <c r="M486" i="6"/>
  <c r="O486" i="6"/>
  <c r="Q486" i="6"/>
  <c r="T486" i="6"/>
  <c r="X486" i="6"/>
  <c r="U486" i="6" s="1"/>
  <c r="J487" i="6"/>
  <c r="R487" i="6" s="1"/>
  <c r="M487" i="6"/>
  <c r="O487" i="6"/>
  <c r="Q487" i="6"/>
  <c r="T487" i="6"/>
  <c r="V487" i="6"/>
  <c r="X487" i="6"/>
  <c r="M488" i="6"/>
  <c r="O488" i="6"/>
  <c r="Q488" i="6"/>
  <c r="X488" i="6"/>
  <c r="M489" i="6"/>
  <c r="O489" i="6"/>
  <c r="Q489" i="6"/>
  <c r="T489" i="6"/>
  <c r="X489" i="6"/>
  <c r="J489" i="6" s="1"/>
  <c r="R489" i="6" s="1"/>
  <c r="K490" i="6"/>
  <c r="M490" i="6"/>
  <c r="O490" i="6"/>
  <c r="P490" i="6"/>
  <c r="Q490" i="6"/>
  <c r="T490" i="6"/>
  <c r="U490" i="6"/>
  <c r="V490" i="6"/>
  <c r="X490" i="6"/>
  <c r="M491" i="6"/>
  <c r="O491" i="6"/>
  <c r="Q491" i="6"/>
  <c r="X491" i="6"/>
  <c r="M492" i="6"/>
  <c r="O492" i="6"/>
  <c r="Q492" i="6"/>
  <c r="T492" i="6"/>
  <c r="U492" i="6"/>
  <c r="X492" i="6"/>
  <c r="J493" i="6"/>
  <c r="R493" i="6" s="1"/>
  <c r="K493" i="6"/>
  <c r="P493" i="6" s="1"/>
  <c r="M493" i="6"/>
  <c r="O493" i="6"/>
  <c r="Q493" i="6"/>
  <c r="T493" i="6"/>
  <c r="V493" i="6"/>
  <c r="W493" i="6"/>
  <c r="X493" i="6"/>
  <c r="M494" i="6"/>
  <c r="O494" i="6"/>
  <c r="Q494" i="6"/>
  <c r="T494" i="6"/>
  <c r="X494" i="6"/>
  <c r="U494" i="6" s="1"/>
  <c r="J495" i="6"/>
  <c r="R495" i="6" s="1"/>
  <c r="M495" i="6"/>
  <c r="O495" i="6"/>
  <c r="Q495" i="6"/>
  <c r="T495" i="6"/>
  <c r="V495" i="6"/>
  <c r="X495" i="6"/>
  <c r="M496" i="6"/>
  <c r="O496" i="6"/>
  <c r="Q496" i="6"/>
  <c r="X496" i="6"/>
  <c r="M497" i="6"/>
  <c r="O497" i="6"/>
  <c r="Q497" i="6"/>
  <c r="T497" i="6"/>
  <c r="X497" i="6"/>
  <c r="J497" i="6" s="1"/>
  <c r="R497" i="6" s="1"/>
  <c r="K498" i="6"/>
  <c r="M498" i="6"/>
  <c r="O498" i="6"/>
  <c r="P498" i="6"/>
  <c r="Q498" i="6"/>
  <c r="T498" i="6"/>
  <c r="U498" i="6"/>
  <c r="V498" i="6"/>
  <c r="X498" i="6"/>
  <c r="M499" i="6"/>
  <c r="O499" i="6"/>
  <c r="Q499" i="6"/>
  <c r="X499" i="6"/>
  <c r="M500" i="6"/>
  <c r="O500" i="6"/>
  <c r="Q500" i="6"/>
  <c r="T500" i="6"/>
  <c r="U500" i="6"/>
  <c r="X500" i="6"/>
  <c r="J501" i="6"/>
  <c r="R501" i="6" s="1"/>
  <c r="K501" i="6"/>
  <c r="P501" i="6" s="1"/>
  <c r="M501" i="6"/>
  <c r="O501" i="6"/>
  <c r="Q501" i="6"/>
  <c r="T501" i="6"/>
  <c r="V501" i="6"/>
  <c r="W501" i="6"/>
  <c r="X501" i="6"/>
  <c r="M502" i="6"/>
  <c r="O502" i="6"/>
  <c r="Q502" i="6"/>
  <c r="T502" i="6"/>
  <c r="X502" i="6"/>
  <c r="U502" i="6" s="1"/>
  <c r="J503" i="6"/>
  <c r="R503" i="6" s="1"/>
  <c r="M503" i="6"/>
  <c r="O503" i="6"/>
  <c r="Q503" i="6"/>
  <c r="T503" i="6"/>
  <c r="V503" i="6"/>
  <c r="X503" i="6"/>
  <c r="M504" i="6"/>
  <c r="O504" i="6"/>
  <c r="Q504" i="6"/>
  <c r="X504" i="6"/>
  <c r="M505" i="6"/>
  <c r="O505" i="6"/>
  <c r="Q505" i="6"/>
  <c r="T505" i="6"/>
  <c r="X505" i="6"/>
  <c r="J505" i="6" s="1"/>
  <c r="R505" i="6" s="1"/>
  <c r="K506" i="6"/>
  <c r="M506" i="6"/>
  <c r="O506" i="6"/>
  <c r="P506" i="6"/>
  <c r="Q506" i="6"/>
  <c r="T506" i="6"/>
  <c r="U506" i="6"/>
  <c r="V506" i="6"/>
  <c r="X506" i="6"/>
  <c r="M507" i="6"/>
  <c r="O507" i="6"/>
  <c r="Q507" i="6"/>
  <c r="X507" i="6"/>
  <c r="M508" i="6"/>
  <c r="O508" i="6"/>
  <c r="Q508" i="6"/>
  <c r="T508" i="6"/>
  <c r="U508" i="6"/>
  <c r="X508" i="6"/>
  <c r="J509" i="6"/>
  <c r="R509" i="6" s="1"/>
  <c r="K509" i="6"/>
  <c r="P509" i="6" s="1"/>
  <c r="M509" i="6"/>
  <c r="O509" i="6"/>
  <c r="Q509" i="6"/>
  <c r="T509" i="6"/>
  <c r="V509" i="6"/>
  <c r="W509" i="6"/>
  <c r="X509" i="6"/>
  <c r="M510" i="6"/>
  <c r="O510" i="6"/>
  <c r="Q510" i="6"/>
  <c r="T510" i="6"/>
  <c r="X510" i="6"/>
  <c r="U510" i="6" s="1"/>
  <c r="J511" i="6"/>
  <c r="R511" i="6" s="1"/>
  <c r="M511" i="6"/>
  <c r="O511" i="6"/>
  <c r="Q511" i="6"/>
  <c r="T511" i="6"/>
  <c r="V511" i="6"/>
  <c r="X511" i="6"/>
  <c r="M512" i="6"/>
  <c r="O512" i="6"/>
  <c r="Q512" i="6"/>
  <c r="X512" i="6"/>
  <c r="M513" i="6"/>
  <c r="O513" i="6"/>
  <c r="Q513" i="6"/>
  <c r="T513" i="6"/>
  <c r="X513" i="6"/>
  <c r="J513" i="6" s="1"/>
  <c r="R513" i="6" s="1"/>
  <c r="K514" i="6"/>
  <c r="M514" i="6"/>
  <c r="O514" i="6"/>
  <c r="P514" i="6"/>
  <c r="Q514" i="6"/>
  <c r="T514" i="6"/>
  <c r="U514" i="6"/>
  <c r="V514" i="6"/>
  <c r="X514" i="6"/>
  <c r="M515" i="6"/>
  <c r="O515" i="6"/>
  <c r="Q515" i="6"/>
  <c r="X515" i="6"/>
  <c r="M516" i="6"/>
  <c r="O516" i="6"/>
  <c r="Q516" i="6"/>
  <c r="T516" i="6"/>
  <c r="U516" i="6"/>
  <c r="X516" i="6"/>
  <c r="J517" i="6"/>
  <c r="R517" i="6" s="1"/>
  <c r="K517" i="6"/>
  <c r="P517" i="6" s="1"/>
  <c r="M517" i="6"/>
  <c r="O517" i="6"/>
  <c r="Q517" i="6"/>
  <c r="T517" i="6"/>
  <c r="V517" i="6"/>
  <c r="W517" i="6"/>
  <c r="X517" i="6"/>
  <c r="M518" i="6"/>
  <c r="O518" i="6"/>
  <c r="Q518" i="6"/>
  <c r="T518" i="6"/>
  <c r="X518" i="6"/>
  <c r="U518" i="6" s="1"/>
  <c r="J519" i="6"/>
  <c r="R519" i="6" s="1"/>
  <c r="M519" i="6"/>
  <c r="O519" i="6"/>
  <c r="Q519" i="6"/>
  <c r="T519" i="6"/>
  <c r="V519" i="6"/>
  <c r="X519" i="6"/>
  <c r="M520" i="6"/>
  <c r="O520" i="6"/>
  <c r="Q520" i="6"/>
  <c r="X520" i="6"/>
  <c r="M521" i="6"/>
  <c r="O521" i="6"/>
  <c r="Q521" i="6"/>
  <c r="T521" i="6"/>
  <c r="X521" i="6"/>
  <c r="J521" i="6" s="1"/>
  <c r="R521" i="6" s="1"/>
  <c r="K522" i="6"/>
  <c r="M522" i="6"/>
  <c r="O522" i="6"/>
  <c r="P522" i="6"/>
  <c r="Q522" i="6"/>
  <c r="T522" i="6"/>
  <c r="U522" i="6"/>
  <c r="V522" i="6"/>
  <c r="X522" i="6"/>
  <c r="M523" i="6"/>
  <c r="O523" i="6"/>
  <c r="Q523" i="6"/>
  <c r="X523" i="6"/>
  <c r="M524" i="6"/>
  <c r="O524" i="6"/>
  <c r="Q524" i="6"/>
  <c r="T524" i="6"/>
  <c r="U524" i="6"/>
  <c r="X524" i="6"/>
  <c r="J525" i="6"/>
  <c r="R525" i="6" s="1"/>
  <c r="K525" i="6"/>
  <c r="P525" i="6" s="1"/>
  <c r="M525" i="6"/>
  <c r="O525" i="6"/>
  <c r="Q525" i="6"/>
  <c r="T525" i="6"/>
  <c r="V525" i="6"/>
  <c r="W525" i="6"/>
  <c r="X525" i="6"/>
  <c r="L526" i="6"/>
  <c r="M526" i="6"/>
  <c r="O526" i="6"/>
  <c r="Q526" i="6"/>
  <c r="U526" i="6"/>
  <c r="X526" i="6"/>
  <c r="K526" i="6" s="1"/>
  <c r="P526" i="6" s="1"/>
  <c r="J527" i="6"/>
  <c r="L527" i="6"/>
  <c r="M527" i="6"/>
  <c r="O527" i="6"/>
  <c r="Q527" i="6"/>
  <c r="R527" i="6"/>
  <c r="U527" i="6"/>
  <c r="V527" i="6"/>
  <c r="W527" i="6"/>
  <c r="X527" i="6"/>
  <c r="K527" i="6" s="1"/>
  <c r="P527" i="6" s="1"/>
  <c r="L528" i="6"/>
  <c r="M528" i="6"/>
  <c r="O528" i="6"/>
  <c r="Q528" i="6"/>
  <c r="U528" i="6"/>
  <c r="X528" i="6"/>
  <c r="K528" i="6" s="1"/>
  <c r="P528" i="6" s="1"/>
  <c r="J529" i="6"/>
  <c r="R529" i="6" s="1"/>
  <c r="L529" i="6"/>
  <c r="M529" i="6"/>
  <c r="O529" i="6"/>
  <c r="Q529" i="6"/>
  <c r="U529" i="6"/>
  <c r="V529" i="6"/>
  <c r="W529" i="6"/>
  <c r="X529" i="6"/>
  <c r="K529" i="6" s="1"/>
  <c r="P529" i="6" s="1"/>
  <c r="L530" i="6"/>
  <c r="M530" i="6"/>
  <c r="O530" i="6"/>
  <c r="Q530" i="6"/>
  <c r="U530" i="6"/>
  <c r="X530" i="6"/>
  <c r="K530" i="6" s="1"/>
  <c r="P530" i="6" s="1"/>
  <c r="J531" i="6"/>
  <c r="L531" i="6"/>
  <c r="M531" i="6"/>
  <c r="O531" i="6"/>
  <c r="Q531" i="6"/>
  <c r="R531" i="6"/>
  <c r="U531" i="6"/>
  <c r="V531" i="6"/>
  <c r="W531" i="6"/>
  <c r="X531" i="6"/>
  <c r="K531" i="6" s="1"/>
  <c r="P531" i="6" s="1"/>
  <c r="L532" i="6"/>
  <c r="M532" i="6"/>
  <c r="O532" i="6"/>
  <c r="Q532" i="6"/>
  <c r="U532" i="6"/>
  <c r="X532" i="6"/>
  <c r="K532" i="6" s="1"/>
  <c r="P532" i="6" s="1"/>
  <c r="J533" i="6"/>
  <c r="R533" i="6" s="1"/>
  <c r="L533" i="6"/>
  <c r="M533" i="6"/>
  <c r="O533" i="6"/>
  <c r="Q533" i="6"/>
  <c r="U533" i="6"/>
  <c r="V533" i="6"/>
  <c r="W533" i="6"/>
  <c r="X533" i="6"/>
  <c r="K533" i="6" s="1"/>
  <c r="P533" i="6" s="1"/>
  <c r="L534" i="6"/>
  <c r="M534" i="6"/>
  <c r="O534" i="6"/>
  <c r="Q534" i="6"/>
  <c r="U534" i="6"/>
  <c r="X534" i="6"/>
  <c r="K534" i="6" s="1"/>
  <c r="P534" i="6" s="1"/>
  <c r="J535" i="6"/>
  <c r="M535" i="6"/>
  <c r="O535" i="6"/>
  <c r="Q535" i="6"/>
  <c r="R535" i="6"/>
  <c r="V535" i="6"/>
  <c r="W535" i="6"/>
  <c r="X535" i="6"/>
  <c r="K535" i="6" s="1"/>
  <c r="P535" i="6" s="1"/>
  <c r="L536" i="6"/>
  <c r="M536" i="6"/>
  <c r="O536" i="6"/>
  <c r="Q536" i="6"/>
  <c r="U536" i="6"/>
  <c r="X536" i="6"/>
  <c r="K536" i="6" s="1"/>
  <c r="P536" i="6" s="1"/>
  <c r="J537" i="6"/>
  <c r="M537" i="6"/>
  <c r="O537" i="6"/>
  <c r="Q537" i="6"/>
  <c r="R537" i="6"/>
  <c r="V537" i="6"/>
  <c r="W537" i="6"/>
  <c r="X537" i="6"/>
  <c r="K537" i="6" s="1"/>
  <c r="P537" i="6" s="1"/>
  <c r="L538" i="6"/>
  <c r="M538" i="6"/>
  <c r="O538" i="6"/>
  <c r="Q538" i="6"/>
  <c r="U538" i="6"/>
  <c r="X538" i="6"/>
  <c r="K538" i="6" s="1"/>
  <c r="P538" i="6" s="1"/>
  <c r="J539" i="6"/>
  <c r="M539" i="6"/>
  <c r="O539" i="6"/>
  <c r="Q539" i="6"/>
  <c r="R539" i="6"/>
  <c r="V539" i="6"/>
  <c r="W539" i="6"/>
  <c r="X539" i="6"/>
  <c r="K539" i="6" s="1"/>
  <c r="P539" i="6" s="1"/>
  <c r="L540" i="6"/>
  <c r="M540" i="6"/>
  <c r="O540" i="6"/>
  <c r="Q540" i="6"/>
  <c r="U540" i="6"/>
  <c r="X540" i="6"/>
  <c r="K540" i="6" s="1"/>
  <c r="P540" i="6" s="1"/>
  <c r="J541" i="6"/>
  <c r="M541" i="6"/>
  <c r="O541" i="6"/>
  <c r="Q541" i="6"/>
  <c r="R541" i="6"/>
  <c r="V541" i="6"/>
  <c r="W541" i="6"/>
  <c r="X541" i="6"/>
  <c r="K541" i="6" s="1"/>
  <c r="P541" i="6" s="1"/>
  <c r="L542" i="6"/>
  <c r="M542" i="6"/>
  <c r="O542" i="6"/>
  <c r="Q542" i="6"/>
  <c r="T542" i="6"/>
  <c r="U542" i="6"/>
  <c r="X542" i="6"/>
  <c r="J543" i="6"/>
  <c r="R543" i="6" s="1"/>
  <c r="M543" i="6"/>
  <c r="O543" i="6"/>
  <c r="Q543" i="6"/>
  <c r="V543" i="6"/>
  <c r="W543" i="6"/>
  <c r="X543" i="6"/>
  <c r="K543" i="6" s="1"/>
  <c r="P543" i="6" s="1"/>
  <c r="L544" i="6"/>
  <c r="M544" i="6"/>
  <c r="O544" i="6"/>
  <c r="Q544" i="6"/>
  <c r="U544" i="6"/>
  <c r="X544" i="6"/>
  <c r="J545" i="6"/>
  <c r="R545" i="6" s="1"/>
  <c r="M545" i="6"/>
  <c r="O545" i="6"/>
  <c r="Q545" i="6"/>
  <c r="V545" i="6"/>
  <c r="W545" i="6"/>
  <c r="X545" i="6"/>
  <c r="K545" i="6" s="1"/>
  <c r="P545" i="6" s="1"/>
  <c r="L546" i="6"/>
  <c r="M546" i="6"/>
  <c r="O546" i="6"/>
  <c r="Q546" i="6"/>
  <c r="T546" i="6"/>
  <c r="U546" i="6"/>
  <c r="X546" i="6"/>
  <c r="J547" i="6"/>
  <c r="R547" i="6" s="1"/>
  <c r="M547" i="6"/>
  <c r="O547" i="6"/>
  <c r="Q547" i="6"/>
  <c r="V547" i="6"/>
  <c r="W547" i="6"/>
  <c r="X547" i="6"/>
  <c r="K547" i="6" s="1"/>
  <c r="P547" i="6" s="1"/>
  <c r="L548" i="6"/>
  <c r="M548" i="6"/>
  <c r="O548" i="6"/>
  <c r="Q548" i="6"/>
  <c r="U548" i="6"/>
  <c r="X548" i="6"/>
  <c r="J549" i="6"/>
  <c r="R549" i="6" s="1"/>
  <c r="M549" i="6"/>
  <c r="O549" i="6"/>
  <c r="Q549" i="6"/>
  <c r="V549" i="6"/>
  <c r="W549" i="6"/>
  <c r="X549" i="6"/>
  <c r="K549" i="6" s="1"/>
  <c r="P549" i="6" s="1"/>
  <c r="L550" i="6"/>
  <c r="M550" i="6"/>
  <c r="O550" i="6"/>
  <c r="Q550" i="6"/>
  <c r="T550" i="6"/>
  <c r="U550" i="6"/>
  <c r="X550" i="6"/>
  <c r="J551" i="6"/>
  <c r="R551" i="6" s="1"/>
  <c r="M551" i="6"/>
  <c r="O551" i="6"/>
  <c r="Q551" i="6"/>
  <c r="V551" i="6"/>
  <c r="W551" i="6"/>
  <c r="X551" i="6"/>
  <c r="K551" i="6" s="1"/>
  <c r="P551" i="6" s="1"/>
  <c r="L552" i="6"/>
  <c r="M552" i="6"/>
  <c r="O552" i="6"/>
  <c r="Q552" i="6"/>
  <c r="U552" i="6"/>
  <c r="X552" i="6"/>
  <c r="J553" i="6"/>
  <c r="R553" i="6" s="1"/>
  <c r="M553" i="6"/>
  <c r="O553" i="6"/>
  <c r="Q553" i="6"/>
  <c r="V553" i="6"/>
  <c r="W553" i="6"/>
  <c r="X553" i="6"/>
  <c r="K553" i="6" s="1"/>
  <c r="P553" i="6" s="1"/>
  <c r="L554" i="6"/>
  <c r="M554" i="6"/>
  <c r="O554" i="6"/>
  <c r="Q554" i="6"/>
  <c r="T554" i="6"/>
  <c r="U554" i="6"/>
  <c r="X554" i="6"/>
  <c r="J555" i="6"/>
  <c r="R555" i="6" s="1"/>
  <c r="M555" i="6"/>
  <c r="O555" i="6"/>
  <c r="Q555" i="6"/>
  <c r="V555" i="6"/>
  <c r="W555" i="6"/>
  <c r="X555" i="6"/>
  <c r="K555" i="6" s="1"/>
  <c r="P555" i="6" s="1"/>
  <c r="L556" i="6"/>
  <c r="M556" i="6"/>
  <c r="O556" i="6"/>
  <c r="Q556" i="6"/>
  <c r="U556" i="6"/>
  <c r="X556" i="6"/>
  <c r="J557" i="6"/>
  <c r="R557" i="6" s="1"/>
  <c r="M557" i="6"/>
  <c r="O557" i="6"/>
  <c r="Q557" i="6"/>
  <c r="V557" i="6"/>
  <c r="W557" i="6"/>
  <c r="X557" i="6"/>
  <c r="K557" i="6" s="1"/>
  <c r="P557" i="6" s="1"/>
  <c r="L558" i="6"/>
  <c r="M558" i="6"/>
  <c r="O558" i="6"/>
  <c r="Q558" i="6"/>
  <c r="T558" i="6"/>
  <c r="U558" i="6"/>
  <c r="X558" i="6"/>
  <c r="J559" i="6"/>
  <c r="R559" i="6" s="1"/>
  <c r="M559" i="6"/>
  <c r="O559" i="6"/>
  <c r="Q559" i="6"/>
  <c r="T559" i="6"/>
  <c r="W559" i="6"/>
  <c r="X559" i="6"/>
  <c r="K560" i="6"/>
  <c r="M560" i="6"/>
  <c r="O560" i="6"/>
  <c r="P560" i="6"/>
  <c r="Q560" i="6"/>
  <c r="T560" i="6"/>
  <c r="U560" i="6"/>
  <c r="V560" i="6"/>
  <c r="X560" i="6"/>
  <c r="M561" i="6"/>
  <c r="O561" i="6"/>
  <c r="Q561" i="6"/>
  <c r="X561" i="6"/>
  <c r="T561" i="6" s="1"/>
  <c r="M562" i="6"/>
  <c r="O562" i="6"/>
  <c r="Q562" i="6"/>
  <c r="U562" i="6"/>
  <c r="X562" i="6"/>
  <c r="T562" i="6" s="1"/>
  <c r="J563" i="6"/>
  <c r="R563" i="6" s="1"/>
  <c r="K563" i="6"/>
  <c r="P563" i="6" s="1"/>
  <c r="M563" i="6"/>
  <c r="O563" i="6"/>
  <c r="Q563" i="6"/>
  <c r="T563" i="6"/>
  <c r="V563" i="6"/>
  <c r="W563" i="6"/>
  <c r="X563" i="6"/>
  <c r="K564" i="6"/>
  <c r="M564" i="6"/>
  <c r="O564" i="6"/>
  <c r="P564" i="6"/>
  <c r="Q564" i="6"/>
  <c r="T564" i="6"/>
  <c r="V564" i="6"/>
  <c r="X564" i="6"/>
  <c r="J565" i="6"/>
  <c r="R565" i="6" s="1"/>
  <c r="M565" i="6"/>
  <c r="O565" i="6"/>
  <c r="Q565" i="6"/>
  <c r="V565" i="6"/>
  <c r="X565" i="6"/>
  <c r="T565" i="6" s="1"/>
  <c r="M566" i="6"/>
  <c r="O566" i="6"/>
  <c r="Q566" i="6"/>
  <c r="X566" i="6"/>
  <c r="K567" i="6"/>
  <c r="P567" i="6" s="1"/>
  <c r="M567" i="6"/>
  <c r="O567" i="6"/>
  <c r="Q567" i="6"/>
  <c r="T567" i="6"/>
  <c r="W567" i="6"/>
  <c r="X567" i="6"/>
  <c r="K568" i="6"/>
  <c r="P568" i="6" s="1"/>
  <c r="M568" i="6"/>
  <c r="O568" i="6"/>
  <c r="Q568" i="6"/>
  <c r="T568" i="6"/>
  <c r="U568" i="6"/>
  <c r="V568" i="6"/>
  <c r="X568" i="6"/>
  <c r="M569" i="6"/>
  <c r="O569" i="6"/>
  <c r="Q569" i="6"/>
  <c r="X569" i="6"/>
  <c r="M570" i="6"/>
  <c r="O570" i="6"/>
  <c r="Q570" i="6"/>
  <c r="U570" i="6"/>
  <c r="X570" i="6"/>
  <c r="T570" i="6" s="1"/>
  <c r="J571" i="6"/>
  <c r="R571" i="6" s="1"/>
  <c r="K571" i="6"/>
  <c r="P571" i="6" s="1"/>
  <c r="M571" i="6"/>
  <c r="O571" i="6"/>
  <c r="Q571" i="6"/>
  <c r="T571" i="6"/>
  <c r="V571" i="6"/>
  <c r="W571" i="6"/>
  <c r="X571" i="6"/>
  <c r="K572" i="6"/>
  <c r="M572" i="6"/>
  <c r="O572" i="6"/>
  <c r="P572" i="6"/>
  <c r="Q572" i="6"/>
  <c r="T572" i="6"/>
  <c r="V572" i="6"/>
  <c r="X572" i="6"/>
  <c r="J573" i="6"/>
  <c r="R573" i="6" s="1"/>
  <c r="M573" i="6"/>
  <c r="O573" i="6"/>
  <c r="Q573" i="6"/>
  <c r="V573" i="6"/>
  <c r="X573" i="6"/>
  <c r="T573" i="6" s="1"/>
  <c r="M574" i="6"/>
  <c r="O574" i="6"/>
  <c r="Q574" i="6"/>
  <c r="X574" i="6"/>
  <c r="K575" i="6"/>
  <c r="P575" i="6" s="1"/>
  <c r="M575" i="6"/>
  <c r="O575" i="6"/>
  <c r="Q575" i="6"/>
  <c r="T575" i="6"/>
  <c r="W575" i="6"/>
  <c r="X575" i="6"/>
  <c r="K576" i="6"/>
  <c r="M576" i="6"/>
  <c r="O576" i="6"/>
  <c r="P576" i="6"/>
  <c r="Q576" i="6"/>
  <c r="T576" i="6"/>
  <c r="U576" i="6"/>
  <c r="V576" i="6"/>
  <c r="X576" i="6"/>
  <c r="M577" i="6"/>
  <c r="O577" i="6"/>
  <c r="Q577" i="6"/>
  <c r="X577" i="6"/>
  <c r="M578" i="6"/>
  <c r="O578" i="6"/>
  <c r="Q578" i="6"/>
  <c r="U578" i="6"/>
  <c r="X578" i="6"/>
  <c r="T578" i="6" s="1"/>
  <c r="J579" i="6"/>
  <c r="R579" i="6" s="1"/>
  <c r="K579" i="6"/>
  <c r="P579" i="6" s="1"/>
  <c r="M579" i="6"/>
  <c r="O579" i="6"/>
  <c r="Q579" i="6"/>
  <c r="T579" i="6"/>
  <c r="V579" i="6"/>
  <c r="W579" i="6"/>
  <c r="X579" i="6"/>
  <c r="K580" i="6"/>
  <c r="M580" i="6"/>
  <c r="O580" i="6"/>
  <c r="P580" i="6"/>
  <c r="Q580" i="6"/>
  <c r="T580" i="6"/>
  <c r="V580" i="6"/>
  <c r="X580" i="6"/>
  <c r="J581" i="6"/>
  <c r="R581" i="6" s="1"/>
  <c r="M581" i="6"/>
  <c r="O581" i="6"/>
  <c r="Q581" i="6"/>
  <c r="V581" i="6"/>
  <c r="X581" i="6"/>
  <c r="T581" i="6" s="1"/>
  <c r="M582" i="6"/>
  <c r="O582" i="6"/>
  <c r="Q582" i="6"/>
  <c r="X582" i="6"/>
  <c r="K583" i="6"/>
  <c r="P583" i="6" s="1"/>
  <c r="M583" i="6"/>
  <c r="O583" i="6"/>
  <c r="Q583" i="6"/>
  <c r="T583" i="6"/>
  <c r="W583" i="6"/>
  <c r="X583" i="6"/>
  <c r="K584" i="6"/>
  <c r="M584" i="6"/>
  <c r="O584" i="6"/>
  <c r="P584" i="6"/>
  <c r="Q584" i="6"/>
  <c r="T584" i="6"/>
  <c r="U584" i="6"/>
  <c r="V584" i="6"/>
  <c r="X584" i="6"/>
  <c r="M585" i="6"/>
  <c r="O585" i="6"/>
  <c r="Q585" i="6"/>
  <c r="X585" i="6"/>
  <c r="M586" i="6"/>
  <c r="O586" i="6"/>
  <c r="Q586" i="6"/>
  <c r="X586" i="6"/>
  <c r="J587" i="6"/>
  <c r="R587" i="6" s="1"/>
  <c r="K587" i="6"/>
  <c r="P587" i="6" s="1"/>
  <c r="M587" i="6"/>
  <c r="O587" i="6"/>
  <c r="Q587" i="6"/>
  <c r="T587" i="6"/>
  <c r="V587" i="6"/>
  <c r="W587" i="6"/>
  <c r="X587" i="6"/>
  <c r="K588" i="6"/>
  <c r="M588" i="6"/>
  <c r="O588" i="6"/>
  <c r="P588" i="6"/>
  <c r="Q588" i="6"/>
  <c r="T588" i="6"/>
  <c r="V588" i="6"/>
  <c r="X588" i="6"/>
  <c r="M589" i="6"/>
  <c r="O589" i="6"/>
  <c r="Q589" i="6"/>
  <c r="V589" i="6"/>
  <c r="X589" i="6"/>
  <c r="J589" i="6" s="1"/>
  <c r="R589" i="6" s="1"/>
  <c r="L590" i="6"/>
  <c r="M590" i="6"/>
  <c r="O590" i="6"/>
  <c r="Q590" i="6"/>
  <c r="U590" i="6"/>
  <c r="X590" i="6"/>
  <c r="K591" i="6"/>
  <c r="P591" i="6" s="1"/>
  <c r="M591" i="6"/>
  <c r="O591" i="6"/>
  <c r="Q591" i="6"/>
  <c r="T591" i="6"/>
  <c r="W591" i="6"/>
  <c r="X591" i="6"/>
  <c r="K592" i="6"/>
  <c r="P592" i="6" s="1"/>
  <c r="M592" i="6"/>
  <c r="O592" i="6"/>
  <c r="Q592" i="6"/>
  <c r="T592" i="6"/>
  <c r="U592" i="6"/>
  <c r="V592" i="6"/>
  <c r="X592" i="6"/>
  <c r="J593" i="6"/>
  <c r="M593" i="6"/>
  <c r="O593" i="6"/>
  <c r="Q593" i="6"/>
  <c r="R593" i="6"/>
  <c r="V593" i="6"/>
  <c r="X593" i="6"/>
  <c r="L594" i="6"/>
  <c r="M594" i="6"/>
  <c r="O594" i="6"/>
  <c r="Q594" i="6"/>
  <c r="U594" i="6"/>
  <c r="X594" i="6"/>
  <c r="J595" i="6"/>
  <c r="R595" i="6" s="1"/>
  <c r="K595" i="6"/>
  <c r="P595" i="6" s="1"/>
  <c r="M595" i="6"/>
  <c r="O595" i="6"/>
  <c r="Q595" i="6"/>
  <c r="T595" i="6"/>
  <c r="V595" i="6"/>
  <c r="W595" i="6"/>
  <c r="X595" i="6"/>
  <c r="M596" i="6"/>
  <c r="O596" i="6"/>
  <c r="Q596" i="6"/>
  <c r="X596" i="6"/>
  <c r="M597" i="6"/>
  <c r="O597" i="6"/>
  <c r="Q597" i="6"/>
  <c r="V597" i="6"/>
  <c r="X597" i="6"/>
  <c r="T597" i="6" s="1"/>
  <c r="K598" i="6"/>
  <c r="M598" i="6"/>
  <c r="O598" i="6"/>
  <c r="P598" i="6"/>
  <c r="Q598" i="6"/>
  <c r="T598" i="6"/>
  <c r="U598" i="6"/>
  <c r="V598" i="6"/>
  <c r="X598" i="6"/>
  <c r="J599" i="6"/>
  <c r="R599" i="6" s="1"/>
  <c r="K599" i="6"/>
  <c r="P599" i="6" s="1"/>
  <c r="M599" i="6"/>
  <c r="O599" i="6"/>
  <c r="Q599" i="6"/>
  <c r="V599" i="6"/>
  <c r="W599" i="6"/>
  <c r="X599" i="6"/>
  <c r="T599" i="6" s="1"/>
  <c r="M600" i="6"/>
  <c r="O600" i="6"/>
  <c r="Q600" i="6"/>
  <c r="X600" i="6"/>
  <c r="J601" i="6"/>
  <c r="R601" i="6" s="1"/>
  <c r="K601" i="6"/>
  <c r="P601" i="6" s="1"/>
  <c r="M601" i="6"/>
  <c r="O601" i="6"/>
  <c r="Q601" i="6"/>
  <c r="T601" i="6"/>
  <c r="V601" i="6"/>
  <c r="W601" i="6"/>
  <c r="X601" i="6"/>
  <c r="K602" i="6"/>
  <c r="M602" i="6"/>
  <c r="O602" i="6"/>
  <c r="P602" i="6"/>
  <c r="Q602" i="6"/>
  <c r="V602" i="6"/>
  <c r="X602" i="6"/>
  <c r="T602" i="6" s="1"/>
  <c r="M603" i="6"/>
  <c r="O603" i="6"/>
  <c r="Q603" i="6"/>
  <c r="X603" i="6"/>
  <c r="K604" i="6"/>
  <c r="M604" i="6"/>
  <c r="O604" i="6"/>
  <c r="P604" i="6"/>
  <c r="Q604" i="6"/>
  <c r="U604" i="6"/>
  <c r="V604" i="6"/>
  <c r="X604" i="6"/>
  <c r="T604" i="6" s="1"/>
  <c r="K605" i="6"/>
  <c r="P605" i="6" s="1"/>
  <c r="M605" i="6"/>
  <c r="O605" i="6"/>
  <c r="Q605" i="6"/>
  <c r="W605" i="6"/>
  <c r="X605" i="6"/>
  <c r="T605" i="6" s="1"/>
  <c r="K606" i="6"/>
  <c r="M606" i="6"/>
  <c r="O606" i="6"/>
  <c r="P606" i="6"/>
  <c r="Q606" i="6"/>
  <c r="T606" i="6"/>
  <c r="U606" i="6"/>
  <c r="V606" i="6"/>
  <c r="X606" i="6"/>
  <c r="J607" i="6"/>
  <c r="R607" i="6" s="1"/>
  <c r="K607" i="6"/>
  <c r="P607" i="6" s="1"/>
  <c r="M607" i="6"/>
  <c r="O607" i="6"/>
  <c r="Q607" i="6"/>
  <c r="V607" i="6"/>
  <c r="W607" i="6"/>
  <c r="X607" i="6"/>
  <c r="T607" i="6" s="1"/>
  <c r="M608" i="6"/>
  <c r="O608" i="6"/>
  <c r="Q608" i="6"/>
  <c r="X608" i="6"/>
  <c r="J609" i="6"/>
  <c r="R609" i="6" s="1"/>
  <c r="K609" i="6"/>
  <c r="P609" i="6" s="1"/>
  <c r="M609" i="6"/>
  <c r="O609" i="6"/>
  <c r="Q609" i="6"/>
  <c r="T609" i="6"/>
  <c r="V609" i="6"/>
  <c r="W609" i="6"/>
  <c r="X609" i="6"/>
  <c r="K610" i="6"/>
  <c r="M610" i="6"/>
  <c r="O610" i="6"/>
  <c r="P610" i="6"/>
  <c r="Q610" i="6"/>
  <c r="V610" i="6"/>
  <c r="X610" i="6"/>
  <c r="T610" i="6" s="1"/>
  <c r="M611" i="6"/>
  <c r="O611" i="6"/>
  <c r="Q611" i="6"/>
  <c r="X611" i="6"/>
  <c r="K612" i="6"/>
  <c r="M612" i="6"/>
  <c r="O612" i="6"/>
  <c r="P612" i="6"/>
  <c r="Q612" i="6"/>
  <c r="U612" i="6"/>
  <c r="V612" i="6"/>
  <c r="X612" i="6"/>
  <c r="T612" i="6" s="1"/>
  <c r="K613" i="6"/>
  <c r="P613" i="6" s="1"/>
  <c r="M613" i="6"/>
  <c r="O613" i="6"/>
  <c r="Q613" i="6"/>
  <c r="W613" i="6"/>
  <c r="X613" i="6"/>
  <c r="T613" i="6" s="1"/>
  <c r="J614" i="6"/>
  <c r="L614" i="6"/>
  <c r="M614" i="6"/>
  <c r="O614" i="6"/>
  <c r="Q614" i="6"/>
  <c r="R614" i="6"/>
  <c r="U614" i="6"/>
  <c r="V614" i="6"/>
  <c r="W614" i="6"/>
  <c r="X614" i="6"/>
  <c r="K614" i="6" s="1"/>
  <c r="P614" i="6" s="1"/>
  <c r="J615" i="6"/>
  <c r="L615" i="6"/>
  <c r="M615" i="6"/>
  <c r="O615" i="6"/>
  <c r="Q615" i="6"/>
  <c r="R615" i="6"/>
  <c r="U615" i="6"/>
  <c r="W615" i="6"/>
  <c r="X615" i="6"/>
  <c r="K615" i="6" s="1"/>
  <c r="P615" i="6" s="1"/>
  <c r="J616" i="6"/>
  <c r="L616" i="6"/>
  <c r="M616" i="6"/>
  <c r="O616" i="6"/>
  <c r="Q616" i="6"/>
  <c r="R616" i="6"/>
  <c r="U616" i="6"/>
  <c r="V616" i="6"/>
  <c r="W616" i="6"/>
  <c r="X616" i="6"/>
  <c r="K616" i="6" s="1"/>
  <c r="P616" i="6" s="1"/>
  <c r="J617" i="6"/>
  <c r="L617" i="6"/>
  <c r="M617" i="6"/>
  <c r="O617" i="6"/>
  <c r="Q617" i="6"/>
  <c r="R617" i="6"/>
  <c r="U617" i="6"/>
  <c r="W617" i="6"/>
  <c r="X617" i="6"/>
  <c r="K617" i="6" s="1"/>
  <c r="P617" i="6" s="1"/>
  <c r="J618" i="6"/>
  <c r="L618" i="6"/>
  <c r="M618" i="6"/>
  <c r="O618" i="6"/>
  <c r="Q618" i="6"/>
  <c r="R618" i="6"/>
  <c r="U618" i="6"/>
  <c r="V618" i="6"/>
  <c r="W618" i="6"/>
  <c r="X618" i="6"/>
  <c r="K618" i="6" s="1"/>
  <c r="P618" i="6" s="1"/>
  <c r="J619" i="6"/>
  <c r="L619" i="6"/>
  <c r="M619" i="6"/>
  <c r="O619" i="6"/>
  <c r="Q619" i="6"/>
  <c r="R619" i="6"/>
  <c r="U619" i="6"/>
  <c r="W619" i="6"/>
  <c r="X619" i="6"/>
  <c r="K619" i="6" s="1"/>
  <c r="P619" i="6" s="1"/>
  <c r="J620" i="6"/>
  <c r="L620" i="6"/>
  <c r="M620" i="6"/>
  <c r="O620" i="6"/>
  <c r="Q620" i="6"/>
  <c r="R620" i="6"/>
  <c r="U620" i="6"/>
  <c r="V620" i="6"/>
  <c r="W620" i="6"/>
  <c r="X620" i="6"/>
  <c r="K620" i="6" s="1"/>
  <c r="P620" i="6" s="1"/>
  <c r="J621" i="6"/>
  <c r="R621" i="6" s="1"/>
  <c r="L621" i="6"/>
  <c r="M621" i="6"/>
  <c r="O621" i="6"/>
  <c r="Q621" i="6"/>
  <c r="U621" i="6"/>
  <c r="W621" i="6"/>
  <c r="X621" i="6"/>
  <c r="K621" i="6" s="1"/>
  <c r="P621" i="6" s="1"/>
  <c r="J622" i="6"/>
  <c r="L622" i="6"/>
  <c r="M622" i="6"/>
  <c r="O622" i="6"/>
  <c r="Q622" i="6"/>
  <c r="R622" i="6"/>
  <c r="U622" i="6"/>
  <c r="V622" i="6"/>
  <c r="W622" i="6"/>
  <c r="X622" i="6"/>
  <c r="K622" i="6" s="1"/>
  <c r="P622" i="6" s="1"/>
  <c r="J623" i="6"/>
  <c r="R623" i="6" s="1"/>
  <c r="L623" i="6"/>
  <c r="M623" i="6"/>
  <c r="O623" i="6"/>
  <c r="Q623" i="6"/>
  <c r="U623" i="6"/>
  <c r="W623" i="6"/>
  <c r="X623" i="6"/>
  <c r="K623" i="6" s="1"/>
  <c r="P623" i="6" s="1"/>
  <c r="J624" i="6"/>
  <c r="L624" i="6"/>
  <c r="M624" i="6"/>
  <c r="O624" i="6"/>
  <c r="Q624" i="6"/>
  <c r="R624" i="6"/>
  <c r="U624" i="6"/>
  <c r="V624" i="6"/>
  <c r="W624" i="6"/>
  <c r="X624" i="6"/>
  <c r="K624" i="6" s="1"/>
  <c r="P624" i="6" s="1"/>
  <c r="J625" i="6"/>
  <c r="L625" i="6"/>
  <c r="M625" i="6"/>
  <c r="O625" i="6"/>
  <c r="Q625" i="6"/>
  <c r="R625" i="6"/>
  <c r="U625" i="6"/>
  <c r="W625" i="6"/>
  <c r="X625" i="6"/>
  <c r="K625" i="6" s="1"/>
  <c r="P625" i="6" s="1"/>
  <c r="J626" i="6"/>
  <c r="L626" i="6"/>
  <c r="M626" i="6"/>
  <c r="O626" i="6"/>
  <c r="P626" i="6"/>
  <c r="Q626" i="6"/>
  <c r="R626" i="6"/>
  <c r="U626" i="6"/>
  <c r="V626" i="6"/>
  <c r="W626" i="6"/>
  <c r="X626" i="6"/>
  <c r="K626" i="6" s="1"/>
  <c r="J627" i="6"/>
  <c r="L627" i="6"/>
  <c r="M627" i="6"/>
  <c r="O627" i="6"/>
  <c r="Q627" i="6"/>
  <c r="R627" i="6"/>
  <c r="U627" i="6"/>
  <c r="W627" i="6"/>
  <c r="X627" i="6"/>
  <c r="K627" i="6" s="1"/>
  <c r="P627" i="6" s="1"/>
  <c r="J628" i="6"/>
  <c r="L628" i="6"/>
  <c r="M628" i="6"/>
  <c r="O628" i="6"/>
  <c r="P628" i="6"/>
  <c r="Q628" i="6"/>
  <c r="R628" i="6"/>
  <c r="U628" i="6"/>
  <c r="V628" i="6"/>
  <c r="W628" i="6"/>
  <c r="X628" i="6"/>
  <c r="K628" i="6" s="1"/>
  <c r="J629" i="6"/>
  <c r="R629" i="6" s="1"/>
  <c r="M629" i="6"/>
  <c r="O629" i="6"/>
  <c r="Q629" i="6"/>
  <c r="W629" i="6"/>
  <c r="X629" i="6"/>
  <c r="K629" i="6" s="1"/>
  <c r="P629" i="6" s="1"/>
  <c r="J630" i="6"/>
  <c r="L630" i="6"/>
  <c r="M630" i="6"/>
  <c r="O630" i="6"/>
  <c r="P630" i="6"/>
  <c r="Q630" i="6"/>
  <c r="R630" i="6"/>
  <c r="U630" i="6"/>
  <c r="V630" i="6"/>
  <c r="W630" i="6"/>
  <c r="X630" i="6"/>
  <c r="K630" i="6" s="1"/>
  <c r="J631" i="6"/>
  <c r="M631" i="6"/>
  <c r="O631" i="6"/>
  <c r="Q631" i="6"/>
  <c r="R631" i="6"/>
  <c r="W631" i="6"/>
  <c r="X631" i="6"/>
  <c r="K631" i="6" s="1"/>
  <c r="P631" i="6" s="1"/>
  <c r="J632" i="6"/>
  <c r="L632" i="6"/>
  <c r="M632" i="6"/>
  <c r="O632" i="6"/>
  <c r="Q632" i="6"/>
  <c r="R632" i="6"/>
  <c r="U632" i="6"/>
  <c r="V632" i="6"/>
  <c r="W632" i="6"/>
  <c r="X632" i="6"/>
  <c r="K632" i="6" s="1"/>
  <c r="P632" i="6" s="1"/>
  <c r="J633" i="6"/>
  <c r="R633" i="6" s="1"/>
  <c r="M633" i="6"/>
  <c r="O633" i="6"/>
  <c r="Q633" i="6"/>
  <c r="W633" i="6"/>
  <c r="X633" i="6"/>
  <c r="K633" i="6" s="1"/>
  <c r="P633" i="6" s="1"/>
  <c r="J634" i="6"/>
  <c r="L634" i="6"/>
  <c r="M634" i="6"/>
  <c r="O634" i="6"/>
  <c r="Q634" i="6"/>
  <c r="R634" i="6"/>
  <c r="U634" i="6"/>
  <c r="V634" i="6"/>
  <c r="W634" i="6"/>
  <c r="X634" i="6"/>
  <c r="K634" i="6" s="1"/>
  <c r="P634" i="6" s="1"/>
  <c r="J635" i="6"/>
  <c r="R635" i="6" s="1"/>
  <c r="M635" i="6"/>
  <c r="O635" i="6"/>
  <c r="Q635" i="6"/>
  <c r="W635" i="6"/>
  <c r="X635" i="6"/>
  <c r="K635" i="6" s="1"/>
  <c r="P635" i="6" s="1"/>
  <c r="J636" i="6"/>
  <c r="L636" i="6"/>
  <c r="M636" i="6"/>
  <c r="O636" i="6"/>
  <c r="P636" i="6"/>
  <c r="Q636" i="6"/>
  <c r="R636" i="6"/>
  <c r="U636" i="6"/>
  <c r="V636" i="6"/>
  <c r="W636" i="6"/>
  <c r="X636" i="6"/>
  <c r="K636" i="6" s="1"/>
  <c r="J637" i="6"/>
  <c r="R637" i="6" s="1"/>
  <c r="M637" i="6"/>
  <c r="O637" i="6"/>
  <c r="Q637" i="6"/>
  <c r="W637" i="6"/>
  <c r="X637" i="6"/>
  <c r="K637" i="6" s="1"/>
  <c r="P637" i="6" s="1"/>
  <c r="J638" i="6"/>
  <c r="L638" i="6"/>
  <c r="M638" i="6"/>
  <c r="O638" i="6"/>
  <c r="P638" i="6"/>
  <c r="Q638" i="6"/>
  <c r="R638" i="6"/>
  <c r="U638" i="6"/>
  <c r="V638" i="6"/>
  <c r="W638" i="6"/>
  <c r="X638" i="6"/>
  <c r="K638" i="6" s="1"/>
  <c r="J639" i="6"/>
  <c r="M639" i="6"/>
  <c r="O639" i="6"/>
  <c r="Q639" i="6"/>
  <c r="R639" i="6"/>
  <c r="W639" i="6"/>
  <c r="X639" i="6"/>
  <c r="K639" i="6" s="1"/>
  <c r="P639" i="6" s="1"/>
  <c r="J640" i="6"/>
  <c r="L640" i="6"/>
  <c r="M640" i="6"/>
  <c r="O640" i="6"/>
  <c r="Q640" i="6"/>
  <c r="R640" i="6"/>
  <c r="U640" i="6"/>
  <c r="V640" i="6"/>
  <c r="W640" i="6"/>
  <c r="X640" i="6"/>
  <c r="K640" i="6" s="1"/>
  <c r="P640" i="6" s="1"/>
  <c r="J641" i="6"/>
  <c r="R641" i="6" s="1"/>
  <c r="M641" i="6"/>
  <c r="O641" i="6"/>
  <c r="Q641" i="6"/>
  <c r="W641" i="6"/>
  <c r="X641" i="6"/>
  <c r="K641" i="6" s="1"/>
  <c r="P641" i="6" s="1"/>
  <c r="J642" i="6"/>
  <c r="L642" i="6"/>
  <c r="M642" i="6"/>
  <c r="O642" i="6"/>
  <c r="Q642" i="6"/>
  <c r="R642" i="6"/>
  <c r="U642" i="6"/>
  <c r="V642" i="6"/>
  <c r="W642" i="6"/>
  <c r="X642" i="6"/>
  <c r="K642" i="6" s="1"/>
  <c r="P642" i="6" s="1"/>
  <c r="J643" i="6"/>
  <c r="R643" i="6" s="1"/>
  <c r="M643" i="6"/>
  <c r="O643" i="6"/>
  <c r="Q643" i="6"/>
  <c r="W643" i="6"/>
  <c r="X643" i="6"/>
  <c r="K643" i="6" s="1"/>
  <c r="P643" i="6" s="1"/>
  <c r="J644" i="6"/>
  <c r="L644" i="6"/>
  <c r="M644" i="6"/>
  <c r="O644" i="6"/>
  <c r="P644" i="6"/>
  <c r="Q644" i="6"/>
  <c r="R644" i="6"/>
  <c r="U644" i="6"/>
  <c r="V644" i="6"/>
  <c r="W644" i="6"/>
  <c r="X644" i="6"/>
  <c r="K644" i="6" s="1"/>
  <c r="J645" i="6"/>
  <c r="R645" i="6" s="1"/>
  <c r="M645" i="6"/>
  <c r="O645" i="6"/>
  <c r="Q645" i="6"/>
  <c r="W645" i="6"/>
  <c r="X645" i="6"/>
  <c r="K645" i="6" s="1"/>
  <c r="P645" i="6" s="1"/>
  <c r="J646" i="6"/>
  <c r="L646" i="6"/>
  <c r="M646" i="6"/>
  <c r="O646" i="6"/>
  <c r="P646" i="6"/>
  <c r="Q646" i="6"/>
  <c r="R646" i="6"/>
  <c r="U646" i="6"/>
  <c r="V646" i="6"/>
  <c r="W646" i="6"/>
  <c r="X646" i="6"/>
  <c r="K646" i="6" s="1"/>
  <c r="J647" i="6"/>
  <c r="M647" i="6"/>
  <c r="O647" i="6"/>
  <c r="Q647" i="6"/>
  <c r="R647" i="6"/>
  <c r="W647" i="6"/>
  <c r="X647" i="6"/>
  <c r="K647" i="6" s="1"/>
  <c r="P647" i="6" s="1"/>
  <c r="J648" i="6"/>
  <c r="L648" i="6"/>
  <c r="M648" i="6"/>
  <c r="O648" i="6"/>
  <c r="Q648" i="6"/>
  <c r="R648" i="6"/>
  <c r="U648" i="6"/>
  <c r="V648" i="6"/>
  <c r="W648" i="6"/>
  <c r="X648" i="6"/>
  <c r="K648" i="6" s="1"/>
  <c r="P648" i="6" s="1"/>
  <c r="J649" i="6"/>
  <c r="R649" i="6" s="1"/>
  <c r="M649" i="6"/>
  <c r="O649" i="6"/>
  <c r="Q649" i="6"/>
  <c r="W649" i="6"/>
  <c r="X649" i="6"/>
  <c r="K649" i="6" s="1"/>
  <c r="P649" i="6" s="1"/>
  <c r="J650" i="6"/>
  <c r="L650" i="6"/>
  <c r="M650" i="6"/>
  <c r="O650" i="6"/>
  <c r="Q650" i="6"/>
  <c r="R650" i="6"/>
  <c r="U650" i="6"/>
  <c r="V650" i="6"/>
  <c r="W650" i="6"/>
  <c r="X650" i="6"/>
  <c r="K650" i="6" s="1"/>
  <c r="P650" i="6" s="1"/>
  <c r="J651" i="6"/>
  <c r="R651" i="6" s="1"/>
  <c r="M651" i="6"/>
  <c r="O651" i="6"/>
  <c r="Q651" i="6"/>
  <c r="W651" i="6"/>
  <c r="X651" i="6"/>
  <c r="K651" i="6" s="1"/>
  <c r="P651" i="6" s="1"/>
  <c r="J652" i="6"/>
  <c r="L652" i="6"/>
  <c r="M652" i="6"/>
  <c r="O652" i="6"/>
  <c r="P652" i="6"/>
  <c r="Q652" i="6"/>
  <c r="R652" i="6"/>
  <c r="U652" i="6"/>
  <c r="V652" i="6"/>
  <c r="W652" i="6"/>
  <c r="X652" i="6"/>
  <c r="K652" i="6" s="1"/>
  <c r="J653" i="6"/>
  <c r="R653" i="6" s="1"/>
  <c r="M653" i="6"/>
  <c r="O653" i="6"/>
  <c r="Q653" i="6"/>
  <c r="W653" i="6"/>
  <c r="X653" i="6"/>
  <c r="K653" i="6" s="1"/>
  <c r="P653" i="6" s="1"/>
  <c r="J654" i="6"/>
  <c r="L654" i="6"/>
  <c r="M654" i="6"/>
  <c r="O654" i="6"/>
  <c r="P654" i="6"/>
  <c r="Q654" i="6"/>
  <c r="R654" i="6"/>
  <c r="U654" i="6"/>
  <c r="V654" i="6"/>
  <c r="W654" i="6"/>
  <c r="X654" i="6"/>
  <c r="K654" i="6" s="1"/>
  <c r="J655" i="6"/>
  <c r="M655" i="6"/>
  <c r="O655" i="6"/>
  <c r="Q655" i="6"/>
  <c r="R655" i="6"/>
  <c r="W655" i="6"/>
  <c r="X655" i="6"/>
  <c r="K655" i="6" s="1"/>
  <c r="P655" i="6" s="1"/>
  <c r="J656" i="6"/>
  <c r="L656" i="6"/>
  <c r="M656" i="6"/>
  <c r="O656" i="6"/>
  <c r="Q656" i="6"/>
  <c r="R656" i="6"/>
  <c r="U656" i="6"/>
  <c r="V656" i="6"/>
  <c r="W656" i="6"/>
  <c r="X656" i="6"/>
  <c r="K656" i="6" s="1"/>
  <c r="P656" i="6" s="1"/>
  <c r="J657" i="6"/>
  <c r="R657" i="6" s="1"/>
  <c r="M657" i="6"/>
  <c r="O657" i="6"/>
  <c r="Q657" i="6"/>
  <c r="W657" i="6"/>
  <c r="X657" i="6"/>
  <c r="K657" i="6" s="1"/>
  <c r="P657" i="6" s="1"/>
  <c r="J658" i="6"/>
  <c r="L658" i="6"/>
  <c r="M658" i="6"/>
  <c r="O658" i="6"/>
  <c r="Q658" i="6"/>
  <c r="R658" i="6"/>
  <c r="U658" i="6"/>
  <c r="V658" i="6"/>
  <c r="W658" i="6"/>
  <c r="X658" i="6"/>
  <c r="K658" i="6" s="1"/>
  <c r="P658" i="6" s="1"/>
  <c r="J659" i="6"/>
  <c r="R659" i="6" s="1"/>
  <c r="M659" i="6"/>
  <c r="O659" i="6"/>
  <c r="Q659" i="6"/>
  <c r="W659" i="6"/>
  <c r="X659" i="6"/>
  <c r="K659" i="6" s="1"/>
  <c r="P659" i="6" s="1"/>
  <c r="J660" i="6"/>
  <c r="L660" i="6"/>
  <c r="M660" i="6"/>
  <c r="O660" i="6"/>
  <c r="P660" i="6"/>
  <c r="Q660" i="6"/>
  <c r="R660" i="6"/>
  <c r="U660" i="6"/>
  <c r="V660" i="6"/>
  <c r="W660" i="6"/>
  <c r="X660" i="6"/>
  <c r="K660" i="6" s="1"/>
  <c r="J661" i="6"/>
  <c r="R661" i="6" s="1"/>
  <c r="M661" i="6"/>
  <c r="O661" i="6"/>
  <c r="Q661" i="6"/>
  <c r="W661" i="6"/>
  <c r="X661" i="6"/>
  <c r="K661" i="6" s="1"/>
  <c r="P661" i="6" s="1"/>
  <c r="J662" i="6"/>
  <c r="L662" i="6"/>
  <c r="M662" i="6"/>
  <c r="O662" i="6"/>
  <c r="P662" i="6"/>
  <c r="Q662" i="6"/>
  <c r="R662" i="6"/>
  <c r="U662" i="6"/>
  <c r="V662" i="6"/>
  <c r="W662" i="6"/>
  <c r="X662" i="6"/>
  <c r="K662" i="6" s="1"/>
  <c r="J663" i="6"/>
  <c r="M663" i="6"/>
  <c r="O663" i="6"/>
  <c r="Q663" i="6"/>
  <c r="R663" i="6"/>
  <c r="W663" i="6"/>
  <c r="X663" i="6"/>
  <c r="K663" i="6" s="1"/>
  <c r="P663" i="6" s="1"/>
  <c r="J664" i="6"/>
  <c r="L664" i="6"/>
  <c r="M664" i="6"/>
  <c r="O664" i="6"/>
  <c r="Q664" i="6"/>
  <c r="R664" i="6"/>
  <c r="U664" i="6"/>
  <c r="V664" i="6"/>
  <c r="W664" i="6"/>
  <c r="X664" i="6"/>
  <c r="K664" i="6" s="1"/>
  <c r="P664" i="6" s="1"/>
  <c r="J665" i="6"/>
  <c r="R665" i="6" s="1"/>
  <c r="M665" i="6"/>
  <c r="O665" i="6"/>
  <c r="Q665" i="6"/>
  <c r="W665" i="6"/>
  <c r="X665" i="6"/>
  <c r="K665" i="6" s="1"/>
  <c r="P665" i="6" s="1"/>
  <c r="J666" i="6"/>
  <c r="L666" i="6"/>
  <c r="M666" i="6"/>
  <c r="O666" i="6"/>
  <c r="Q666" i="6"/>
  <c r="R666" i="6"/>
  <c r="U666" i="6"/>
  <c r="V666" i="6"/>
  <c r="W666" i="6"/>
  <c r="X666" i="6"/>
  <c r="K666" i="6" s="1"/>
  <c r="P666" i="6" s="1"/>
  <c r="J667" i="6"/>
  <c r="R667" i="6" s="1"/>
  <c r="M667" i="6"/>
  <c r="O667" i="6"/>
  <c r="Q667" i="6"/>
  <c r="W667" i="6"/>
  <c r="X667" i="6"/>
  <c r="K667" i="6" s="1"/>
  <c r="P667" i="6" s="1"/>
  <c r="J668" i="6"/>
  <c r="L668" i="6"/>
  <c r="M668" i="6"/>
  <c r="O668" i="6"/>
  <c r="P668" i="6"/>
  <c r="Q668" i="6"/>
  <c r="R668" i="6"/>
  <c r="U668" i="6"/>
  <c r="V668" i="6"/>
  <c r="W668" i="6"/>
  <c r="X668" i="6"/>
  <c r="K668" i="6" s="1"/>
  <c r="J669" i="6"/>
  <c r="R669" i="6" s="1"/>
  <c r="M669" i="6"/>
  <c r="O669" i="6"/>
  <c r="Q669" i="6"/>
  <c r="W669" i="6"/>
  <c r="X669" i="6"/>
  <c r="K669" i="6" s="1"/>
  <c r="P669" i="6" s="1"/>
  <c r="J670" i="6"/>
  <c r="L670" i="6"/>
  <c r="M670" i="6"/>
  <c r="O670" i="6"/>
  <c r="P670" i="6"/>
  <c r="Q670" i="6"/>
  <c r="R670" i="6"/>
  <c r="U670" i="6"/>
  <c r="V670" i="6"/>
  <c r="W670" i="6"/>
  <c r="X670" i="6"/>
  <c r="K670" i="6" s="1"/>
  <c r="J671" i="6"/>
  <c r="M671" i="6"/>
  <c r="O671" i="6"/>
  <c r="Q671" i="6"/>
  <c r="R671" i="6"/>
  <c r="W671" i="6"/>
  <c r="X671" i="6"/>
  <c r="K671" i="6" s="1"/>
  <c r="P671" i="6" s="1"/>
  <c r="J672" i="6"/>
  <c r="L672" i="6"/>
  <c r="M672" i="6"/>
  <c r="O672" i="6"/>
  <c r="Q672" i="6"/>
  <c r="R672" i="6"/>
  <c r="U672" i="6"/>
  <c r="V672" i="6"/>
  <c r="W672" i="6"/>
  <c r="X672" i="6"/>
  <c r="K672" i="6" s="1"/>
  <c r="P672" i="6" s="1"/>
  <c r="J673" i="6"/>
  <c r="R673" i="6" s="1"/>
  <c r="M673" i="6"/>
  <c r="O673" i="6"/>
  <c r="Q673" i="6"/>
  <c r="W673" i="6"/>
  <c r="X673" i="6"/>
  <c r="K673" i="6" s="1"/>
  <c r="P673" i="6" s="1"/>
  <c r="J674" i="6"/>
  <c r="L674" i="6"/>
  <c r="M674" i="6"/>
  <c r="O674" i="6"/>
  <c r="Q674" i="6"/>
  <c r="R674" i="6"/>
  <c r="U674" i="6"/>
  <c r="V674" i="6"/>
  <c r="W674" i="6"/>
  <c r="X674" i="6"/>
  <c r="K674" i="6" s="1"/>
  <c r="P674" i="6" s="1"/>
  <c r="M675" i="6"/>
  <c r="O675" i="6"/>
  <c r="Q675" i="6"/>
  <c r="X675" i="6"/>
  <c r="T675" i="6" s="1"/>
  <c r="J676" i="6"/>
  <c r="L676" i="6"/>
  <c r="M676" i="6"/>
  <c r="O676" i="6"/>
  <c r="Q676" i="6"/>
  <c r="R676" i="6"/>
  <c r="U676" i="6"/>
  <c r="V676" i="6"/>
  <c r="W676" i="6"/>
  <c r="X676" i="6"/>
  <c r="K676" i="6" s="1"/>
  <c r="P676" i="6" s="1"/>
  <c r="J677" i="6"/>
  <c r="R677" i="6" s="1"/>
  <c r="M677" i="6"/>
  <c r="O677" i="6"/>
  <c r="Q677" i="6"/>
  <c r="T677" i="6"/>
  <c r="W677" i="6"/>
  <c r="X677" i="6"/>
  <c r="J678" i="6"/>
  <c r="L678" i="6"/>
  <c r="M678" i="6"/>
  <c r="O678" i="6"/>
  <c r="Q678" i="6"/>
  <c r="R678" i="6"/>
  <c r="U678" i="6"/>
  <c r="V678" i="6"/>
  <c r="W678" i="6"/>
  <c r="X678" i="6"/>
  <c r="K678" i="6" s="1"/>
  <c r="P678" i="6" s="1"/>
  <c r="J679" i="6"/>
  <c r="M679" i="6"/>
  <c r="O679" i="6"/>
  <c r="Q679" i="6"/>
  <c r="R679" i="6"/>
  <c r="T679" i="6"/>
  <c r="W679" i="6"/>
  <c r="X679" i="6"/>
  <c r="J680" i="6"/>
  <c r="L680" i="6"/>
  <c r="M680" i="6"/>
  <c r="O680" i="6"/>
  <c r="P680" i="6"/>
  <c r="Q680" i="6"/>
  <c r="R680" i="6"/>
  <c r="U680" i="6"/>
  <c r="V680" i="6"/>
  <c r="W680" i="6"/>
  <c r="X680" i="6"/>
  <c r="K680" i="6" s="1"/>
  <c r="M681" i="6"/>
  <c r="O681" i="6"/>
  <c r="Q681" i="6"/>
  <c r="X681" i="6"/>
  <c r="T681" i="6" s="1"/>
  <c r="J682" i="6"/>
  <c r="L682" i="6"/>
  <c r="M682" i="6"/>
  <c r="O682" i="6"/>
  <c r="P682" i="6"/>
  <c r="Q682" i="6"/>
  <c r="R682" i="6"/>
  <c r="U682" i="6"/>
  <c r="V682" i="6"/>
  <c r="W682" i="6"/>
  <c r="X682" i="6"/>
  <c r="K682" i="6" s="1"/>
  <c r="M683" i="6"/>
  <c r="O683" i="6"/>
  <c r="Q683" i="6"/>
  <c r="X683" i="6"/>
  <c r="T683" i="6" s="1"/>
  <c r="J684" i="6"/>
  <c r="L684" i="6"/>
  <c r="M684" i="6"/>
  <c r="O684" i="6"/>
  <c r="Q684" i="6"/>
  <c r="R684" i="6"/>
  <c r="U684" i="6"/>
  <c r="V684" i="6"/>
  <c r="W684" i="6"/>
  <c r="X684" i="6"/>
  <c r="K684" i="6" s="1"/>
  <c r="P684" i="6" s="1"/>
  <c r="J685" i="6"/>
  <c r="R685" i="6" s="1"/>
  <c r="M685" i="6"/>
  <c r="O685" i="6"/>
  <c r="Q685" i="6"/>
  <c r="T685" i="6"/>
  <c r="W685" i="6"/>
  <c r="X685" i="6"/>
  <c r="J686" i="6"/>
  <c r="L686" i="6"/>
  <c r="M686" i="6"/>
  <c r="O686" i="6"/>
  <c r="Q686" i="6"/>
  <c r="R686" i="6"/>
  <c r="U686" i="6"/>
  <c r="V686" i="6"/>
  <c r="W686" i="6"/>
  <c r="X686" i="6"/>
  <c r="K686" i="6" s="1"/>
  <c r="P686" i="6" s="1"/>
  <c r="J687" i="6"/>
  <c r="M687" i="6"/>
  <c r="O687" i="6"/>
  <c r="Q687" i="6"/>
  <c r="R687" i="6"/>
  <c r="T687" i="6"/>
  <c r="W687" i="6"/>
  <c r="X687" i="6"/>
  <c r="J688" i="6"/>
  <c r="L688" i="6"/>
  <c r="M688" i="6"/>
  <c r="O688" i="6"/>
  <c r="P688" i="6"/>
  <c r="Q688" i="6"/>
  <c r="R688" i="6"/>
  <c r="U688" i="6"/>
  <c r="V688" i="6"/>
  <c r="W688" i="6"/>
  <c r="X688" i="6"/>
  <c r="K688" i="6" s="1"/>
  <c r="M689" i="6"/>
  <c r="O689" i="6"/>
  <c r="Q689" i="6"/>
  <c r="X689" i="6"/>
  <c r="T689" i="6" s="1"/>
  <c r="J690" i="6"/>
  <c r="L690" i="6"/>
  <c r="M690" i="6"/>
  <c r="O690" i="6"/>
  <c r="P690" i="6"/>
  <c r="Q690" i="6"/>
  <c r="R690" i="6"/>
  <c r="U690" i="6"/>
  <c r="V690" i="6"/>
  <c r="W690" i="6"/>
  <c r="X690" i="6"/>
  <c r="K690" i="6" s="1"/>
  <c r="M691" i="6"/>
  <c r="O691" i="6"/>
  <c r="Q691" i="6"/>
  <c r="X691" i="6"/>
  <c r="T691" i="6" s="1"/>
  <c r="J692" i="6"/>
  <c r="L692" i="6"/>
  <c r="M692" i="6"/>
  <c r="O692" i="6"/>
  <c r="Q692" i="6"/>
  <c r="R692" i="6"/>
  <c r="U692" i="6"/>
  <c r="V692" i="6"/>
  <c r="W692" i="6"/>
  <c r="X692" i="6"/>
  <c r="K692" i="6" s="1"/>
  <c r="P692" i="6" s="1"/>
  <c r="J693" i="6"/>
  <c r="R693" i="6" s="1"/>
  <c r="M693" i="6"/>
  <c r="O693" i="6"/>
  <c r="Q693" i="6"/>
  <c r="T693" i="6"/>
  <c r="W693" i="6"/>
  <c r="X693" i="6"/>
  <c r="L694" i="6"/>
  <c r="M694" i="6"/>
  <c r="O694" i="6"/>
  <c r="Q694" i="6"/>
  <c r="U694" i="6"/>
  <c r="V694" i="6"/>
  <c r="X694" i="6"/>
  <c r="J694" i="6" s="1"/>
  <c r="R694" i="6" s="1"/>
  <c r="M695" i="6"/>
  <c r="O695" i="6"/>
  <c r="Q695" i="6"/>
  <c r="X695" i="6"/>
  <c r="T695" i="6" s="1"/>
  <c r="L696" i="6"/>
  <c r="M696" i="6"/>
  <c r="O696" i="6"/>
  <c r="Q696" i="6"/>
  <c r="U696" i="6"/>
  <c r="V696" i="6"/>
  <c r="X696" i="6"/>
  <c r="J696" i="6" s="1"/>
  <c r="R696" i="6" s="1"/>
  <c r="J697" i="6"/>
  <c r="R697" i="6" s="1"/>
  <c r="M697" i="6"/>
  <c r="O697" i="6"/>
  <c r="Q697" i="6"/>
  <c r="T697" i="6"/>
  <c r="W697" i="6"/>
  <c r="X697" i="6"/>
  <c r="L698" i="6"/>
  <c r="M698" i="6"/>
  <c r="O698" i="6"/>
  <c r="Q698" i="6"/>
  <c r="U698" i="6"/>
  <c r="V698" i="6"/>
  <c r="X698" i="6"/>
  <c r="J698" i="6" s="1"/>
  <c r="R698" i="6" s="1"/>
  <c r="M699" i="6"/>
  <c r="O699" i="6"/>
  <c r="Q699" i="6"/>
  <c r="X699" i="6"/>
  <c r="T699" i="6" s="1"/>
  <c r="L700" i="6"/>
  <c r="M700" i="6"/>
  <c r="O700" i="6"/>
  <c r="Q700" i="6"/>
  <c r="U700" i="6"/>
  <c r="V700" i="6"/>
  <c r="X700" i="6"/>
  <c r="J700" i="6" s="1"/>
  <c r="R700" i="6" s="1"/>
  <c r="J701" i="6"/>
  <c r="R701" i="6" s="1"/>
  <c r="M701" i="6"/>
  <c r="O701" i="6"/>
  <c r="Q701" i="6"/>
  <c r="T701" i="6"/>
  <c r="W701" i="6"/>
  <c r="X701" i="6"/>
  <c r="L702" i="6"/>
  <c r="M702" i="6"/>
  <c r="O702" i="6"/>
  <c r="Q702" i="6"/>
  <c r="U702" i="6"/>
  <c r="V702" i="6"/>
  <c r="X702" i="6"/>
  <c r="J702" i="6" s="1"/>
  <c r="R702" i="6" s="1"/>
  <c r="M703" i="6"/>
  <c r="O703" i="6"/>
  <c r="Q703" i="6"/>
  <c r="X703" i="6"/>
  <c r="T703" i="6" s="1"/>
  <c r="L704" i="6"/>
  <c r="M704" i="6"/>
  <c r="O704" i="6"/>
  <c r="Q704" i="6"/>
  <c r="U704" i="6"/>
  <c r="V704" i="6"/>
  <c r="X704" i="6"/>
  <c r="J704" i="6" s="1"/>
  <c r="R704" i="6" s="1"/>
  <c r="J705" i="6"/>
  <c r="R705" i="6" s="1"/>
  <c r="M705" i="6"/>
  <c r="O705" i="6"/>
  <c r="Q705" i="6"/>
  <c r="T705" i="6"/>
  <c r="W705" i="6"/>
  <c r="X705" i="6"/>
  <c r="L706" i="6"/>
  <c r="M706" i="6"/>
  <c r="O706" i="6"/>
  <c r="Q706" i="6"/>
  <c r="U706" i="6"/>
  <c r="V706" i="6"/>
  <c r="X706" i="6"/>
  <c r="J706" i="6" s="1"/>
  <c r="R706" i="6" s="1"/>
  <c r="M707" i="6"/>
  <c r="O707" i="6"/>
  <c r="Q707" i="6"/>
  <c r="X707" i="6"/>
  <c r="T707" i="6" s="1"/>
  <c r="L708" i="6"/>
  <c r="M708" i="6"/>
  <c r="O708" i="6"/>
  <c r="Q708" i="6"/>
  <c r="U708" i="6"/>
  <c r="V708" i="6"/>
  <c r="X708" i="6"/>
  <c r="J708" i="6" s="1"/>
  <c r="R708" i="6" s="1"/>
  <c r="J709" i="6"/>
  <c r="R709" i="6" s="1"/>
  <c r="M709" i="6"/>
  <c r="O709" i="6"/>
  <c r="Q709" i="6"/>
  <c r="T709" i="6"/>
  <c r="W709" i="6"/>
  <c r="X709" i="6"/>
  <c r="L710" i="6"/>
  <c r="M710" i="6"/>
  <c r="O710" i="6"/>
  <c r="Q710" i="6"/>
  <c r="U710" i="6"/>
  <c r="V710" i="6"/>
  <c r="X710" i="6"/>
  <c r="J710" i="6" s="1"/>
  <c r="R710" i="6" s="1"/>
  <c r="M711" i="6"/>
  <c r="O711" i="6"/>
  <c r="Q711" i="6"/>
  <c r="X711" i="6"/>
  <c r="T711" i="6" s="1"/>
  <c r="L712" i="6"/>
  <c r="M712" i="6"/>
  <c r="O712" i="6"/>
  <c r="Q712" i="6"/>
  <c r="U712" i="6"/>
  <c r="V712" i="6"/>
  <c r="X712" i="6"/>
  <c r="J712" i="6" s="1"/>
  <c r="R712" i="6" s="1"/>
  <c r="J713" i="6"/>
  <c r="R713" i="6" s="1"/>
  <c r="K713" i="6"/>
  <c r="P713" i="6" s="1"/>
  <c r="M713" i="6"/>
  <c r="O713" i="6"/>
  <c r="Q713" i="6"/>
  <c r="T713" i="6"/>
  <c r="V713" i="6"/>
  <c r="W713" i="6"/>
  <c r="X713" i="6"/>
  <c r="K714" i="6"/>
  <c r="M714" i="6"/>
  <c r="O714" i="6"/>
  <c r="P714" i="6"/>
  <c r="Q714" i="6"/>
  <c r="V714" i="6"/>
  <c r="X714" i="6"/>
  <c r="T714" i="6" s="1"/>
  <c r="M715" i="6"/>
  <c r="O715" i="6"/>
  <c r="Q715" i="6"/>
  <c r="X715" i="6"/>
  <c r="T715" i="6" s="1"/>
  <c r="K716" i="6"/>
  <c r="M716" i="6"/>
  <c r="O716" i="6"/>
  <c r="P716" i="6"/>
  <c r="Q716" i="6"/>
  <c r="U716" i="6"/>
  <c r="V716" i="6"/>
  <c r="X716" i="6"/>
  <c r="T716" i="6" s="1"/>
  <c r="K717" i="6"/>
  <c r="P717" i="6" s="1"/>
  <c r="M717" i="6"/>
  <c r="O717" i="6"/>
  <c r="Q717" i="6"/>
  <c r="W717" i="6"/>
  <c r="X717" i="6"/>
  <c r="T717" i="6" s="1"/>
  <c r="K718" i="6"/>
  <c r="M718" i="6"/>
  <c r="O718" i="6"/>
  <c r="P718" i="6"/>
  <c r="Q718" i="6"/>
  <c r="T718" i="6"/>
  <c r="U718" i="6"/>
  <c r="V718" i="6"/>
  <c r="X718" i="6"/>
  <c r="J719" i="6"/>
  <c r="R719" i="6" s="1"/>
  <c r="K719" i="6"/>
  <c r="P719" i="6" s="1"/>
  <c r="M719" i="6"/>
  <c r="O719" i="6"/>
  <c r="Q719" i="6"/>
  <c r="V719" i="6"/>
  <c r="W719" i="6"/>
  <c r="X719" i="6"/>
  <c r="T719" i="6" s="1"/>
  <c r="M720" i="6"/>
  <c r="O720" i="6"/>
  <c r="Q720" i="6"/>
  <c r="X720" i="6"/>
  <c r="T720" i="6" s="1"/>
  <c r="J721" i="6"/>
  <c r="R721" i="6" s="1"/>
  <c r="K721" i="6"/>
  <c r="P721" i="6" s="1"/>
  <c r="M721" i="6"/>
  <c r="O721" i="6"/>
  <c r="Q721" i="6"/>
  <c r="T721" i="6"/>
  <c r="V721" i="6"/>
  <c r="W721" i="6"/>
  <c r="X721" i="6"/>
  <c r="K722" i="6"/>
  <c r="M722" i="6"/>
  <c r="O722" i="6"/>
  <c r="P722" i="6"/>
  <c r="Q722" i="6"/>
  <c r="V722" i="6"/>
  <c r="X722" i="6"/>
  <c r="T722" i="6" s="1"/>
  <c r="M723" i="6"/>
  <c r="O723" i="6"/>
  <c r="Q723" i="6"/>
  <c r="X723" i="6"/>
  <c r="T723" i="6" s="1"/>
  <c r="K724" i="6"/>
  <c r="M724" i="6"/>
  <c r="O724" i="6"/>
  <c r="P724" i="6"/>
  <c r="Q724" i="6"/>
  <c r="U724" i="6"/>
  <c r="V724" i="6"/>
  <c r="X724" i="6"/>
  <c r="T724" i="6" s="1"/>
  <c r="K725" i="6"/>
  <c r="P725" i="6" s="1"/>
  <c r="M725" i="6"/>
  <c r="O725" i="6"/>
  <c r="Q725" i="6"/>
  <c r="W725" i="6"/>
  <c r="X725" i="6"/>
  <c r="T725" i="6" s="1"/>
  <c r="K726" i="6"/>
  <c r="M726" i="6"/>
  <c r="O726" i="6"/>
  <c r="P726" i="6"/>
  <c r="Q726" i="6"/>
  <c r="T726" i="6"/>
  <c r="U726" i="6"/>
  <c r="V726" i="6"/>
  <c r="X726" i="6"/>
  <c r="J727" i="6"/>
  <c r="R727" i="6" s="1"/>
  <c r="K727" i="6"/>
  <c r="P727" i="6" s="1"/>
  <c r="M727" i="6"/>
  <c r="O727" i="6"/>
  <c r="Q727" i="6"/>
  <c r="V727" i="6"/>
  <c r="W727" i="6"/>
  <c r="X727" i="6"/>
  <c r="T727" i="6" s="1"/>
  <c r="M728" i="6"/>
  <c r="O728" i="6"/>
  <c r="Q728" i="6"/>
  <c r="X728" i="6"/>
  <c r="T728" i="6" s="1"/>
  <c r="J729" i="6"/>
  <c r="R729" i="6" s="1"/>
  <c r="K729" i="6"/>
  <c r="P729" i="6" s="1"/>
  <c r="M729" i="6"/>
  <c r="O729" i="6"/>
  <c r="Q729" i="6"/>
  <c r="T729" i="6"/>
  <c r="V729" i="6"/>
  <c r="W729" i="6"/>
  <c r="X729" i="6"/>
  <c r="K730" i="6"/>
  <c r="M730" i="6"/>
  <c r="O730" i="6"/>
  <c r="P730" i="6"/>
  <c r="Q730" i="6"/>
  <c r="V730" i="6"/>
  <c r="X730" i="6"/>
  <c r="T730" i="6" s="1"/>
  <c r="M731" i="6"/>
  <c r="O731" i="6"/>
  <c r="Q731" i="6"/>
  <c r="X731" i="6"/>
  <c r="T731" i="6" s="1"/>
  <c r="K732" i="6"/>
  <c r="M732" i="6"/>
  <c r="O732" i="6"/>
  <c r="P732" i="6"/>
  <c r="Q732" i="6"/>
  <c r="U732" i="6"/>
  <c r="V732" i="6"/>
  <c r="X732" i="6"/>
  <c r="T732" i="6" s="1"/>
  <c r="K733" i="6"/>
  <c r="P733" i="6" s="1"/>
  <c r="M733" i="6"/>
  <c r="O733" i="6"/>
  <c r="Q733" i="6"/>
  <c r="W733" i="6"/>
  <c r="X733" i="6"/>
  <c r="T733" i="6" s="1"/>
  <c r="K734" i="6"/>
  <c r="M734" i="6"/>
  <c r="O734" i="6"/>
  <c r="P734" i="6"/>
  <c r="Q734" i="6"/>
  <c r="T734" i="6"/>
  <c r="U734" i="6"/>
  <c r="V734" i="6"/>
  <c r="X734" i="6"/>
  <c r="J735" i="6"/>
  <c r="R735" i="6" s="1"/>
  <c r="K735" i="6"/>
  <c r="P735" i="6" s="1"/>
  <c r="M735" i="6"/>
  <c r="O735" i="6"/>
  <c r="Q735" i="6"/>
  <c r="V735" i="6"/>
  <c r="W735" i="6"/>
  <c r="X735" i="6"/>
  <c r="T735" i="6" s="1"/>
  <c r="M736" i="6"/>
  <c r="O736" i="6"/>
  <c r="Q736" i="6"/>
  <c r="X736" i="6"/>
  <c r="T736" i="6" s="1"/>
  <c r="J737" i="6"/>
  <c r="R737" i="6" s="1"/>
  <c r="K737" i="6"/>
  <c r="P737" i="6" s="1"/>
  <c r="M737" i="6"/>
  <c r="O737" i="6"/>
  <c r="Q737" i="6"/>
  <c r="T737" i="6"/>
  <c r="V737" i="6"/>
  <c r="W737" i="6"/>
  <c r="X737" i="6"/>
  <c r="K738" i="6"/>
  <c r="M738" i="6"/>
  <c r="O738" i="6"/>
  <c r="P738" i="6"/>
  <c r="Q738" i="6"/>
  <c r="V738" i="6"/>
  <c r="X738" i="6"/>
  <c r="T738" i="6" s="1"/>
  <c r="M739" i="6"/>
  <c r="O739" i="6"/>
  <c r="Q739" i="6"/>
  <c r="X739" i="6"/>
  <c r="T739" i="6" s="1"/>
  <c r="K740" i="6"/>
  <c r="M740" i="6"/>
  <c r="O740" i="6"/>
  <c r="P740" i="6"/>
  <c r="Q740" i="6"/>
  <c r="U740" i="6"/>
  <c r="V740" i="6"/>
  <c r="X740" i="6"/>
  <c r="T740" i="6" s="1"/>
  <c r="K741" i="6"/>
  <c r="P741" i="6" s="1"/>
  <c r="M741" i="6"/>
  <c r="O741" i="6"/>
  <c r="Q741" i="6"/>
  <c r="V741" i="6"/>
  <c r="W741" i="6"/>
  <c r="X741" i="6"/>
  <c r="L741" i="6" s="1"/>
  <c r="M742" i="6"/>
  <c r="O742" i="6"/>
  <c r="Q742" i="6"/>
  <c r="X742" i="6"/>
  <c r="K742" i="6" s="1"/>
  <c r="P742" i="6" s="1"/>
  <c r="J743" i="6"/>
  <c r="M743" i="6"/>
  <c r="O743" i="6"/>
  <c r="Q743" i="6"/>
  <c r="R743" i="6"/>
  <c r="V743" i="6"/>
  <c r="W743" i="6"/>
  <c r="X743" i="6"/>
  <c r="K743" i="6" s="1"/>
  <c r="P743" i="6" s="1"/>
  <c r="M744" i="6"/>
  <c r="O744" i="6"/>
  <c r="Q744" i="6"/>
  <c r="X744" i="6"/>
  <c r="K744" i="6" s="1"/>
  <c r="P744" i="6" s="1"/>
  <c r="J745" i="6"/>
  <c r="M745" i="6"/>
  <c r="O745" i="6"/>
  <c r="Q745" i="6"/>
  <c r="R745" i="6"/>
  <c r="V745" i="6"/>
  <c r="W745" i="6"/>
  <c r="X745" i="6"/>
  <c r="K745" i="6" s="1"/>
  <c r="P745" i="6" s="1"/>
  <c r="M746" i="6"/>
  <c r="O746" i="6"/>
  <c r="Q746" i="6"/>
  <c r="X746" i="6"/>
  <c r="K746" i="6" s="1"/>
  <c r="P746" i="6" s="1"/>
  <c r="J747" i="6"/>
  <c r="M747" i="6"/>
  <c r="O747" i="6"/>
  <c r="Q747" i="6"/>
  <c r="R747" i="6"/>
  <c r="V747" i="6"/>
  <c r="W747" i="6"/>
  <c r="X747" i="6"/>
  <c r="K747" i="6" s="1"/>
  <c r="P747" i="6" s="1"/>
  <c r="K748" i="6"/>
  <c r="P748" i="6" s="1"/>
  <c r="M748" i="6"/>
  <c r="O748" i="6"/>
  <c r="Q748" i="6"/>
  <c r="T748" i="6"/>
  <c r="X748" i="6"/>
  <c r="J749" i="6"/>
  <c r="M749" i="6"/>
  <c r="O749" i="6"/>
  <c r="Q749" i="6"/>
  <c r="R749" i="6"/>
  <c r="V749" i="6"/>
  <c r="W749" i="6"/>
  <c r="X749" i="6"/>
  <c r="K749" i="6" s="1"/>
  <c r="P749" i="6" s="1"/>
  <c r="M750" i="6"/>
  <c r="O750" i="6"/>
  <c r="Q750" i="6"/>
  <c r="X750" i="6"/>
  <c r="J751" i="6"/>
  <c r="M751" i="6"/>
  <c r="O751" i="6"/>
  <c r="Q751" i="6"/>
  <c r="R751" i="6"/>
  <c r="V751" i="6"/>
  <c r="W751" i="6"/>
  <c r="X751" i="6"/>
  <c r="K751" i="6" s="1"/>
  <c r="P751" i="6" s="1"/>
  <c r="M752" i="6"/>
  <c r="O752" i="6"/>
  <c r="Q752" i="6"/>
  <c r="X752" i="6"/>
  <c r="J753" i="6"/>
  <c r="M753" i="6"/>
  <c r="O753" i="6"/>
  <c r="Q753" i="6"/>
  <c r="R753" i="6"/>
  <c r="V753" i="6"/>
  <c r="W753" i="6"/>
  <c r="X753" i="6"/>
  <c r="K753" i="6" s="1"/>
  <c r="P753" i="6" s="1"/>
  <c r="M754" i="6"/>
  <c r="O754" i="6"/>
  <c r="Q754" i="6"/>
  <c r="X754" i="6"/>
  <c r="J755" i="6"/>
  <c r="M755" i="6"/>
  <c r="O755" i="6"/>
  <c r="Q755" i="6"/>
  <c r="R755" i="6"/>
  <c r="V755" i="6"/>
  <c r="W755" i="6"/>
  <c r="X755" i="6"/>
  <c r="K755" i="6" s="1"/>
  <c r="P755" i="6" s="1"/>
  <c r="M756" i="6"/>
  <c r="O756" i="6"/>
  <c r="Q756" i="6"/>
  <c r="X756" i="6"/>
  <c r="J757" i="6"/>
  <c r="M757" i="6"/>
  <c r="O757" i="6"/>
  <c r="Q757" i="6"/>
  <c r="R757" i="6"/>
  <c r="V757" i="6"/>
  <c r="W757" i="6"/>
  <c r="X757" i="6"/>
  <c r="K757" i="6" s="1"/>
  <c r="P757" i="6" s="1"/>
  <c r="M758" i="6"/>
  <c r="O758" i="6"/>
  <c r="Q758" i="6"/>
  <c r="X758" i="6"/>
  <c r="J759" i="6"/>
  <c r="M759" i="6"/>
  <c r="O759" i="6"/>
  <c r="Q759" i="6"/>
  <c r="R759" i="6"/>
  <c r="V759" i="6"/>
  <c r="W759" i="6"/>
  <c r="X759" i="6"/>
  <c r="K759" i="6" s="1"/>
  <c r="P759" i="6" s="1"/>
  <c r="M760" i="6"/>
  <c r="O760" i="6"/>
  <c r="Q760" i="6"/>
  <c r="X760" i="6"/>
  <c r="J761" i="6"/>
  <c r="M761" i="6"/>
  <c r="O761" i="6"/>
  <c r="Q761" i="6"/>
  <c r="R761" i="6"/>
  <c r="V761" i="6"/>
  <c r="W761" i="6"/>
  <c r="X761" i="6"/>
  <c r="K761" i="6" s="1"/>
  <c r="P761" i="6" s="1"/>
  <c r="L762" i="6"/>
  <c r="M762" i="6"/>
  <c r="O762" i="6"/>
  <c r="Q762" i="6"/>
  <c r="T762" i="6"/>
  <c r="U762" i="6"/>
  <c r="X762" i="6"/>
  <c r="J763" i="6"/>
  <c r="R763" i="6" s="1"/>
  <c r="M763" i="6"/>
  <c r="O763" i="6"/>
  <c r="Q763" i="6"/>
  <c r="V763" i="6"/>
  <c r="W763" i="6"/>
  <c r="X763" i="6"/>
  <c r="K763" i="6" s="1"/>
  <c r="P763" i="6" s="1"/>
  <c r="M764" i="6"/>
  <c r="O764" i="6"/>
  <c r="Q764" i="6"/>
  <c r="U764" i="6"/>
  <c r="X764" i="6"/>
  <c r="K765" i="6"/>
  <c r="P765" i="6" s="1"/>
  <c r="M765" i="6"/>
  <c r="O765" i="6"/>
  <c r="Q765" i="6"/>
  <c r="T765" i="6"/>
  <c r="W765" i="6"/>
  <c r="X765" i="6"/>
  <c r="K766" i="6"/>
  <c r="M766" i="6"/>
  <c r="O766" i="6"/>
  <c r="P766" i="6"/>
  <c r="Q766" i="6"/>
  <c r="T766" i="6"/>
  <c r="U766" i="6"/>
  <c r="V766" i="6"/>
  <c r="X766" i="6"/>
  <c r="J767" i="6"/>
  <c r="R767" i="6" s="1"/>
  <c r="M767" i="6"/>
  <c r="O767" i="6"/>
  <c r="Q767" i="6"/>
  <c r="V767" i="6"/>
  <c r="X767" i="6"/>
  <c r="M768" i="6"/>
  <c r="O768" i="6"/>
  <c r="Q768" i="6"/>
  <c r="X768" i="6"/>
  <c r="T768" i="6" s="1"/>
  <c r="J769" i="6"/>
  <c r="R769" i="6" s="1"/>
  <c r="K769" i="6"/>
  <c r="P769" i="6" s="1"/>
  <c r="M769" i="6"/>
  <c r="O769" i="6"/>
  <c r="Q769" i="6"/>
  <c r="T769" i="6"/>
  <c r="V769" i="6"/>
  <c r="W769" i="6"/>
  <c r="X769" i="6"/>
  <c r="K770" i="6"/>
  <c r="M770" i="6"/>
  <c r="O770" i="6"/>
  <c r="P770" i="6"/>
  <c r="Q770" i="6"/>
  <c r="T770" i="6"/>
  <c r="V770" i="6"/>
  <c r="X770" i="6"/>
  <c r="M771" i="6"/>
  <c r="O771" i="6"/>
  <c r="Q771" i="6"/>
  <c r="X771" i="6"/>
  <c r="T771" i="6" s="1"/>
  <c r="M772" i="6"/>
  <c r="O772" i="6"/>
  <c r="Q772" i="6"/>
  <c r="U772" i="6"/>
  <c r="X772" i="6"/>
  <c r="K773" i="6"/>
  <c r="P773" i="6" s="1"/>
  <c r="M773" i="6"/>
  <c r="O773" i="6"/>
  <c r="Q773" i="6"/>
  <c r="T773" i="6"/>
  <c r="W773" i="6"/>
  <c r="X773" i="6"/>
  <c r="K774" i="6"/>
  <c r="M774" i="6"/>
  <c r="O774" i="6"/>
  <c r="P774" i="6"/>
  <c r="Q774" i="6"/>
  <c r="T774" i="6"/>
  <c r="U774" i="6"/>
  <c r="V774" i="6"/>
  <c r="X774" i="6"/>
  <c r="J775" i="6"/>
  <c r="R775" i="6" s="1"/>
  <c r="M775" i="6"/>
  <c r="O775" i="6"/>
  <c r="Q775" i="6"/>
  <c r="V775" i="6"/>
  <c r="X775" i="6"/>
  <c r="M776" i="6"/>
  <c r="O776" i="6"/>
  <c r="Q776" i="6"/>
  <c r="X776" i="6"/>
  <c r="T776" i="6" s="1"/>
  <c r="J777" i="6"/>
  <c r="R777" i="6" s="1"/>
  <c r="K777" i="6"/>
  <c r="P777" i="6" s="1"/>
  <c r="M777" i="6"/>
  <c r="O777" i="6"/>
  <c r="Q777" i="6"/>
  <c r="T777" i="6"/>
  <c r="V777" i="6"/>
  <c r="W777" i="6"/>
  <c r="X777" i="6"/>
  <c r="K778" i="6"/>
  <c r="M778" i="6"/>
  <c r="O778" i="6"/>
  <c r="P778" i="6"/>
  <c r="Q778" i="6"/>
  <c r="T778" i="6"/>
  <c r="V778" i="6"/>
  <c r="X778" i="6"/>
  <c r="M779" i="6"/>
  <c r="O779" i="6"/>
  <c r="Q779" i="6"/>
  <c r="X779" i="6"/>
  <c r="T779" i="6" s="1"/>
  <c r="M780" i="6"/>
  <c r="O780" i="6"/>
  <c r="Q780" i="6"/>
  <c r="U780" i="6"/>
  <c r="X780" i="6"/>
  <c r="K781" i="6"/>
  <c r="P781" i="6" s="1"/>
  <c r="M781" i="6"/>
  <c r="O781" i="6"/>
  <c r="Q781" i="6"/>
  <c r="T781" i="6"/>
  <c r="W781" i="6"/>
  <c r="X781" i="6"/>
  <c r="K782" i="6"/>
  <c r="M782" i="6"/>
  <c r="O782" i="6"/>
  <c r="P782" i="6"/>
  <c r="Q782" i="6"/>
  <c r="T782" i="6"/>
  <c r="U782" i="6"/>
  <c r="V782" i="6"/>
  <c r="X782" i="6"/>
  <c r="J783" i="6"/>
  <c r="R783" i="6" s="1"/>
  <c r="M783" i="6"/>
  <c r="O783" i="6"/>
  <c r="Q783" i="6"/>
  <c r="V783" i="6"/>
  <c r="X783" i="6"/>
  <c r="M784" i="6"/>
  <c r="O784" i="6"/>
  <c r="Q784" i="6"/>
  <c r="X784" i="6"/>
  <c r="T784" i="6" s="1"/>
  <c r="J785" i="6"/>
  <c r="R785" i="6" s="1"/>
  <c r="K785" i="6"/>
  <c r="P785" i="6" s="1"/>
  <c r="M785" i="6"/>
  <c r="O785" i="6"/>
  <c r="Q785" i="6"/>
  <c r="T785" i="6"/>
  <c r="V785" i="6"/>
  <c r="W785" i="6"/>
  <c r="X785" i="6"/>
  <c r="K786" i="6"/>
  <c r="M786" i="6"/>
  <c r="O786" i="6"/>
  <c r="P786" i="6"/>
  <c r="Q786" i="6"/>
  <c r="T786" i="6"/>
  <c r="V786" i="6"/>
  <c r="X786" i="6"/>
  <c r="M787" i="6"/>
  <c r="O787" i="6"/>
  <c r="Q787" i="6"/>
  <c r="X787" i="6"/>
  <c r="T787" i="6" s="1"/>
  <c r="M788" i="6"/>
  <c r="O788" i="6"/>
  <c r="Q788" i="6"/>
  <c r="U788" i="6"/>
  <c r="X788" i="6"/>
  <c r="K789" i="6"/>
  <c r="P789" i="6" s="1"/>
  <c r="M789" i="6"/>
  <c r="O789" i="6"/>
  <c r="Q789" i="6"/>
  <c r="T789" i="6"/>
  <c r="W789" i="6"/>
  <c r="X789" i="6"/>
  <c r="K790" i="6"/>
  <c r="M790" i="6"/>
  <c r="O790" i="6"/>
  <c r="P790" i="6"/>
  <c r="Q790" i="6"/>
  <c r="T790" i="6"/>
  <c r="U790" i="6"/>
  <c r="V790" i="6"/>
  <c r="X790" i="6"/>
  <c r="J791" i="6"/>
  <c r="R791" i="6" s="1"/>
  <c r="M791" i="6"/>
  <c r="O791" i="6"/>
  <c r="Q791" i="6"/>
  <c r="V791" i="6"/>
  <c r="X791" i="6"/>
  <c r="M792" i="6"/>
  <c r="O792" i="6"/>
  <c r="Q792" i="6"/>
  <c r="X792" i="6"/>
  <c r="T792" i="6" s="1"/>
  <c r="J793" i="6"/>
  <c r="R793" i="6" s="1"/>
  <c r="K793" i="6"/>
  <c r="P793" i="6" s="1"/>
  <c r="M793" i="6"/>
  <c r="O793" i="6"/>
  <c r="Q793" i="6"/>
  <c r="T793" i="6"/>
  <c r="V793" i="6"/>
  <c r="W793" i="6"/>
  <c r="X793" i="6"/>
  <c r="K794" i="6"/>
  <c r="M794" i="6"/>
  <c r="O794" i="6"/>
  <c r="P794" i="6"/>
  <c r="Q794" i="6"/>
  <c r="T794" i="6"/>
  <c r="V794" i="6"/>
  <c r="X794" i="6"/>
  <c r="M795" i="6"/>
  <c r="O795" i="6"/>
  <c r="Q795" i="6"/>
  <c r="X795" i="6"/>
  <c r="T795" i="6" s="1"/>
  <c r="M796" i="6"/>
  <c r="O796" i="6"/>
  <c r="Q796" i="6"/>
  <c r="U796" i="6"/>
  <c r="X796" i="6"/>
  <c r="K797" i="6"/>
  <c r="P797" i="6" s="1"/>
  <c r="M797" i="6"/>
  <c r="O797" i="6"/>
  <c r="Q797" i="6"/>
  <c r="T797" i="6"/>
  <c r="W797" i="6"/>
  <c r="X797" i="6"/>
  <c r="K798" i="6"/>
  <c r="M798" i="6"/>
  <c r="O798" i="6"/>
  <c r="P798" i="6"/>
  <c r="Q798" i="6"/>
  <c r="T798" i="6"/>
  <c r="U798" i="6"/>
  <c r="V798" i="6"/>
  <c r="X798" i="6"/>
  <c r="J799" i="6"/>
  <c r="R799" i="6" s="1"/>
  <c r="M799" i="6"/>
  <c r="O799" i="6"/>
  <c r="Q799" i="6"/>
  <c r="V799" i="6"/>
  <c r="X799" i="6"/>
  <c r="M800" i="6"/>
  <c r="O800" i="6"/>
  <c r="Q800" i="6"/>
  <c r="X800" i="6"/>
  <c r="T800" i="6" s="1"/>
  <c r="J801" i="6"/>
  <c r="R801" i="6" s="1"/>
  <c r="K801" i="6"/>
  <c r="P801" i="6" s="1"/>
  <c r="M801" i="6"/>
  <c r="O801" i="6"/>
  <c r="Q801" i="6"/>
  <c r="T801" i="6"/>
  <c r="V801" i="6"/>
  <c r="W801" i="6"/>
  <c r="X801" i="6"/>
  <c r="K802" i="6"/>
  <c r="M802" i="6"/>
  <c r="O802" i="6"/>
  <c r="P802" i="6"/>
  <c r="Q802" i="6"/>
  <c r="T802" i="6"/>
  <c r="V802" i="6"/>
  <c r="X802" i="6"/>
  <c r="M803" i="6"/>
  <c r="O803" i="6"/>
  <c r="Q803" i="6"/>
  <c r="X803" i="6"/>
  <c r="T803" i="6" s="1"/>
  <c r="M804" i="6"/>
  <c r="O804" i="6"/>
  <c r="Q804" i="6"/>
  <c r="U804" i="6"/>
  <c r="X804" i="6"/>
  <c r="K805" i="6"/>
  <c r="P805" i="6" s="1"/>
  <c r="M805" i="6"/>
  <c r="O805" i="6"/>
  <c r="Q805" i="6"/>
  <c r="T805" i="6"/>
  <c r="W805" i="6"/>
  <c r="X805" i="6"/>
  <c r="K806" i="6"/>
  <c r="M806" i="6"/>
  <c r="O806" i="6"/>
  <c r="P806" i="6"/>
  <c r="Q806" i="6"/>
  <c r="T806" i="6"/>
  <c r="U806" i="6"/>
  <c r="V806" i="6"/>
  <c r="X806" i="6"/>
  <c r="J807" i="6"/>
  <c r="R807" i="6" s="1"/>
  <c r="M807" i="6"/>
  <c r="O807" i="6"/>
  <c r="Q807" i="6"/>
  <c r="V807" i="6"/>
  <c r="X807" i="6"/>
  <c r="M808" i="6"/>
  <c r="O808" i="6"/>
  <c r="Q808" i="6"/>
  <c r="X808" i="6"/>
  <c r="T808" i="6" s="1"/>
  <c r="J809" i="6"/>
  <c r="R809" i="6" s="1"/>
  <c r="K809" i="6"/>
  <c r="P809" i="6" s="1"/>
  <c r="M809" i="6"/>
  <c r="O809" i="6"/>
  <c r="Q809" i="6"/>
  <c r="T809" i="6"/>
  <c r="V809" i="6"/>
  <c r="W809" i="6"/>
  <c r="X809" i="6"/>
  <c r="K810" i="6"/>
  <c r="M810" i="6"/>
  <c r="O810" i="6"/>
  <c r="P810" i="6"/>
  <c r="Q810" i="6"/>
  <c r="T810" i="6"/>
  <c r="V810" i="6"/>
  <c r="X810" i="6"/>
  <c r="M811" i="6"/>
  <c r="O811" i="6"/>
  <c r="Q811" i="6"/>
  <c r="X811" i="6"/>
  <c r="T811" i="6" s="1"/>
  <c r="M812" i="6"/>
  <c r="O812" i="6"/>
  <c r="Q812" i="6"/>
  <c r="U812" i="6"/>
  <c r="X812" i="6"/>
  <c r="K813" i="6"/>
  <c r="P813" i="6" s="1"/>
  <c r="M813" i="6"/>
  <c r="O813" i="6"/>
  <c r="Q813" i="6"/>
  <c r="T813" i="6"/>
  <c r="W813" i="6"/>
  <c r="X813" i="6"/>
  <c r="K814" i="6"/>
  <c r="M814" i="6"/>
  <c r="O814" i="6"/>
  <c r="P814" i="6"/>
  <c r="Q814" i="6"/>
  <c r="T814" i="6"/>
  <c r="U814" i="6"/>
  <c r="V814" i="6"/>
  <c r="X814" i="6"/>
  <c r="J815" i="6"/>
  <c r="R815" i="6" s="1"/>
  <c r="M815" i="6"/>
  <c r="O815" i="6"/>
  <c r="Q815" i="6"/>
  <c r="V815" i="6"/>
  <c r="X815" i="6"/>
  <c r="M816" i="6"/>
  <c r="O816" i="6"/>
  <c r="Q816" i="6"/>
  <c r="X816" i="6"/>
  <c r="T816" i="6" s="1"/>
  <c r="J817" i="6"/>
  <c r="R817" i="6" s="1"/>
  <c r="K817" i="6"/>
  <c r="P817" i="6" s="1"/>
  <c r="M817" i="6"/>
  <c r="O817" i="6"/>
  <c r="Q817" i="6"/>
  <c r="T817" i="6"/>
  <c r="V817" i="6"/>
  <c r="W817" i="6"/>
  <c r="X817" i="6"/>
  <c r="K818" i="6"/>
  <c r="M818" i="6"/>
  <c r="O818" i="6"/>
  <c r="P818" i="6"/>
  <c r="Q818" i="6"/>
  <c r="T818" i="6"/>
  <c r="V818" i="6"/>
  <c r="X818" i="6"/>
  <c r="M819" i="6"/>
  <c r="O819" i="6"/>
  <c r="Q819" i="6"/>
  <c r="X819" i="6"/>
  <c r="T819" i="6" s="1"/>
  <c r="M820" i="6"/>
  <c r="O820" i="6"/>
  <c r="Q820" i="6"/>
  <c r="U820" i="6"/>
  <c r="X820" i="6"/>
  <c r="K821" i="6"/>
  <c r="P821" i="6" s="1"/>
  <c r="M821" i="6"/>
  <c r="O821" i="6"/>
  <c r="Q821" i="6"/>
  <c r="T821" i="6"/>
  <c r="W821" i="6"/>
  <c r="X821" i="6"/>
  <c r="K822" i="6"/>
  <c r="M822" i="6"/>
  <c r="O822" i="6"/>
  <c r="P822" i="6"/>
  <c r="Q822" i="6"/>
  <c r="T822" i="6"/>
  <c r="U822" i="6"/>
  <c r="V822" i="6"/>
  <c r="X822" i="6"/>
  <c r="J823" i="6"/>
  <c r="R823" i="6" s="1"/>
  <c r="M823" i="6"/>
  <c r="O823" i="6"/>
  <c r="Q823" i="6"/>
  <c r="V823" i="6"/>
  <c r="X823" i="6"/>
  <c r="M824" i="6"/>
  <c r="O824" i="6"/>
  <c r="Q824" i="6"/>
  <c r="X824" i="6"/>
  <c r="T824" i="6" s="1"/>
  <c r="J825" i="6"/>
  <c r="R825" i="6" s="1"/>
  <c r="K825" i="6"/>
  <c r="P825" i="6" s="1"/>
  <c r="M825" i="6"/>
  <c r="O825" i="6"/>
  <c r="Q825" i="6"/>
  <c r="T825" i="6"/>
  <c r="V825" i="6"/>
  <c r="W825" i="6"/>
  <c r="X825" i="6"/>
  <c r="K826" i="6"/>
  <c r="M826" i="6"/>
  <c r="O826" i="6"/>
  <c r="P826" i="6"/>
  <c r="Q826" i="6"/>
  <c r="T826" i="6"/>
  <c r="V826" i="6"/>
  <c r="X826" i="6"/>
  <c r="M827" i="6"/>
  <c r="O827" i="6"/>
  <c r="Q827" i="6"/>
  <c r="X827" i="6"/>
  <c r="T827" i="6" s="1"/>
  <c r="M828" i="6"/>
  <c r="O828" i="6"/>
  <c r="Q828" i="6"/>
  <c r="U828" i="6"/>
  <c r="X828" i="6"/>
  <c r="K829" i="6"/>
  <c r="P829" i="6" s="1"/>
  <c r="M829" i="6"/>
  <c r="O829" i="6"/>
  <c r="Q829" i="6"/>
  <c r="T829" i="6"/>
  <c r="W829" i="6"/>
  <c r="X829" i="6"/>
  <c r="K830" i="6"/>
  <c r="M830" i="6"/>
  <c r="O830" i="6"/>
  <c r="P830" i="6"/>
  <c r="Q830" i="6"/>
  <c r="T830" i="6"/>
  <c r="U830" i="6"/>
  <c r="V830" i="6"/>
  <c r="X830" i="6"/>
  <c r="J831" i="6"/>
  <c r="R831" i="6" s="1"/>
  <c r="M831" i="6"/>
  <c r="O831" i="6"/>
  <c r="Q831" i="6"/>
  <c r="V831" i="6"/>
  <c r="X831" i="6"/>
  <c r="M832" i="6"/>
  <c r="O832" i="6"/>
  <c r="Q832" i="6"/>
  <c r="X832" i="6"/>
  <c r="T832" i="6" s="1"/>
  <c r="J833" i="6"/>
  <c r="R833" i="6" s="1"/>
  <c r="K833" i="6"/>
  <c r="P833" i="6" s="1"/>
  <c r="M833" i="6"/>
  <c r="O833" i="6"/>
  <c r="Q833" i="6"/>
  <c r="T833" i="6"/>
  <c r="V833" i="6"/>
  <c r="W833" i="6"/>
  <c r="X833" i="6"/>
  <c r="K834" i="6"/>
  <c r="M834" i="6"/>
  <c r="O834" i="6"/>
  <c r="P834" i="6"/>
  <c r="Q834" i="6"/>
  <c r="T834" i="6"/>
  <c r="V834" i="6"/>
  <c r="X834" i="6"/>
  <c r="M835" i="6"/>
  <c r="O835" i="6"/>
  <c r="Q835" i="6"/>
  <c r="X835" i="6"/>
  <c r="T835" i="6" s="1"/>
  <c r="M836" i="6"/>
  <c r="O836" i="6"/>
  <c r="Q836" i="6"/>
  <c r="U836" i="6"/>
  <c r="X836" i="6"/>
  <c r="K837" i="6"/>
  <c r="P837" i="6" s="1"/>
  <c r="M837" i="6"/>
  <c r="O837" i="6"/>
  <c r="Q837" i="6"/>
  <c r="T837" i="6"/>
  <c r="W837" i="6"/>
  <c r="X837" i="6"/>
  <c r="K838" i="6"/>
  <c r="M838" i="6"/>
  <c r="O838" i="6"/>
  <c r="P838" i="6"/>
  <c r="Q838" i="6"/>
  <c r="T838" i="6"/>
  <c r="U838" i="6"/>
  <c r="V838" i="6"/>
  <c r="X838" i="6"/>
  <c r="J839" i="6"/>
  <c r="R839" i="6" s="1"/>
  <c r="M839" i="6"/>
  <c r="O839" i="6"/>
  <c r="Q839" i="6"/>
  <c r="V839" i="6"/>
  <c r="X839" i="6"/>
  <c r="M840" i="6"/>
  <c r="O840" i="6"/>
  <c r="Q840" i="6"/>
  <c r="X840" i="6"/>
  <c r="T840" i="6" s="1"/>
  <c r="J841" i="6"/>
  <c r="R841" i="6" s="1"/>
  <c r="K841" i="6"/>
  <c r="P841" i="6" s="1"/>
  <c r="M841" i="6"/>
  <c r="O841" i="6"/>
  <c r="Q841" i="6"/>
  <c r="T841" i="6"/>
  <c r="V841" i="6"/>
  <c r="W841" i="6"/>
  <c r="X841" i="6"/>
  <c r="K842" i="6"/>
  <c r="M842" i="6"/>
  <c r="O842" i="6"/>
  <c r="P842" i="6"/>
  <c r="Q842" i="6"/>
  <c r="T842" i="6"/>
  <c r="V842" i="6"/>
  <c r="X842" i="6"/>
  <c r="M843" i="6"/>
  <c r="O843" i="6"/>
  <c r="Q843" i="6"/>
  <c r="X843" i="6"/>
  <c r="T843" i="6" s="1"/>
  <c r="M844" i="6"/>
  <c r="O844" i="6"/>
  <c r="Q844" i="6"/>
  <c r="U844" i="6"/>
  <c r="X844" i="6"/>
  <c r="K845" i="6"/>
  <c r="P845" i="6" s="1"/>
  <c r="M845" i="6"/>
  <c r="O845" i="6"/>
  <c r="Q845" i="6"/>
  <c r="T845" i="6"/>
  <c r="W845" i="6"/>
  <c r="X845" i="6"/>
  <c r="K846" i="6"/>
  <c r="M846" i="6"/>
  <c r="O846" i="6"/>
  <c r="P846" i="6"/>
  <c r="Q846" i="6"/>
  <c r="T846" i="6"/>
  <c r="U846" i="6"/>
  <c r="V846" i="6"/>
  <c r="X846" i="6"/>
  <c r="J847" i="6"/>
  <c r="R847" i="6" s="1"/>
  <c r="M847" i="6"/>
  <c r="O847" i="6"/>
  <c r="Q847" i="6"/>
  <c r="V847" i="6"/>
  <c r="X847" i="6"/>
  <c r="M848" i="6"/>
  <c r="O848" i="6"/>
  <c r="Q848" i="6"/>
  <c r="X848" i="6"/>
  <c r="T848" i="6" s="1"/>
  <c r="J849" i="6"/>
  <c r="R849" i="6" s="1"/>
  <c r="K849" i="6"/>
  <c r="P849" i="6" s="1"/>
  <c r="M849" i="6"/>
  <c r="O849" i="6"/>
  <c r="Q849" i="6"/>
  <c r="T849" i="6"/>
  <c r="V849" i="6"/>
  <c r="W849" i="6"/>
  <c r="X849" i="6"/>
  <c r="K850" i="6"/>
  <c r="M850" i="6"/>
  <c r="O850" i="6"/>
  <c r="P850" i="6"/>
  <c r="Q850" i="6"/>
  <c r="T850" i="6"/>
  <c r="V850" i="6"/>
  <c r="X850" i="6"/>
  <c r="M851" i="6"/>
  <c r="O851" i="6"/>
  <c r="Q851" i="6"/>
  <c r="X851" i="6"/>
  <c r="T851" i="6" s="1"/>
  <c r="M852" i="6"/>
  <c r="O852" i="6"/>
  <c r="Q852" i="6"/>
  <c r="U852" i="6"/>
  <c r="X852" i="6"/>
  <c r="K853" i="6"/>
  <c r="P853" i="6" s="1"/>
  <c r="M853" i="6"/>
  <c r="O853" i="6"/>
  <c r="Q853" i="6"/>
  <c r="T853" i="6"/>
  <c r="W853" i="6"/>
  <c r="X853" i="6"/>
  <c r="K854" i="6"/>
  <c r="M854" i="6"/>
  <c r="O854" i="6"/>
  <c r="P854" i="6"/>
  <c r="Q854" i="6"/>
  <c r="T854" i="6"/>
  <c r="U854" i="6"/>
  <c r="V854" i="6"/>
  <c r="X854" i="6"/>
  <c r="J855" i="6"/>
  <c r="R855" i="6" s="1"/>
  <c r="M855" i="6"/>
  <c r="O855" i="6"/>
  <c r="Q855" i="6"/>
  <c r="V855" i="6"/>
  <c r="X855" i="6"/>
  <c r="M856" i="6"/>
  <c r="O856" i="6"/>
  <c r="Q856" i="6"/>
  <c r="X856" i="6"/>
  <c r="T856" i="6" s="1"/>
  <c r="J857" i="6"/>
  <c r="R857" i="6" s="1"/>
  <c r="K857" i="6"/>
  <c r="P857" i="6" s="1"/>
  <c r="M857" i="6"/>
  <c r="O857" i="6"/>
  <c r="Q857" i="6"/>
  <c r="T857" i="6"/>
  <c r="V857" i="6"/>
  <c r="W857" i="6"/>
  <c r="X857" i="6"/>
  <c r="K858" i="6"/>
  <c r="M858" i="6"/>
  <c r="O858" i="6"/>
  <c r="P858" i="6"/>
  <c r="Q858" i="6"/>
  <c r="T858" i="6"/>
  <c r="V858" i="6"/>
  <c r="X858" i="6"/>
  <c r="M859" i="6"/>
  <c r="O859" i="6"/>
  <c r="Q859" i="6"/>
  <c r="X859" i="6"/>
  <c r="T859" i="6" s="1"/>
  <c r="M860" i="6"/>
  <c r="O860" i="6"/>
  <c r="Q860" i="6"/>
  <c r="U860" i="6"/>
  <c r="X860" i="6"/>
  <c r="K861" i="6"/>
  <c r="P861" i="6" s="1"/>
  <c r="M861" i="6"/>
  <c r="O861" i="6"/>
  <c r="Q861" i="6"/>
  <c r="T861" i="6"/>
  <c r="W861" i="6"/>
  <c r="X861" i="6"/>
  <c r="K862" i="6"/>
  <c r="M862" i="6"/>
  <c r="O862" i="6"/>
  <c r="P862" i="6"/>
  <c r="Q862" i="6"/>
  <c r="T862" i="6"/>
  <c r="U862" i="6"/>
  <c r="V862" i="6"/>
  <c r="X862" i="6"/>
  <c r="J863" i="6"/>
  <c r="R863" i="6" s="1"/>
  <c r="M863" i="6"/>
  <c r="O863" i="6"/>
  <c r="Q863" i="6"/>
  <c r="V863" i="6"/>
  <c r="X863" i="6"/>
  <c r="M864" i="6"/>
  <c r="O864" i="6"/>
  <c r="Q864" i="6"/>
  <c r="X864" i="6"/>
  <c r="T864" i="6" s="1"/>
  <c r="J865" i="6"/>
  <c r="R865" i="6" s="1"/>
  <c r="K865" i="6"/>
  <c r="P865" i="6" s="1"/>
  <c r="M865" i="6"/>
  <c r="O865" i="6"/>
  <c r="Q865" i="6"/>
  <c r="T865" i="6"/>
  <c r="V865" i="6"/>
  <c r="W865" i="6"/>
  <c r="X865" i="6"/>
  <c r="K866" i="6"/>
  <c r="M866" i="6"/>
  <c r="O866" i="6"/>
  <c r="P866" i="6"/>
  <c r="Q866" i="6"/>
  <c r="T866" i="6"/>
  <c r="V866" i="6"/>
  <c r="X866" i="6"/>
  <c r="M867" i="6"/>
  <c r="O867" i="6"/>
  <c r="Q867" i="6"/>
  <c r="X867" i="6"/>
  <c r="T867" i="6" s="1"/>
  <c r="M868" i="6"/>
  <c r="O868" i="6"/>
  <c r="Q868" i="6"/>
  <c r="U868" i="6"/>
  <c r="X868" i="6"/>
  <c r="K869" i="6"/>
  <c r="P869" i="6" s="1"/>
  <c r="M869" i="6"/>
  <c r="O869" i="6"/>
  <c r="Q869" i="6"/>
  <c r="T869" i="6"/>
  <c r="W869" i="6"/>
  <c r="X869" i="6"/>
  <c r="K870" i="6"/>
  <c r="M870" i="6"/>
  <c r="O870" i="6"/>
  <c r="P870" i="6"/>
  <c r="Q870" i="6"/>
  <c r="T870" i="6"/>
  <c r="U870" i="6"/>
  <c r="V870" i="6"/>
  <c r="X870" i="6"/>
  <c r="J871" i="6"/>
  <c r="R871" i="6" s="1"/>
  <c r="M871" i="6"/>
  <c r="O871" i="6"/>
  <c r="Q871" i="6"/>
  <c r="V871" i="6"/>
  <c r="X871" i="6"/>
  <c r="M872" i="6"/>
  <c r="O872" i="6"/>
  <c r="Q872" i="6"/>
  <c r="X872" i="6"/>
  <c r="T872" i="6" s="1"/>
  <c r="J873" i="6"/>
  <c r="R873" i="6" s="1"/>
  <c r="K873" i="6"/>
  <c r="P873" i="6" s="1"/>
  <c r="M873" i="6"/>
  <c r="O873" i="6"/>
  <c r="Q873" i="6"/>
  <c r="T873" i="6"/>
  <c r="V873" i="6"/>
  <c r="W873" i="6"/>
  <c r="X873" i="6"/>
  <c r="K874" i="6"/>
  <c r="M874" i="6"/>
  <c r="O874" i="6"/>
  <c r="P874" i="6"/>
  <c r="Q874" i="6"/>
  <c r="T874" i="6"/>
  <c r="V874" i="6"/>
  <c r="X874" i="6"/>
  <c r="M875" i="6"/>
  <c r="O875" i="6"/>
  <c r="Q875" i="6"/>
  <c r="X875" i="6"/>
  <c r="T875" i="6" s="1"/>
  <c r="M876" i="6"/>
  <c r="O876" i="6"/>
  <c r="Q876" i="6"/>
  <c r="U876" i="6"/>
  <c r="X876" i="6"/>
  <c r="K877" i="6"/>
  <c r="P877" i="6" s="1"/>
  <c r="M877" i="6"/>
  <c r="O877" i="6"/>
  <c r="Q877" i="6"/>
  <c r="T877" i="6"/>
  <c r="W877" i="6"/>
  <c r="X877" i="6"/>
  <c r="K878" i="6"/>
  <c r="M878" i="6"/>
  <c r="O878" i="6"/>
  <c r="P878" i="6"/>
  <c r="Q878" i="6"/>
  <c r="T878" i="6"/>
  <c r="U878" i="6"/>
  <c r="V878" i="6"/>
  <c r="X878" i="6"/>
  <c r="J879" i="6"/>
  <c r="R879" i="6" s="1"/>
  <c r="M879" i="6"/>
  <c r="O879" i="6"/>
  <c r="Q879" i="6"/>
  <c r="V879" i="6"/>
  <c r="X879" i="6"/>
  <c r="M880" i="6"/>
  <c r="O880" i="6"/>
  <c r="Q880" i="6"/>
  <c r="X880" i="6"/>
  <c r="T880" i="6" s="1"/>
  <c r="J881" i="6"/>
  <c r="R881" i="6" s="1"/>
  <c r="K881" i="6"/>
  <c r="P881" i="6" s="1"/>
  <c r="M881" i="6"/>
  <c r="O881" i="6"/>
  <c r="Q881" i="6"/>
  <c r="T881" i="6"/>
  <c r="V881" i="6"/>
  <c r="W881" i="6"/>
  <c r="X881" i="6"/>
  <c r="K882" i="6"/>
  <c r="M882" i="6"/>
  <c r="O882" i="6"/>
  <c r="P882" i="6"/>
  <c r="Q882" i="6"/>
  <c r="T882" i="6"/>
  <c r="V882" i="6"/>
  <c r="X882" i="6"/>
  <c r="M883" i="6"/>
  <c r="O883" i="6"/>
  <c r="Q883" i="6"/>
  <c r="X883" i="6"/>
  <c r="T883" i="6" s="1"/>
  <c r="M884" i="6"/>
  <c r="O884" i="6"/>
  <c r="Q884" i="6"/>
  <c r="U884" i="6"/>
  <c r="X884" i="6"/>
  <c r="K885" i="6"/>
  <c r="P885" i="6" s="1"/>
  <c r="M885" i="6"/>
  <c r="O885" i="6"/>
  <c r="Q885" i="6"/>
  <c r="T885" i="6"/>
  <c r="W885" i="6"/>
  <c r="X885" i="6"/>
  <c r="K886" i="6"/>
  <c r="M886" i="6"/>
  <c r="O886" i="6"/>
  <c r="P886" i="6"/>
  <c r="Q886" i="6"/>
  <c r="T886" i="6"/>
  <c r="U886" i="6"/>
  <c r="V886" i="6"/>
  <c r="X886" i="6"/>
  <c r="J887" i="6"/>
  <c r="R887" i="6" s="1"/>
  <c r="M887" i="6"/>
  <c r="O887" i="6"/>
  <c r="Q887" i="6"/>
  <c r="V887" i="6"/>
  <c r="X887" i="6"/>
  <c r="M888" i="6"/>
  <c r="O888" i="6"/>
  <c r="Q888" i="6"/>
  <c r="X888" i="6"/>
  <c r="T888" i="6" s="1"/>
  <c r="J889" i="6"/>
  <c r="R889" i="6" s="1"/>
  <c r="K889" i="6"/>
  <c r="P889" i="6" s="1"/>
  <c r="M889" i="6"/>
  <c r="O889" i="6"/>
  <c r="Q889" i="6"/>
  <c r="T889" i="6"/>
  <c r="V889" i="6"/>
  <c r="W889" i="6"/>
  <c r="X889" i="6"/>
  <c r="K890" i="6"/>
  <c r="M890" i="6"/>
  <c r="O890" i="6"/>
  <c r="P890" i="6"/>
  <c r="Q890" i="6"/>
  <c r="T890" i="6"/>
  <c r="V890" i="6"/>
  <c r="X890" i="6"/>
  <c r="M891" i="6"/>
  <c r="O891" i="6"/>
  <c r="Q891" i="6"/>
  <c r="X891" i="6"/>
  <c r="T891" i="6" s="1"/>
  <c r="M892" i="6"/>
  <c r="O892" i="6"/>
  <c r="Q892" i="6"/>
  <c r="U892" i="6"/>
  <c r="X892" i="6"/>
  <c r="K893" i="6"/>
  <c r="P893" i="6" s="1"/>
  <c r="M893" i="6"/>
  <c r="O893" i="6"/>
  <c r="Q893" i="6"/>
  <c r="T893" i="6"/>
  <c r="W893" i="6"/>
  <c r="X893" i="6"/>
  <c r="K894" i="6"/>
  <c r="M894" i="6"/>
  <c r="O894" i="6"/>
  <c r="P894" i="6"/>
  <c r="Q894" i="6"/>
  <c r="T894" i="6"/>
  <c r="U894" i="6"/>
  <c r="V894" i="6"/>
  <c r="X894" i="6"/>
  <c r="J895" i="6"/>
  <c r="R895" i="6" s="1"/>
  <c r="M895" i="6"/>
  <c r="O895" i="6"/>
  <c r="Q895" i="6"/>
  <c r="V895" i="6"/>
  <c r="X895" i="6"/>
  <c r="M896" i="6"/>
  <c r="O896" i="6"/>
  <c r="Q896" i="6"/>
  <c r="X896" i="6"/>
  <c r="J897" i="6"/>
  <c r="R897" i="6" s="1"/>
  <c r="K897" i="6"/>
  <c r="P897" i="6" s="1"/>
  <c r="M897" i="6"/>
  <c r="O897" i="6"/>
  <c r="Q897" i="6"/>
  <c r="T897" i="6"/>
  <c r="V897" i="6"/>
  <c r="W897" i="6"/>
  <c r="X897" i="6"/>
  <c r="K898" i="6"/>
  <c r="P898" i="6" s="1"/>
  <c r="M898" i="6"/>
  <c r="O898" i="6"/>
  <c r="Q898" i="6"/>
  <c r="T898" i="6"/>
  <c r="V898" i="6"/>
  <c r="X898" i="6"/>
  <c r="M899" i="6"/>
  <c r="O899" i="6"/>
  <c r="Q899" i="6"/>
  <c r="X899" i="6"/>
  <c r="M900" i="6"/>
  <c r="O900" i="6"/>
  <c r="Q900" i="6"/>
  <c r="U900" i="6"/>
  <c r="X900" i="6"/>
  <c r="K901" i="6"/>
  <c r="P901" i="6" s="1"/>
  <c r="M901" i="6"/>
  <c r="O901" i="6"/>
  <c r="Q901" i="6"/>
  <c r="T901" i="6"/>
  <c r="W901" i="6"/>
  <c r="X901" i="6"/>
  <c r="K902" i="6"/>
  <c r="M902" i="6"/>
  <c r="O902" i="6"/>
  <c r="P902" i="6"/>
  <c r="Q902" i="6"/>
  <c r="T902" i="6"/>
  <c r="U902" i="6"/>
  <c r="V902" i="6"/>
  <c r="X902" i="6"/>
  <c r="J903" i="6"/>
  <c r="R903" i="6" s="1"/>
  <c r="M903" i="6"/>
  <c r="O903" i="6"/>
  <c r="Q903" i="6"/>
  <c r="V903" i="6"/>
  <c r="X903" i="6"/>
  <c r="M904" i="6"/>
  <c r="O904" i="6"/>
  <c r="Q904" i="6"/>
  <c r="X904" i="6"/>
  <c r="L904" i="6" s="1"/>
  <c r="J905" i="6"/>
  <c r="R905" i="6" s="1"/>
  <c r="K905" i="6"/>
  <c r="P905" i="6" s="1"/>
  <c r="M905" i="6"/>
  <c r="O905" i="6"/>
  <c r="Q905" i="6"/>
  <c r="T905" i="6"/>
  <c r="V905" i="6"/>
  <c r="W905" i="6"/>
  <c r="X905" i="6"/>
  <c r="K906" i="6"/>
  <c r="P906" i="6" s="1"/>
  <c r="M906" i="6"/>
  <c r="O906" i="6"/>
  <c r="Q906" i="6"/>
  <c r="T906" i="6"/>
  <c r="V906" i="6"/>
  <c r="X906" i="6"/>
  <c r="M907" i="6"/>
  <c r="O907" i="6"/>
  <c r="Q907" i="6"/>
  <c r="X907" i="6"/>
  <c r="J907" i="6" s="1"/>
  <c r="R907" i="6" s="1"/>
  <c r="M908" i="6"/>
  <c r="O908" i="6"/>
  <c r="Q908" i="6"/>
  <c r="X908" i="6"/>
  <c r="K908" i="6" s="1"/>
  <c r="P908" i="6" s="1"/>
  <c r="K909" i="6"/>
  <c r="P909" i="6" s="1"/>
  <c r="M909" i="6"/>
  <c r="O909" i="6"/>
  <c r="Q909" i="6"/>
  <c r="T909" i="6"/>
  <c r="X909" i="6"/>
  <c r="K910" i="6"/>
  <c r="P910" i="6" s="1"/>
  <c r="M910" i="6"/>
  <c r="O910" i="6"/>
  <c r="Q910" i="6"/>
  <c r="T910" i="6"/>
  <c r="V910" i="6"/>
  <c r="X910" i="6"/>
  <c r="M911" i="6"/>
  <c r="O911" i="6"/>
  <c r="Q911" i="6"/>
  <c r="X911" i="6"/>
  <c r="K911" i="6" s="1"/>
  <c r="P911" i="6" s="1"/>
  <c r="M912" i="6"/>
  <c r="O912" i="6"/>
  <c r="Q912" i="6"/>
  <c r="X912" i="6"/>
  <c r="K912" i="6" s="1"/>
  <c r="P912" i="6" s="1"/>
  <c r="K913" i="6"/>
  <c r="P913" i="6" s="1"/>
  <c r="M913" i="6"/>
  <c r="O913" i="6"/>
  <c r="Q913" i="6"/>
  <c r="T913" i="6"/>
  <c r="X913" i="6"/>
  <c r="K914" i="6"/>
  <c r="P914" i="6" s="1"/>
  <c r="M914" i="6"/>
  <c r="O914" i="6"/>
  <c r="Q914" i="6"/>
  <c r="T914" i="6"/>
  <c r="V914" i="6"/>
  <c r="X914" i="6"/>
  <c r="M915" i="6"/>
  <c r="O915" i="6"/>
  <c r="Q915" i="6"/>
  <c r="X915" i="6"/>
  <c r="K915" i="6" s="1"/>
  <c r="P915" i="6" s="1"/>
  <c r="M916" i="6"/>
  <c r="O916" i="6"/>
  <c r="Q916" i="6"/>
  <c r="X916" i="6"/>
  <c r="K916" i="6" s="1"/>
  <c r="P916" i="6" s="1"/>
  <c r="K917" i="6"/>
  <c r="P917" i="6" s="1"/>
  <c r="M917" i="6"/>
  <c r="O917" i="6"/>
  <c r="Q917" i="6"/>
  <c r="T917" i="6"/>
  <c r="X917" i="6"/>
  <c r="K918" i="6"/>
  <c r="P918" i="6" s="1"/>
  <c r="M918" i="6"/>
  <c r="O918" i="6"/>
  <c r="Q918" i="6"/>
  <c r="T918" i="6"/>
  <c r="V918" i="6"/>
  <c r="X918" i="6"/>
  <c r="M919" i="6"/>
  <c r="O919" i="6"/>
  <c r="Q919" i="6"/>
  <c r="X919" i="6"/>
  <c r="K919" i="6" s="1"/>
  <c r="P919" i="6" s="1"/>
  <c r="M920" i="6"/>
  <c r="O920" i="6"/>
  <c r="Q920" i="6"/>
  <c r="X920" i="6"/>
  <c r="K920" i="6" s="1"/>
  <c r="P920" i="6" s="1"/>
  <c r="K921" i="6"/>
  <c r="P921" i="6" s="1"/>
  <c r="M921" i="6"/>
  <c r="O921" i="6"/>
  <c r="Q921" i="6"/>
  <c r="T921" i="6"/>
  <c r="X921" i="6"/>
  <c r="K922" i="6"/>
  <c r="P922" i="6" s="1"/>
  <c r="M922" i="6"/>
  <c r="O922" i="6"/>
  <c r="Q922" i="6"/>
  <c r="T922" i="6"/>
  <c r="V922" i="6"/>
  <c r="X922" i="6"/>
  <c r="M923" i="6"/>
  <c r="O923" i="6"/>
  <c r="Q923" i="6"/>
  <c r="X923" i="6"/>
  <c r="K923" i="6" s="1"/>
  <c r="P923" i="6" s="1"/>
  <c r="M924" i="6"/>
  <c r="O924" i="6"/>
  <c r="Q924" i="6"/>
  <c r="X924" i="6"/>
  <c r="K924" i="6" s="1"/>
  <c r="P924" i="6" s="1"/>
  <c r="K925" i="6"/>
  <c r="P925" i="6" s="1"/>
  <c r="M925" i="6"/>
  <c r="O925" i="6"/>
  <c r="Q925" i="6"/>
  <c r="T925" i="6"/>
  <c r="X925" i="6"/>
  <c r="K926" i="6"/>
  <c r="P926" i="6" s="1"/>
  <c r="M926" i="6"/>
  <c r="O926" i="6"/>
  <c r="Q926" i="6"/>
  <c r="T926" i="6"/>
  <c r="V926" i="6"/>
  <c r="X926" i="6"/>
  <c r="M927" i="6"/>
  <c r="O927" i="6"/>
  <c r="Q927" i="6"/>
  <c r="X927" i="6"/>
  <c r="K927" i="6" s="1"/>
  <c r="P927" i="6" s="1"/>
  <c r="M928" i="6"/>
  <c r="O928" i="6"/>
  <c r="Q928" i="6"/>
  <c r="X928" i="6"/>
  <c r="K928" i="6" s="1"/>
  <c r="P928" i="6" s="1"/>
  <c r="K929" i="6"/>
  <c r="P929" i="6" s="1"/>
  <c r="M929" i="6"/>
  <c r="O929" i="6"/>
  <c r="Q929" i="6"/>
  <c r="T929" i="6"/>
  <c r="X929" i="6"/>
  <c r="K930" i="6"/>
  <c r="P930" i="6" s="1"/>
  <c r="M930" i="6"/>
  <c r="O930" i="6"/>
  <c r="Q930" i="6"/>
  <c r="T930" i="6"/>
  <c r="V930" i="6"/>
  <c r="X930" i="6"/>
  <c r="M931" i="6"/>
  <c r="O931" i="6"/>
  <c r="Q931" i="6"/>
  <c r="X931" i="6"/>
  <c r="K931" i="6" s="1"/>
  <c r="P931" i="6" s="1"/>
  <c r="M932" i="6"/>
  <c r="O932" i="6"/>
  <c r="Q932" i="6"/>
  <c r="X932" i="6"/>
  <c r="K932" i="6" s="1"/>
  <c r="P932" i="6" s="1"/>
  <c r="K933" i="6"/>
  <c r="P933" i="6" s="1"/>
  <c r="M933" i="6"/>
  <c r="O933" i="6"/>
  <c r="Q933" i="6"/>
  <c r="T933" i="6"/>
  <c r="X933" i="6"/>
  <c r="K934" i="6"/>
  <c r="P934" i="6" s="1"/>
  <c r="M934" i="6"/>
  <c r="O934" i="6"/>
  <c r="Q934" i="6"/>
  <c r="T934" i="6"/>
  <c r="V934" i="6"/>
  <c r="X934" i="6"/>
  <c r="M935" i="6"/>
  <c r="O935" i="6"/>
  <c r="Q935" i="6"/>
  <c r="X935" i="6"/>
  <c r="K935" i="6" s="1"/>
  <c r="P935" i="6" s="1"/>
  <c r="M936" i="6"/>
  <c r="O936" i="6"/>
  <c r="Q936" i="6"/>
  <c r="X936" i="6"/>
  <c r="K936" i="6" s="1"/>
  <c r="P936" i="6" s="1"/>
  <c r="K937" i="6"/>
  <c r="P937" i="6" s="1"/>
  <c r="M937" i="6"/>
  <c r="O937" i="6"/>
  <c r="Q937" i="6"/>
  <c r="T937" i="6"/>
  <c r="X937" i="6"/>
  <c r="K938" i="6"/>
  <c r="P938" i="6" s="1"/>
  <c r="M938" i="6"/>
  <c r="O938" i="6"/>
  <c r="Q938" i="6"/>
  <c r="T938" i="6"/>
  <c r="V938" i="6"/>
  <c r="X938" i="6"/>
  <c r="M939" i="6"/>
  <c r="O939" i="6"/>
  <c r="Q939" i="6"/>
  <c r="X939" i="6"/>
  <c r="K939" i="6" s="1"/>
  <c r="P939" i="6" s="1"/>
  <c r="M940" i="6"/>
  <c r="O940" i="6"/>
  <c r="Q940" i="6"/>
  <c r="X940" i="6"/>
  <c r="K940" i="6" s="1"/>
  <c r="P940" i="6" s="1"/>
  <c r="K941" i="6"/>
  <c r="P941" i="6" s="1"/>
  <c r="M941" i="6"/>
  <c r="O941" i="6"/>
  <c r="Q941" i="6"/>
  <c r="T941" i="6"/>
  <c r="X941" i="6"/>
  <c r="K942" i="6"/>
  <c r="P942" i="6" s="1"/>
  <c r="M942" i="6"/>
  <c r="O942" i="6"/>
  <c r="Q942" i="6"/>
  <c r="T942" i="6"/>
  <c r="V942" i="6"/>
  <c r="X942" i="6"/>
  <c r="M943" i="6"/>
  <c r="O943" i="6"/>
  <c r="Q943" i="6"/>
  <c r="X943" i="6"/>
  <c r="K943" i="6" s="1"/>
  <c r="P943" i="6" s="1"/>
  <c r="M944" i="6"/>
  <c r="O944" i="6"/>
  <c r="Q944" i="6"/>
  <c r="T944" i="6"/>
  <c r="U944" i="6"/>
  <c r="X944" i="6"/>
  <c r="J945" i="6"/>
  <c r="R945" i="6" s="1"/>
  <c r="K945" i="6"/>
  <c r="P945" i="6" s="1"/>
  <c r="M945" i="6"/>
  <c r="O945" i="6"/>
  <c r="Q945" i="6"/>
  <c r="T945" i="6"/>
  <c r="V945" i="6"/>
  <c r="W945" i="6"/>
  <c r="X945" i="6"/>
  <c r="M946" i="6"/>
  <c r="O946" i="6"/>
  <c r="Q946" i="6"/>
  <c r="T946" i="6"/>
  <c r="X946" i="6"/>
  <c r="U946" i="6" s="1"/>
  <c r="J947" i="6"/>
  <c r="R947" i="6" s="1"/>
  <c r="M947" i="6"/>
  <c r="O947" i="6"/>
  <c r="Q947" i="6"/>
  <c r="T947" i="6"/>
  <c r="V947" i="6"/>
  <c r="X947" i="6"/>
  <c r="M948" i="6"/>
  <c r="O948" i="6"/>
  <c r="Q948" i="6"/>
  <c r="X948" i="6"/>
  <c r="T948" i="6" s="1"/>
  <c r="M949" i="6"/>
  <c r="O949" i="6"/>
  <c r="Q949" i="6"/>
  <c r="T949" i="6"/>
  <c r="X949" i="6"/>
  <c r="J949" i="6" s="1"/>
  <c r="R949" i="6" s="1"/>
  <c r="K950" i="6"/>
  <c r="M950" i="6"/>
  <c r="O950" i="6"/>
  <c r="P950" i="6"/>
  <c r="Q950" i="6"/>
  <c r="T950" i="6"/>
  <c r="U950" i="6"/>
  <c r="V950" i="6"/>
  <c r="X950" i="6"/>
  <c r="M951" i="6"/>
  <c r="O951" i="6"/>
  <c r="Q951" i="6"/>
  <c r="X951" i="6"/>
  <c r="T951" i="6" s="1"/>
  <c r="M952" i="6"/>
  <c r="O952" i="6"/>
  <c r="Q952" i="6"/>
  <c r="T952" i="6"/>
  <c r="U952" i="6"/>
  <c r="X952" i="6"/>
  <c r="J953" i="6"/>
  <c r="R953" i="6" s="1"/>
  <c r="K953" i="6"/>
  <c r="P953" i="6" s="1"/>
  <c r="M953" i="6"/>
  <c r="O953" i="6"/>
  <c r="Q953" i="6"/>
  <c r="T953" i="6"/>
  <c r="V953" i="6"/>
  <c r="W953" i="6"/>
  <c r="X953" i="6"/>
  <c r="M954" i="6"/>
  <c r="O954" i="6"/>
  <c r="Q954" i="6"/>
  <c r="T954" i="6"/>
  <c r="X954" i="6"/>
  <c r="U954" i="6" s="1"/>
  <c r="J955" i="6"/>
  <c r="R955" i="6" s="1"/>
  <c r="M955" i="6"/>
  <c r="O955" i="6"/>
  <c r="Q955" i="6"/>
  <c r="T955" i="6"/>
  <c r="V955" i="6"/>
  <c r="X955" i="6"/>
  <c r="M956" i="6"/>
  <c r="O956" i="6"/>
  <c r="Q956" i="6"/>
  <c r="X956" i="6"/>
  <c r="T956" i="6" s="1"/>
  <c r="M957" i="6"/>
  <c r="O957" i="6"/>
  <c r="Q957" i="6"/>
  <c r="T957" i="6"/>
  <c r="X957" i="6"/>
  <c r="J957" i="6" s="1"/>
  <c r="R957" i="6" s="1"/>
  <c r="K958" i="6"/>
  <c r="M958" i="6"/>
  <c r="O958" i="6"/>
  <c r="P958" i="6"/>
  <c r="Q958" i="6"/>
  <c r="T958" i="6"/>
  <c r="U958" i="6"/>
  <c r="V958" i="6"/>
  <c r="X958" i="6"/>
  <c r="M959" i="6"/>
  <c r="O959" i="6"/>
  <c r="Q959" i="6"/>
  <c r="X959" i="6"/>
  <c r="T959" i="6" s="1"/>
  <c r="M960" i="6"/>
  <c r="O960" i="6"/>
  <c r="Q960" i="6"/>
  <c r="T960" i="6"/>
  <c r="U960" i="6"/>
  <c r="X960" i="6"/>
  <c r="J961" i="6"/>
  <c r="R961" i="6" s="1"/>
  <c r="K961" i="6"/>
  <c r="P961" i="6" s="1"/>
  <c r="M961" i="6"/>
  <c r="O961" i="6"/>
  <c r="Q961" i="6"/>
  <c r="T961" i="6"/>
  <c r="V961" i="6"/>
  <c r="W961" i="6"/>
  <c r="X961" i="6"/>
  <c r="M962" i="6"/>
  <c r="O962" i="6"/>
  <c r="Q962" i="6"/>
  <c r="T962" i="6"/>
  <c r="X962" i="6"/>
  <c r="U962" i="6" s="1"/>
  <c r="J963" i="6"/>
  <c r="R963" i="6" s="1"/>
  <c r="M963" i="6"/>
  <c r="O963" i="6"/>
  <c r="Q963" i="6"/>
  <c r="T963" i="6"/>
  <c r="V963" i="6"/>
  <c r="X963" i="6"/>
  <c r="M964" i="6"/>
  <c r="O964" i="6"/>
  <c r="Q964" i="6"/>
  <c r="X964" i="6"/>
  <c r="T964" i="6" s="1"/>
  <c r="M965" i="6"/>
  <c r="O965" i="6"/>
  <c r="Q965" i="6"/>
  <c r="T965" i="6"/>
  <c r="X965" i="6"/>
  <c r="J965" i="6" s="1"/>
  <c r="R965" i="6" s="1"/>
  <c r="K966" i="6"/>
  <c r="M966" i="6"/>
  <c r="O966" i="6"/>
  <c r="P966" i="6"/>
  <c r="Q966" i="6"/>
  <c r="T966" i="6"/>
  <c r="U966" i="6"/>
  <c r="V966" i="6"/>
  <c r="X966" i="6"/>
  <c r="M967" i="6"/>
  <c r="O967" i="6"/>
  <c r="Q967" i="6"/>
  <c r="X967" i="6"/>
  <c r="T967" i="6" s="1"/>
  <c r="M968" i="6"/>
  <c r="O968" i="6"/>
  <c r="Q968" i="6"/>
  <c r="T968" i="6"/>
  <c r="U968" i="6"/>
  <c r="X968" i="6"/>
  <c r="J969" i="6"/>
  <c r="R969" i="6" s="1"/>
  <c r="K969" i="6"/>
  <c r="P969" i="6" s="1"/>
  <c r="M969" i="6"/>
  <c r="O969" i="6"/>
  <c r="Q969" i="6"/>
  <c r="T969" i="6"/>
  <c r="V969" i="6"/>
  <c r="W969" i="6"/>
  <c r="X969" i="6"/>
  <c r="M970" i="6"/>
  <c r="O970" i="6"/>
  <c r="Q970" i="6"/>
  <c r="T970" i="6"/>
  <c r="X970" i="6"/>
  <c r="U970" i="6" s="1"/>
  <c r="J971" i="6"/>
  <c r="R971" i="6" s="1"/>
  <c r="M971" i="6"/>
  <c r="O971" i="6"/>
  <c r="Q971" i="6"/>
  <c r="T971" i="6"/>
  <c r="V971" i="6"/>
  <c r="X971" i="6"/>
  <c r="M972" i="6"/>
  <c r="O972" i="6"/>
  <c r="Q972" i="6"/>
  <c r="X972" i="6"/>
  <c r="M973" i="6"/>
  <c r="O973" i="6"/>
  <c r="Q973" i="6"/>
  <c r="T973" i="6"/>
  <c r="X973" i="6"/>
  <c r="K974" i="6"/>
  <c r="M974" i="6"/>
  <c r="O974" i="6"/>
  <c r="P974" i="6"/>
  <c r="Q974" i="6"/>
  <c r="T974" i="6"/>
  <c r="U974" i="6"/>
  <c r="V974" i="6"/>
  <c r="X974" i="6"/>
  <c r="M975" i="6"/>
  <c r="O975" i="6"/>
  <c r="Q975" i="6"/>
  <c r="X975" i="6"/>
  <c r="M976" i="6"/>
  <c r="O976" i="6"/>
  <c r="Q976" i="6"/>
  <c r="T976" i="6"/>
  <c r="U976" i="6"/>
  <c r="X976" i="6"/>
  <c r="J977" i="6"/>
  <c r="R977" i="6" s="1"/>
  <c r="K977" i="6"/>
  <c r="P977" i="6" s="1"/>
  <c r="M977" i="6"/>
  <c r="O977" i="6"/>
  <c r="Q977" i="6"/>
  <c r="T977" i="6"/>
  <c r="V977" i="6"/>
  <c r="W977" i="6"/>
  <c r="X977" i="6"/>
  <c r="M978" i="6"/>
  <c r="O978" i="6"/>
  <c r="Q978" i="6"/>
  <c r="T978" i="6"/>
  <c r="X978" i="6"/>
  <c r="J979" i="6"/>
  <c r="R979" i="6" s="1"/>
  <c r="M979" i="6"/>
  <c r="O979" i="6"/>
  <c r="Q979" i="6"/>
  <c r="T979" i="6"/>
  <c r="V979" i="6"/>
  <c r="X979" i="6"/>
  <c r="M980" i="6"/>
  <c r="O980" i="6"/>
  <c r="Q980" i="6"/>
  <c r="X980" i="6"/>
  <c r="T980" i="6" s="1"/>
  <c r="M981" i="6"/>
  <c r="O981" i="6"/>
  <c r="Q981" i="6"/>
  <c r="T981" i="6"/>
  <c r="X981" i="6"/>
  <c r="J981" i="6" s="1"/>
  <c r="R981" i="6" s="1"/>
  <c r="K982" i="6"/>
  <c r="M982" i="6"/>
  <c r="O982" i="6"/>
  <c r="P982" i="6"/>
  <c r="Q982" i="6"/>
  <c r="T982" i="6"/>
  <c r="U982" i="6"/>
  <c r="V982" i="6"/>
  <c r="X982" i="6"/>
  <c r="M983" i="6"/>
  <c r="O983" i="6"/>
  <c r="Q983" i="6"/>
  <c r="X983" i="6"/>
  <c r="V983" i="6" s="1"/>
  <c r="M984" i="6"/>
  <c r="O984" i="6"/>
  <c r="Q984" i="6"/>
  <c r="T984" i="6"/>
  <c r="U984" i="6"/>
  <c r="X984" i="6"/>
  <c r="J985" i="6"/>
  <c r="R985" i="6" s="1"/>
  <c r="K985" i="6"/>
  <c r="P985" i="6" s="1"/>
  <c r="M985" i="6"/>
  <c r="O985" i="6"/>
  <c r="Q985" i="6"/>
  <c r="T985" i="6"/>
  <c r="V985" i="6"/>
  <c r="W985" i="6"/>
  <c r="X985" i="6"/>
  <c r="M986" i="6"/>
  <c r="O986" i="6"/>
  <c r="Q986" i="6"/>
  <c r="T986" i="6"/>
  <c r="X986" i="6"/>
  <c r="U986" i="6" s="1"/>
  <c r="J987" i="6"/>
  <c r="R987" i="6" s="1"/>
  <c r="M987" i="6"/>
  <c r="O987" i="6"/>
  <c r="Q987" i="6"/>
  <c r="T987" i="6"/>
  <c r="V987" i="6"/>
  <c r="X987" i="6"/>
  <c r="M988" i="6"/>
  <c r="O988" i="6"/>
  <c r="Q988" i="6"/>
  <c r="X988" i="6"/>
  <c r="M989" i="6"/>
  <c r="O989" i="6"/>
  <c r="Q989" i="6"/>
  <c r="T989" i="6"/>
  <c r="X989" i="6"/>
  <c r="K989" i="6" s="1"/>
  <c r="P989" i="6" s="1"/>
  <c r="K990" i="6"/>
  <c r="M990" i="6"/>
  <c r="O990" i="6"/>
  <c r="P990" i="6"/>
  <c r="Q990" i="6"/>
  <c r="T990" i="6"/>
  <c r="U990" i="6"/>
  <c r="V990" i="6"/>
  <c r="X990" i="6"/>
  <c r="M991" i="6"/>
  <c r="O991" i="6"/>
  <c r="Q991" i="6"/>
  <c r="X991" i="6"/>
  <c r="T991" i="6" s="1"/>
  <c r="M992" i="6"/>
  <c r="O992" i="6"/>
  <c r="Q992" i="6"/>
  <c r="T992" i="6"/>
  <c r="U992" i="6"/>
  <c r="X992" i="6"/>
  <c r="J993" i="6"/>
  <c r="R993" i="6" s="1"/>
  <c r="K993" i="6"/>
  <c r="P993" i="6" s="1"/>
  <c r="M993" i="6"/>
  <c r="O993" i="6"/>
  <c r="Q993" i="6"/>
  <c r="T993" i="6"/>
  <c r="V993" i="6"/>
  <c r="W993" i="6"/>
  <c r="X993" i="6"/>
  <c r="M994" i="6"/>
  <c r="O994" i="6"/>
  <c r="Q994" i="6"/>
  <c r="T994" i="6"/>
  <c r="X994" i="6"/>
  <c r="J995" i="6"/>
  <c r="R995" i="6" s="1"/>
  <c r="M995" i="6"/>
  <c r="O995" i="6"/>
  <c r="Q995" i="6"/>
  <c r="T995" i="6"/>
  <c r="V995" i="6"/>
  <c r="X995" i="6"/>
  <c r="M996" i="6"/>
  <c r="O996" i="6"/>
  <c r="Q996" i="6"/>
  <c r="X996" i="6"/>
  <c r="T996" i="6" s="1"/>
  <c r="M997" i="6"/>
  <c r="O997" i="6"/>
  <c r="Q997" i="6"/>
  <c r="T997" i="6"/>
  <c r="X997" i="6"/>
  <c r="K997" i="6" s="1"/>
  <c r="P997" i="6" s="1"/>
  <c r="N996" i="6" l="1"/>
  <c r="N977" i="6"/>
  <c r="N969" i="6"/>
  <c r="N963" i="6"/>
  <c r="N948" i="6"/>
  <c r="N985" i="6"/>
  <c r="N953" i="6"/>
  <c r="N947" i="6"/>
  <c r="L996" i="6"/>
  <c r="J988" i="6"/>
  <c r="R988" i="6" s="1"/>
  <c r="W988" i="6"/>
  <c r="L988" i="6"/>
  <c r="L975" i="6"/>
  <c r="U975" i="6"/>
  <c r="J972" i="6"/>
  <c r="R972" i="6" s="1"/>
  <c r="W972" i="6"/>
  <c r="J994" i="6"/>
  <c r="R994" i="6" s="1"/>
  <c r="W994" i="6"/>
  <c r="K991" i="6"/>
  <c r="P991" i="6" s="1"/>
  <c r="K988" i="6"/>
  <c r="P988" i="6" s="1"/>
  <c r="L986" i="6"/>
  <c r="J978" i="6"/>
  <c r="R978" i="6" s="1"/>
  <c r="W978" i="6"/>
  <c r="W975" i="6"/>
  <c r="K975" i="6"/>
  <c r="P975" i="6" s="1"/>
  <c r="K972" i="6"/>
  <c r="P972" i="6" s="1"/>
  <c r="L970" i="6"/>
  <c r="W997" i="6"/>
  <c r="U996" i="6"/>
  <c r="L995" i="6"/>
  <c r="U995" i="6"/>
  <c r="N995" i="6" s="1"/>
  <c r="V994" i="6"/>
  <c r="N994" i="6" s="1"/>
  <c r="K994" i="6"/>
  <c r="P994" i="6" s="1"/>
  <c r="N990" i="6"/>
  <c r="W989" i="6"/>
  <c r="U988" i="6"/>
  <c r="K986" i="6"/>
  <c r="P986" i="6" s="1"/>
  <c r="J984" i="6"/>
  <c r="R984" i="6" s="1"/>
  <c r="W984" i="6"/>
  <c r="L984" i="6"/>
  <c r="L979" i="6"/>
  <c r="U979" i="6"/>
  <c r="N979" i="6" s="1"/>
  <c r="L971" i="6"/>
  <c r="U971" i="6"/>
  <c r="N971" i="6" s="1"/>
  <c r="V970" i="6"/>
  <c r="K970" i="6"/>
  <c r="P970" i="6" s="1"/>
  <c r="J968" i="6"/>
  <c r="R968" i="6" s="1"/>
  <c r="W968" i="6"/>
  <c r="N968" i="6" s="1"/>
  <c r="L968" i="6"/>
  <c r="V967" i="6"/>
  <c r="J967" i="6"/>
  <c r="R967" i="6" s="1"/>
  <c r="N966" i="6"/>
  <c r="W965" i="6"/>
  <c r="K965" i="6"/>
  <c r="P965" i="6" s="1"/>
  <c r="U964" i="6"/>
  <c r="N964" i="6" s="1"/>
  <c r="L963" i="6"/>
  <c r="U963" i="6"/>
  <c r="V962" i="6"/>
  <c r="K962" i="6"/>
  <c r="P962" i="6" s="1"/>
  <c r="J960" i="6"/>
  <c r="R960" i="6" s="1"/>
  <c r="W960" i="6"/>
  <c r="L960" i="6"/>
  <c r="V959" i="6"/>
  <c r="J959" i="6"/>
  <c r="R959" i="6" s="1"/>
  <c r="W957" i="6"/>
  <c r="K957" i="6"/>
  <c r="P957" i="6" s="1"/>
  <c r="U956" i="6"/>
  <c r="N956" i="6" s="1"/>
  <c r="L955" i="6"/>
  <c r="U955" i="6"/>
  <c r="N955" i="6" s="1"/>
  <c r="V954" i="6"/>
  <c r="K954" i="6"/>
  <c r="P954" i="6" s="1"/>
  <c r="J952" i="6"/>
  <c r="R952" i="6" s="1"/>
  <c r="W952" i="6"/>
  <c r="L952" i="6"/>
  <c r="V951" i="6"/>
  <c r="J951" i="6"/>
  <c r="R951" i="6" s="1"/>
  <c r="W949" i="6"/>
  <c r="K949" i="6"/>
  <c r="P949" i="6" s="1"/>
  <c r="U948" i="6"/>
  <c r="L947" i="6"/>
  <c r="U947" i="6"/>
  <c r="V946" i="6"/>
  <c r="K946" i="6"/>
  <c r="P946" i="6" s="1"/>
  <c r="J944" i="6"/>
  <c r="R944" i="6" s="1"/>
  <c r="W944" i="6"/>
  <c r="L944" i="6"/>
  <c r="T943" i="6"/>
  <c r="L941" i="6"/>
  <c r="U941" i="6"/>
  <c r="J941" i="6"/>
  <c r="R941" i="6" s="1"/>
  <c r="W941" i="6"/>
  <c r="V940" i="6"/>
  <c r="T939" i="6"/>
  <c r="L937" i="6"/>
  <c r="U937" i="6"/>
  <c r="J937" i="6"/>
  <c r="R937" i="6" s="1"/>
  <c r="W937" i="6"/>
  <c r="V936" i="6"/>
  <c r="T935" i="6"/>
  <c r="L933" i="6"/>
  <c r="U933" i="6"/>
  <c r="J933" i="6"/>
  <c r="R933" i="6" s="1"/>
  <c r="W933" i="6"/>
  <c r="V932" i="6"/>
  <c r="T931" i="6"/>
  <c r="L929" i="6"/>
  <c r="U929" i="6"/>
  <c r="J929" i="6"/>
  <c r="R929" i="6" s="1"/>
  <c r="W929" i="6"/>
  <c r="V928" i="6"/>
  <c r="T927" i="6"/>
  <c r="L925" i="6"/>
  <c r="U925" i="6"/>
  <c r="J925" i="6"/>
  <c r="R925" i="6" s="1"/>
  <c r="W925" i="6"/>
  <c r="V924" i="6"/>
  <c r="T923" i="6"/>
  <c r="L921" i="6"/>
  <c r="U921" i="6"/>
  <c r="J921" i="6"/>
  <c r="R921" i="6" s="1"/>
  <c r="W921" i="6"/>
  <c r="V920" i="6"/>
  <c r="T919" i="6"/>
  <c r="L917" i="6"/>
  <c r="U917" i="6"/>
  <c r="J917" i="6"/>
  <c r="R917" i="6" s="1"/>
  <c r="W917" i="6"/>
  <c r="V916" i="6"/>
  <c r="T915" i="6"/>
  <c r="L913" i="6"/>
  <c r="U913" i="6"/>
  <c r="J913" i="6"/>
  <c r="R913" i="6" s="1"/>
  <c r="W913" i="6"/>
  <c r="V912" i="6"/>
  <c r="T911" i="6"/>
  <c r="L909" i="6"/>
  <c r="U909" i="6"/>
  <c r="J909" i="6"/>
  <c r="R909" i="6" s="1"/>
  <c r="W909" i="6"/>
  <c r="V908" i="6"/>
  <c r="T907" i="6"/>
  <c r="U904" i="6"/>
  <c r="L899" i="6"/>
  <c r="U899" i="6"/>
  <c r="K899" i="6"/>
  <c r="P899" i="6" s="1"/>
  <c r="W899" i="6"/>
  <c r="T899" i="6"/>
  <c r="J899" i="6"/>
  <c r="R899" i="6" s="1"/>
  <c r="V899" i="6"/>
  <c r="N893" i="6"/>
  <c r="N861" i="6"/>
  <c r="N829" i="6"/>
  <c r="N797" i="6"/>
  <c r="N765" i="6"/>
  <c r="L983" i="6"/>
  <c r="U983" i="6"/>
  <c r="L997" i="6"/>
  <c r="U997" i="6"/>
  <c r="N997" i="6" s="1"/>
  <c r="V996" i="6"/>
  <c r="W991" i="6"/>
  <c r="L989" i="6"/>
  <c r="U989" i="6"/>
  <c r="N989" i="6" s="1"/>
  <c r="V988" i="6"/>
  <c r="W983" i="6"/>
  <c r="V980" i="6"/>
  <c r="K980" i="6"/>
  <c r="P980" i="6" s="1"/>
  <c r="L973" i="6"/>
  <c r="U973" i="6"/>
  <c r="N973" i="6" s="1"/>
  <c r="J992" i="6"/>
  <c r="R992" i="6" s="1"/>
  <c r="W992" i="6"/>
  <c r="L992" i="6"/>
  <c r="V991" i="6"/>
  <c r="J991" i="6"/>
  <c r="R991" i="6" s="1"/>
  <c r="L987" i="6"/>
  <c r="U987" i="6"/>
  <c r="V986" i="6"/>
  <c r="J983" i="6"/>
  <c r="R983" i="6" s="1"/>
  <c r="W981" i="6"/>
  <c r="K981" i="6"/>
  <c r="P981" i="6" s="1"/>
  <c r="U980" i="6"/>
  <c r="N980" i="6" s="1"/>
  <c r="V978" i="6"/>
  <c r="K978" i="6"/>
  <c r="P978" i="6" s="1"/>
  <c r="J976" i="6"/>
  <c r="R976" i="6" s="1"/>
  <c r="W976" i="6"/>
  <c r="L976" i="6"/>
  <c r="V975" i="6"/>
  <c r="J975" i="6"/>
  <c r="R975" i="6" s="1"/>
  <c r="W973" i="6"/>
  <c r="K973" i="6"/>
  <c r="P973" i="6" s="1"/>
  <c r="U972" i="6"/>
  <c r="V997" i="6"/>
  <c r="J997" i="6"/>
  <c r="R997" i="6" s="1"/>
  <c r="W995" i="6"/>
  <c r="K995" i="6"/>
  <c r="P995" i="6" s="1"/>
  <c r="U994" i="6"/>
  <c r="L993" i="6"/>
  <c r="U993" i="6"/>
  <c r="N993" i="6" s="1"/>
  <c r="V992" i="6"/>
  <c r="N992" i="6" s="1"/>
  <c r="K992" i="6"/>
  <c r="P992" i="6" s="1"/>
  <c r="J990" i="6"/>
  <c r="R990" i="6" s="1"/>
  <c r="W990" i="6"/>
  <c r="L990" i="6"/>
  <c r="V989" i="6"/>
  <c r="J989" i="6"/>
  <c r="R989" i="6" s="1"/>
  <c r="T988" i="6"/>
  <c r="W987" i="6"/>
  <c r="N987" i="6" s="1"/>
  <c r="K987" i="6"/>
  <c r="P987" i="6" s="1"/>
  <c r="L985" i="6"/>
  <c r="U985" i="6"/>
  <c r="V984" i="6"/>
  <c r="K984" i="6"/>
  <c r="P984" i="6" s="1"/>
  <c r="T983" i="6"/>
  <c r="N983" i="6" s="1"/>
  <c r="J982" i="6"/>
  <c r="R982" i="6" s="1"/>
  <c r="W982" i="6"/>
  <c r="N982" i="6" s="1"/>
  <c r="L982" i="6"/>
  <c r="V981" i="6"/>
  <c r="N981" i="6" s="1"/>
  <c r="W979" i="6"/>
  <c r="K979" i="6"/>
  <c r="P979" i="6" s="1"/>
  <c r="U978" i="6"/>
  <c r="L977" i="6"/>
  <c r="U977" i="6"/>
  <c r="V976" i="6"/>
  <c r="N976" i="6" s="1"/>
  <c r="K976" i="6"/>
  <c r="P976" i="6" s="1"/>
  <c r="T975" i="6"/>
  <c r="N975" i="6" s="1"/>
  <c r="J974" i="6"/>
  <c r="R974" i="6" s="1"/>
  <c r="W974" i="6"/>
  <c r="N974" i="6" s="1"/>
  <c r="L974" i="6"/>
  <c r="V973" i="6"/>
  <c r="J973" i="6"/>
  <c r="R973" i="6" s="1"/>
  <c r="T972" i="6"/>
  <c r="N972" i="6" s="1"/>
  <c r="W971" i="6"/>
  <c r="K971" i="6"/>
  <c r="P971" i="6" s="1"/>
  <c r="L969" i="6"/>
  <c r="U969" i="6"/>
  <c r="V968" i="6"/>
  <c r="K968" i="6"/>
  <c r="P968" i="6" s="1"/>
  <c r="J966" i="6"/>
  <c r="R966" i="6" s="1"/>
  <c r="W966" i="6"/>
  <c r="L966" i="6"/>
  <c r="V965" i="6"/>
  <c r="W963" i="6"/>
  <c r="K963" i="6"/>
  <c r="P963" i="6" s="1"/>
  <c r="L961" i="6"/>
  <c r="U961" i="6"/>
  <c r="N961" i="6" s="1"/>
  <c r="V960" i="6"/>
  <c r="K960" i="6"/>
  <c r="P960" i="6" s="1"/>
  <c r="J958" i="6"/>
  <c r="R958" i="6" s="1"/>
  <c r="W958" i="6"/>
  <c r="N958" i="6" s="1"/>
  <c r="L958" i="6"/>
  <c r="V957" i="6"/>
  <c r="W955" i="6"/>
  <c r="K955" i="6"/>
  <c r="P955" i="6" s="1"/>
  <c r="L953" i="6"/>
  <c r="U953" i="6"/>
  <c r="V952" i="6"/>
  <c r="K952" i="6"/>
  <c r="P952" i="6" s="1"/>
  <c r="J950" i="6"/>
  <c r="R950" i="6" s="1"/>
  <c r="W950" i="6"/>
  <c r="N950" i="6" s="1"/>
  <c r="L950" i="6"/>
  <c r="V949" i="6"/>
  <c r="W947" i="6"/>
  <c r="K947" i="6"/>
  <c r="P947" i="6" s="1"/>
  <c r="L945" i="6"/>
  <c r="U945" i="6"/>
  <c r="N945" i="6" s="1"/>
  <c r="V944" i="6"/>
  <c r="K944" i="6"/>
  <c r="P944" i="6" s="1"/>
  <c r="J942" i="6"/>
  <c r="R942" i="6" s="1"/>
  <c r="W942" i="6"/>
  <c r="N942" i="6" s="1"/>
  <c r="L942" i="6"/>
  <c r="U942" i="6"/>
  <c r="V941" i="6"/>
  <c r="T940" i="6"/>
  <c r="J938" i="6"/>
  <c r="R938" i="6" s="1"/>
  <c r="W938" i="6"/>
  <c r="L938" i="6"/>
  <c r="U938" i="6"/>
  <c r="V937" i="6"/>
  <c r="T936" i="6"/>
  <c r="J934" i="6"/>
  <c r="R934" i="6" s="1"/>
  <c r="W934" i="6"/>
  <c r="N934" i="6" s="1"/>
  <c r="L934" i="6"/>
  <c r="U934" i="6"/>
  <c r="V933" i="6"/>
  <c r="T932" i="6"/>
  <c r="J930" i="6"/>
  <c r="R930" i="6" s="1"/>
  <c r="W930" i="6"/>
  <c r="L930" i="6"/>
  <c r="U930" i="6"/>
  <c r="V929" i="6"/>
  <c r="T928" i="6"/>
  <c r="J926" i="6"/>
  <c r="R926" i="6" s="1"/>
  <c r="W926" i="6"/>
  <c r="N926" i="6" s="1"/>
  <c r="L926" i="6"/>
  <c r="U926" i="6"/>
  <c r="V925" i="6"/>
  <c r="T924" i="6"/>
  <c r="J922" i="6"/>
  <c r="R922" i="6" s="1"/>
  <c r="W922" i="6"/>
  <c r="L922" i="6"/>
  <c r="U922" i="6"/>
  <c r="V921" i="6"/>
  <c r="T920" i="6"/>
  <c r="J918" i="6"/>
  <c r="R918" i="6" s="1"/>
  <c r="W918" i="6"/>
  <c r="N918" i="6" s="1"/>
  <c r="L918" i="6"/>
  <c r="U918" i="6"/>
  <c r="V917" i="6"/>
  <c r="T916" i="6"/>
  <c r="J914" i="6"/>
  <c r="R914" i="6" s="1"/>
  <c r="W914" i="6"/>
  <c r="L914" i="6"/>
  <c r="U914" i="6"/>
  <c r="V913" i="6"/>
  <c r="T912" i="6"/>
  <c r="J910" i="6"/>
  <c r="R910" i="6" s="1"/>
  <c r="W910" i="6"/>
  <c r="N910" i="6" s="1"/>
  <c r="L910" i="6"/>
  <c r="U910" i="6"/>
  <c r="V909" i="6"/>
  <c r="T908" i="6"/>
  <c r="N865" i="6"/>
  <c r="N833" i="6"/>
  <c r="N801" i="6"/>
  <c r="N769" i="6"/>
  <c r="L991" i="6"/>
  <c r="U991" i="6"/>
  <c r="N991" i="6" s="1"/>
  <c r="N986" i="6"/>
  <c r="L972" i="6"/>
  <c r="N970" i="6"/>
  <c r="L967" i="6"/>
  <c r="U967" i="6"/>
  <c r="N967" i="6" s="1"/>
  <c r="J964" i="6"/>
  <c r="R964" i="6" s="1"/>
  <c r="W964" i="6"/>
  <c r="L964" i="6"/>
  <c r="N962" i="6"/>
  <c r="L959" i="6"/>
  <c r="U959" i="6"/>
  <c r="N959" i="6" s="1"/>
  <c r="J956" i="6"/>
  <c r="R956" i="6" s="1"/>
  <c r="W956" i="6"/>
  <c r="L956" i="6"/>
  <c r="L951" i="6"/>
  <c r="U951" i="6"/>
  <c r="N951" i="6" s="1"/>
  <c r="J948" i="6"/>
  <c r="R948" i="6" s="1"/>
  <c r="W948" i="6"/>
  <c r="L948" i="6"/>
  <c r="N946" i="6"/>
  <c r="L943" i="6"/>
  <c r="U943" i="6"/>
  <c r="J943" i="6"/>
  <c r="R943" i="6" s="1"/>
  <c r="W943" i="6"/>
  <c r="N941" i="6"/>
  <c r="L939" i="6"/>
  <c r="U939" i="6"/>
  <c r="J939" i="6"/>
  <c r="R939" i="6" s="1"/>
  <c r="W939" i="6"/>
  <c r="N937" i="6"/>
  <c r="L935" i="6"/>
  <c r="U935" i="6"/>
  <c r="J935" i="6"/>
  <c r="R935" i="6" s="1"/>
  <c r="W935" i="6"/>
  <c r="N933" i="6"/>
  <c r="L931" i="6"/>
  <c r="U931" i="6"/>
  <c r="J931" i="6"/>
  <c r="R931" i="6" s="1"/>
  <c r="W931" i="6"/>
  <c r="N929" i="6"/>
  <c r="L927" i="6"/>
  <c r="U927" i="6"/>
  <c r="J927" i="6"/>
  <c r="R927" i="6" s="1"/>
  <c r="W927" i="6"/>
  <c r="N925" i="6"/>
  <c r="L923" i="6"/>
  <c r="U923" i="6"/>
  <c r="J923" i="6"/>
  <c r="R923" i="6" s="1"/>
  <c r="W923" i="6"/>
  <c r="N921" i="6"/>
  <c r="L919" i="6"/>
  <c r="U919" i="6"/>
  <c r="J919" i="6"/>
  <c r="R919" i="6" s="1"/>
  <c r="W919" i="6"/>
  <c r="N917" i="6"/>
  <c r="L915" i="6"/>
  <c r="U915" i="6"/>
  <c r="J915" i="6"/>
  <c r="R915" i="6" s="1"/>
  <c r="W915" i="6"/>
  <c r="N913" i="6"/>
  <c r="L911" i="6"/>
  <c r="U911" i="6"/>
  <c r="J911" i="6"/>
  <c r="R911" i="6" s="1"/>
  <c r="W911" i="6"/>
  <c r="N909" i="6"/>
  <c r="L907" i="6"/>
  <c r="K907" i="6"/>
  <c r="P907" i="6" s="1"/>
  <c r="U907" i="6"/>
  <c r="W907" i="6"/>
  <c r="N902" i="6"/>
  <c r="J996" i="6"/>
  <c r="R996" i="6" s="1"/>
  <c r="W996" i="6"/>
  <c r="J980" i="6"/>
  <c r="R980" i="6" s="1"/>
  <c r="W980" i="6"/>
  <c r="L980" i="6"/>
  <c r="N978" i="6"/>
  <c r="K996" i="6"/>
  <c r="P996" i="6" s="1"/>
  <c r="L994" i="6"/>
  <c r="J986" i="6"/>
  <c r="R986" i="6" s="1"/>
  <c r="W986" i="6"/>
  <c r="N984" i="6"/>
  <c r="K983" i="6"/>
  <c r="P983" i="6" s="1"/>
  <c r="L981" i="6"/>
  <c r="U981" i="6"/>
  <c r="L978" i="6"/>
  <c r="V972" i="6"/>
  <c r="J970" i="6"/>
  <c r="R970" i="6" s="1"/>
  <c r="W970" i="6"/>
  <c r="W967" i="6"/>
  <c r="K967" i="6"/>
  <c r="P967" i="6" s="1"/>
  <c r="L965" i="6"/>
  <c r="U965" i="6"/>
  <c r="N965" i="6" s="1"/>
  <c r="V964" i="6"/>
  <c r="K964" i="6"/>
  <c r="P964" i="6" s="1"/>
  <c r="J962" i="6"/>
  <c r="R962" i="6" s="1"/>
  <c r="W962" i="6"/>
  <c r="L962" i="6"/>
  <c r="N960" i="6"/>
  <c r="W959" i="6"/>
  <c r="K959" i="6"/>
  <c r="P959" i="6" s="1"/>
  <c r="L957" i="6"/>
  <c r="U957" i="6"/>
  <c r="N957" i="6" s="1"/>
  <c r="V956" i="6"/>
  <c r="K956" i="6"/>
  <c r="P956" i="6" s="1"/>
  <c r="J954" i="6"/>
  <c r="R954" i="6" s="1"/>
  <c r="W954" i="6"/>
  <c r="N954" i="6" s="1"/>
  <c r="L954" i="6"/>
  <c r="N952" i="6"/>
  <c r="W951" i="6"/>
  <c r="K951" i="6"/>
  <c r="P951" i="6" s="1"/>
  <c r="L949" i="6"/>
  <c r="U949" i="6"/>
  <c r="N949" i="6" s="1"/>
  <c r="V948" i="6"/>
  <c r="K948" i="6"/>
  <c r="P948" i="6" s="1"/>
  <c r="J946" i="6"/>
  <c r="R946" i="6" s="1"/>
  <c r="W946" i="6"/>
  <c r="L946" i="6"/>
  <c r="N944" i="6"/>
  <c r="V943" i="6"/>
  <c r="J940" i="6"/>
  <c r="R940" i="6" s="1"/>
  <c r="W940" i="6"/>
  <c r="L940" i="6"/>
  <c r="U940" i="6"/>
  <c r="V939" i="6"/>
  <c r="N938" i="6"/>
  <c r="J936" i="6"/>
  <c r="R936" i="6" s="1"/>
  <c r="W936" i="6"/>
  <c r="L936" i="6"/>
  <c r="U936" i="6"/>
  <c r="V935" i="6"/>
  <c r="J932" i="6"/>
  <c r="R932" i="6" s="1"/>
  <c r="W932" i="6"/>
  <c r="L932" i="6"/>
  <c r="U932" i="6"/>
  <c r="V931" i="6"/>
  <c r="N930" i="6"/>
  <c r="J928" i="6"/>
  <c r="R928" i="6" s="1"/>
  <c r="W928" i="6"/>
  <c r="L928" i="6"/>
  <c r="U928" i="6"/>
  <c r="V927" i="6"/>
  <c r="J924" i="6"/>
  <c r="R924" i="6" s="1"/>
  <c r="W924" i="6"/>
  <c r="L924" i="6"/>
  <c r="U924" i="6"/>
  <c r="V923" i="6"/>
  <c r="N922" i="6"/>
  <c r="J920" i="6"/>
  <c r="R920" i="6" s="1"/>
  <c r="W920" i="6"/>
  <c r="L920" i="6"/>
  <c r="U920" i="6"/>
  <c r="V919" i="6"/>
  <c r="J916" i="6"/>
  <c r="R916" i="6" s="1"/>
  <c r="W916" i="6"/>
  <c r="L916" i="6"/>
  <c r="U916" i="6"/>
  <c r="V915" i="6"/>
  <c r="N914" i="6"/>
  <c r="J912" i="6"/>
  <c r="R912" i="6" s="1"/>
  <c r="W912" i="6"/>
  <c r="L912" i="6"/>
  <c r="U912" i="6"/>
  <c r="V911" i="6"/>
  <c r="J908" i="6"/>
  <c r="R908" i="6" s="1"/>
  <c r="W908" i="6"/>
  <c r="L908" i="6"/>
  <c r="U908" i="6"/>
  <c r="V907" i="6"/>
  <c r="J904" i="6"/>
  <c r="R904" i="6" s="1"/>
  <c r="W904" i="6"/>
  <c r="K904" i="6"/>
  <c r="P904" i="6" s="1"/>
  <c r="V904" i="6"/>
  <c r="T904" i="6"/>
  <c r="J896" i="6"/>
  <c r="R896" i="6" s="1"/>
  <c r="W896" i="6"/>
  <c r="K896" i="6"/>
  <c r="P896" i="6" s="1"/>
  <c r="V896" i="6"/>
  <c r="L896" i="6"/>
  <c r="T896" i="6"/>
  <c r="U896" i="6"/>
  <c r="L903" i="6"/>
  <c r="U903" i="6"/>
  <c r="J900" i="6"/>
  <c r="R900" i="6" s="1"/>
  <c r="W900" i="6"/>
  <c r="L900" i="6"/>
  <c r="L895" i="6"/>
  <c r="U895" i="6"/>
  <c r="J892" i="6"/>
  <c r="R892" i="6" s="1"/>
  <c r="W892" i="6"/>
  <c r="L892" i="6"/>
  <c r="V891" i="6"/>
  <c r="J891" i="6"/>
  <c r="R891" i="6" s="1"/>
  <c r="U888" i="6"/>
  <c r="L887" i="6"/>
  <c r="U887" i="6"/>
  <c r="J884" i="6"/>
  <c r="R884" i="6" s="1"/>
  <c r="W884" i="6"/>
  <c r="L884" i="6"/>
  <c r="V883" i="6"/>
  <c r="J883" i="6"/>
  <c r="R883" i="6" s="1"/>
  <c r="U880" i="6"/>
  <c r="N880" i="6" s="1"/>
  <c r="L879" i="6"/>
  <c r="U879" i="6"/>
  <c r="J876" i="6"/>
  <c r="R876" i="6" s="1"/>
  <c r="W876" i="6"/>
  <c r="L876" i="6"/>
  <c r="V875" i="6"/>
  <c r="J875" i="6"/>
  <c r="R875" i="6" s="1"/>
  <c r="U872" i="6"/>
  <c r="N872" i="6" s="1"/>
  <c r="L871" i="6"/>
  <c r="U871" i="6"/>
  <c r="J868" i="6"/>
  <c r="R868" i="6" s="1"/>
  <c r="W868" i="6"/>
  <c r="L868" i="6"/>
  <c r="V867" i="6"/>
  <c r="J867" i="6"/>
  <c r="R867" i="6" s="1"/>
  <c r="U864" i="6"/>
  <c r="L863" i="6"/>
  <c r="U863" i="6"/>
  <c r="J860" i="6"/>
  <c r="R860" i="6" s="1"/>
  <c r="W860" i="6"/>
  <c r="L860" i="6"/>
  <c r="V859" i="6"/>
  <c r="J859" i="6"/>
  <c r="R859" i="6" s="1"/>
  <c r="U856" i="6"/>
  <c r="L855" i="6"/>
  <c r="U855" i="6"/>
  <c r="J852" i="6"/>
  <c r="R852" i="6" s="1"/>
  <c r="W852" i="6"/>
  <c r="L852" i="6"/>
  <c r="V851" i="6"/>
  <c r="J851" i="6"/>
  <c r="R851" i="6" s="1"/>
  <c r="U848" i="6"/>
  <c r="N848" i="6" s="1"/>
  <c r="L847" i="6"/>
  <c r="U847" i="6"/>
  <c r="J844" i="6"/>
  <c r="R844" i="6" s="1"/>
  <c r="W844" i="6"/>
  <c r="L844" i="6"/>
  <c r="V843" i="6"/>
  <c r="J843" i="6"/>
  <c r="R843" i="6" s="1"/>
  <c r="U840" i="6"/>
  <c r="N840" i="6" s="1"/>
  <c r="L839" i="6"/>
  <c r="U839" i="6"/>
  <c r="J836" i="6"/>
  <c r="R836" i="6" s="1"/>
  <c r="W836" i="6"/>
  <c r="L836" i="6"/>
  <c r="V835" i="6"/>
  <c r="J835" i="6"/>
  <c r="R835" i="6" s="1"/>
  <c r="U832" i="6"/>
  <c r="L831" i="6"/>
  <c r="U831" i="6"/>
  <c r="J828" i="6"/>
  <c r="R828" i="6" s="1"/>
  <c r="W828" i="6"/>
  <c r="L828" i="6"/>
  <c r="V827" i="6"/>
  <c r="J827" i="6"/>
  <c r="R827" i="6" s="1"/>
  <c r="U824" i="6"/>
  <c r="L823" i="6"/>
  <c r="U823" i="6"/>
  <c r="J820" i="6"/>
  <c r="R820" i="6" s="1"/>
  <c r="W820" i="6"/>
  <c r="L820" i="6"/>
  <c r="V819" i="6"/>
  <c r="J819" i="6"/>
  <c r="R819" i="6" s="1"/>
  <c r="U816" i="6"/>
  <c r="N816" i="6" s="1"/>
  <c r="L815" i="6"/>
  <c r="U815" i="6"/>
  <c r="J812" i="6"/>
  <c r="R812" i="6" s="1"/>
  <c r="W812" i="6"/>
  <c r="L812" i="6"/>
  <c r="V811" i="6"/>
  <c r="J811" i="6"/>
  <c r="R811" i="6" s="1"/>
  <c r="U808" i="6"/>
  <c r="N808" i="6" s="1"/>
  <c r="L807" i="6"/>
  <c r="U807" i="6"/>
  <c r="J804" i="6"/>
  <c r="R804" i="6" s="1"/>
  <c r="W804" i="6"/>
  <c r="L804" i="6"/>
  <c r="V803" i="6"/>
  <c r="J803" i="6"/>
  <c r="R803" i="6" s="1"/>
  <c r="U800" i="6"/>
  <c r="L799" i="6"/>
  <c r="U799" i="6"/>
  <c r="J796" i="6"/>
  <c r="R796" i="6" s="1"/>
  <c r="W796" i="6"/>
  <c r="L796" i="6"/>
  <c r="V795" i="6"/>
  <c r="J795" i="6"/>
  <c r="R795" i="6" s="1"/>
  <c r="U792" i="6"/>
  <c r="N792" i="6" s="1"/>
  <c r="L791" i="6"/>
  <c r="U791" i="6"/>
  <c r="J788" i="6"/>
  <c r="R788" i="6" s="1"/>
  <c r="W788" i="6"/>
  <c r="L788" i="6"/>
  <c r="V787" i="6"/>
  <c r="J787" i="6"/>
  <c r="R787" i="6" s="1"/>
  <c r="U784" i="6"/>
  <c r="N784" i="6" s="1"/>
  <c r="L783" i="6"/>
  <c r="U783" i="6"/>
  <c r="J780" i="6"/>
  <c r="R780" i="6" s="1"/>
  <c r="W780" i="6"/>
  <c r="L780" i="6"/>
  <c r="V779" i="6"/>
  <c r="J779" i="6"/>
  <c r="R779" i="6" s="1"/>
  <c r="U776" i="6"/>
  <c r="N776" i="6" s="1"/>
  <c r="L775" i="6"/>
  <c r="U775" i="6"/>
  <c r="J772" i="6"/>
  <c r="R772" i="6" s="1"/>
  <c r="W772" i="6"/>
  <c r="L772" i="6"/>
  <c r="V771" i="6"/>
  <c r="J771" i="6"/>
  <c r="R771" i="6" s="1"/>
  <c r="U768" i="6"/>
  <c r="L767" i="6"/>
  <c r="U767" i="6"/>
  <c r="J764" i="6"/>
  <c r="R764" i="6" s="1"/>
  <c r="W764" i="6"/>
  <c r="L764" i="6"/>
  <c r="L760" i="6"/>
  <c r="U760" i="6"/>
  <c r="V760" i="6"/>
  <c r="J760" i="6"/>
  <c r="R760" i="6" s="1"/>
  <c r="W760" i="6"/>
  <c r="L756" i="6"/>
  <c r="U756" i="6"/>
  <c r="V756" i="6"/>
  <c r="J756" i="6"/>
  <c r="R756" i="6" s="1"/>
  <c r="W756" i="6"/>
  <c r="L752" i="6"/>
  <c r="U752" i="6"/>
  <c r="V752" i="6"/>
  <c r="J752" i="6"/>
  <c r="R752" i="6" s="1"/>
  <c r="W752" i="6"/>
  <c r="L748" i="6"/>
  <c r="U748" i="6"/>
  <c r="V748" i="6"/>
  <c r="J748" i="6"/>
  <c r="R748" i="6" s="1"/>
  <c r="W748" i="6"/>
  <c r="N727" i="6"/>
  <c r="J906" i="6"/>
  <c r="R906" i="6" s="1"/>
  <c r="W906" i="6"/>
  <c r="L906" i="6"/>
  <c r="W903" i="6"/>
  <c r="K903" i="6"/>
  <c r="P903" i="6" s="1"/>
  <c r="L901" i="6"/>
  <c r="U901" i="6"/>
  <c r="N901" i="6" s="1"/>
  <c r="V900" i="6"/>
  <c r="K900" i="6"/>
  <c r="P900" i="6" s="1"/>
  <c r="J898" i="6"/>
  <c r="R898" i="6" s="1"/>
  <c r="W898" i="6"/>
  <c r="L898" i="6"/>
  <c r="W895" i="6"/>
  <c r="K895" i="6"/>
  <c r="P895" i="6" s="1"/>
  <c r="L893" i="6"/>
  <c r="U893" i="6"/>
  <c r="V892" i="6"/>
  <c r="K892" i="6"/>
  <c r="P892" i="6" s="1"/>
  <c r="J890" i="6"/>
  <c r="R890" i="6" s="1"/>
  <c r="W890" i="6"/>
  <c r="L890" i="6"/>
  <c r="W887" i="6"/>
  <c r="K887" i="6"/>
  <c r="P887" i="6" s="1"/>
  <c r="L885" i="6"/>
  <c r="U885" i="6"/>
  <c r="N885" i="6" s="1"/>
  <c r="V884" i="6"/>
  <c r="K884" i="6"/>
  <c r="P884" i="6" s="1"/>
  <c r="J882" i="6"/>
  <c r="R882" i="6" s="1"/>
  <c r="W882" i="6"/>
  <c r="L882" i="6"/>
  <c r="W879" i="6"/>
  <c r="K879" i="6"/>
  <c r="P879" i="6" s="1"/>
  <c r="L877" i="6"/>
  <c r="U877" i="6"/>
  <c r="N877" i="6" s="1"/>
  <c r="V876" i="6"/>
  <c r="K876" i="6"/>
  <c r="P876" i="6" s="1"/>
  <c r="J874" i="6"/>
  <c r="R874" i="6" s="1"/>
  <c r="W874" i="6"/>
  <c r="N874" i="6" s="1"/>
  <c r="L874" i="6"/>
  <c r="W871" i="6"/>
  <c r="K871" i="6"/>
  <c r="P871" i="6" s="1"/>
  <c r="L869" i="6"/>
  <c r="U869" i="6"/>
  <c r="N869" i="6" s="1"/>
  <c r="V868" i="6"/>
  <c r="K868" i="6"/>
  <c r="P868" i="6" s="1"/>
  <c r="J866" i="6"/>
  <c r="R866" i="6" s="1"/>
  <c r="W866" i="6"/>
  <c r="L866" i="6"/>
  <c r="W863" i="6"/>
  <c r="K863" i="6"/>
  <c r="P863" i="6" s="1"/>
  <c r="L861" i="6"/>
  <c r="U861" i="6"/>
  <c r="V860" i="6"/>
  <c r="K860" i="6"/>
  <c r="P860" i="6" s="1"/>
  <c r="J858" i="6"/>
  <c r="R858" i="6" s="1"/>
  <c r="W858" i="6"/>
  <c r="L858" i="6"/>
  <c r="W855" i="6"/>
  <c r="K855" i="6"/>
  <c r="P855" i="6" s="1"/>
  <c r="L853" i="6"/>
  <c r="U853" i="6"/>
  <c r="N853" i="6" s="1"/>
  <c r="V852" i="6"/>
  <c r="K852" i="6"/>
  <c r="P852" i="6" s="1"/>
  <c r="J850" i="6"/>
  <c r="R850" i="6" s="1"/>
  <c r="W850" i="6"/>
  <c r="L850" i="6"/>
  <c r="W847" i="6"/>
  <c r="K847" i="6"/>
  <c r="P847" i="6" s="1"/>
  <c r="L845" i="6"/>
  <c r="U845" i="6"/>
  <c r="N845" i="6" s="1"/>
  <c r="V844" i="6"/>
  <c r="K844" i="6"/>
  <c r="P844" i="6" s="1"/>
  <c r="J842" i="6"/>
  <c r="R842" i="6" s="1"/>
  <c r="W842" i="6"/>
  <c r="N842" i="6" s="1"/>
  <c r="L842" i="6"/>
  <c r="W839" i="6"/>
  <c r="K839" i="6"/>
  <c r="P839" i="6" s="1"/>
  <c r="L837" i="6"/>
  <c r="U837" i="6"/>
  <c r="N837" i="6" s="1"/>
  <c r="V836" i="6"/>
  <c r="K836" i="6"/>
  <c r="P836" i="6" s="1"/>
  <c r="J834" i="6"/>
  <c r="R834" i="6" s="1"/>
  <c r="W834" i="6"/>
  <c r="L834" i="6"/>
  <c r="W831" i="6"/>
  <c r="K831" i="6"/>
  <c r="P831" i="6" s="1"/>
  <c r="L829" i="6"/>
  <c r="U829" i="6"/>
  <c r="V828" i="6"/>
  <c r="K828" i="6"/>
  <c r="P828" i="6" s="1"/>
  <c r="J826" i="6"/>
  <c r="R826" i="6" s="1"/>
  <c r="W826" i="6"/>
  <c r="L826" i="6"/>
  <c r="W823" i="6"/>
  <c r="K823" i="6"/>
  <c r="P823" i="6" s="1"/>
  <c r="L821" i="6"/>
  <c r="U821" i="6"/>
  <c r="N821" i="6" s="1"/>
  <c r="V820" i="6"/>
  <c r="K820" i="6"/>
  <c r="P820" i="6" s="1"/>
  <c r="J818" i="6"/>
  <c r="R818" i="6" s="1"/>
  <c r="W818" i="6"/>
  <c r="L818" i="6"/>
  <c r="W815" i="6"/>
  <c r="K815" i="6"/>
  <c r="P815" i="6" s="1"/>
  <c r="L813" i="6"/>
  <c r="U813" i="6"/>
  <c r="N813" i="6" s="1"/>
  <c r="V812" i="6"/>
  <c r="K812" i="6"/>
  <c r="P812" i="6" s="1"/>
  <c r="J810" i="6"/>
  <c r="R810" i="6" s="1"/>
  <c r="W810" i="6"/>
  <c r="N810" i="6" s="1"/>
  <c r="L810" i="6"/>
  <c r="W807" i="6"/>
  <c r="K807" i="6"/>
  <c r="P807" i="6" s="1"/>
  <c r="L805" i="6"/>
  <c r="U805" i="6"/>
  <c r="N805" i="6" s="1"/>
  <c r="V804" i="6"/>
  <c r="K804" i="6"/>
  <c r="P804" i="6" s="1"/>
  <c r="J802" i="6"/>
  <c r="R802" i="6" s="1"/>
  <c r="W802" i="6"/>
  <c r="L802" i="6"/>
  <c r="W799" i="6"/>
  <c r="K799" i="6"/>
  <c r="P799" i="6" s="1"/>
  <c r="L797" i="6"/>
  <c r="U797" i="6"/>
  <c r="V796" i="6"/>
  <c r="K796" i="6"/>
  <c r="P796" i="6" s="1"/>
  <c r="J794" i="6"/>
  <c r="R794" i="6" s="1"/>
  <c r="W794" i="6"/>
  <c r="L794" i="6"/>
  <c r="W791" i="6"/>
  <c r="K791" i="6"/>
  <c r="P791" i="6" s="1"/>
  <c r="L789" i="6"/>
  <c r="U789" i="6"/>
  <c r="N789" i="6" s="1"/>
  <c r="V788" i="6"/>
  <c r="K788" i="6"/>
  <c r="P788" i="6" s="1"/>
  <c r="J786" i="6"/>
  <c r="R786" i="6" s="1"/>
  <c r="W786" i="6"/>
  <c r="L786" i="6"/>
  <c r="W783" i="6"/>
  <c r="K783" i="6"/>
  <c r="P783" i="6" s="1"/>
  <c r="L781" i="6"/>
  <c r="U781" i="6"/>
  <c r="N781" i="6" s="1"/>
  <c r="V780" i="6"/>
  <c r="K780" i="6"/>
  <c r="P780" i="6" s="1"/>
  <c r="J778" i="6"/>
  <c r="R778" i="6" s="1"/>
  <c r="W778" i="6"/>
  <c r="N778" i="6" s="1"/>
  <c r="L778" i="6"/>
  <c r="W775" i="6"/>
  <c r="K775" i="6"/>
  <c r="P775" i="6" s="1"/>
  <c r="L773" i="6"/>
  <c r="U773" i="6"/>
  <c r="N773" i="6" s="1"/>
  <c r="V772" i="6"/>
  <c r="K772" i="6"/>
  <c r="P772" i="6" s="1"/>
  <c r="J770" i="6"/>
  <c r="R770" i="6" s="1"/>
  <c r="W770" i="6"/>
  <c r="L770" i="6"/>
  <c r="W767" i="6"/>
  <c r="K767" i="6"/>
  <c r="P767" i="6" s="1"/>
  <c r="L765" i="6"/>
  <c r="U765" i="6"/>
  <c r="V764" i="6"/>
  <c r="K764" i="6"/>
  <c r="P764" i="6" s="1"/>
  <c r="T760" i="6"/>
  <c r="K760" i="6"/>
  <c r="P760" i="6" s="1"/>
  <c r="T756" i="6"/>
  <c r="N756" i="6" s="1"/>
  <c r="K756" i="6"/>
  <c r="P756" i="6" s="1"/>
  <c r="T752" i="6"/>
  <c r="K752" i="6"/>
  <c r="P752" i="6" s="1"/>
  <c r="N748" i="6"/>
  <c r="N894" i="6"/>
  <c r="L891" i="6"/>
  <c r="U891" i="6"/>
  <c r="N891" i="6" s="1"/>
  <c r="J888" i="6"/>
  <c r="R888" i="6" s="1"/>
  <c r="W888" i="6"/>
  <c r="L888" i="6"/>
  <c r="N886" i="6"/>
  <c r="L883" i="6"/>
  <c r="U883" i="6"/>
  <c r="N883" i="6" s="1"/>
  <c r="J880" i="6"/>
  <c r="R880" i="6" s="1"/>
  <c r="W880" i="6"/>
  <c r="L880" i="6"/>
  <c r="N878" i="6"/>
  <c r="L875" i="6"/>
  <c r="U875" i="6"/>
  <c r="N875" i="6" s="1"/>
  <c r="J872" i="6"/>
  <c r="R872" i="6" s="1"/>
  <c r="W872" i="6"/>
  <c r="L872" i="6"/>
  <c r="N870" i="6"/>
  <c r="L867" i="6"/>
  <c r="U867" i="6"/>
  <c r="N867" i="6" s="1"/>
  <c r="J864" i="6"/>
  <c r="R864" i="6" s="1"/>
  <c r="W864" i="6"/>
  <c r="N864" i="6" s="1"/>
  <c r="L864" i="6"/>
  <c r="N862" i="6"/>
  <c r="L859" i="6"/>
  <c r="U859" i="6"/>
  <c r="N859" i="6" s="1"/>
  <c r="J856" i="6"/>
  <c r="R856" i="6" s="1"/>
  <c r="W856" i="6"/>
  <c r="L856" i="6"/>
  <c r="N854" i="6"/>
  <c r="L851" i="6"/>
  <c r="U851" i="6"/>
  <c r="N851" i="6" s="1"/>
  <c r="J848" i="6"/>
  <c r="R848" i="6" s="1"/>
  <c r="W848" i="6"/>
  <c r="L848" i="6"/>
  <c r="N846" i="6"/>
  <c r="L843" i="6"/>
  <c r="U843" i="6"/>
  <c r="N843" i="6" s="1"/>
  <c r="J840" i="6"/>
  <c r="R840" i="6" s="1"/>
  <c r="W840" i="6"/>
  <c r="L840" i="6"/>
  <c r="N838" i="6"/>
  <c r="L835" i="6"/>
  <c r="U835" i="6"/>
  <c r="N835" i="6" s="1"/>
  <c r="J832" i="6"/>
  <c r="R832" i="6" s="1"/>
  <c r="W832" i="6"/>
  <c r="N832" i="6" s="1"/>
  <c r="L832" i="6"/>
  <c r="N830" i="6"/>
  <c r="L827" i="6"/>
  <c r="U827" i="6"/>
  <c r="N827" i="6" s="1"/>
  <c r="J824" i="6"/>
  <c r="R824" i="6" s="1"/>
  <c r="W824" i="6"/>
  <c r="L824" i="6"/>
  <c r="N822" i="6"/>
  <c r="L819" i="6"/>
  <c r="U819" i="6"/>
  <c r="N819" i="6" s="1"/>
  <c r="J816" i="6"/>
  <c r="R816" i="6" s="1"/>
  <c r="W816" i="6"/>
  <c r="L816" i="6"/>
  <c r="N814" i="6"/>
  <c r="L811" i="6"/>
  <c r="U811" i="6"/>
  <c r="N811" i="6" s="1"/>
  <c r="J808" i="6"/>
  <c r="R808" i="6" s="1"/>
  <c r="W808" i="6"/>
  <c r="L808" i="6"/>
  <c r="N806" i="6"/>
  <c r="L803" i="6"/>
  <c r="U803" i="6"/>
  <c r="N803" i="6" s="1"/>
  <c r="J800" i="6"/>
  <c r="R800" i="6" s="1"/>
  <c r="W800" i="6"/>
  <c r="N800" i="6" s="1"/>
  <c r="L800" i="6"/>
  <c r="N798" i="6"/>
  <c r="L795" i="6"/>
  <c r="U795" i="6"/>
  <c r="N795" i="6" s="1"/>
  <c r="J792" i="6"/>
  <c r="R792" i="6" s="1"/>
  <c r="W792" i="6"/>
  <c r="L792" i="6"/>
  <c r="N790" i="6"/>
  <c r="L787" i="6"/>
  <c r="U787" i="6"/>
  <c r="N787" i="6" s="1"/>
  <c r="J784" i="6"/>
  <c r="R784" i="6" s="1"/>
  <c r="W784" i="6"/>
  <c r="L784" i="6"/>
  <c r="N782" i="6"/>
  <c r="L779" i="6"/>
  <c r="U779" i="6"/>
  <c r="N779" i="6" s="1"/>
  <c r="J776" i="6"/>
  <c r="R776" i="6" s="1"/>
  <c r="W776" i="6"/>
  <c r="L776" i="6"/>
  <c r="N774" i="6"/>
  <c r="L771" i="6"/>
  <c r="U771" i="6"/>
  <c r="N771" i="6" s="1"/>
  <c r="J768" i="6"/>
  <c r="R768" i="6" s="1"/>
  <c r="W768" i="6"/>
  <c r="N768" i="6" s="1"/>
  <c r="L768" i="6"/>
  <c r="N766" i="6"/>
  <c r="L758" i="6"/>
  <c r="U758" i="6"/>
  <c r="V758" i="6"/>
  <c r="J758" i="6"/>
  <c r="R758" i="6" s="1"/>
  <c r="W758" i="6"/>
  <c r="L754" i="6"/>
  <c r="U754" i="6"/>
  <c r="V754" i="6"/>
  <c r="J754" i="6"/>
  <c r="R754" i="6" s="1"/>
  <c r="W754" i="6"/>
  <c r="L750" i="6"/>
  <c r="U750" i="6"/>
  <c r="V750" i="6"/>
  <c r="J750" i="6"/>
  <c r="R750" i="6" s="1"/>
  <c r="W750" i="6"/>
  <c r="U906" i="6"/>
  <c r="N906" i="6" s="1"/>
  <c r="L905" i="6"/>
  <c r="U905" i="6"/>
  <c r="N905" i="6" s="1"/>
  <c r="T903" i="6"/>
  <c r="J902" i="6"/>
  <c r="R902" i="6" s="1"/>
  <c r="W902" i="6"/>
  <c r="L902" i="6"/>
  <c r="V901" i="6"/>
  <c r="J901" i="6"/>
  <c r="R901" i="6" s="1"/>
  <c r="T900" i="6"/>
  <c r="U898" i="6"/>
  <c r="N898" i="6" s="1"/>
  <c r="L897" i="6"/>
  <c r="U897" i="6"/>
  <c r="N897" i="6" s="1"/>
  <c r="T895" i="6"/>
  <c r="J894" i="6"/>
  <c r="R894" i="6" s="1"/>
  <c r="W894" i="6"/>
  <c r="L894" i="6"/>
  <c r="V893" i="6"/>
  <c r="J893" i="6"/>
  <c r="R893" i="6" s="1"/>
  <c r="T892" i="6"/>
  <c r="W891" i="6"/>
  <c r="K891" i="6"/>
  <c r="P891" i="6" s="1"/>
  <c r="U890" i="6"/>
  <c r="N890" i="6" s="1"/>
  <c r="L889" i="6"/>
  <c r="U889" i="6"/>
  <c r="N889" i="6" s="1"/>
  <c r="V888" i="6"/>
  <c r="N888" i="6" s="1"/>
  <c r="K888" i="6"/>
  <c r="P888" i="6" s="1"/>
  <c r="T887" i="6"/>
  <c r="J886" i="6"/>
  <c r="R886" i="6" s="1"/>
  <c r="W886" i="6"/>
  <c r="L886" i="6"/>
  <c r="V885" i="6"/>
  <c r="J885" i="6"/>
  <c r="R885" i="6" s="1"/>
  <c r="T884" i="6"/>
  <c r="W883" i="6"/>
  <c r="K883" i="6"/>
  <c r="P883" i="6" s="1"/>
  <c r="U882" i="6"/>
  <c r="N882" i="6" s="1"/>
  <c r="L881" i="6"/>
  <c r="U881" i="6"/>
  <c r="N881" i="6" s="1"/>
  <c r="V880" i="6"/>
  <c r="K880" i="6"/>
  <c r="P880" i="6" s="1"/>
  <c r="T879" i="6"/>
  <c r="J878" i="6"/>
  <c r="R878" i="6" s="1"/>
  <c r="W878" i="6"/>
  <c r="L878" i="6"/>
  <c r="V877" i="6"/>
  <c r="J877" i="6"/>
  <c r="R877" i="6" s="1"/>
  <c r="T876" i="6"/>
  <c r="W875" i="6"/>
  <c r="K875" i="6"/>
  <c r="P875" i="6" s="1"/>
  <c r="U874" i="6"/>
  <c r="L873" i="6"/>
  <c r="U873" i="6"/>
  <c r="N873" i="6" s="1"/>
  <c r="V872" i="6"/>
  <c r="K872" i="6"/>
  <c r="P872" i="6" s="1"/>
  <c r="T871" i="6"/>
  <c r="J870" i="6"/>
  <c r="R870" i="6" s="1"/>
  <c r="W870" i="6"/>
  <c r="L870" i="6"/>
  <c r="V869" i="6"/>
  <c r="J869" i="6"/>
  <c r="R869" i="6" s="1"/>
  <c r="T868" i="6"/>
  <c r="W867" i="6"/>
  <c r="K867" i="6"/>
  <c r="P867" i="6" s="1"/>
  <c r="U866" i="6"/>
  <c r="N866" i="6" s="1"/>
  <c r="L865" i="6"/>
  <c r="U865" i="6"/>
  <c r="V864" i="6"/>
  <c r="K864" i="6"/>
  <c r="P864" i="6" s="1"/>
  <c r="T863" i="6"/>
  <c r="J862" i="6"/>
  <c r="R862" i="6" s="1"/>
  <c r="W862" i="6"/>
  <c r="L862" i="6"/>
  <c r="V861" i="6"/>
  <c r="J861" i="6"/>
  <c r="R861" i="6" s="1"/>
  <c r="T860" i="6"/>
  <c r="W859" i="6"/>
  <c r="K859" i="6"/>
  <c r="P859" i="6" s="1"/>
  <c r="U858" i="6"/>
  <c r="N858" i="6" s="1"/>
  <c r="L857" i="6"/>
  <c r="U857" i="6"/>
  <c r="N857" i="6" s="1"/>
  <c r="V856" i="6"/>
  <c r="N856" i="6" s="1"/>
  <c r="K856" i="6"/>
  <c r="P856" i="6" s="1"/>
  <c r="T855" i="6"/>
  <c r="J854" i="6"/>
  <c r="R854" i="6" s="1"/>
  <c r="W854" i="6"/>
  <c r="L854" i="6"/>
  <c r="V853" i="6"/>
  <c r="J853" i="6"/>
  <c r="R853" i="6" s="1"/>
  <c r="T852" i="6"/>
  <c r="W851" i="6"/>
  <c r="K851" i="6"/>
  <c r="P851" i="6" s="1"/>
  <c r="U850" i="6"/>
  <c r="N850" i="6" s="1"/>
  <c r="L849" i="6"/>
  <c r="U849" i="6"/>
  <c r="N849" i="6" s="1"/>
  <c r="V848" i="6"/>
  <c r="K848" i="6"/>
  <c r="P848" i="6" s="1"/>
  <c r="T847" i="6"/>
  <c r="J846" i="6"/>
  <c r="R846" i="6" s="1"/>
  <c r="W846" i="6"/>
  <c r="L846" i="6"/>
  <c r="V845" i="6"/>
  <c r="J845" i="6"/>
  <c r="R845" i="6" s="1"/>
  <c r="T844" i="6"/>
  <c r="W843" i="6"/>
  <c r="K843" i="6"/>
  <c r="P843" i="6" s="1"/>
  <c r="U842" i="6"/>
  <c r="L841" i="6"/>
  <c r="U841" i="6"/>
  <c r="N841" i="6" s="1"/>
  <c r="V840" i="6"/>
  <c r="K840" i="6"/>
  <c r="P840" i="6" s="1"/>
  <c r="T839" i="6"/>
  <c r="J838" i="6"/>
  <c r="R838" i="6" s="1"/>
  <c r="W838" i="6"/>
  <c r="L838" i="6"/>
  <c r="V837" i="6"/>
  <c r="J837" i="6"/>
  <c r="R837" i="6" s="1"/>
  <c r="T836" i="6"/>
  <c r="W835" i="6"/>
  <c r="K835" i="6"/>
  <c r="P835" i="6" s="1"/>
  <c r="U834" i="6"/>
  <c r="N834" i="6" s="1"/>
  <c r="L833" i="6"/>
  <c r="U833" i="6"/>
  <c r="V832" i="6"/>
  <c r="K832" i="6"/>
  <c r="P832" i="6" s="1"/>
  <c r="T831" i="6"/>
  <c r="J830" i="6"/>
  <c r="R830" i="6" s="1"/>
  <c r="W830" i="6"/>
  <c r="L830" i="6"/>
  <c r="V829" i="6"/>
  <c r="J829" i="6"/>
  <c r="R829" i="6" s="1"/>
  <c r="T828" i="6"/>
  <c r="W827" i="6"/>
  <c r="K827" i="6"/>
  <c r="P827" i="6" s="1"/>
  <c r="U826" i="6"/>
  <c r="N826" i="6" s="1"/>
  <c r="L825" i="6"/>
  <c r="U825" i="6"/>
  <c r="N825" i="6" s="1"/>
  <c r="V824" i="6"/>
  <c r="N824" i="6" s="1"/>
  <c r="K824" i="6"/>
  <c r="P824" i="6" s="1"/>
  <c r="T823" i="6"/>
  <c r="J822" i="6"/>
  <c r="R822" i="6" s="1"/>
  <c r="W822" i="6"/>
  <c r="L822" i="6"/>
  <c r="V821" i="6"/>
  <c r="J821" i="6"/>
  <c r="R821" i="6" s="1"/>
  <c r="T820" i="6"/>
  <c r="W819" i="6"/>
  <c r="K819" i="6"/>
  <c r="P819" i="6" s="1"/>
  <c r="U818" i="6"/>
  <c r="N818" i="6" s="1"/>
  <c r="L817" i="6"/>
  <c r="U817" i="6"/>
  <c r="N817" i="6" s="1"/>
  <c r="V816" i="6"/>
  <c r="K816" i="6"/>
  <c r="P816" i="6" s="1"/>
  <c r="T815" i="6"/>
  <c r="J814" i="6"/>
  <c r="R814" i="6" s="1"/>
  <c r="W814" i="6"/>
  <c r="L814" i="6"/>
  <c r="V813" i="6"/>
  <c r="J813" i="6"/>
  <c r="R813" i="6" s="1"/>
  <c r="T812" i="6"/>
  <c r="W811" i="6"/>
  <c r="K811" i="6"/>
  <c r="P811" i="6" s="1"/>
  <c r="U810" i="6"/>
  <c r="L809" i="6"/>
  <c r="U809" i="6"/>
  <c r="N809" i="6" s="1"/>
  <c r="V808" i="6"/>
  <c r="K808" i="6"/>
  <c r="P808" i="6" s="1"/>
  <c r="T807" i="6"/>
  <c r="J806" i="6"/>
  <c r="R806" i="6" s="1"/>
  <c r="W806" i="6"/>
  <c r="L806" i="6"/>
  <c r="V805" i="6"/>
  <c r="J805" i="6"/>
  <c r="R805" i="6" s="1"/>
  <c r="T804" i="6"/>
  <c r="W803" i="6"/>
  <c r="K803" i="6"/>
  <c r="P803" i="6" s="1"/>
  <c r="U802" i="6"/>
  <c r="N802" i="6" s="1"/>
  <c r="L801" i="6"/>
  <c r="U801" i="6"/>
  <c r="V800" i="6"/>
  <c r="K800" i="6"/>
  <c r="P800" i="6" s="1"/>
  <c r="T799" i="6"/>
  <c r="J798" i="6"/>
  <c r="R798" i="6" s="1"/>
  <c r="W798" i="6"/>
  <c r="L798" i="6"/>
  <c r="V797" i="6"/>
  <c r="J797" i="6"/>
  <c r="R797" i="6" s="1"/>
  <c r="T796" i="6"/>
  <c r="W795" i="6"/>
  <c r="K795" i="6"/>
  <c r="P795" i="6" s="1"/>
  <c r="U794" i="6"/>
  <c r="N794" i="6" s="1"/>
  <c r="L793" i="6"/>
  <c r="U793" i="6"/>
  <c r="N793" i="6" s="1"/>
  <c r="V792" i="6"/>
  <c r="K792" i="6"/>
  <c r="P792" i="6" s="1"/>
  <c r="T791" i="6"/>
  <c r="J790" i="6"/>
  <c r="R790" i="6" s="1"/>
  <c r="W790" i="6"/>
  <c r="L790" i="6"/>
  <c r="V789" i="6"/>
  <c r="J789" i="6"/>
  <c r="R789" i="6" s="1"/>
  <c r="T788" i="6"/>
  <c r="W787" i="6"/>
  <c r="K787" i="6"/>
  <c r="P787" i="6" s="1"/>
  <c r="U786" i="6"/>
  <c r="N786" i="6" s="1"/>
  <c r="L785" i="6"/>
  <c r="U785" i="6"/>
  <c r="N785" i="6" s="1"/>
  <c r="V784" i="6"/>
  <c r="K784" i="6"/>
  <c r="P784" i="6" s="1"/>
  <c r="T783" i="6"/>
  <c r="J782" i="6"/>
  <c r="R782" i="6" s="1"/>
  <c r="W782" i="6"/>
  <c r="L782" i="6"/>
  <c r="V781" i="6"/>
  <c r="J781" i="6"/>
  <c r="R781" i="6" s="1"/>
  <c r="T780" i="6"/>
  <c r="W779" i="6"/>
  <c r="K779" i="6"/>
  <c r="P779" i="6" s="1"/>
  <c r="U778" i="6"/>
  <c r="L777" i="6"/>
  <c r="U777" i="6"/>
  <c r="N777" i="6" s="1"/>
  <c r="V776" i="6"/>
  <c r="K776" i="6"/>
  <c r="P776" i="6" s="1"/>
  <c r="T775" i="6"/>
  <c r="J774" i="6"/>
  <c r="R774" i="6" s="1"/>
  <c r="W774" i="6"/>
  <c r="L774" i="6"/>
  <c r="V773" i="6"/>
  <c r="J773" i="6"/>
  <c r="R773" i="6" s="1"/>
  <c r="T772" i="6"/>
  <c r="W771" i="6"/>
  <c r="K771" i="6"/>
  <c r="P771" i="6" s="1"/>
  <c r="U770" i="6"/>
  <c r="N770" i="6" s="1"/>
  <c r="L769" i="6"/>
  <c r="U769" i="6"/>
  <c r="V768" i="6"/>
  <c r="K768" i="6"/>
  <c r="P768" i="6" s="1"/>
  <c r="T767" i="6"/>
  <c r="J766" i="6"/>
  <c r="R766" i="6" s="1"/>
  <c r="W766" i="6"/>
  <c r="L766" i="6"/>
  <c r="V765" i="6"/>
  <c r="J765" i="6"/>
  <c r="R765" i="6" s="1"/>
  <c r="T764" i="6"/>
  <c r="V762" i="6"/>
  <c r="N762" i="6" s="1"/>
  <c r="J762" i="6"/>
  <c r="R762" i="6" s="1"/>
  <c r="W762" i="6"/>
  <c r="K762" i="6"/>
  <c r="P762" i="6" s="1"/>
  <c r="T758" i="6"/>
  <c r="N758" i="6" s="1"/>
  <c r="K758" i="6"/>
  <c r="P758" i="6" s="1"/>
  <c r="T754" i="6"/>
  <c r="K754" i="6"/>
  <c r="P754" i="6" s="1"/>
  <c r="T750" i="6"/>
  <c r="N750" i="6" s="1"/>
  <c r="K750" i="6"/>
  <c r="P750" i="6" s="1"/>
  <c r="N723" i="6"/>
  <c r="N705" i="6"/>
  <c r="U763" i="6"/>
  <c r="L763" i="6"/>
  <c r="U761" i="6"/>
  <c r="L761" i="6"/>
  <c r="U759" i="6"/>
  <c r="L759" i="6"/>
  <c r="U757" i="6"/>
  <c r="L757" i="6"/>
  <c r="U755" i="6"/>
  <c r="L755" i="6"/>
  <c r="U753" i="6"/>
  <c r="L753" i="6"/>
  <c r="U751" i="6"/>
  <c r="L751" i="6"/>
  <c r="U749" i="6"/>
  <c r="L749" i="6"/>
  <c r="U747" i="6"/>
  <c r="L747" i="6"/>
  <c r="W746" i="6"/>
  <c r="J746" i="6"/>
  <c r="R746" i="6" s="1"/>
  <c r="U745" i="6"/>
  <c r="L745" i="6"/>
  <c r="W744" i="6"/>
  <c r="J744" i="6"/>
  <c r="R744" i="6" s="1"/>
  <c r="U743" i="6"/>
  <c r="L743" i="6"/>
  <c r="W742" i="6"/>
  <c r="J742" i="6"/>
  <c r="R742" i="6" s="1"/>
  <c r="U741" i="6"/>
  <c r="J741" i="6"/>
  <c r="R741" i="6" s="1"/>
  <c r="W739" i="6"/>
  <c r="K739" i="6"/>
  <c r="P739" i="6" s="1"/>
  <c r="U738" i="6"/>
  <c r="N738" i="6" s="1"/>
  <c r="L737" i="6"/>
  <c r="U737" i="6"/>
  <c r="N737" i="6" s="1"/>
  <c r="V736" i="6"/>
  <c r="K736" i="6"/>
  <c r="P736" i="6" s="1"/>
  <c r="J734" i="6"/>
  <c r="R734" i="6" s="1"/>
  <c r="W734" i="6"/>
  <c r="N734" i="6" s="1"/>
  <c r="L734" i="6"/>
  <c r="V733" i="6"/>
  <c r="J733" i="6"/>
  <c r="R733" i="6" s="1"/>
  <c r="W731" i="6"/>
  <c r="K731" i="6"/>
  <c r="P731" i="6" s="1"/>
  <c r="U730" i="6"/>
  <c r="N730" i="6" s="1"/>
  <c r="L729" i="6"/>
  <c r="U729" i="6"/>
  <c r="N729" i="6" s="1"/>
  <c r="V728" i="6"/>
  <c r="K728" i="6"/>
  <c r="P728" i="6" s="1"/>
  <c r="J726" i="6"/>
  <c r="R726" i="6" s="1"/>
  <c r="W726" i="6"/>
  <c r="N726" i="6" s="1"/>
  <c r="L726" i="6"/>
  <c r="V725" i="6"/>
  <c r="N725" i="6" s="1"/>
  <c r="J725" i="6"/>
  <c r="R725" i="6" s="1"/>
  <c r="W723" i="6"/>
  <c r="K723" i="6"/>
  <c r="P723" i="6" s="1"/>
  <c r="U722" i="6"/>
  <c r="N722" i="6" s="1"/>
  <c r="L721" i="6"/>
  <c r="U721" i="6"/>
  <c r="N721" i="6" s="1"/>
  <c r="V720" i="6"/>
  <c r="K720" i="6"/>
  <c r="P720" i="6" s="1"/>
  <c r="J718" i="6"/>
  <c r="R718" i="6" s="1"/>
  <c r="W718" i="6"/>
  <c r="N718" i="6" s="1"/>
  <c r="L718" i="6"/>
  <c r="V717" i="6"/>
  <c r="J717" i="6"/>
  <c r="R717" i="6" s="1"/>
  <c r="W715" i="6"/>
  <c r="K715" i="6"/>
  <c r="P715" i="6" s="1"/>
  <c r="U714" i="6"/>
  <c r="N714" i="6" s="1"/>
  <c r="L713" i="6"/>
  <c r="U713" i="6"/>
  <c r="N713" i="6" s="1"/>
  <c r="W711" i="6"/>
  <c r="J711" i="6"/>
  <c r="R711" i="6" s="1"/>
  <c r="W707" i="6"/>
  <c r="J707" i="6"/>
  <c r="R707" i="6" s="1"/>
  <c r="W703" i="6"/>
  <c r="J703" i="6"/>
  <c r="R703" i="6" s="1"/>
  <c r="W699" i="6"/>
  <c r="J699" i="6"/>
  <c r="R699" i="6" s="1"/>
  <c r="W695" i="6"/>
  <c r="J695" i="6"/>
  <c r="R695" i="6" s="1"/>
  <c r="W689" i="6"/>
  <c r="J689" i="6"/>
  <c r="R689" i="6" s="1"/>
  <c r="L687" i="6"/>
  <c r="U687" i="6"/>
  <c r="N687" i="6" s="1"/>
  <c r="V687" i="6"/>
  <c r="K687" i="6"/>
  <c r="P687" i="6" s="1"/>
  <c r="W681" i="6"/>
  <c r="J681" i="6"/>
  <c r="R681" i="6" s="1"/>
  <c r="L679" i="6"/>
  <c r="U679" i="6"/>
  <c r="N679" i="6" s="1"/>
  <c r="V679" i="6"/>
  <c r="K679" i="6"/>
  <c r="P679" i="6" s="1"/>
  <c r="T763" i="6"/>
  <c r="N763" i="6" s="1"/>
  <c r="T761" i="6"/>
  <c r="T759" i="6"/>
  <c r="T757" i="6"/>
  <c r="T755" i="6"/>
  <c r="N755" i="6" s="1"/>
  <c r="T753" i="6"/>
  <c r="T751" i="6"/>
  <c r="T749" i="6"/>
  <c r="T747" i="6"/>
  <c r="N747" i="6" s="1"/>
  <c r="V746" i="6"/>
  <c r="T745" i="6"/>
  <c r="V744" i="6"/>
  <c r="T743" i="6"/>
  <c r="N743" i="6" s="1"/>
  <c r="V742" i="6"/>
  <c r="T741" i="6"/>
  <c r="J740" i="6"/>
  <c r="R740" i="6" s="1"/>
  <c r="W740" i="6"/>
  <c r="N740" i="6" s="1"/>
  <c r="L740" i="6"/>
  <c r="V739" i="6"/>
  <c r="N739" i="6" s="1"/>
  <c r="J739" i="6"/>
  <c r="R739" i="6" s="1"/>
  <c r="U736" i="6"/>
  <c r="N736" i="6" s="1"/>
  <c r="L735" i="6"/>
  <c r="U735" i="6"/>
  <c r="N735" i="6" s="1"/>
  <c r="J732" i="6"/>
  <c r="R732" i="6" s="1"/>
  <c r="W732" i="6"/>
  <c r="N732" i="6" s="1"/>
  <c r="L732" i="6"/>
  <c r="V731" i="6"/>
  <c r="J731" i="6"/>
  <c r="R731" i="6" s="1"/>
  <c r="U728" i="6"/>
  <c r="N728" i="6" s="1"/>
  <c r="L727" i="6"/>
  <c r="U727" i="6"/>
  <c r="J724" i="6"/>
  <c r="R724" i="6" s="1"/>
  <c r="W724" i="6"/>
  <c r="N724" i="6" s="1"/>
  <c r="L724" i="6"/>
  <c r="V723" i="6"/>
  <c r="J723" i="6"/>
  <c r="R723" i="6" s="1"/>
  <c r="U720" i="6"/>
  <c r="N720" i="6" s="1"/>
  <c r="L719" i="6"/>
  <c r="U719" i="6"/>
  <c r="N719" i="6" s="1"/>
  <c r="J716" i="6"/>
  <c r="R716" i="6" s="1"/>
  <c r="W716" i="6"/>
  <c r="N716" i="6" s="1"/>
  <c r="L716" i="6"/>
  <c r="V715" i="6"/>
  <c r="J715" i="6"/>
  <c r="R715" i="6" s="1"/>
  <c r="L709" i="6"/>
  <c r="U709" i="6"/>
  <c r="N709" i="6" s="1"/>
  <c r="V709" i="6"/>
  <c r="K709" i="6"/>
  <c r="P709" i="6" s="1"/>
  <c r="L705" i="6"/>
  <c r="U705" i="6"/>
  <c r="V705" i="6"/>
  <c r="K705" i="6"/>
  <c r="P705" i="6" s="1"/>
  <c r="L701" i="6"/>
  <c r="U701" i="6"/>
  <c r="N701" i="6" s="1"/>
  <c r="V701" i="6"/>
  <c r="K701" i="6"/>
  <c r="P701" i="6" s="1"/>
  <c r="L697" i="6"/>
  <c r="U697" i="6"/>
  <c r="N697" i="6" s="1"/>
  <c r="V697" i="6"/>
  <c r="K697" i="6"/>
  <c r="P697" i="6" s="1"/>
  <c r="L693" i="6"/>
  <c r="U693" i="6"/>
  <c r="N693" i="6" s="1"/>
  <c r="V693" i="6"/>
  <c r="K693" i="6"/>
  <c r="P693" i="6" s="1"/>
  <c r="L685" i="6"/>
  <c r="U685" i="6"/>
  <c r="V685" i="6"/>
  <c r="N685" i="6" s="1"/>
  <c r="K685" i="6"/>
  <c r="P685" i="6" s="1"/>
  <c r="L677" i="6"/>
  <c r="U677" i="6"/>
  <c r="V677" i="6"/>
  <c r="N677" i="6" s="1"/>
  <c r="K677" i="6"/>
  <c r="P677" i="6" s="1"/>
  <c r="N612" i="6"/>
  <c r="N595" i="6"/>
  <c r="U746" i="6"/>
  <c r="L746" i="6"/>
  <c r="U744" i="6"/>
  <c r="L744" i="6"/>
  <c r="U742" i="6"/>
  <c r="L742" i="6"/>
  <c r="J738" i="6"/>
  <c r="R738" i="6" s="1"/>
  <c r="W738" i="6"/>
  <c r="L738" i="6"/>
  <c r="L733" i="6"/>
  <c r="U733" i="6"/>
  <c r="N733" i="6" s="1"/>
  <c r="J730" i="6"/>
  <c r="R730" i="6" s="1"/>
  <c r="W730" i="6"/>
  <c r="L730" i="6"/>
  <c r="L725" i="6"/>
  <c r="U725" i="6"/>
  <c r="J722" i="6"/>
  <c r="R722" i="6" s="1"/>
  <c r="W722" i="6"/>
  <c r="L722" i="6"/>
  <c r="L717" i="6"/>
  <c r="U717" i="6"/>
  <c r="N717" i="6" s="1"/>
  <c r="J714" i="6"/>
  <c r="R714" i="6" s="1"/>
  <c r="W714" i="6"/>
  <c r="L714" i="6"/>
  <c r="L691" i="6"/>
  <c r="U691" i="6"/>
  <c r="N691" i="6" s="1"/>
  <c r="V691" i="6"/>
  <c r="K691" i="6"/>
  <c r="P691" i="6" s="1"/>
  <c r="L683" i="6"/>
  <c r="U683" i="6"/>
  <c r="V683" i="6"/>
  <c r="N683" i="6" s="1"/>
  <c r="K683" i="6"/>
  <c r="P683" i="6" s="1"/>
  <c r="K675" i="6"/>
  <c r="P675" i="6" s="1"/>
  <c r="L675" i="6"/>
  <c r="U675" i="6"/>
  <c r="N675" i="6" s="1"/>
  <c r="V675" i="6"/>
  <c r="J675" i="6"/>
  <c r="R675" i="6" s="1"/>
  <c r="N601" i="6"/>
  <c r="T746" i="6"/>
  <c r="T744" i="6"/>
  <c r="N744" i="6" s="1"/>
  <c r="T742" i="6"/>
  <c r="L739" i="6"/>
  <c r="U739" i="6"/>
  <c r="J736" i="6"/>
  <c r="R736" i="6" s="1"/>
  <c r="W736" i="6"/>
  <c r="L736" i="6"/>
  <c r="L731" i="6"/>
  <c r="U731" i="6"/>
  <c r="N731" i="6" s="1"/>
  <c r="J728" i="6"/>
  <c r="R728" i="6" s="1"/>
  <c r="W728" i="6"/>
  <c r="L728" i="6"/>
  <c r="L723" i="6"/>
  <c r="U723" i="6"/>
  <c r="J720" i="6"/>
  <c r="R720" i="6" s="1"/>
  <c r="W720" i="6"/>
  <c r="L720" i="6"/>
  <c r="L715" i="6"/>
  <c r="U715" i="6"/>
  <c r="N715" i="6" s="1"/>
  <c r="L711" i="6"/>
  <c r="U711" i="6"/>
  <c r="V711" i="6"/>
  <c r="N711" i="6" s="1"/>
  <c r="K711" i="6"/>
  <c r="P711" i="6" s="1"/>
  <c r="L707" i="6"/>
  <c r="U707" i="6"/>
  <c r="V707" i="6"/>
  <c r="N707" i="6" s="1"/>
  <c r="K707" i="6"/>
  <c r="P707" i="6" s="1"/>
  <c r="L703" i="6"/>
  <c r="U703" i="6"/>
  <c r="V703" i="6"/>
  <c r="N703" i="6" s="1"/>
  <c r="K703" i="6"/>
  <c r="P703" i="6" s="1"/>
  <c r="L699" i="6"/>
  <c r="U699" i="6"/>
  <c r="V699" i="6"/>
  <c r="N699" i="6" s="1"/>
  <c r="K699" i="6"/>
  <c r="P699" i="6" s="1"/>
  <c r="L695" i="6"/>
  <c r="U695" i="6"/>
  <c r="V695" i="6"/>
  <c r="N695" i="6" s="1"/>
  <c r="K695" i="6"/>
  <c r="P695" i="6" s="1"/>
  <c r="W691" i="6"/>
  <c r="J691" i="6"/>
  <c r="R691" i="6" s="1"/>
  <c r="L689" i="6"/>
  <c r="U689" i="6"/>
  <c r="N689" i="6" s="1"/>
  <c r="V689" i="6"/>
  <c r="K689" i="6"/>
  <c r="P689" i="6" s="1"/>
  <c r="W683" i="6"/>
  <c r="J683" i="6"/>
  <c r="R683" i="6" s="1"/>
  <c r="L681" i="6"/>
  <c r="U681" i="6"/>
  <c r="N681" i="6" s="1"/>
  <c r="V681" i="6"/>
  <c r="K681" i="6"/>
  <c r="P681" i="6" s="1"/>
  <c r="W675" i="6"/>
  <c r="N609" i="6"/>
  <c r="L611" i="6"/>
  <c r="U611" i="6"/>
  <c r="J608" i="6"/>
  <c r="R608" i="6" s="1"/>
  <c r="W608" i="6"/>
  <c r="L608" i="6"/>
  <c r="L603" i="6"/>
  <c r="U603" i="6"/>
  <c r="J600" i="6"/>
  <c r="R600" i="6" s="1"/>
  <c r="W600" i="6"/>
  <c r="L600" i="6"/>
  <c r="N598" i="6"/>
  <c r="J596" i="6"/>
  <c r="R596" i="6" s="1"/>
  <c r="W596" i="6"/>
  <c r="U596" i="6"/>
  <c r="K596" i="6"/>
  <c r="P596" i="6" s="1"/>
  <c r="J586" i="6"/>
  <c r="R586" i="6" s="1"/>
  <c r="W586" i="6"/>
  <c r="K586" i="6"/>
  <c r="P586" i="6" s="1"/>
  <c r="V586" i="6"/>
  <c r="L586" i="6"/>
  <c r="T586" i="6"/>
  <c r="L577" i="6"/>
  <c r="U577" i="6"/>
  <c r="T577" i="6"/>
  <c r="J577" i="6"/>
  <c r="R577" i="6" s="1"/>
  <c r="V577" i="6"/>
  <c r="K577" i="6"/>
  <c r="P577" i="6" s="1"/>
  <c r="W577" i="6"/>
  <c r="T712" i="6"/>
  <c r="N712" i="6" s="1"/>
  <c r="K712" i="6"/>
  <c r="P712" i="6" s="1"/>
  <c r="T710" i="6"/>
  <c r="N710" i="6" s="1"/>
  <c r="K710" i="6"/>
  <c r="P710" i="6" s="1"/>
  <c r="T708" i="6"/>
  <c r="N708" i="6" s="1"/>
  <c r="K708" i="6"/>
  <c r="P708" i="6" s="1"/>
  <c r="T706" i="6"/>
  <c r="K706" i="6"/>
  <c r="P706" i="6" s="1"/>
  <c r="T704" i="6"/>
  <c r="N704" i="6" s="1"/>
  <c r="K704" i="6"/>
  <c r="P704" i="6" s="1"/>
  <c r="T702" i="6"/>
  <c r="N702" i="6" s="1"/>
  <c r="K702" i="6"/>
  <c r="P702" i="6" s="1"/>
  <c r="T700" i="6"/>
  <c r="N700" i="6" s="1"/>
  <c r="K700" i="6"/>
  <c r="P700" i="6" s="1"/>
  <c r="T698" i="6"/>
  <c r="K698" i="6"/>
  <c r="P698" i="6" s="1"/>
  <c r="T696" i="6"/>
  <c r="N696" i="6" s="1"/>
  <c r="K696" i="6"/>
  <c r="P696" i="6" s="1"/>
  <c r="T694" i="6"/>
  <c r="N694" i="6" s="1"/>
  <c r="K694" i="6"/>
  <c r="P694" i="6" s="1"/>
  <c r="T692" i="6"/>
  <c r="N692" i="6" s="1"/>
  <c r="T690" i="6"/>
  <c r="N690" i="6" s="1"/>
  <c r="T688" i="6"/>
  <c r="N688" i="6" s="1"/>
  <c r="T686" i="6"/>
  <c r="N686" i="6" s="1"/>
  <c r="T684" i="6"/>
  <c r="N684" i="6" s="1"/>
  <c r="T682" i="6"/>
  <c r="N682" i="6" s="1"/>
  <c r="T680" i="6"/>
  <c r="N680" i="6" s="1"/>
  <c r="T678" i="6"/>
  <c r="N678" i="6" s="1"/>
  <c r="T676" i="6"/>
  <c r="N676" i="6" s="1"/>
  <c r="T674" i="6"/>
  <c r="N674" i="6" s="1"/>
  <c r="V673" i="6"/>
  <c r="T672" i="6"/>
  <c r="N672" i="6" s="1"/>
  <c r="V671" i="6"/>
  <c r="T670" i="6"/>
  <c r="N670" i="6" s="1"/>
  <c r="V669" i="6"/>
  <c r="T668" i="6"/>
  <c r="N668" i="6" s="1"/>
  <c r="V667" i="6"/>
  <c r="T666" i="6"/>
  <c r="N666" i="6" s="1"/>
  <c r="V665" i="6"/>
  <c r="T664" i="6"/>
  <c r="N664" i="6" s="1"/>
  <c r="V663" i="6"/>
  <c r="T662" i="6"/>
  <c r="N662" i="6" s="1"/>
  <c r="V661" i="6"/>
  <c r="T660" i="6"/>
  <c r="N660" i="6" s="1"/>
  <c r="V659" i="6"/>
  <c r="T658" i="6"/>
  <c r="N658" i="6" s="1"/>
  <c r="V657" i="6"/>
  <c r="T656" i="6"/>
  <c r="N656" i="6" s="1"/>
  <c r="V655" i="6"/>
  <c r="T654" i="6"/>
  <c r="N654" i="6" s="1"/>
  <c r="V653" i="6"/>
  <c r="T652" i="6"/>
  <c r="N652" i="6" s="1"/>
  <c r="V651" i="6"/>
  <c r="T650" i="6"/>
  <c r="N650" i="6" s="1"/>
  <c r="V649" i="6"/>
  <c r="T648" i="6"/>
  <c r="N648" i="6" s="1"/>
  <c r="V647" i="6"/>
  <c r="T646" i="6"/>
  <c r="N646" i="6" s="1"/>
  <c r="V645" i="6"/>
  <c r="T644" i="6"/>
  <c r="N644" i="6" s="1"/>
  <c r="V643" i="6"/>
  <c r="T642" i="6"/>
  <c r="N642" i="6" s="1"/>
  <c r="V641" i="6"/>
  <c r="T640" i="6"/>
  <c r="N640" i="6" s="1"/>
  <c r="V639" i="6"/>
  <c r="T638" i="6"/>
  <c r="N638" i="6" s="1"/>
  <c r="V637" i="6"/>
  <c r="T636" i="6"/>
  <c r="N636" i="6" s="1"/>
  <c r="V635" i="6"/>
  <c r="T634" i="6"/>
  <c r="N634" i="6" s="1"/>
  <c r="V633" i="6"/>
  <c r="T632" i="6"/>
  <c r="N632" i="6" s="1"/>
  <c r="V631" i="6"/>
  <c r="T630" i="6"/>
  <c r="N630" i="6" s="1"/>
  <c r="V629" i="6"/>
  <c r="T628" i="6"/>
  <c r="N628" i="6" s="1"/>
  <c r="V627" i="6"/>
  <c r="T626" i="6"/>
  <c r="N626" i="6" s="1"/>
  <c r="V625" i="6"/>
  <c r="T624" i="6"/>
  <c r="N624" i="6" s="1"/>
  <c r="V623" i="6"/>
  <c r="T622" i="6"/>
  <c r="N622" i="6" s="1"/>
  <c r="V621" i="6"/>
  <c r="T620" i="6"/>
  <c r="N620" i="6" s="1"/>
  <c r="V619" i="6"/>
  <c r="T618" i="6"/>
  <c r="N618" i="6" s="1"/>
  <c r="V617" i="6"/>
  <c r="T616" i="6"/>
  <c r="N616" i="6" s="1"/>
  <c r="V615" i="6"/>
  <c r="T614" i="6"/>
  <c r="N614" i="6" s="1"/>
  <c r="V613" i="6"/>
  <c r="J613" i="6"/>
  <c r="R613" i="6" s="1"/>
  <c r="W611" i="6"/>
  <c r="K611" i="6"/>
  <c r="P611" i="6" s="1"/>
  <c r="U610" i="6"/>
  <c r="N610" i="6" s="1"/>
  <c r="L609" i="6"/>
  <c r="U609" i="6"/>
  <c r="V608" i="6"/>
  <c r="K608" i="6"/>
  <c r="P608" i="6" s="1"/>
  <c r="J606" i="6"/>
  <c r="R606" i="6" s="1"/>
  <c r="W606" i="6"/>
  <c r="N606" i="6" s="1"/>
  <c r="L606" i="6"/>
  <c r="V605" i="6"/>
  <c r="J605" i="6"/>
  <c r="R605" i="6" s="1"/>
  <c r="W603" i="6"/>
  <c r="K603" i="6"/>
  <c r="P603" i="6" s="1"/>
  <c r="U602" i="6"/>
  <c r="N602" i="6" s="1"/>
  <c r="L601" i="6"/>
  <c r="U601" i="6"/>
  <c r="V600" i="6"/>
  <c r="K600" i="6"/>
  <c r="P600" i="6" s="1"/>
  <c r="J598" i="6"/>
  <c r="R598" i="6" s="1"/>
  <c r="W598" i="6"/>
  <c r="L598" i="6"/>
  <c r="V596" i="6"/>
  <c r="L593" i="6"/>
  <c r="U593" i="6"/>
  <c r="T593" i="6"/>
  <c r="K593" i="6"/>
  <c r="P593" i="6" s="1"/>
  <c r="W593" i="6"/>
  <c r="J590" i="6"/>
  <c r="R590" i="6" s="1"/>
  <c r="W590" i="6"/>
  <c r="T590" i="6"/>
  <c r="N590" i="6" s="1"/>
  <c r="K590" i="6"/>
  <c r="P590" i="6" s="1"/>
  <c r="V590" i="6"/>
  <c r="U586" i="6"/>
  <c r="L585" i="6"/>
  <c r="U585" i="6"/>
  <c r="T585" i="6"/>
  <c r="J585" i="6"/>
  <c r="R585" i="6" s="1"/>
  <c r="V585" i="6"/>
  <c r="K585" i="6"/>
  <c r="P585" i="6" s="1"/>
  <c r="W585" i="6"/>
  <c r="J566" i="6"/>
  <c r="R566" i="6" s="1"/>
  <c r="W566" i="6"/>
  <c r="T566" i="6"/>
  <c r="N566" i="6" s="1"/>
  <c r="U566" i="6"/>
  <c r="K566" i="6"/>
  <c r="P566" i="6" s="1"/>
  <c r="V566" i="6"/>
  <c r="L566" i="6"/>
  <c r="W712" i="6"/>
  <c r="W710" i="6"/>
  <c r="W708" i="6"/>
  <c r="W706" i="6"/>
  <c r="W704" i="6"/>
  <c r="W702" i="6"/>
  <c r="W700" i="6"/>
  <c r="W698" i="6"/>
  <c r="W696" i="6"/>
  <c r="W694" i="6"/>
  <c r="U673" i="6"/>
  <c r="L673" i="6"/>
  <c r="U671" i="6"/>
  <c r="L671" i="6"/>
  <c r="U669" i="6"/>
  <c r="L669" i="6"/>
  <c r="U667" i="6"/>
  <c r="L667" i="6"/>
  <c r="U665" i="6"/>
  <c r="L665" i="6"/>
  <c r="U663" i="6"/>
  <c r="L663" i="6"/>
  <c r="U661" i="6"/>
  <c r="L661" i="6"/>
  <c r="U659" i="6"/>
  <c r="L659" i="6"/>
  <c r="U657" i="6"/>
  <c r="L657" i="6"/>
  <c r="U655" i="6"/>
  <c r="L655" i="6"/>
  <c r="U653" i="6"/>
  <c r="L653" i="6"/>
  <c r="U651" i="6"/>
  <c r="L651" i="6"/>
  <c r="U649" i="6"/>
  <c r="L649" i="6"/>
  <c r="U647" i="6"/>
  <c r="L647" i="6"/>
  <c r="U645" i="6"/>
  <c r="L645" i="6"/>
  <c r="U643" i="6"/>
  <c r="L643" i="6"/>
  <c r="U641" i="6"/>
  <c r="L641" i="6"/>
  <c r="U639" i="6"/>
  <c r="L639" i="6"/>
  <c r="U637" i="6"/>
  <c r="L637" i="6"/>
  <c r="U635" i="6"/>
  <c r="L635" i="6"/>
  <c r="U633" i="6"/>
  <c r="L633" i="6"/>
  <c r="U631" i="6"/>
  <c r="L631" i="6"/>
  <c r="U629" i="6"/>
  <c r="L629" i="6"/>
  <c r="J612" i="6"/>
  <c r="R612" i="6" s="1"/>
  <c r="W612" i="6"/>
  <c r="L612" i="6"/>
  <c r="V611" i="6"/>
  <c r="J611" i="6"/>
  <c r="R611" i="6" s="1"/>
  <c r="U608" i="6"/>
  <c r="L607" i="6"/>
  <c r="U607" i="6"/>
  <c r="N607" i="6" s="1"/>
  <c r="J604" i="6"/>
  <c r="R604" i="6" s="1"/>
  <c r="W604" i="6"/>
  <c r="N604" i="6" s="1"/>
  <c r="L604" i="6"/>
  <c r="V603" i="6"/>
  <c r="J603" i="6"/>
  <c r="R603" i="6" s="1"/>
  <c r="U600" i="6"/>
  <c r="L599" i="6"/>
  <c r="U599" i="6"/>
  <c r="N599" i="6" s="1"/>
  <c r="T596" i="6"/>
  <c r="J574" i="6"/>
  <c r="R574" i="6" s="1"/>
  <c r="W574" i="6"/>
  <c r="T574" i="6"/>
  <c r="N574" i="6" s="1"/>
  <c r="U574" i="6"/>
  <c r="K574" i="6"/>
  <c r="P574" i="6" s="1"/>
  <c r="V574" i="6"/>
  <c r="L574" i="6"/>
  <c r="T673" i="6"/>
  <c r="T671" i="6"/>
  <c r="N671" i="6" s="1"/>
  <c r="T669" i="6"/>
  <c r="T667" i="6"/>
  <c r="N667" i="6" s="1"/>
  <c r="T665" i="6"/>
  <c r="T663" i="6"/>
  <c r="N663" i="6" s="1"/>
  <c r="T661" i="6"/>
  <c r="T659" i="6"/>
  <c r="N659" i="6" s="1"/>
  <c r="T657" i="6"/>
  <c r="T655" i="6"/>
  <c r="N655" i="6" s="1"/>
  <c r="T653" i="6"/>
  <c r="T651" i="6"/>
  <c r="N651" i="6" s="1"/>
  <c r="T649" i="6"/>
  <c r="T647" i="6"/>
  <c r="N647" i="6" s="1"/>
  <c r="T645" i="6"/>
  <c r="T643" i="6"/>
  <c r="N643" i="6" s="1"/>
  <c r="T641" i="6"/>
  <c r="T639" i="6"/>
  <c r="N639" i="6" s="1"/>
  <c r="T637" i="6"/>
  <c r="T635" i="6"/>
  <c r="N635" i="6" s="1"/>
  <c r="T633" i="6"/>
  <c r="T631" i="6"/>
  <c r="N631" i="6" s="1"/>
  <c r="T629" i="6"/>
  <c r="T627" i="6"/>
  <c r="N627" i="6" s="1"/>
  <c r="T625" i="6"/>
  <c r="T623" i="6"/>
  <c r="N623" i="6" s="1"/>
  <c r="T621" i="6"/>
  <c r="T619" i="6"/>
  <c r="N619" i="6" s="1"/>
  <c r="T617" i="6"/>
  <c r="T615" i="6"/>
  <c r="N615" i="6" s="1"/>
  <c r="L613" i="6"/>
  <c r="U613" i="6"/>
  <c r="N613" i="6" s="1"/>
  <c r="T611" i="6"/>
  <c r="J610" i="6"/>
  <c r="R610" i="6" s="1"/>
  <c r="W610" i="6"/>
  <c r="L610" i="6"/>
  <c r="T608" i="6"/>
  <c r="L605" i="6"/>
  <c r="U605" i="6"/>
  <c r="N605" i="6" s="1"/>
  <c r="T603" i="6"/>
  <c r="N603" i="6" s="1"/>
  <c r="J602" i="6"/>
  <c r="R602" i="6" s="1"/>
  <c r="W602" i="6"/>
  <c r="L602" i="6"/>
  <c r="T600" i="6"/>
  <c r="N600" i="6" s="1"/>
  <c r="L597" i="6"/>
  <c r="U597" i="6"/>
  <c r="N597" i="6" s="1"/>
  <c r="K597" i="6"/>
  <c r="P597" i="6" s="1"/>
  <c r="W597" i="6"/>
  <c r="J597" i="6"/>
  <c r="R597" i="6" s="1"/>
  <c r="L596" i="6"/>
  <c r="J594" i="6"/>
  <c r="R594" i="6" s="1"/>
  <c r="W594" i="6"/>
  <c r="K594" i="6"/>
  <c r="P594" i="6" s="1"/>
  <c r="V594" i="6"/>
  <c r="T594" i="6"/>
  <c r="L589" i="6"/>
  <c r="U589" i="6"/>
  <c r="K589" i="6"/>
  <c r="P589" i="6" s="1"/>
  <c r="W589" i="6"/>
  <c r="T589" i="6"/>
  <c r="J582" i="6"/>
  <c r="R582" i="6" s="1"/>
  <c r="W582" i="6"/>
  <c r="T582" i="6"/>
  <c r="N582" i="6" s="1"/>
  <c r="U582" i="6"/>
  <c r="K582" i="6"/>
  <c r="P582" i="6" s="1"/>
  <c r="V582" i="6"/>
  <c r="L582" i="6"/>
  <c r="L569" i="6"/>
  <c r="U569" i="6"/>
  <c r="T569" i="6"/>
  <c r="J569" i="6"/>
  <c r="R569" i="6" s="1"/>
  <c r="V569" i="6"/>
  <c r="K569" i="6"/>
  <c r="P569" i="6" s="1"/>
  <c r="W569" i="6"/>
  <c r="L591" i="6"/>
  <c r="U591" i="6"/>
  <c r="N591" i="6" s="1"/>
  <c r="J588" i="6"/>
  <c r="R588" i="6" s="1"/>
  <c r="W588" i="6"/>
  <c r="L588" i="6"/>
  <c r="L583" i="6"/>
  <c r="U583" i="6"/>
  <c r="J580" i="6"/>
  <c r="R580" i="6" s="1"/>
  <c r="W580" i="6"/>
  <c r="L580" i="6"/>
  <c r="L575" i="6"/>
  <c r="U575" i="6"/>
  <c r="J572" i="6"/>
  <c r="R572" i="6" s="1"/>
  <c r="W572" i="6"/>
  <c r="L572" i="6"/>
  <c r="L567" i="6"/>
  <c r="U567" i="6"/>
  <c r="N567" i="6" s="1"/>
  <c r="J564" i="6"/>
  <c r="R564" i="6" s="1"/>
  <c r="W564" i="6"/>
  <c r="L564" i="6"/>
  <c r="W561" i="6"/>
  <c r="K561" i="6"/>
  <c r="P561" i="6" s="1"/>
  <c r="K559" i="6"/>
  <c r="P559" i="6" s="1"/>
  <c r="L559" i="6"/>
  <c r="U559" i="6"/>
  <c r="N559" i="6" s="1"/>
  <c r="V556" i="6"/>
  <c r="J556" i="6"/>
  <c r="R556" i="6" s="1"/>
  <c r="W556" i="6"/>
  <c r="K556" i="6"/>
  <c r="P556" i="6" s="1"/>
  <c r="V552" i="6"/>
  <c r="J552" i="6"/>
  <c r="R552" i="6" s="1"/>
  <c r="W552" i="6"/>
  <c r="K552" i="6"/>
  <c r="P552" i="6" s="1"/>
  <c r="V548" i="6"/>
  <c r="J548" i="6"/>
  <c r="R548" i="6" s="1"/>
  <c r="W548" i="6"/>
  <c r="K548" i="6"/>
  <c r="P548" i="6" s="1"/>
  <c r="V544" i="6"/>
  <c r="J544" i="6"/>
  <c r="R544" i="6" s="1"/>
  <c r="W544" i="6"/>
  <c r="K544" i="6"/>
  <c r="P544" i="6" s="1"/>
  <c r="L581" i="6"/>
  <c r="U581" i="6"/>
  <c r="J578" i="6"/>
  <c r="R578" i="6" s="1"/>
  <c r="W578" i="6"/>
  <c r="L578" i="6"/>
  <c r="L573" i="6"/>
  <c r="U573" i="6"/>
  <c r="J570" i="6"/>
  <c r="R570" i="6" s="1"/>
  <c r="W570" i="6"/>
  <c r="L570" i="6"/>
  <c r="L565" i="6"/>
  <c r="U565" i="6"/>
  <c r="J562" i="6"/>
  <c r="R562" i="6" s="1"/>
  <c r="W562" i="6"/>
  <c r="L562" i="6"/>
  <c r="V561" i="6"/>
  <c r="J561" i="6"/>
  <c r="R561" i="6" s="1"/>
  <c r="N525" i="6"/>
  <c r="L523" i="6"/>
  <c r="U523" i="6"/>
  <c r="K523" i="6"/>
  <c r="P523" i="6" s="1"/>
  <c r="W523" i="6"/>
  <c r="T523" i="6"/>
  <c r="J523" i="6"/>
  <c r="R523" i="6" s="1"/>
  <c r="V523" i="6"/>
  <c r="J520" i="6"/>
  <c r="R520" i="6" s="1"/>
  <c r="W520" i="6"/>
  <c r="K520" i="6"/>
  <c r="P520" i="6" s="1"/>
  <c r="V520" i="6"/>
  <c r="T520" i="6"/>
  <c r="N520" i="6" s="1"/>
  <c r="U520" i="6"/>
  <c r="L520" i="6"/>
  <c r="N517" i="6"/>
  <c r="L515" i="6"/>
  <c r="U515" i="6"/>
  <c r="K515" i="6"/>
  <c r="P515" i="6" s="1"/>
  <c r="W515" i="6"/>
  <c r="T515" i="6"/>
  <c r="J515" i="6"/>
  <c r="R515" i="6" s="1"/>
  <c r="V515" i="6"/>
  <c r="J512" i="6"/>
  <c r="R512" i="6" s="1"/>
  <c r="W512" i="6"/>
  <c r="K512" i="6"/>
  <c r="P512" i="6" s="1"/>
  <c r="V512" i="6"/>
  <c r="T512" i="6"/>
  <c r="U512" i="6"/>
  <c r="L512" i="6"/>
  <c r="N509" i="6"/>
  <c r="L507" i="6"/>
  <c r="U507" i="6"/>
  <c r="K507" i="6"/>
  <c r="P507" i="6" s="1"/>
  <c r="W507" i="6"/>
  <c r="T507" i="6"/>
  <c r="J507" i="6"/>
  <c r="R507" i="6" s="1"/>
  <c r="V507" i="6"/>
  <c r="J504" i="6"/>
  <c r="R504" i="6" s="1"/>
  <c r="W504" i="6"/>
  <c r="K504" i="6"/>
  <c r="P504" i="6" s="1"/>
  <c r="V504" i="6"/>
  <c r="T504" i="6"/>
  <c r="N504" i="6" s="1"/>
  <c r="U504" i="6"/>
  <c r="L504" i="6"/>
  <c r="L499" i="6"/>
  <c r="U499" i="6"/>
  <c r="K499" i="6"/>
  <c r="P499" i="6" s="1"/>
  <c r="W499" i="6"/>
  <c r="T499" i="6"/>
  <c r="N499" i="6" s="1"/>
  <c r="J499" i="6"/>
  <c r="R499" i="6" s="1"/>
  <c r="V499" i="6"/>
  <c r="J496" i="6"/>
  <c r="R496" i="6" s="1"/>
  <c r="W496" i="6"/>
  <c r="K496" i="6"/>
  <c r="P496" i="6" s="1"/>
  <c r="V496" i="6"/>
  <c r="T496" i="6"/>
  <c r="U496" i="6"/>
  <c r="L496" i="6"/>
  <c r="N493" i="6"/>
  <c r="L491" i="6"/>
  <c r="U491" i="6"/>
  <c r="K491" i="6"/>
  <c r="P491" i="6" s="1"/>
  <c r="W491" i="6"/>
  <c r="T491" i="6"/>
  <c r="J491" i="6"/>
  <c r="R491" i="6" s="1"/>
  <c r="V491" i="6"/>
  <c r="J488" i="6"/>
  <c r="R488" i="6" s="1"/>
  <c r="W488" i="6"/>
  <c r="K488" i="6"/>
  <c r="P488" i="6" s="1"/>
  <c r="V488" i="6"/>
  <c r="T488" i="6"/>
  <c r="N488" i="6" s="1"/>
  <c r="U488" i="6"/>
  <c r="L488" i="6"/>
  <c r="N485" i="6"/>
  <c r="L483" i="6"/>
  <c r="U483" i="6"/>
  <c r="K483" i="6"/>
  <c r="P483" i="6" s="1"/>
  <c r="W483" i="6"/>
  <c r="T483" i="6"/>
  <c r="J483" i="6"/>
  <c r="R483" i="6" s="1"/>
  <c r="V483" i="6"/>
  <c r="J478" i="6"/>
  <c r="R478" i="6" s="1"/>
  <c r="W478" i="6"/>
  <c r="V478" i="6"/>
  <c r="U478" i="6"/>
  <c r="L478" i="6"/>
  <c r="T478" i="6"/>
  <c r="J474" i="6"/>
  <c r="R474" i="6" s="1"/>
  <c r="W474" i="6"/>
  <c r="V474" i="6"/>
  <c r="U474" i="6"/>
  <c r="L474" i="6"/>
  <c r="T474" i="6"/>
  <c r="N474" i="6" s="1"/>
  <c r="J470" i="6"/>
  <c r="R470" i="6" s="1"/>
  <c r="W470" i="6"/>
  <c r="V470" i="6"/>
  <c r="U470" i="6"/>
  <c r="L470" i="6"/>
  <c r="T470" i="6"/>
  <c r="J466" i="6"/>
  <c r="R466" i="6" s="1"/>
  <c r="W466" i="6"/>
  <c r="V466" i="6"/>
  <c r="U466" i="6"/>
  <c r="L466" i="6"/>
  <c r="T466" i="6"/>
  <c r="N466" i="6" s="1"/>
  <c r="J462" i="6"/>
  <c r="R462" i="6" s="1"/>
  <c r="W462" i="6"/>
  <c r="V462" i="6"/>
  <c r="U462" i="6"/>
  <c r="L462" i="6"/>
  <c r="T462" i="6"/>
  <c r="J458" i="6"/>
  <c r="R458" i="6" s="1"/>
  <c r="W458" i="6"/>
  <c r="V458" i="6"/>
  <c r="U458" i="6"/>
  <c r="L458" i="6"/>
  <c r="T458" i="6"/>
  <c r="N458" i="6" s="1"/>
  <c r="L595" i="6"/>
  <c r="U595" i="6"/>
  <c r="J592" i="6"/>
  <c r="R592" i="6" s="1"/>
  <c r="W592" i="6"/>
  <c r="N592" i="6" s="1"/>
  <c r="L592" i="6"/>
  <c r="V591" i="6"/>
  <c r="J591" i="6"/>
  <c r="R591" i="6" s="1"/>
  <c r="U588" i="6"/>
  <c r="N588" i="6" s="1"/>
  <c r="L587" i="6"/>
  <c r="U587" i="6"/>
  <c r="N587" i="6" s="1"/>
  <c r="J584" i="6"/>
  <c r="R584" i="6" s="1"/>
  <c r="W584" i="6"/>
  <c r="N584" i="6" s="1"/>
  <c r="L584" i="6"/>
  <c r="V583" i="6"/>
  <c r="J583" i="6"/>
  <c r="R583" i="6" s="1"/>
  <c r="W581" i="6"/>
  <c r="N581" i="6" s="1"/>
  <c r="K581" i="6"/>
  <c r="P581" i="6" s="1"/>
  <c r="U580" i="6"/>
  <c r="N580" i="6" s="1"/>
  <c r="L579" i="6"/>
  <c r="U579" i="6"/>
  <c r="N579" i="6" s="1"/>
  <c r="V578" i="6"/>
  <c r="N578" i="6" s="1"/>
  <c r="K578" i="6"/>
  <c r="P578" i="6" s="1"/>
  <c r="J576" i="6"/>
  <c r="R576" i="6" s="1"/>
  <c r="W576" i="6"/>
  <c r="N576" i="6" s="1"/>
  <c r="L576" i="6"/>
  <c r="V575" i="6"/>
  <c r="N575" i="6" s="1"/>
  <c r="J575" i="6"/>
  <c r="R575" i="6" s="1"/>
  <c r="W573" i="6"/>
  <c r="N573" i="6" s="1"/>
  <c r="K573" i="6"/>
  <c r="P573" i="6" s="1"/>
  <c r="U572" i="6"/>
  <c r="N572" i="6" s="1"/>
  <c r="L571" i="6"/>
  <c r="U571" i="6"/>
  <c r="N571" i="6" s="1"/>
  <c r="V570" i="6"/>
  <c r="N570" i="6" s="1"/>
  <c r="K570" i="6"/>
  <c r="P570" i="6" s="1"/>
  <c r="J568" i="6"/>
  <c r="R568" i="6" s="1"/>
  <c r="W568" i="6"/>
  <c r="N568" i="6" s="1"/>
  <c r="L568" i="6"/>
  <c r="V567" i="6"/>
  <c r="J567" i="6"/>
  <c r="R567" i="6" s="1"/>
  <c r="W565" i="6"/>
  <c r="N565" i="6" s="1"/>
  <c r="K565" i="6"/>
  <c r="P565" i="6" s="1"/>
  <c r="U564" i="6"/>
  <c r="N564" i="6" s="1"/>
  <c r="L563" i="6"/>
  <c r="U563" i="6"/>
  <c r="N563" i="6" s="1"/>
  <c r="V562" i="6"/>
  <c r="N562" i="6" s="1"/>
  <c r="K562" i="6"/>
  <c r="P562" i="6" s="1"/>
  <c r="J560" i="6"/>
  <c r="R560" i="6" s="1"/>
  <c r="W560" i="6"/>
  <c r="N560" i="6" s="1"/>
  <c r="L560" i="6"/>
  <c r="V559" i="6"/>
  <c r="V558" i="6"/>
  <c r="J558" i="6"/>
  <c r="R558" i="6" s="1"/>
  <c r="W558" i="6"/>
  <c r="N558" i="6" s="1"/>
  <c r="K558" i="6"/>
  <c r="P558" i="6" s="1"/>
  <c r="T556" i="6"/>
  <c r="V554" i="6"/>
  <c r="N554" i="6" s="1"/>
  <c r="J554" i="6"/>
  <c r="R554" i="6" s="1"/>
  <c r="W554" i="6"/>
  <c r="K554" i="6"/>
  <c r="P554" i="6" s="1"/>
  <c r="T552" i="6"/>
  <c r="N552" i="6" s="1"/>
  <c r="V550" i="6"/>
  <c r="N550" i="6" s="1"/>
  <c r="J550" i="6"/>
  <c r="R550" i="6" s="1"/>
  <c r="W550" i="6"/>
  <c r="K550" i="6"/>
  <c r="P550" i="6" s="1"/>
  <c r="T548" i="6"/>
  <c r="V546" i="6"/>
  <c r="J546" i="6"/>
  <c r="R546" i="6" s="1"/>
  <c r="W546" i="6"/>
  <c r="N546" i="6" s="1"/>
  <c r="K546" i="6"/>
  <c r="P546" i="6" s="1"/>
  <c r="T544" i="6"/>
  <c r="N544" i="6" s="1"/>
  <c r="K542" i="6"/>
  <c r="P542" i="6" s="1"/>
  <c r="V542" i="6"/>
  <c r="N542" i="6" s="1"/>
  <c r="J542" i="6"/>
  <c r="R542" i="6" s="1"/>
  <c r="W542" i="6"/>
  <c r="N510" i="6"/>
  <c r="K478" i="6"/>
  <c r="P478" i="6" s="1"/>
  <c r="K474" i="6"/>
  <c r="P474" i="6" s="1"/>
  <c r="K470" i="6"/>
  <c r="P470" i="6" s="1"/>
  <c r="K466" i="6"/>
  <c r="P466" i="6" s="1"/>
  <c r="K462" i="6"/>
  <c r="P462" i="6" s="1"/>
  <c r="K458" i="6"/>
  <c r="P458" i="6" s="1"/>
  <c r="L561" i="6"/>
  <c r="U561" i="6"/>
  <c r="N561" i="6" s="1"/>
  <c r="U557" i="6"/>
  <c r="L557" i="6"/>
  <c r="U555" i="6"/>
  <c r="L555" i="6"/>
  <c r="U553" i="6"/>
  <c r="L553" i="6"/>
  <c r="U551" i="6"/>
  <c r="L551" i="6"/>
  <c r="U549" i="6"/>
  <c r="L549" i="6"/>
  <c r="U547" i="6"/>
  <c r="L547" i="6"/>
  <c r="U545" i="6"/>
  <c r="L545" i="6"/>
  <c r="U543" i="6"/>
  <c r="L543" i="6"/>
  <c r="U541" i="6"/>
  <c r="L541" i="6"/>
  <c r="W540" i="6"/>
  <c r="J540" i="6"/>
  <c r="R540" i="6" s="1"/>
  <c r="U539" i="6"/>
  <c r="L539" i="6"/>
  <c r="W538" i="6"/>
  <c r="J538" i="6"/>
  <c r="R538" i="6" s="1"/>
  <c r="U537" i="6"/>
  <c r="L537" i="6"/>
  <c r="W536" i="6"/>
  <c r="J536" i="6"/>
  <c r="R536" i="6" s="1"/>
  <c r="U535" i="6"/>
  <c r="L535" i="6"/>
  <c r="W534" i="6"/>
  <c r="J534" i="6"/>
  <c r="R534" i="6" s="1"/>
  <c r="W532" i="6"/>
  <c r="J532" i="6"/>
  <c r="R532" i="6" s="1"/>
  <c r="W530" i="6"/>
  <c r="J530" i="6"/>
  <c r="R530" i="6" s="1"/>
  <c r="W528" i="6"/>
  <c r="J528" i="6"/>
  <c r="R528" i="6" s="1"/>
  <c r="W526" i="6"/>
  <c r="J526" i="6"/>
  <c r="R526" i="6" s="1"/>
  <c r="J524" i="6"/>
  <c r="R524" i="6" s="1"/>
  <c r="W524" i="6"/>
  <c r="L524" i="6"/>
  <c r="N522" i="6"/>
  <c r="W521" i="6"/>
  <c r="K521" i="6"/>
  <c r="P521" i="6" s="1"/>
  <c r="L519" i="6"/>
  <c r="U519" i="6"/>
  <c r="N519" i="6" s="1"/>
  <c r="V518" i="6"/>
  <c r="N518" i="6" s="1"/>
  <c r="K518" i="6"/>
  <c r="P518" i="6" s="1"/>
  <c r="J516" i="6"/>
  <c r="R516" i="6" s="1"/>
  <c r="W516" i="6"/>
  <c r="L516" i="6"/>
  <c r="N514" i="6"/>
  <c r="W513" i="6"/>
  <c r="K513" i="6"/>
  <c r="P513" i="6" s="1"/>
  <c r="L511" i="6"/>
  <c r="U511" i="6"/>
  <c r="N511" i="6" s="1"/>
  <c r="V510" i="6"/>
  <c r="K510" i="6"/>
  <c r="P510" i="6" s="1"/>
  <c r="J508" i="6"/>
  <c r="R508" i="6" s="1"/>
  <c r="W508" i="6"/>
  <c r="L508" i="6"/>
  <c r="N506" i="6"/>
  <c r="W505" i="6"/>
  <c r="K505" i="6"/>
  <c r="P505" i="6" s="1"/>
  <c r="L503" i="6"/>
  <c r="U503" i="6"/>
  <c r="N503" i="6" s="1"/>
  <c r="V502" i="6"/>
  <c r="N502" i="6" s="1"/>
  <c r="K502" i="6"/>
  <c r="P502" i="6" s="1"/>
  <c r="J500" i="6"/>
  <c r="R500" i="6" s="1"/>
  <c r="W500" i="6"/>
  <c r="L500" i="6"/>
  <c r="N498" i="6"/>
  <c r="W497" i="6"/>
  <c r="K497" i="6"/>
  <c r="P497" i="6" s="1"/>
  <c r="L495" i="6"/>
  <c r="U495" i="6"/>
  <c r="N495" i="6" s="1"/>
  <c r="V494" i="6"/>
  <c r="K494" i="6"/>
  <c r="P494" i="6" s="1"/>
  <c r="J492" i="6"/>
  <c r="R492" i="6" s="1"/>
  <c r="W492" i="6"/>
  <c r="L492" i="6"/>
  <c r="N490" i="6"/>
  <c r="W489" i="6"/>
  <c r="K489" i="6"/>
  <c r="P489" i="6" s="1"/>
  <c r="L487" i="6"/>
  <c r="U487" i="6"/>
  <c r="N487" i="6" s="1"/>
  <c r="V486" i="6"/>
  <c r="N486" i="6" s="1"/>
  <c r="K486" i="6"/>
  <c r="P486" i="6" s="1"/>
  <c r="J484" i="6"/>
  <c r="R484" i="6" s="1"/>
  <c r="W484" i="6"/>
  <c r="L484" i="6"/>
  <c r="N482" i="6"/>
  <c r="J480" i="6"/>
  <c r="R480" i="6" s="1"/>
  <c r="W480" i="6"/>
  <c r="V480" i="6"/>
  <c r="K480" i="6"/>
  <c r="P480" i="6" s="1"/>
  <c r="J476" i="6"/>
  <c r="R476" i="6" s="1"/>
  <c r="W476" i="6"/>
  <c r="N476" i="6" s="1"/>
  <c r="V476" i="6"/>
  <c r="K476" i="6"/>
  <c r="P476" i="6" s="1"/>
  <c r="J472" i="6"/>
  <c r="R472" i="6" s="1"/>
  <c r="W472" i="6"/>
  <c r="V472" i="6"/>
  <c r="N472" i="6" s="1"/>
  <c r="K472" i="6"/>
  <c r="P472" i="6" s="1"/>
  <c r="J468" i="6"/>
  <c r="R468" i="6" s="1"/>
  <c r="W468" i="6"/>
  <c r="V468" i="6"/>
  <c r="K468" i="6"/>
  <c r="P468" i="6" s="1"/>
  <c r="J464" i="6"/>
  <c r="R464" i="6" s="1"/>
  <c r="W464" i="6"/>
  <c r="V464" i="6"/>
  <c r="K464" i="6"/>
  <c r="P464" i="6" s="1"/>
  <c r="J460" i="6"/>
  <c r="R460" i="6" s="1"/>
  <c r="W460" i="6"/>
  <c r="N460" i="6" s="1"/>
  <c r="V460" i="6"/>
  <c r="K460" i="6"/>
  <c r="P460" i="6" s="1"/>
  <c r="T557" i="6"/>
  <c r="N557" i="6" s="1"/>
  <c r="T555" i="6"/>
  <c r="N555" i="6" s="1"/>
  <c r="T553" i="6"/>
  <c r="N553" i="6" s="1"/>
  <c r="T551" i="6"/>
  <c r="N551" i="6" s="1"/>
  <c r="T549" i="6"/>
  <c r="N549" i="6" s="1"/>
  <c r="T547" i="6"/>
  <c r="N547" i="6" s="1"/>
  <c r="T545" i="6"/>
  <c r="N545" i="6" s="1"/>
  <c r="T543" i="6"/>
  <c r="N543" i="6" s="1"/>
  <c r="T541" i="6"/>
  <c r="N541" i="6" s="1"/>
  <c r="V540" i="6"/>
  <c r="T539" i="6"/>
  <c r="N539" i="6" s="1"/>
  <c r="V538" i="6"/>
  <c r="T537" i="6"/>
  <c r="N537" i="6" s="1"/>
  <c r="V536" i="6"/>
  <c r="T535" i="6"/>
  <c r="N535" i="6" s="1"/>
  <c r="V534" i="6"/>
  <c r="T533" i="6"/>
  <c r="N533" i="6" s="1"/>
  <c r="V532" i="6"/>
  <c r="T531" i="6"/>
  <c r="N531" i="6" s="1"/>
  <c r="V530" i="6"/>
  <c r="T529" i="6"/>
  <c r="N529" i="6" s="1"/>
  <c r="V528" i="6"/>
  <c r="T527" i="6"/>
  <c r="N527" i="6" s="1"/>
  <c r="V526" i="6"/>
  <c r="L525" i="6"/>
  <c r="U525" i="6"/>
  <c r="V524" i="6"/>
  <c r="K524" i="6"/>
  <c r="P524" i="6" s="1"/>
  <c r="J522" i="6"/>
  <c r="R522" i="6" s="1"/>
  <c r="W522" i="6"/>
  <c r="L522" i="6"/>
  <c r="V521" i="6"/>
  <c r="W519" i="6"/>
  <c r="K519" i="6"/>
  <c r="P519" i="6" s="1"/>
  <c r="L517" i="6"/>
  <c r="U517" i="6"/>
  <c r="V516" i="6"/>
  <c r="N516" i="6" s="1"/>
  <c r="K516" i="6"/>
  <c r="P516" i="6" s="1"/>
  <c r="J514" i="6"/>
  <c r="R514" i="6" s="1"/>
  <c r="W514" i="6"/>
  <c r="L514" i="6"/>
  <c r="V513" i="6"/>
  <c r="W511" i="6"/>
  <c r="K511" i="6"/>
  <c r="P511" i="6" s="1"/>
  <c r="L509" i="6"/>
  <c r="U509" i="6"/>
  <c r="V508" i="6"/>
  <c r="K508" i="6"/>
  <c r="P508" i="6" s="1"/>
  <c r="J506" i="6"/>
  <c r="R506" i="6" s="1"/>
  <c r="W506" i="6"/>
  <c r="L506" i="6"/>
  <c r="V505" i="6"/>
  <c r="W503" i="6"/>
  <c r="K503" i="6"/>
  <c r="P503" i="6" s="1"/>
  <c r="L501" i="6"/>
  <c r="U501" i="6"/>
  <c r="N501" i="6" s="1"/>
  <c r="V500" i="6"/>
  <c r="N500" i="6" s="1"/>
  <c r="K500" i="6"/>
  <c r="P500" i="6" s="1"/>
  <c r="J498" i="6"/>
  <c r="R498" i="6" s="1"/>
  <c r="W498" i="6"/>
  <c r="L498" i="6"/>
  <c r="V497" i="6"/>
  <c r="W495" i="6"/>
  <c r="K495" i="6"/>
  <c r="P495" i="6" s="1"/>
  <c r="L493" i="6"/>
  <c r="U493" i="6"/>
  <c r="V492" i="6"/>
  <c r="K492" i="6"/>
  <c r="P492" i="6" s="1"/>
  <c r="J490" i="6"/>
  <c r="R490" i="6" s="1"/>
  <c r="W490" i="6"/>
  <c r="L490" i="6"/>
  <c r="V489" i="6"/>
  <c r="W487" i="6"/>
  <c r="K487" i="6"/>
  <c r="P487" i="6" s="1"/>
  <c r="L485" i="6"/>
  <c r="U485" i="6"/>
  <c r="V484" i="6"/>
  <c r="N484" i="6" s="1"/>
  <c r="K484" i="6"/>
  <c r="P484" i="6" s="1"/>
  <c r="J482" i="6"/>
  <c r="R482" i="6" s="1"/>
  <c r="W482" i="6"/>
  <c r="L482" i="6"/>
  <c r="U480" i="6"/>
  <c r="N480" i="6" s="1"/>
  <c r="U476" i="6"/>
  <c r="U472" i="6"/>
  <c r="U468" i="6"/>
  <c r="N468" i="6" s="1"/>
  <c r="U464" i="6"/>
  <c r="N464" i="6" s="1"/>
  <c r="U460" i="6"/>
  <c r="T540" i="6"/>
  <c r="N540" i="6" s="1"/>
  <c r="T538" i="6"/>
  <c r="N538" i="6" s="1"/>
  <c r="T536" i="6"/>
  <c r="N536" i="6" s="1"/>
  <c r="T534" i="6"/>
  <c r="N534" i="6" s="1"/>
  <c r="T532" i="6"/>
  <c r="N532" i="6" s="1"/>
  <c r="T530" i="6"/>
  <c r="N530" i="6" s="1"/>
  <c r="T528" i="6"/>
  <c r="N528" i="6" s="1"/>
  <c r="T526" i="6"/>
  <c r="N526" i="6" s="1"/>
  <c r="N524" i="6"/>
  <c r="L521" i="6"/>
  <c r="U521" i="6"/>
  <c r="N521" i="6" s="1"/>
  <c r="J518" i="6"/>
  <c r="R518" i="6" s="1"/>
  <c r="W518" i="6"/>
  <c r="L518" i="6"/>
  <c r="L513" i="6"/>
  <c r="U513" i="6"/>
  <c r="N513" i="6" s="1"/>
  <c r="J510" i="6"/>
  <c r="R510" i="6" s="1"/>
  <c r="W510" i="6"/>
  <c r="L510" i="6"/>
  <c r="N508" i="6"/>
  <c r="L505" i="6"/>
  <c r="U505" i="6"/>
  <c r="N505" i="6" s="1"/>
  <c r="J502" i="6"/>
  <c r="R502" i="6" s="1"/>
  <c r="W502" i="6"/>
  <c r="L502" i="6"/>
  <c r="L497" i="6"/>
  <c r="U497" i="6"/>
  <c r="N497" i="6" s="1"/>
  <c r="J494" i="6"/>
  <c r="R494" i="6" s="1"/>
  <c r="W494" i="6"/>
  <c r="N494" i="6" s="1"/>
  <c r="L494" i="6"/>
  <c r="N492" i="6"/>
  <c r="L489" i="6"/>
  <c r="U489" i="6"/>
  <c r="N489" i="6" s="1"/>
  <c r="J486" i="6"/>
  <c r="R486" i="6" s="1"/>
  <c r="W486" i="6"/>
  <c r="L486" i="6"/>
  <c r="T481" i="6"/>
  <c r="K481" i="6"/>
  <c r="P481" i="6" s="1"/>
  <c r="T479" i="6"/>
  <c r="K479" i="6"/>
  <c r="P479" i="6" s="1"/>
  <c r="T477" i="6"/>
  <c r="K477" i="6"/>
  <c r="P477" i="6" s="1"/>
  <c r="T475" i="6"/>
  <c r="K475" i="6"/>
  <c r="P475" i="6" s="1"/>
  <c r="T473" i="6"/>
  <c r="K473" i="6"/>
  <c r="P473" i="6" s="1"/>
  <c r="T471" i="6"/>
  <c r="K471" i="6"/>
  <c r="P471" i="6" s="1"/>
  <c r="T469" i="6"/>
  <c r="K469" i="6"/>
  <c r="P469" i="6" s="1"/>
  <c r="T467" i="6"/>
  <c r="K467" i="6"/>
  <c r="P467" i="6" s="1"/>
  <c r="T465" i="6"/>
  <c r="K465" i="6"/>
  <c r="P465" i="6" s="1"/>
  <c r="T463" i="6"/>
  <c r="K463" i="6"/>
  <c r="P463" i="6" s="1"/>
  <c r="T461" i="6"/>
  <c r="K461" i="6"/>
  <c r="P461" i="6" s="1"/>
  <c r="T459" i="6"/>
  <c r="K459" i="6"/>
  <c r="P459" i="6" s="1"/>
  <c r="T457" i="6"/>
  <c r="N457" i="6" s="1"/>
  <c r="V456" i="6"/>
  <c r="T455" i="6"/>
  <c r="N455" i="6" s="1"/>
  <c r="V454" i="6"/>
  <c r="T453" i="6"/>
  <c r="N453" i="6" s="1"/>
  <c r="V452" i="6"/>
  <c r="T451" i="6"/>
  <c r="N451" i="6" s="1"/>
  <c r="V450" i="6"/>
  <c r="T449" i="6"/>
  <c r="N449" i="6" s="1"/>
  <c r="V448" i="6"/>
  <c r="T447" i="6"/>
  <c r="N447" i="6" s="1"/>
  <c r="V446" i="6"/>
  <c r="T445" i="6"/>
  <c r="N445" i="6" s="1"/>
  <c r="V444" i="6"/>
  <c r="T443" i="6"/>
  <c r="N443" i="6" s="1"/>
  <c r="V442" i="6"/>
  <c r="T441" i="6"/>
  <c r="N441" i="6" s="1"/>
  <c r="V440" i="6"/>
  <c r="T439" i="6"/>
  <c r="N439" i="6" s="1"/>
  <c r="V438" i="6"/>
  <c r="T437" i="6"/>
  <c r="N437" i="6" s="1"/>
  <c r="V436" i="6"/>
  <c r="T435" i="6"/>
  <c r="N435" i="6" s="1"/>
  <c r="V434" i="6"/>
  <c r="T433" i="6"/>
  <c r="N433" i="6" s="1"/>
  <c r="V432" i="6"/>
  <c r="T431" i="6"/>
  <c r="N431" i="6" s="1"/>
  <c r="V430" i="6"/>
  <c r="T429" i="6"/>
  <c r="N429" i="6" s="1"/>
  <c r="V428" i="6"/>
  <c r="T427" i="6"/>
  <c r="N427" i="6" s="1"/>
  <c r="V426" i="6"/>
  <c r="T425" i="6"/>
  <c r="N425" i="6" s="1"/>
  <c r="V424" i="6"/>
  <c r="T423" i="6"/>
  <c r="N423" i="6" s="1"/>
  <c r="V422" i="6"/>
  <c r="T421" i="6"/>
  <c r="N421" i="6" s="1"/>
  <c r="V420" i="6"/>
  <c r="T419" i="6"/>
  <c r="N419" i="6" s="1"/>
  <c r="V418" i="6"/>
  <c r="J416" i="6"/>
  <c r="R416" i="6" s="1"/>
  <c r="L414" i="6"/>
  <c r="U414" i="6"/>
  <c r="V414" i="6"/>
  <c r="N414" i="6" s="1"/>
  <c r="K414" i="6"/>
  <c r="P414" i="6" s="1"/>
  <c r="W408" i="6"/>
  <c r="L406" i="6"/>
  <c r="U406" i="6"/>
  <c r="N406" i="6" s="1"/>
  <c r="V406" i="6"/>
  <c r="K406" i="6"/>
  <c r="P406" i="6" s="1"/>
  <c r="T400" i="6"/>
  <c r="T398" i="6"/>
  <c r="N398" i="6" s="1"/>
  <c r="T396" i="6"/>
  <c r="T394" i="6"/>
  <c r="L412" i="6"/>
  <c r="U412" i="6"/>
  <c r="V412" i="6"/>
  <c r="K412" i="6"/>
  <c r="P412" i="6" s="1"/>
  <c r="L404" i="6"/>
  <c r="U404" i="6"/>
  <c r="V404" i="6"/>
  <c r="K404" i="6"/>
  <c r="P404" i="6" s="1"/>
  <c r="N388" i="6"/>
  <c r="N351" i="6"/>
  <c r="N345" i="6"/>
  <c r="T456" i="6"/>
  <c r="K456" i="6"/>
  <c r="P456" i="6" s="1"/>
  <c r="T454" i="6"/>
  <c r="K454" i="6"/>
  <c r="P454" i="6" s="1"/>
  <c r="T452" i="6"/>
  <c r="K452" i="6"/>
  <c r="P452" i="6" s="1"/>
  <c r="T450" i="6"/>
  <c r="K450" i="6"/>
  <c r="P450" i="6" s="1"/>
  <c r="T448" i="6"/>
  <c r="K448" i="6"/>
  <c r="P448" i="6" s="1"/>
  <c r="T446" i="6"/>
  <c r="K446" i="6"/>
  <c r="P446" i="6" s="1"/>
  <c r="T444" i="6"/>
  <c r="K444" i="6"/>
  <c r="P444" i="6" s="1"/>
  <c r="T442" i="6"/>
  <c r="K442" i="6"/>
  <c r="P442" i="6" s="1"/>
  <c r="T440" i="6"/>
  <c r="K440" i="6"/>
  <c r="P440" i="6" s="1"/>
  <c r="T438" i="6"/>
  <c r="K438" i="6"/>
  <c r="P438" i="6" s="1"/>
  <c r="T436" i="6"/>
  <c r="K436" i="6"/>
  <c r="P436" i="6" s="1"/>
  <c r="T434" i="6"/>
  <c r="K434" i="6"/>
  <c r="P434" i="6" s="1"/>
  <c r="T432" i="6"/>
  <c r="K432" i="6"/>
  <c r="P432" i="6" s="1"/>
  <c r="T430" i="6"/>
  <c r="K430" i="6"/>
  <c r="P430" i="6" s="1"/>
  <c r="T428" i="6"/>
  <c r="K428" i="6"/>
  <c r="P428" i="6" s="1"/>
  <c r="T426" i="6"/>
  <c r="K426" i="6"/>
  <c r="P426" i="6" s="1"/>
  <c r="T424" i="6"/>
  <c r="T422" i="6"/>
  <c r="N422" i="6" s="1"/>
  <c r="T420" i="6"/>
  <c r="T418" i="6"/>
  <c r="W412" i="6"/>
  <c r="J412" i="6"/>
  <c r="R412" i="6" s="1"/>
  <c r="L410" i="6"/>
  <c r="U410" i="6"/>
  <c r="N410" i="6" s="1"/>
  <c r="V410" i="6"/>
  <c r="K410" i="6"/>
  <c r="P410" i="6" s="1"/>
  <c r="W404" i="6"/>
  <c r="J404" i="6"/>
  <c r="R404" i="6" s="1"/>
  <c r="L402" i="6"/>
  <c r="U402" i="6"/>
  <c r="N402" i="6" s="1"/>
  <c r="V402" i="6"/>
  <c r="K402" i="6"/>
  <c r="P402" i="6" s="1"/>
  <c r="N375" i="6"/>
  <c r="N343" i="6"/>
  <c r="U481" i="6"/>
  <c r="U479" i="6"/>
  <c r="U477" i="6"/>
  <c r="U475" i="6"/>
  <c r="U473" i="6"/>
  <c r="U471" i="6"/>
  <c r="U469" i="6"/>
  <c r="U467" i="6"/>
  <c r="U465" i="6"/>
  <c r="U463" i="6"/>
  <c r="U461" i="6"/>
  <c r="U459" i="6"/>
  <c r="W456" i="6"/>
  <c r="W454" i="6"/>
  <c r="W452" i="6"/>
  <c r="W450" i="6"/>
  <c r="W448" i="6"/>
  <c r="W446" i="6"/>
  <c r="W444" i="6"/>
  <c r="W442" i="6"/>
  <c r="W440" i="6"/>
  <c r="W438" i="6"/>
  <c r="W436" i="6"/>
  <c r="W434" i="6"/>
  <c r="W432" i="6"/>
  <c r="W430" i="6"/>
  <c r="W428" i="6"/>
  <c r="W426" i="6"/>
  <c r="T412" i="6"/>
  <c r="L408" i="6"/>
  <c r="U408" i="6"/>
  <c r="N408" i="6" s="1"/>
  <c r="V408" i="6"/>
  <c r="K408" i="6"/>
  <c r="P408" i="6" s="1"/>
  <c r="T404" i="6"/>
  <c r="L400" i="6"/>
  <c r="U400" i="6"/>
  <c r="V400" i="6"/>
  <c r="J400" i="6"/>
  <c r="R400" i="6" s="1"/>
  <c r="W400" i="6"/>
  <c r="L398" i="6"/>
  <c r="U398" i="6"/>
  <c r="V398" i="6"/>
  <c r="J398" i="6"/>
  <c r="R398" i="6" s="1"/>
  <c r="W398" i="6"/>
  <c r="L396" i="6"/>
  <c r="U396" i="6"/>
  <c r="V396" i="6"/>
  <c r="J396" i="6"/>
  <c r="R396" i="6" s="1"/>
  <c r="W396" i="6"/>
  <c r="L394" i="6"/>
  <c r="U394" i="6"/>
  <c r="V394" i="6"/>
  <c r="J394" i="6"/>
  <c r="R394" i="6" s="1"/>
  <c r="W394" i="6"/>
  <c r="W392" i="6"/>
  <c r="J392" i="6"/>
  <c r="R392" i="6" s="1"/>
  <c r="W390" i="6"/>
  <c r="W389" i="6"/>
  <c r="K389" i="6"/>
  <c r="P389" i="6" s="1"/>
  <c r="U388" i="6"/>
  <c r="L387" i="6"/>
  <c r="U387" i="6"/>
  <c r="N387" i="6" s="1"/>
  <c r="V386" i="6"/>
  <c r="N386" i="6" s="1"/>
  <c r="K386" i="6"/>
  <c r="P386" i="6" s="1"/>
  <c r="J384" i="6"/>
  <c r="R384" i="6" s="1"/>
  <c r="W384" i="6"/>
  <c r="L384" i="6"/>
  <c r="V383" i="6"/>
  <c r="J383" i="6"/>
  <c r="R383" i="6" s="1"/>
  <c r="W381" i="6"/>
  <c r="K381" i="6"/>
  <c r="P381" i="6" s="1"/>
  <c r="U380" i="6"/>
  <c r="N380" i="6" s="1"/>
  <c r="L379" i="6"/>
  <c r="U379" i="6"/>
  <c r="N379" i="6" s="1"/>
  <c r="V378" i="6"/>
  <c r="K378" i="6"/>
  <c r="P378" i="6" s="1"/>
  <c r="J376" i="6"/>
  <c r="R376" i="6" s="1"/>
  <c r="W376" i="6"/>
  <c r="L376" i="6"/>
  <c r="V375" i="6"/>
  <c r="J375" i="6"/>
  <c r="R375" i="6" s="1"/>
  <c r="W373" i="6"/>
  <c r="K373" i="6"/>
  <c r="P373" i="6" s="1"/>
  <c r="U372" i="6"/>
  <c r="L371" i="6"/>
  <c r="U371" i="6"/>
  <c r="N371" i="6" s="1"/>
  <c r="V370" i="6"/>
  <c r="K370" i="6"/>
  <c r="P370" i="6" s="1"/>
  <c r="J368" i="6"/>
  <c r="R368" i="6" s="1"/>
  <c r="W368" i="6"/>
  <c r="L368" i="6"/>
  <c r="V367" i="6"/>
  <c r="J367" i="6"/>
  <c r="R367" i="6" s="1"/>
  <c r="W365" i="6"/>
  <c r="K365" i="6"/>
  <c r="P365" i="6" s="1"/>
  <c r="U364" i="6"/>
  <c r="N364" i="6" s="1"/>
  <c r="L363" i="6"/>
  <c r="U363" i="6"/>
  <c r="V362" i="6"/>
  <c r="K362" i="6"/>
  <c r="P362" i="6" s="1"/>
  <c r="J360" i="6"/>
  <c r="R360" i="6" s="1"/>
  <c r="W360" i="6"/>
  <c r="L360" i="6"/>
  <c r="V358" i="6"/>
  <c r="T356" i="6"/>
  <c r="W353" i="6"/>
  <c r="J352" i="6"/>
  <c r="R352" i="6" s="1"/>
  <c r="W352" i="6"/>
  <c r="T352" i="6"/>
  <c r="K352" i="6"/>
  <c r="P352" i="6" s="1"/>
  <c r="T350" i="6"/>
  <c r="L347" i="6"/>
  <c r="U347" i="6"/>
  <c r="T347" i="6"/>
  <c r="N347" i="6" s="1"/>
  <c r="J347" i="6"/>
  <c r="R347" i="6" s="1"/>
  <c r="L342" i="6"/>
  <c r="J340" i="6"/>
  <c r="R340" i="6" s="1"/>
  <c r="W340" i="6"/>
  <c r="U340" i="6"/>
  <c r="K340" i="6"/>
  <c r="P340" i="6" s="1"/>
  <c r="V340" i="6"/>
  <c r="W337" i="6"/>
  <c r="N330" i="6"/>
  <c r="L325" i="6"/>
  <c r="U325" i="6"/>
  <c r="J325" i="6"/>
  <c r="R325" i="6" s="1"/>
  <c r="W325" i="6"/>
  <c r="K325" i="6"/>
  <c r="P325" i="6" s="1"/>
  <c r="T325" i="6"/>
  <c r="V325" i="6"/>
  <c r="T417" i="6"/>
  <c r="N417" i="6" s="1"/>
  <c r="T415" i="6"/>
  <c r="N415" i="6" s="1"/>
  <c r="T413" i="6"/>
  <c r="N413" i="6" s="1"/>
  <c r="T411" i="6"/>
  <c r="N411" i="6" s="1"/>
  <c r="T409" i="6"/>
  <c r="N409" i="6" s="1"/>
  <c r="T407" i="6"/>
  <c r="N407" i="6" s="1"/>
  <c r="T405" i="6"/>
  <c r="N405" i="6" s="1"/>
  <c r="T403" i="6"/>
  <c r="N403" i="6" s="1"/>
  <c r="T401" i="6"/>
  <c r="N401" i="6" s="1"/>
  <c r="T399" i="6"/>
  <c r="N399" i="6" s="1"/>
  <c r="T397" i="6"/>
  <c r="N397" i="6" s="1"/>
  <c r="T395" i="6"/>
  <c r="N395" i="6" s="1"/>
  <c r="T393" i="6"/>
  <c r="N393" i="6" s="1"/>
  <c r="V392" i="6"/>
  <c r="T391" i="6"/>
  <c r="N391" i="6" s="1"/>
  <c r="V390" i="6"/>
  <c r="L390" i="6"/>
  <c r="V389" i="6"/>
  <c r="J389" i="6"/>
  <c r="R389" i="6" s="1"/>
  <c r="W387" i="6"/>
  <c r="K387" i="6"/>
  <c r="P387" i="6" s="1"/>
  <c r="U386" i="6"/>
  <c r="L385" i="6"/>
  <c r="U385" i="6"/>
  <c r="N385" i="6" s="1"/>
  <c r="V384" i="6"/>
  <c r="K384" i="6"/>
  <c r="P384" i="6" s="1"/>
  <c r="J382" i="6"/>
  <c r="R382" i="6" s="1"/>
  <c r="W382" i="6"/>
  <c r="N382" i="6" s="1"/>
  <c r="L382" i="6"/>
  <c r="V381" i="6"/>
  <c r="J381" i="6"/>
  <c r="R381" i="6" s="1"/>
  <c r="W379" i="6"/>
  <c r="K379" i="6"/>
  <c r="P379" i="6" s="1"/>
  <c r="U378" i="6"/>
  <c r="N378" i="6" s="1"/>
  <c r="L377" i="6"/>
  <c r="U377" i="6"/>
  <c r="N377" i="6" s="1"/>
  <c r="V376" i="6"/>
  <c r="K376" i="6"/>
  <c r="P376" i="6" s="1"/>
  <c r="J374" i="6"/>
  <c r="R374" i="6" s="1"/>
  <c r="W374" i="6"/>
  <c r="N374" i="6" s="1"/>
  <c r="L374" i="6"/>
  <c r="V373" i="6"/>
  <c r="J373" i="6"/>
  <c r="R373" i="6" s="1"/>
  <c r="W371" i="6"/>
  <c r="K371" i="6"/>
  <c r="P371" i="6" s="1"/>
  <c r="U370" i="6"/>
  <c r="N370" i="6" s="1"/>
  <c r="L369" i="6"/>
  <c r="U369" i="6"/>
  <c r="N369" i="6" s="1"/>
  <c r="V368" i="6"/>
  <c r="K368" i="6"/>
  <c r="P368" i="6" s="1"/>
  <c r="J366" i="6"/>
  <c r="R366" i="6" s="1"/>
  <c r="W366" i="6"/>
  <c r="N366" i="6" s="1"/>
  <c r="L366" i="6"/>
  <c r="V365" i="6"/>
  <c r="J365" i="6"/>
  <c r="R365" i="6" s="1"/>
  <c r="W363" i="6"/>
  <c r="N363" i="6" s="1"/>
  <c r="K363" i="6"/>
  <c r="P363" i="6" s="1"/>
  <c r="U362" i="6"/>
  <c r="N362" i="6" s="1"/>
  <c r="L361" i="6"/>
  <c r="U361" i="6"/>
  <c r="N361" i="6" s="1"/>
  <c r="V360" i="6"/>
  <c r="K360" i="6"/>
  <c r="P360" i="6" s="1"/>
  <c r="T358" i="6"/>
  <c r="L355" i="6"/>
  <c r="U355" i="6"/>
  <c r="T355" i="6"/>
  <c r="N355" i="6" s="1"/>
  <c r="J355" i="6"/>
  <c r="R355" i="6" s="1"/>
  <c r="N354" i="6"/>
  <c r="V352" i="6"/>
  <c r="L351" i="6"/>
  <c r="U351" i="6"/>
  <c r="K351" i="6"/>
  <c r="P351" i="6" s="1"/>
  <c r="W351" i="6"/>
  <c r="J351" i="6"/>
  <c r="R351" i="6" s="1"/>
  <c r="J348" i="6"/>
  <c r="R348" i="6" s="1"/>
  <c r="W348" i="6"/>
  <c r="N348" i="6" s="1"/>
  <c r="K348" i="6"/>
  <c r="P348" i="6" s="1"/>
  <c r="V348" i="6"/>
  <c r="W347" i="6"/>
  <c r="T340" i="6"/>
  <c r="N340" i="6" s="1"/>
  <c r="L340" i="6"/>
  <c r="N338" i="6"/>
  <c r="J334" i="6"/>
  <c r="R334" i="6" s="1"/>
  <c r="W334" i="6"/>
  <c r="T334" i="6"/>
  <c r="U334" i="6"/>
  <c r="L329" i="6"/>
  <c r="U329" i="6"/>
  <c r="J329" i="6"/>
  <c r="R329" i="6" s="1"/>
  <c r="W329" i="6"/>
  <c r="K329" i="6"/>
  <c r="P329" i="6" s="1"/>
  <c r="T329" i="6"/>
  <c r="V329" i="6"/>
  <c r="J328" i="6"/>
  <c r="R328" i="6" s="1"/>
  <c r="W328" i="6"/>
  <c r="L328" i="6"/>
  <c r="U328" i="6"/>
  <c r="K328" i="6"/>
  <c r="P328" i="6" s="1"/>
  <c r="T328" i="6"/>
  <c r="N328" i="6" s="1"/>
  <c r="U392" i="6"/>
  <c r="L392" i="6"/>
  <c r="U390" i="6"/>
  <c r="K390" i="6"/>
  <c r="P390" i="6" s="1"/>
  <c r="J388" i="6"/>
  <c r="R388" i="6" s="1"/>
  <c r="W388" i="6"/>
  <c r="L388" i="6"/>
  <c r="L383" i="6"/>
  <c r="U383" i="6"/>
  <c r="N383" i="6" s="1"/>
  <c r="J380" i="6"/>
  <c r="R380" i="6" s="1"/>
  <c r="W380" i="6"/>
  <c r="L380" i="6"/>
  <c r="L375" i="6"/>
  <c r="U375" i="6"/>
  <c r="J372" i="6"/>
  <c r="R372" i="6" s="1"/>
  <c r="W372" i="6"/>
  <c r="N372" i="6" s="1"/>
  <c r="L372" i="6"/>
  <c r="L367" i="6"/>
  <c r="U367" i="6"/>
  <c r="N367" i="6" s="1"/>
  <c r="J364" i="6"/>
  <c r="R364" i="6" s="1"/>
  <c r="W364" i="6"/>
  <c r="L364" i="6"/>
  <c r="L359" i="6"/>
  <c r="U359" i="6"/>
  <c r="N359" i="6" s="1"/>
  <c r="K359" i="6"/>
  <c r="P359" i="6" s="1"/>
  <c r="W359" i="6"/>
  <c r="J359" i="6"/>
  <c r="R359" i="6" s="1"/>
  <c r="J356" i="6"/>
  <c r="R356" i="6" s="1"/>
  <c r="W356" i="6"/>
  <c r="K356" i="6"/>
  <c r="P356" i="6" s="1"/>
  <c r="V356" i="6"/>
  <c r="J350" i="6"/>
  <c r="R350" i="6" s="1"/>
  <c r="W350" i="6"/>
  <c r="U350" i="6"/>
  <c r="K350" i="6"/>
  <c r="P350" i="6" s="1"/>
  <c r="L345" i="6"/>
  <c r="U345" i="6"/>
  <c r="J345" i="6"/>
  <c r="R345" i="6" s="1"/>
  <c r="V345" i="6"/>
  <c r="K345" i="6"/>
  <c r="P345" i="6" s="1"/>
  <c r="J342" i="6"/>
  <c r="R342" i="6" s="1"/>
  <c r="W342" i="6"/>
  <c r="T342" i="6"/>
  <c r="U342" i="6"/>
  <c r="N339" i="6"/>
  <c r="N336" i="6"/>
  <c r="L335" i="6"/>
  <c r="U335" i="6"/>
  <c r="N335" i="6" s="1"/>
  <c r="J335" i="6"/>
  <c r="R335" i="6" s="1"/>
  <c r="V335" i="6"/>
  <c r="K335" i="6"/>
  <c r="P335" i="6" s="1"/>
  <c r="W335" i="6"/>
  <c r="J332" i="6"/>
  <c r="R332" i="6" s="1"/>
  <c r="W332" i="6"/>
  <c r="L332" i="6"/>
  <c r="U332" i="6"/>
  <c r="K332" i="6"/>
  <c r="P332" i="6" s="1"/>
  <c r="T332" i="6"/>
  <c r="T392" i="6"/>
  <c r="T390" i="6"/>
  <c r="N390" i="6" s="1"/>
  <c r="L389" i="6"/>
  <c r="U389" i="6"/>
  <c r="N389" i="6" s="1"/>
  <c r="J386" i="6"/>
  <c r="R386" i="6" s="1"/>
  <c r="W386" i="6"/>
  <c r="L386" i="6"/>
  <c r="N384" i="6"/>
  <c r="L381" i="6"/>
  <c r="U381" i="6"/>
  <c r="N381" i="6" s="1"/>
  <c r="J378" i="6"/>
  <c r="R378" i="6" s="1"/>
  <c r="W378" i="6"/>
  <c r="L378" i="6"/>
  <c r="N376" i="6"/>
  <c r="L373" i="6"/>
  <c r="U373" i="6"/>
  <c r="N373" i="6" s="1"/>
  <c r="J370" i="6"/>
  <c r="R370" i="6" s="1"/>
  <c r="W370" i="6"/>
  <c r="L370" i="6"/>
  <c r="N368" i="6"/>
  <c r="L365" i="6"/>
  <c r="U365" i="6"/>
  <c r="N365" i="6" s="1"/>
  <c r="J362" i="6"/>
  <c r="R362" i="6" s="1"/>
  <c r="W362" i="6"/>
  <c r="L362" i="6"/>
  <c r="N360" i="6"/>
  <c r="J358" i="6"/>
  <c r="R358" i="6" s="1"/>
  <c r="W358" i="6"/>
  <c r="U358" i="6"/>
  <c r="K358" i="6"/>
  <c r="P358" i="6" s="1"/>
  <c r="L353" i="6"/>
  <c r="U353" i="6"/>
  <c r="N353" i="6" s="1"/>
  <c r="J353" i="6"/>
  <c r="R353" i="6" s="1"/>
  <c r="V353" i="6"/>
  <c r="K353" i="6"/>
  <c r="P353" i="6" s="1"/>
  <c r="L343" i="6"/>
  <c r="U343" i="6"/>
  <c r="J343" i="6"/>
  <c r="R343" i="6" s="1"/>
  <c r="V343" i="6"/>
  <c r="K343" i="6"/>
  <c r="P343" i="6" s="1"/>
  <c r="W343" i="6"/>
  <c r="L337" i="6"/>
  <c r="U337" i="6"/>
  <c r="T337" i="6"/>
  <c r="N337" i="6" s="1"/>
  <c r="J337" i="6"/>
  <c r="R337" i="6" s="1"/>
  <c r="V337" i="6"/>
  <c r="J318" i="6"/>
  <c r="R318" i="6" s="1"/>
  <c r="W318" i="6"/>
  <c r="L318" i="6"/>
  <c r="U318" i="6"/>
  <c r="V318" i="6"/>
  <c r="K318" i="6"/>
  <c r="P318" i="6" s="1"/>
  <c r="T318" i="6"/>
  <c r="L357" i="6"/>
  <c r="U357" i="6"/>
  <c r="N357" i="6" s="1"/>
  <c r="J354" i="6"/>
  <c r="R354" i="6" s="1"/>
  <c r="W354" i="6"/>
  <c r="L354" i="6"/>
  <c r="L349" i="6"/>
  <c r="U349" i="6"/>
  <c r="N349" i="6" s="1"/>
  <c r="J346" i="6"/>
  <c r="R346" i="6" s="1"/>
  <c r="W346" i="6"/>
  <c r="N346" i="6" s="1"/>
  <c r="L346" i="6"/>
  <c r="L341" i="6"/>
  <c r="U341" i="6"/>
  <c r="N341" i="6" s="1"/>
  <c r="J338" i="6"/>
  <c r="R338" i="6" s="1"/>
  <c r="W338" i="6"/>
  <c r="L338" i="6"/>
  <c r="L333" i="6"/>
  <c r="U333" i="6"/>
  <c r="N333" i="6" s="1"/>
  <c r="J333" i="6"/>
  <c r="R333" i="6" s="1"/>
  <c r="J330" i="6"/>
  <c r="R330" i="6" s="1"/>
  <c r="W330" i="6"/>
  <c r="L330" i="6"/>
  <c r="U330" i="6"/>
  <c r="J326" i="6"/>
  <c r="R326" i="6" s="1"/>
  <c r="W326" i="6"/>
  <c r="L326" i="6"/>
  <c r="U326" i="6"/>
  <c r="N326" i="6" s="1"/>
  <c r="T324" i="6"/>
  <c r="J322" i="6"/>
  <c r="R322" i="6" s="1"/>
  <c r="W322" i="6"/>
  <c r="L322" i="6"/>
  <c r="U322" i="6"/>
  <c r="N322" i="6" s="1"/>
  <c r="J320" i="6"/>
  <c r="R320" i="6" s="1"/>
  <c r="W320" i="6"/>
  <c r="L320" i="6"/>
  <c r="U320" i="6"/>
  <c r="N320" i="6" s="1"/>
  <c r="V320" i="6"/>
  <c r="T312" i="6"/>
  <c r="T308" i="6"/>
  <c r="T304" i="6"/>
  <c r="J300" i="6"/>
  <c r="R300" i="6" s="1"/>
  <c r="W300" i="6"/>
  <c r="K300" i="6"/>
  <c r="P300" i="6" s="1"/>
  <c r="L300" i="6"/>
  <c r="U300" i="6"/>
  <c r="V300" i="6"/>
  <c r="J344" i="6"/>
  <c r="R344" i="6" s="1"/>
  <c r="W344" i="6"/>
  <c r="N344" i="6" s="1"/>
  <c r="L344" i="6"/>
  <c r="L339" i="6"/>
  <c r="U339" i="6"/>
  <c r="J336" i="6"/>
  <c r="R336" i="6" s="1"/>
  <c r="W336" i="6"/>
  <c r="L336" i="6"/>
  <c r="L331" i="6"/>
  <c r="U331" i="6"/>
  <c r="N331" i="6" s="1"/>
  <c r="J331" i="6"/>
  <c r="R331" i="6" s="1"/>
  <c r="W331" i="6"/>
  <c r="L327" i="6"/>
  <c r="U327" i="6"/>
  <c r="N327" i="6" s="1"/>
  <c r="J327" i="6"/>
  <c r="R327" i="6" s="1"/>
  <c r="W327" i="6"/>
  <c r="L323" i="6"/>
  <c r="U323" i="6"/>
  <c r="N323" i="6" s="1"/>
  <c r="J323" i="6"/>
  <c r="R323" i="6" s="1"/>
  <c r="W323" i="6"/>
  <c r="J314" i="6"/>
  <c r="R314" i="6" s="1"/>
  <c r="W314" i="6"/>
  <c r="L314" i="6"/>
  <c r="U314" i="6"/>
  <c r="V314" i="6"/>
  <c r="N314" i="6" s="1"/>
  <c r="J310" i="6"/>
  <c r="R310" i="6" s="1"/>
  <c r="W310" i="6"/>
  <c r="L310" i="6"/>
  <c r="U310" i="6"/>
  <c r="V310" i="6"/>
  <c r="J306" i="6"/>
  <c r="R306" i="6" s="1"/>
  <c r="W306" i="6"/>
  <c r="L306" i="6"/>
  <c r="U306" i="6"/>
  <c r="V306" i="6"/>
  <c r="N306" i="6" s="1"/>
  <c r="J302" i="6"/>
  <c r="R302" i="6" s="1"/>
  <c r="W302" i="6"/>
  <c r="N302" i="6" s="1"/>
  <c r="L302" i="6"/>
  <c r="U302" i="6"/>
  <c r="V302" i="6"/>
  <c r="N300" i="6"/>
  <c r="J324" i="6"/>
  <c r="R324" i="6" s="1"/>
  <c r="W324" i="6"/>
  <c r="L324" i="6"/>
  <c r="U324" i="6"/>
  <c r="J316" i="6"/>
  <c r="R316" i="6" s="1"/>
  <c r="W316" i="6"/>
  <c r="L316" i="6"/>
  <c r="U316" i="6"/>
  <c r="N316" i="6" s="1"/>
  <c r="V316" i="6"/>
  <c r="N310" i="6"/>
  <c r="N263" i="6"/>
  <c r="N259" i="6"/>
  <c r="J312" i="6"/>
  <c r="R312" i="6" s="1"/>
  <c r="W312" i="6"/>
  <c r="L312" i="6"/>
  <c r="U312" i="6"/>
  <c r="V312" i="6"/>
  <c r="J308" i="6"/>
  <c r="R308" i="6" s="1"/>
  <c r="W308" i="6"/>
  <c r="L308" i="6"/>
  <c r="U308" i="6"/>
  <c r="V308" i="6"/>
  <c r="J304" i="6"/>
  <c r="R304" i="6" s="1"/>
  <c r="W304" i="6"/>
  <c r="L304" i="6"/>
  <c r="U304" i="6"/>
  <c r="V304" i="6"/>
  <c r="T321" i="6"/>
  <c r="K321" i="6"/>
  <c r="P321" i="6" s="1"/>
  <c r="T319" i="6"/>
  <c r="K319" i="6"/>
  <c r="P319" i="6" s="1"/>
  <c r="T317" i="6"/>
  <c r="K317" i="6"/>
  <c r="P317" i="6" s="1"/>
  <c r="T315" i="6"/>
  <c r="N315" i="6" s="1"/>
  <c r="K315" i="6"/>
  <c r="P315" i="6" s="1"/>
  <c r="T313" i="6"/>
  <c r="K313" i="6"/>
  <c r="P313" i="6" s="1"/>
  <c r="T311" i="6"/>
  <c r="K311" i="6"/>
  <c r="P311" i="6" s="1"/>
  <c r="T309" i="6"/>
  <c r="K309" i="6"/>
  <c r="P309" i="6" s="1"/>
  <c r="T307" i="6"/>
  <c r="N307" i="6" s="1"/>
  <c r="K307" i="6"/>
  <c r="P307" i="6" s="1"/>
  <c r="T305" i="6"/>
  <c r="K305" i="6"/>
  <c r="P305" i="6" s="1"/>
  <c r="T303" i="6"/>
  <c r="K303" i="6"/>
  <c r="P303" i="6" s="1"/>
  <c r="T301" i="6"/>
  <c r="N301" i="6" s="1"/>
  <c r="K301" i="6"/>
  <c r="P301" i="6" s="1"/>
  <c r="T299" i="6"/>
  <c r="N299" i="6" s="1"/>
  <c r="V298" i="6"/>
  <c r="T297" i="6"/>
  <c r="N297" i="6" s="1"/>
  <c r="V296" i="6"/>
  <c r="T295" i="6"/>
  <c r="N295" i="6" s="1"/>
  <c r="V294" i="6"/>
  <c r="T293" i="6"/>
  <c r="N293" i="6" s="1"/>
  <c r="V292" i="6"/>
  <c r="T291" i="6"/>
  <c r="N291" i="6" s="1"/>
  <c r="V290" i="6"/>
  <c r="T289" i="6"/>
  <c r="N289" i="6" s="1"/>
  <c r="V288" i="6"/>
  <c r="T287" i="6"/>
  <c r="N287" i="6" s="1"/>
  <c r="V286" i="6"/>
  <c r="T285" i="6"/>
  <c r="N285" i="6" s="1"/>
  <c r="V284" i="6"/>
  <c r="T283" i="6"/>
  <c r="N283" i="6" s="1"/>
  <c r="V282" i="6"/>
  <c r="T281" i="6"/>
  <c r="N281" i="6" s="1"/>
  <c r="V280" i="6"/>
  <c r="T279" i="6"/>
  <c r="N279" i="6" s="1"/>
  <c r="V278" i="6"/>
  <c r="T277" i="6"/>
  <c r="N277" i="6" s="1"/>
  <c r="V276" i="6"/>
  <c r="T275" i="6"/>
  <c r="N275" i="6" s="1"/>
  <c r="V274" i="6"/>
  <c r="T273" i="6"/>
  <c r="N273" i="6" s="1"/>
  <c r="V272" i="6"/>
  <c r="T271" i="6"/>
  <c r="N271" i="6" s="1"/>
  <c r="V270" i="6"/>
  <c r="T269" i="6"/>
  <c r="N269" i="6" s="1"/>
  <c r="V268" i="6"/>
  <c r="T267" i="6"/>
  <c r="N267" i="6" s="1"/>
  <c r="K267" i="6"/>
  <c r="P267" i="6" s="1"/>
  <c r="J265" i="6"/>
  <c r="R265" i="6" s="1"/>
  <c r="W265" i="6"/>
  <c r="L265" i="6"/>
  <c r="V264" i="6"/>
  <c r="W262" i="6"/>
  <c r="K262" i="6"/>
  <c r="P262" i="6" s="1"/>
  <c r="L260" i="6"/>
  <c r="U260" i="6"/>
  <c r="N260" i="6" s="1"/>
  <c r="V259" i="6"/>
  <c r="K259" i="6"/>
  <c r="P259" i="6" s="1"/>
  <c r="T257" i="6"/>
  <c r="T253" i="6"/>
  <c r="T251" i="6"/>
  <c r="T249" i="6"/>
  <c r="T247" i="6"/>
  <c r="W321" i="6"/>
  <c r="J321" i="6"/>
  <c r="R321" i="6" s="1"/>
  <c r="W319" i="6"/>
  <c r="J319" i="6"/>
  <c r="R319" i="6" s="1"/>
  <c r="W317" i="6"/>
  <c r="J317" i="6"/>
  <c r="R317" i="6" s="1"/>
  <c r="W315" i="6"/>
  <c r="J315" i="6"/>
  <c r="R315" i="6" s="1"/>
  <c r="U298" i="6"/>
  <c r="L298" i="6"/>
  <c r="U296" i="6"/>
  <c r="L296" i="6"/>
  <c r="U294" i="6"/>
  <c r="L294" i="6"/>
  <c r="U292" i="6"/>
  <c r="L292" i="6"/>
  <c r="U290" i="6"/>
  <c r="L290" i="6"/>
  <c r="U288" i="6"/>
  <c r="L288" i="6"/>
  <c r="U286" i="6"/>
  <c r="L286" i="6"/>
  <c r="U284" i="6"/>
  <c r="L284" i="6"/>
  <c r="U282" i="6"/>
  <c r="L282" i="6"/>
  <c r="U280" i="6"/>
  <c r="L280" i="6"/>
  <c r="U278" i="6"/>
  <c r="L278" i="6"/>
  <c r="U276" i="6"/>
  <c r="L276" i="6"/>
  <c r="U274" i="6"/>
  <c r="L274" i="6"/>
  <c r="U272" i="6"/>
  <c r="L272" i="6"/>
  <c r="U270" i="6"/>
  <c r="L270" i="6"/>
  <c r="L266" i="6"/>
  <c r="U266" i="6"/>
  <c r="N266" i="6" s="1"/>
  <c r="J263" i="6"/>
  <c r="R263" i="6" s="1"/>
  <c r="W263" i="6"/>
  <c r="L263" i="6"/>
  <c r="J255" i="6"/>
  <c r="R255" i="6" s="1"/>
  <c r="W255" i="6"/>
  <c r="L255" i="6"/>
  <c r="U255" i="6"/>
  <c r="V255" i="6"/>
  <c r="T298" i="6"/>
  <c r="K298" i="6"/>
  <c r="P298" i="6" s="1"/>
  <c r="T296" i="6"/>
  <c r="K296" i="6"/>
  <c r="P296" i="6" s="1"/>
  <c r="T294" i="6"/>
  <c r="K294" i="6"/>
  <c r="P294" i="6" s="1"/>
  <c r="T292" i="6"/>
  <c r="K292" i="6"/>
  <c r="P292" i="6" s="1"/>
  <c r="T290" i="6"/>
  <c r="K290" i="6"/>
  <c r="P290" i="6" s="1"/>
  <c r="T288" i="6"/>
  <c r="K288" i="6"/>
  <c r="P288" i="6" s="1"/>
  <c r="T286" i="6"/>
  <c r="K286" i="6"/>
  <c r="P286" i="6" s="1"/>
  <c r="T284" i="6"/>
  <c r="K284" i="6"/>
  <c r="P284" i="6" s="1"/>
  <c r="T282" i="6"/>
  <c r="K282" i="6"/>
  <c r="P282" i="6" s="1"/>
  <c r="T280" i="6"/>
  <c r="K280" i="6"/>
  <c r="P280" i="6" s="1"/>
  <c r="T278" i="6"/>
  <c r="K278" i="6"/>
  <c r="P278" i="6" s="1"/>
  <c r="T276" i="6"/>
  <c r="K276" i="6"/>
  <c r="P276" i="6" s="1"/>
  <c r="T274" i="6"/>
  <c r="K274" i="6"/>
  <c r="P274" i="6" s="1"/>
  <c r="T272" i="6"/>
  <c r="K272" i="6"/>
  <c r="P272" i="6" s="1"/>
  <c r="T270" i="6"/>
  <c r="K270" i="6"/>
  <c r="P270" i="6" s="1"/>
  <c r="T268" i="6"/>
  <c r="K268" i="6"/>
  <c r="P268" i="6" s="1"/>
  <c r="W266" i="6"/>
  <c r="K266" i="6"/>
  <c r="P266" i="6" s="1"/>
  <c r="L264" i="6"/>
  <c r="U264" i="6"/>
  <c r="N264" i="6" s="1"/>
  <c r="V263" i="6"/>
  <c r="K263" i="6"/>
  <c r="P263" i="6" s="1"/>
  <c r="J261" i="6"/>
  <c r="R261" i="6" s="1"/>
  <c r="W261" i="6"/>
  <c r="N261" i="6" s="1"/>
  <c r="L261" i="6"/>
  <c r="J257" i="6"/>
  <c r="R257" i="6" s="1"/>
  <c r="W257" i="6"/>
  <c r="L257" i="6"/>
  <c r="V257" i="6"/>
  <c r="T255" i="6"/>
  <c r="K255" i="6"/>
  <c r="P255" i="6" s="1"/>
  <c r="N216" i="6"/>
  <c r="N206" i="6"/>
  <c r="U321" i="6"/>
  <c r="U319" i="6"/>
  <c r="U317" i="6"/>
  <c r="U315" i="6"/>
  <c r="U313" i="6"/>
  <c r="U311" i="6"/>
  <c r="U309" i="6"/>
  <c r="U307" i="6"/>
  <c r="U305" i="6"/>
  <c r="U303" i="6"/>
  <c r="W298" i="6"/>
  <c r="W296" i="6"/>
  <c r="W294" i="6"/>
  <c r="W292" i="6"/>
  <c r="W290" i="6"/>
  <c r="W288" i="6"/>
  <c r="W286" i="6"/>
  <c r="W284" i="6"/>
  <c r="W282" i="6"/>
  <c r="W280" i="6"/>
  <c r="W278" i="6"/>
  <c r="W276" i="6"/>
  <c r="W274" i="6"/>
  <c r="W272" i="6"/>
  <c r="W270" i="6"/>
  <c r="W268" i="6"/>
  <c r="V266" i="6"/>
  <c r="J266" i="6"/>
  <c r="R266" i="6" s="1"/>
  <c r="N265" i="6"/>
  <c r="W264" i="6"/>
  <c r="K264" i="6"/>
  <c r="P264" i="6" s="1"/>
  <c r="U263" i="6"/>
  <c r="L262" i="6"/>
  <c r="U262" i="6"/>
  <c r="N262" i="6" s="1"/>
  <c r="V261" i="6"/>
  <c r="K261" i="6"/>
  <c r="P261" i="6" s="1"/>
  <c r="J259" i="6"/>
  <c r="R259" i="6" s="1"/>
  <c r="W259" i="6"/>
  <c r="L259" i="6"/>
  <c r="J253" i="6"/>
  <c r="R253" i="6" s="1"/>
  <c r="W253" i="6"/>
  <c r="L253" i="6"/>
  <c r="U253" i="6"/>
  <c r="V253" i="6"/>
  <c r="J251" i="6"/>
  <c r="R251" i="6" s="1"/>
  <c r="W251" i="6"/>
  <c r="L251" i="6"/>
  <c r="U251" i="6"/>
  <c r="V251" i="6"/>
  <c r="J249" i="6"/>
  <c r="R249" i="6" s="1"/>
  <c r="W249" i="6"/>
  <c r="L249" i="6"/>
  <c r="U249" i="6"/>
  <c r="V249" i="6"/>
  <c r="J247" i="6"/>
  <c r="R247" i="6" s="1"/>
  <c r="W247" i="6"/>
  <c r="L247" i="6"/>
  <c r="U247" i="6"/>
  <c r="V247" i="6"/>
  <c r="N202" i="6"/>
  <c r="T258" i="6"/>
  <c r="N258" i="6" s="1"/>
  <c r="K258" i="6"/>
  <c r="P258" i="6" s="1"/>
  <c r="T256" i="6"/>
  <c r="K256" i="6"/>
  <c r="P256" i="6" s="1"/>
  <c r="T254" i="6"/>
  <c r="N254" i="6" s="1"/>
  <c r="K254" i="6"/>
  <c r="P254" i="6" s="1"/>
  <c r="T252" i="6"/>
  <c r="N252" i="6" s="1"/>
  <c r="T250" i="6"/>
  <c r="N250" i="6" s="1"/>
  <c r="T248" i="6"/>
  <c r="N248" i="6" s="1"/>
  <c r="T246" i="6"/>
  <c r="N246" i="6" s="1"/>
  <c r="V245" i="6"/>
  <c r="T244" i="6"/>
  <c r="N244" i="6" s="1"/>
  <c r="V243" i="6"/>
  <c r="T242" i="6"/>
  <c r="N242" i="6" s="1"/>
  <c r="V241" i="6"/>
  <c r="T240" i="6"/>
  <c r="N240" i="6" s="1"/>
  <c r="V239" i="6"/>
  <c r="T238" i="6"/>
  <c r="N238" i="6" s="1"/>
  <c r="V237" i="6"/>
  <c r="T236" i="6"/>
  <c r="N236" i="6" s="1"/>
  <c r="V235" i="6"/>
  <c r="T234" i="6"/>
  <c r="N234" i="6" s="1"/>
  <c r="V233" i="6"/>
  <c r="T232" i="6"/>
  <c r="N232" i="6" s="1"/>
  <c r="V231" i="6"/>
  <c r="T230" i="6"/>
  <c r="N230" i="6" s="1"/>
  <c r="V229" i="6"/>
  <c r="T228" i="6"/>
  <c r="N228" i="6" s="1"/>
  <c r="V227" i="6"/>
  <c r="T226" i="6"/>
  <c r="N226" i="6" s="1"/>
  <c r="V225" i="6"/>
  <c r="T224" i="6"/>
  <c r="N224" i="6" s="1"/>
  <c r="V223" i="6"/>
  <c r="T222" i="6"/>
  <c r="N222" i="6" s="1"/>
  <c r="V221" i="6"/>
  <c r="T220" i="6"/>
  <c r="N220" i="6" s="1"/>
  <c r="J220" i="6"/>
  <c r="R220" i="6" s="1"/>
  <c r="W218" i="6"/>
  <c r="K218" i="6"/>
  <c r="P218" i="6" s="1"/>
  <c r="L216" i="6"/>
  <c r="U216" i="6"/>
  <c r="V215" i="6"/>
  <c r="K215" i="6"/>
  <c r="P215" i="6" s="1"/>
  <c r="J213" i="6"/>
  <c r="R213" i="6" s="1"/>
  <c r="W213" i="6"/>
  <c r="L213" i="6"/>
  <c r="V212" i="6"/>
  <c r="W210" i="6"/>
  <c r="K210" i="6"/>
  <c r="P210" i="6" s="1"/>
  <c r="L208" i="6"/>
  <c r="U208" i="6"/>
  <c r="N208" i="6" s="1"/>
  <c r="V207" i="6"/>
  <c r="K207" i="6"/>
  <c r="P207" i="6" s="1"/>
  <c r="J205" i="6"/>
  <c r="R205" i="6" s="1"/>
  <c r="W205" i="6"/>
  <c r="N205" i="6" s="1"/>
  <c r="L205" i="6"/>
  <c r="V204" i="6"/>
  <c r="W202" i="6"/>
  <c r="K202" i="6"/>
  <c r="P202" i="6" s="1"/>
  <c r="L200" i="6"/>
  <c r="U200" i="6"/>
  <c r="N200" i="6" s="1"/>
  <c r="V199" i="6"/>
  <c r="K199" i="6"/>
  <c r="P199" i="6" s="1"/>
  <c r="U197" i="6"/>
  <c r="J191" i="6"/>
  <c r="R191" i="6" s="1"/>
  <c r="W191" i="6"/>
  <c r="L191" i="6"/>
  <c r="U191" i="6"/>
  <c r="V191" i="6"/>
  <c r="J187" i="6"/>
  <c r="R187" i="6" s="1"/>
  <c r="W187" i="6"/>
  <c r="L187" i="6"/>
  <c r="U187" i="6"/>
  <c r="N187" i="6" s="1"/>
  <c r="V187" i="6"/>
  <c r="U245" i="6"/>
  <c r="L245" i="6"/>
  <c r="U243" i="6"/>
  <c r="L243" i="6"/>
  <c r="U241" i="6"/>
  <c r="L241" i="6"/>
  <c r="U239" i="6"/>
  <c r="L239" i="6"/>
  <c r="U237" i="6"/>
  <c r="L237" i="6"/>
  <c r="U235" i="6"/>
  <c r="L235" i="6"/>
  <c r="J219" i="6"/>
  <c r="R219" i="6" s="1"/>
  <c r="W219" i="6"/>
  <c r="L219" i="6"/>
  <c r="L214" i="6"/>
  <c r="U214" i="6"/>
  <c r="J211" i="6"/>
  <c r="R211" i="6" s="1"/>
  <c r="W211" i="6"/>
  <c r="L211" i="6"/>
  <c r="V210" i="6"/>
  <c r="N210" i="6" s="1"/>
  <c r="J210" i="6"/>
  <c r="R210" i="6" s="1"/>
  <c r="N209" i="6"/>
  <c r="U207" i="6"/>
  <c r="N207" i="6" s="1"/>
  <c r="L206" i="6"/>
  <c r="U206" i="6"/>
  <c r="J203" i="6"/>
  <c r="R203" i="6" s="1"/>
  <c r="W203" i="6"/>
  <c r="L203" i="6"/>
  <c r="J202" i="6"/>
  <c r="R202" i="6" s="1"/>
  <c r="N201" i="6"/>
  <c r="U199" i="6"/>
  <c r="N199" i="6" s="1"/>
  <c r="L198" i="6"/>
  <c r="U198" i="6"/>
  <c r="K198" i="6"/>
  <c r="P198" i="6" s="1"/>
  <c r="T197" i="6"/>
  <c r="J195" i="6"/>
  <c r="R195" i="6" s="1"/>
  <c r="W195" i="6"/>
  <c r="V195" i="6"/>
  <c r="K195" i="6"/>
  <c r="P195" i="6" s="1"/>
  <c r="N191" i="6"/>
  <c r="T245" i="6"/>
  <c r="N245" i="6" s="1"/>
  <c r="K245" i="6"/>
  <c r="P245" i="6" s="1"/>
  <c r="T243" i="6"/>
  <c r="N243" i="6" s="1"/>
  <c r="K243" i="6"/>
  <c r="P243" i="6" s="1"/>
  <c r="T241" i="6"/>
  <c r="K241" i="6"/>
  <c r="P241" i="6" s="1"/>
  <c r="T239" i="6"/>
  <c r="N239" i="6" s="1"/>
  <c r="K239" i="6"/>
  <c r="P239" i="6" s="1"/>
  <c r="T237" i="6"/>
  <c r="N237" i="6" s="1"/>
  <c r="K237" i="6"/>
  <c r="P237" i="6" s="1"/>
  <c r="T235" i="6"/>
  <c r="N235" i="6" s="1"/>
  <c r="K235" i="6"/>
  <c r="P235" i="6" s="1"/>
  <c r="T233" i="6"/>
  <c r="K233" i="6"/>
  <c r="P233" i="6" s="1"/>
  <c r="T231" i="6"/>
  <c r="N231" i="6" s="1"/>
  <c r="K231" i="6"/>
  <c r="P231" i="6" s="1"/>
  <c r="T229" i="6"/>
  <c r="N229" i="6" s="1"/>
  <c r="T227" i="6"/>
  <c r="T225" i="6"/>
  <c r="T223" i="6"/>
  <c r="T221" i="6"/>
  <c r="N221" i="6" s="1"/>
  <c r="V219" i="6"/>
  <c r="K219" i="6"/>
  <c r="P219" i="6" s="1"/>
  <c r="J217" i="6"/>
  <c r="R217" i="6" s="1"/>
  <c r="W217" i="6"/>
  <c r="N217" i="6" s="1"/>
  <c r="L217" i="6"/>
  <c r="W214" i="6"/>
  <c r="K214" i="6"/>
  <c r="P214" i="6" s="1"/>
  <c r="L212" i="6"/>
  <c r="U212" i="6"/>
  <c r="N212" i="6" s="1"/>
  <c r="V211" i="6"/>
  <c r="N211" i="6" s="1"/>
  <c r="K211" i="6"/>
  <c r="P211" i="6" s="1"/>
  <c r="J209" i="6"/>
  <c r="R209" i="6" s="1"/>
  <c r="W209" i="6"/>
  <c r="L209" i="6"/>
  <c r="W206" i="6"/>
  <c r="K206" i="6"/>
  <c r="P206" i="6" s="1"/>
  <c r="L204" i="6"/>
  <c r="U204" i="6"/>
  <c r="N204" i="6" s="1"/>
  <c r="V203" i="6"/>
  <c r="K203" i="6"/>
  <c r="P203" i="6" s="1"/>
  <c r="J201" i="6"/>
  <c r="R201" i="6" s="1"/>
  <c r="W201" i="6"/>
  <c r="L201" i="6"/>
  <c r="W198" i="6"/>
  <c r="N198" i="6" s="1"/>
  <c r="J198" i="6"/>
  <c r="R198" i="6" s="1"/>
  <c r="U195" i="6"/>
  <c r="J193" i="6"/>
  <c r="R193" i="6" s="1"/>
  <c r="W193" i="6"/>
  <c r="N193" i="6" s="1"/>
  <c r="L193" i="6"/>
  <c r="U193" i="6"/>
  <c r="V193" i="6"/>
  <c r="J189" i="6"/>
  <c r="R189" i="6" s="1"/>
  <c r="W189" i="6"/>
  <c r="L189" i="6"/>
  <c r="U189" i="6"/>
  <c r="V189" i="6"/>
  <c r="N189" i="6" s="1"/>
  <c r="J185" i="6"/>
  <c r="R185" i="6" s="1"/>
  <c r="W185" i="6"/>
  <c r="K185" i="6"/>
  <c r="P185" i="6" s="1"/>
  <c r="L185" i="6"/>
  <c r="U185" i="6"/>
  <c r="V185" i="6"/>
  <c r="U258" i="6"/>
  <c r="U256" i="6"/>
  <c r="U254" i="6"/>
  <c r="W245" i="6"/>
  <c r="W243" i="6"/>
  <c r="W241" i="6"/>
  <c r="W239" i="6"/>
  <c r="W237" i="6"/>
  <c r="W235" i="6"/>
  <c r="W233" i="6"/>
  <c r="W231" i="6"/>
  <c r="U219" i="6"/>
  <c r="N219" i="6" s="1"/>
  <c r="L218" i="6"/>
  <c r="U218" i="6"/>
  <c r="N218" i="6" s="1"/>
  <c r="J215" i="6"/>
  <c r="R215" i="6" s="1"/>
  <c r="W215" i="6"/>
  <c r="N215" i="6" s="1"/>
  <c r="L215" i="6"/>
  <c r="V214" i="6"/>
  <c r="N214" i="6" s="1"/>
  <c r="J214" i="6"/>
  <c r="R214" i="6" s="1"/>
  <c r="N213" i="6"/>
  <c r="U211" i="6"/>
  <c r="L210" i="6"/>
  <c r="U210" i="6"/>
  <c r="J207" i="6"/>
  <c r="R207" i="6" s="1"/>
  <c r="W207" i="6"/>
  <c r="L207" i="6"/>
  <c r="J206" i="6"/>
  <c r="R206" i="6" s="1"/>
  <c r="U203" i="6"/>
  <c r="N203" i="6" s="1"/>
  <c r="L202" i="6"/>
  <c r="U202" i="6"/>
  <c r="J199" i="6"/>
  <c r="R199" i="6" s="1"/>
  <c r="W199" i="6"/>
  <c r="L199" i="6"/>
  <c r="J197" i="6"/>
  <c r="R197" i="6" s="1"/>
  <c r="W197" i="6"/>
  <c r="V197" i="6"/>
  <c r="K197" i="6"/>
  <c r="P197" i="6" s="1"/>
  <c r="T195" i="6"/>
  <c r="N185" i="6"/>
  <c r="N173" i="6"/>
  <c r="T196" i="6"/>
  <c r="K196" i="6"/>
  <c r="P196" i="6" s="1"/>
  <c r="T194" i="6"/>
  <c r="K194" i="6"/>
  <c r="P194" i="6" s="1"/>
  <c r="T192" i="6"/>
  <c r="K192" i="6"/>
  <c r="P192" i="6" s="1"/>
  <c r="T190" i="6"/>
  <c r="K190" i="6"/>
  <c r="P190" i="6" s="1"/>
  <c r="T188" i="6"/>
  <c r="K188" i="6"/>
  <c r="P188" i="6" s="1"/>
  <c r="T186" i="6"/>
  <c r="K186" i="6"/>
  <c r="P186" i="6" s="1"/>
  <c r="T184" i="6"/>
  <c r="N184" i="6" s="1"/>
  <c r="V183" i="6"/>
  <c r="T182" i="6"/>
  <c r="N182" i="6" s="1"/>
  <c r="V181" i="6"/>
  <c r="T180" i="6"/>
  <c r="N180" i="6" s="1"/>
  <c r="V179" i="6"/>
  <c r="T178" i="6"/>
  <c r="N178" i="6" s="1"/>
  <c r="V177" i="6"/>
  <c r="T176" i="6"/>
  <c r="N176" i="6" s="1"/>
  <c r="V175" i="6"/>
  <c r="T174" i="6"/>
  <c r="N174" i="6" s="1"/>
  <c r="L173" i="6"/>
  <c r="U173" i="6"/>
  <c r="V172" i="6"/>
  <c r="N172" i="6" s="1"/>
  <c r="J170" i="6"/>
  <c r="R170" i="6" s="1"/>
  <c r="W170" i="6"/>
  <c r="N170" i="6" s="1"/>
  <c r="L170" i="6"/>
  <c r="V169" i="6"/>
  <c r="N169" i="6" s="1"/>
  <c r="J168" i="6"/>
  <c r="R168" i="6" s="1"/>
  <c r="W168" i="6"/>
  <c r="V168" i="6"/>
  <c r="K168" i="6"/>
  <c r="P168" i="6" s="1"/>
  <c r="T166" i="6"/>
  <c r="T164" i="6"/>
  <c r="T162" i="6"/>
  <c r="T160" i="6"/>
  <c r="N160" i="6" s="1"/>
  <c r="N119" i="6"/>
  <c r="U183" i="6"/>
  <c r="L183" i="6"/>
  <c r="U181" i="6"/>
  <c r="L181" i="6"/>
  <c r="U179" i="6"/>
  <c r="L179" i="6"/>
  <c r="U177" i="6"/>
  <c r="L177" i="6"/>
  <c r="U175" i="6"/>
  <c r="L175" i="6"/>
  <c r="L171" i="6"/>
  <c r="U171" i="6"/>
  <c r="N171" i="6" s="1"/>
  <c r="N122" i="6"/>
  <c r="T183" i="6"/>
  <c r="N183" i="6" s="1"/>
  <c r="K183" i="6"/>
  <c r="P183" i="6" s="1"/>
  <c r="T181" i="6"/>
  <c r="K181" i="6"/>
  <c r="P181" i="6" s="1"/>
  <c r="T179" i="6"/>
  <c r="N179" i="6" s="1"/>
  <c r="K179" i="6"/>
  <c r="P179" i="6" s="1"/>
  <c r="T177" i="6"/>
  <c r="K177" i="6"/>
  <c r="P177" i="6" s="1"/>
  <c r="T175" i="6"/>
  <c r="N175" i="6" s="1"/>
  <c r="K175" i="6"/>
  <c r="P175" i="6" s="1"/>
  <c r="W171" i="6"/>
  <c r="K171" i="6"/>
  <c r="P171" i="6" s="1"/>
  <c r="L169" i="6"/>
  <c r="U169" i="6"/>
  <c r="K169" i="6"/>
  <c r="P169" i="6" s="1"/>
  <c r="N168" i="6"/>
  <c r="J166" i="6"/>
  <c r="R166" i="6" s="1"/>
  <c r="W166" i="6"/>
  <c r="V166" i="6"/>
  <c r="K166" i="6"/>
  <c r="P166" i="6" s="1"/>
  <c r="J164" i="6"/>
  <c r="R164" i="6" s="1"/>
  <c r="W164" i="6"/>
  <c r="V164" i="6"/>
  <c r="K164" i="6"/>
  <c r="P164" i="6" s="1"/>
  <c r="J162" i="6"/>
  <c r="R162" i="6" s="1"/>
  <c r="W162" i="6"/>
  <c r="V162" i="6"/>
  <c r="K162" i="6"/>
  <c r="P162" i="6" s="1"/>
  <c r="J160" i="6"/>
  <c r="R160" i="6" s="1"/>
  <c r="W160" i="6"/>
  <c r="V160" i="6"/>
  <c r="K160" i="6"/>
  <c r="P160" i="6" s="1"/>
  <c r="U196" i="6"/>
  <c r="U194" i="6"/>
  <c r="U192" i="6"/>
  <c r="U190" i="6"/>
  <c r="U188" i="6"/>
  <c r="U186" i="6"/>
  <c r="W183" i="6"/>
  <c r="W181" i="6"/>
  <c r="W179" i="6"/>
  <c r="W177" i="6"/>
  <c r="W175" i="6"/>
  <c r="J172" i="6"/>
  <c r="R172" i="6" s="1"/>
  <c r="W172" i="6"/>
  <c r="L172" i="6"/>
  <c r="V171" i="6"/>
  <c r="J171" i="6"/>
  <c r="R171" i="6" s="1"/>
  <c r="W169" i="6"/>
  <c r="J169" i="6"/>
  <c r="R169" i="6" s="1"/>
  <c r="U166" i="6"/>
  <c r="U164" i="6"/>
  <c r="U162" i="6"/>
  <c r="U160" i="6"/>
  <c r="T167" i="6"/>
  <c r="N167" i="6" s="1"/>
  <c r="K167" i="6"/>
  <c r="P167" i="6" s="1"/>
  <c r="T165" i="6"/>
  <c r="N165" i="6" s="1"/>
  <c r="T163" i="6"/>
  <c r="N163" i="6" s="1"/>
  <c r="T161" i="6"/>
  <c r="N161" i="6" s="1"/>
  <c r="T159" i="6"/>
  <c r="N159" i="6" s="1"/>
  <c r="V158" i="6"/>
  <c r="T157" i="6"/>
  <c r="N157" i="6" s="1"/>
  <c r="V156" i="6"/>
  <c r="T155" i="6"/>
  <c r="N155" i="6" s="1"/>
  <c r="V154" i="6"/>
  <c r="T153" i="6"/>
  <c r="N153" i="6" s="1"/>
  <c r="V152" i="6"/>
  <c r="T151" i="6"/>
  <c r="N151" i="6" s="1"/>
  <c r="V150" i="6"/>
  <c r="T149" i="6"/>
  <c r="N149" i="6" s="1"/>
  <c r="V148" i="6"/>
  <c r="T147" i="6"/>
  <c r="N147" i="6" s="1"/>
  <c r="V146" i="6"/>
  <c r="T145" i="6"/>
  <c r="N145" i="6" s="1"/>
  <c r="V144" i="6"/>
  <c r="T143" i="6"/>
  <c r="N143" i="6" s="1"/>
  <c r="V142" i="6"/>
  <c r="T141" i="6"/>
  <c r="N141" i="6" s="1"/>
  <c r="V140" i="6"/>
  <c r="T139" i="6"/>
  <c r="N139" i="6" s="1"/>
  <c r="V138" i="6"/>
  <c r="T137" i="6"/>
  <c r="N137" i="6" s="1"/>
  <c r="V136" i="6"/>
  <c r="T135" i="6"/>
  <c r="N135" i="6" s="1"/>
  <c r="K135" i="6"/>
  <c r="P135" i="6" s="1"/>
  <c r="J133" i="6"/>
  <c r="R133" i="6" s="1"/>
  <c r="W133" i="6"/>
  <c r="N133" i="6" s="1"/>
  <c r="L133" i="6"/>
  <c r="V132" i="6"/>
  <c r="W130" i="6"/>
  <c r="K130" i="6"/>
  <c r="P130" i="6" s="1"/>
  <c r="L128" i="6"/>
  <c r="U128" i="6"/>
  <c r="N128" i="6" s="1"/>
  <c r="V127" i="6"/>
  <c r="K127" i="6"/>
  <c r="P127" i="6" s="1"/>
  <c r="J125" i="6"/>
  <c r="R125" i="6" s="1"/>
  <c r="W125" i="6"/>
  <c r="L125" i="6"/>
  <c r="V124" i="6"/>
  <c r="W122" i="6"/>
  <c r="K122" i="6"/>
  <c r="P122" i="6" s="1"/>
  <c r="L120" i="6"/>
  <c r="U120" i="6"/>
  <c r="N120" i="6" s="1"/>
  <c r="V119" i="6"/>
  <c r="K119" i="6"/>
  <c r="P119" i="6" s="1"/>
  <c r="J117" i="6"/>
  <c r="R117" i="6" s="1"/>
  <c r="W117" i="6"/>
  <c r="N117" i="6" s="1"/>
  <c r="L117" i="6"/>
  <c r="L116" i="6"/>
  <c r="U116" i="6"/>
  <c r="N116" i="6" s="1"/>
  <c r="J116" i="6"/>
  <c r="R116" i="6" s="1"/>
  <c r="W116" i="6"/>
  <c r="T114" i="6"/>
  <c r="N114" i="6" s="1"/>
  <c r="L112" i="6"/>
  <c r="U112" i="6"/>
  <c r="J112" i="6"/>
  <c r="R112" i="6" s="1"/>
  <c r="W112" i="6"/>
  <c r="L134" i="6"/>
  <c r="U134" i="6"/>
  <c r="N134" i="6" s="1"/>
  <c r="J131" i="6"/>
  <c r="R131" i="6" s="1"/>
  <c r="W131" i="6"/>
  <c r="L131" i="6"/>
  <c r="L126" i="6"/>
  <c r="U126" i="6"/>
  <c r="N126" i="6" s="1"/>
  <c r="J123" i="6"/>
  <c r="R123" i="6" s="1"/>
  <c r="W123" i="6"/>
  <c r="L123" i="6"/>
  <c r="N121" i="6"/>
  <c r="L118" i="6"/>
  <c r="U118" i="6"/>
  <c r="N118" i="6" s="1"/>
  <c r="J113" i="6"/>
  <c r="R113" i="6" s="1"/>
  <c r="W113" i="6"/>
  <c r="L113" i="6"/>
  <c r="U113" i="6"/>
  <c r="V112" i="6"/>
  <c r="T158" i="6"/>
  <c r="K158" i="6"/>
  <c r="P158" i="6" s="1"/>
  <c r="T156" i="6"/>
  <c r="K156" i="6"/>
  <c r="P156" i="6" s="1"/>
  <c r="T154" i="6"/>
  <c r="K154" i="6"/>
  <c r="P154" i="6" s="1"/>
  <c r="T152" i="6"/>
  <c r="K152" i="6"/>
  <c r="P152" i="6" s="1"/>
  <c r="T150" i="6"/>
  <c r="K150" i="6"/>
  <c r="P150" i="6" s="1"/>
  <c r="T148" i="6"/>
  <c r="K148" i="6"/>
  <c r="P148" i="6" s="1"/>
  <c r="T146" i="6"/>
  <c r="T144" i="6"/>
  <c r="N144" i="6" s="1"/>
  <c r="T142" i="6"/>
  <c r="T140" i="6"/>
  <c r="N140" i="6" s="1"/>
  <c r="T138" i="6"/>
  <c r="T136" i="6"/>
  <c r="N136" i="6" s="1"/>
  <c r="W134" i="6"/>
  <c r="K134" i="6"/>
  <c r="P134" i="6" s="1"/>
  <c r="L132" i="6"/>
  <c r="U132" i="6"/>
  <c r="N132" i="6" s="1"/>
  <c r="V131" i="6"/>
  <c r="K131" i="6"/>
  <c r="P131" i="6" s="1"/>
  <c r="J129" i="6"/>
  <c r="R129" i="6" s="1"/>
  <c r="W129" i="6"/>
  <c r="N129" i="6" s="1"/>
  <c r="L129" i="6"/>
  <c r="W126" i="6"/>
  <c r="K126" i="6"/>
  <c r="P126" i="6" s="1"/>
  <c r="L124" i="6"/>
  <c r="U124" i="6"/>
  <c r="N124" i="6" s="1"/>
  <c r="V123" i="6"/>
  <c r="K123" i="6"/>
  <c r="P123" i="6" s="1"/>
  <c r="J121" i="6"/>
  <c r="R121" i="6" s="1"/>
  <c r="W121" i="6"/>
  <c r="L121" i="6"/>
  <c r="W118" i="6"/>
  <c r="K118" i="6"/>
  <c r="P118" i="6" s="1"/>
  <c r="L114" i="6"/>
  <c r="U114" i="6"/>
  <c r="J114" i="6"/>
  <c r="R114" i="6" s="1"/>
  <c r="W114" i="6"/>
  <c r="V113" i="6"/>
  <c r="T112" i="6"/>
  <c r="K112" i="6"/>
  <c r="P112" i="6" s="1"/>
  <c r="U167" i="6"/>
  <c r="W158" i="6"/>
  <c r="W156" i="6"/>
  <c r="W154" i="6"/>
  <c r="W152" i="6"/>
  <c r="W150" i="6"/>
  <c r="V134" i="6"/>
  <c r="J134" i="6"/>
  <c r="R134" i="6" s="1"/>
  <c r="U131" i="6"/>
  <c r="N131" i="6" s="1"/>
  <c r="L130" i="6"/>
  <c r="U130" i="6"/>
  <c r="N130" i="6" s="1"/>
  <c r="J127" i="6"/>
  <c r="R127" i="6" s="1"/>
  <c r="W127" i="6"/>
  <c r="N127" i="6" s="1"/>
  <c r="L127" i="6"/>
  <c r="V126" i="6"/>
  <c r="J126" i="6"/>
  <c r="R126" i="6" s="1"/>
  <c r="N125" i="6"/>
  <c r="U123" i="6"/>
  <c r="N123" i="6" s="1"/>
  <c r="L122" i="6"/>
  <c r="U122" i="6"/>
  <c r="J119" i="6"/>
  <c r="R119" i="6" s="1"/>
  <c r="W119" i="6"/>
  <c r="L119" i="6"/>
  <c r="V118" i="6"/>
  <c r="J118" i="6"/>
  <c r="R118" i="6" s="1"/>
  <c r="J115" i="6"/>
  <c r="R115" i="6" s="1"/>
  <c r="W115" i="6"/>
  <c r="L115" i="6"/>
  <c r="U115" i="6"/>
  <c r="N115" i="6" s="1"/>
  <c r="T113" i="6"/>
  <c r="K113" i="6"/>
  <c r="P113" i="6" s="1"/>
  <c r="U111" i="6"/>
  <c r="L111" i="6"/>
  <c r="T111" i="6"/>
  <c r="K111" i="6"/>
  <c r="P111" i="6" s="1"/>
  <c r="W111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2" i="6"/>
  <c r="N249" i="6" l="1"/>
  <c r="N312" i="6"/>
  <c r="N698" i="6"/>
  <c r="N706" i="6"/>
  <c r="N577" i="6"/>
  <c r="N908" i="6"/>
  <c r="N916" i="6"/>
  <c r="N924" i="6"/>
  <c r="N932" i="6"/>
  <c r="N940" i="6"/>
  <c r="N142" i="6"/>
  <c r="N148" i="6"/>
  <c r="N152" i="6"/>
  <c r="N156" i="6"/>
  <c r="N162" i="6"/>
  <c r="N188" i="6"/>
  <c r="N192" i="6"/>
  <c r="N196" i="6"/>
  <c r="N223" i="6"/>
  <c r="N268" i="6"/>
  <c r="N272" i="6"/>
  <c r="N276" i="6"/>
  <c r="N280" i="6"/>
  <c r="N284" i="6"/>
  <c r="N288" i="6"/>
  <c r="N292" i="6"/>
  <c r="N296" i="6"/>
  <c r="N251" i="6"/>
  <c r="N305" i="6"/>
  <c r="N309" i="6"/>
  <c r="N313" i="6"/>
  <c r="N317" i="6"/>
  <c r="N321" i="6"/>
  <c r="N318" i="6"/>
  <c r="N392" i="6"/>
  <c r="N342" i="6"/>
  <c r="N358" i="6"/>
  <c r="N325" i="6"/>
  <c r="N350" i="6"/>
  <c r="N404" i="6"/>
  <c r="N424" i="6"/>
  <c r="N428" i="6"/>
  <c r="N432" i="6"/>
  <c r="N436" i="6"/>
  <c r="N440" i="6"/>
  <c r="N444" i="6"/>
  <c r="N448" i="6"/>
  <c r="N452" i="6"/>
  <c r="N456" i="6"/>
  <c r="N400" i="6"/>
  <c r="N459" i="6"/>
  <c r="N463" i="6"/>
  <c r="N467" i="6"/>
  <c r="N471" i="6"/>
  <c r="N475" i="6"/>
  <c r="N479" i="6"/>
  <c r="N556" i="6"/>
  <c r="N491" i="6"/>
  <c r="N496" i="6"/>
  <c r="N523" i="6"/>
  <c r="N594" i="6"/>
  <c r="N621" i="6"/>
  <c r="N629" i="6"/>
  <c r="N637" i="6"/>
  <c r="N645" i="6"/>
  <c r="N653" i="6"/>
  <c r="N661" i="6"/>
  <c r="N669" i="6"/>
  <c r="N593" i="6"/>
  <c r="N586" i="6"/>
  <c r="N746" i="6"/>
  <c r="N749" i="6"/>
  <c r="N757" i="6"/>
  <c r="N764" i="6"/>
  <c r="N775" i="6"/>
  <c r="N780" i="6"/>
  <c r="N791" i="6"/>
  <c r="N796" i="6"/>
  <c r="N807" i="6"/>
  <c r="N812" i="6"/>
  <c r="N823" i="6"/>
  <c r="N828" i="6"/>
  <c r="N839" i="6"/>
  <c r="N844" i="6"/>
  <c r="N855" i="6"/>
  <c r="N860" i="6"/>
  <c r="N871" i="6"/>
  <c r="N876" i="6"/>
  <c r="N887" i="6"/>
  <c r="N892" i="6"/>
  <c r="N903" i="6"/>
  <c r="N896" i="6"/>
  <c r="N907" i="6"/>
  <c r="N915" i="6"/>
  <c r="N923" i="6"/>
  <c r="N931" i="6"/>
  <c r="N939" i="6"/>
  <c r="N113" i="6"/>
  <c r="N225" i="6"/>
  <c r="N304" i="6"/>
  <c r="N332" i="6"/>
  <c r="N394" i="6"/>
  <c r="N470" i="6"/>
  <c r="N478" i="6"/>
  <c r="N483" i="6"/>
  <c r="N583" i="6"/>
  <c r="N569" i="6"/>
  <c r="N585" i="6"/>
  <c r="N741" i="6"/>
  <c r="N745" i="6"/>
  <c r="N751" i="6"/>
  <c r="N759" i="6"/>
  <c r="N754" i="6"/>
  <c r="N752" i="6"/>
  <c r="N760" i="6"/>
  <c r="N912" i="6"/>
  <c r="N920" i="6"/>
  <c r="N928" i="6"/>
  <c r="N936" i="6"/>
  <c r="N233" i="6"/>
  <c r="N241" i="6"/>
  <c r="N256" i="6"/>
  <c r="N111" i="6"/>
  <c r="N177" i="6"/>
  <c r="N181" i="6"/>
  <c r="N164" i="6"/>
  <c r="N255" i="6"/>
  <c r="N253" i="6"/>
  <c r="N324" i="6"/>
  <c r="N412" i="6"/>
  <c r="N418" i="6"/>
  <c r="N462" i="6"/>
  <c r="N515" i="6"/>
  <c r="N112" i="6"/>
  <c r="N138" i="6"/>
  <c r="N146" i="6"/>
  <c r="N150" i="6"/>
  <c r="N154" i="6"/>
  <c r="N158" i="6"/>
  <c r="N166" i="6"/>
  <c r="N186" i="6"/>
  <c r="N190" i="6"/>
  <c r="N194" i="6"/>
  <c r="N195" i="6"/>
  <c r="N227" i="6"/>
  <c r="N197" i="6"/>
  <c r="N270" i="6"/>
  <c r="N274" i="6"/>
  <c r="N278" i="6"/>
  <c r="N282" i="6"/>
  <c r="N286" i="6"/>
  <c r="N290" i="6"/>
  <c r="N294" i="6"/>
  <c r="N298" i="6"/>
  <c r="N247" i="6"/>
  <c r="N257" i="6"/>
  <c r="N303" i="6"/>
  <c r="N311" i="6"/>
  <c r="N319" i="6"/>
  <c r="N308" i="6"/>
  <c r="N329" i="6"/>
  <c r="N334" i="6"/>
  <c r="N352" i="6"/>
  <c r="N356" i="6"/>
  <c r="N420" i="6"/>
  <c r="N426" i="6"/>
  <c r="N430" i="6"/>
  <c r="N434" i="6"/>
  <c r="N438" i="6"/>
  <c r="N442" i="6"/>
  <c r="N446" i="6"/>
  <c r="N450" i="6"/>
  <c r="N454" i="6"/>
  <c r="N396" i="6"/>
  <c r="N461" i="6"/>
  <c r="N465" i="6"/>
  <c r="N469" i="6"/>
  <c r="N473" i="6"/>
  <c r="N477" i="6"/>
  <c r="N481" i="6"/>
  <c r="N548" i="6"/>
  <c r="N507" i="6"/>
  <c r="N512" i="6"/>
  <c r="N589" i="6"/>
  <c r="N608" i="6"/>
  <c r="N611" i="6"/>
  <c r="N617" i="6"/>
  <c r="N625" i="6"/>
  <c r="N633" i="6"/>
  <c r="N641" i="6"/>
  <c r="N649" i="6"/>
  <c r="N657" i="6"/>
  <c r="N665" i="6"/>
  <c r="N673" i="6"/>
  <c r="N596" i="6"/>
  <c r="N742" i="6"/>
  <c r="N753" i="6"/>
  <c r="N761" i="6"/>
  <c r="N767" i="6"/>
  <c r="N772" i="6"/>
  <c r="N783" i="6"/>
  <c r="N788" i="6"/>
  <c r="N799" i="6"/>
  <c r="N804" i="6"/>
  <c r="N815" i="6"/>
  <c r="N820" i="6"/>
  <c r="N831" i="6"/>
  <c r="N836" i="6"/>
  <c r="N847" i="6"/>
  <c r="N852" i="6"/>
  <c r="N863" i="6"/>
  <c r="N868" i="6"/>
  <c r="N879" i="6"/>
  <c r="N884" i="6"/>
  <c r="N895" i="6"/>
  <c r="N900" i="6"/>
  <c r="N904" i="6"/>
  <c r="N988" i="6"/>
  <c r="N899" i="6"/>
  <c r="N911" i="6"/>
  <c r="N919" i="6"/>
  <c r="N927" i="6"/>
  <c r="N935" i="6"/>
  <c r="N943" i="6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A231" i="1" l="1"/>
  <c r="A230" i="1"/>
  <c r="A228" i="1"/>
  <c r="A229" i="1" s="1"/>
  <c r="A233" i="1" s="1"/>
  <c r="A234" i="1" s="1"/>
  <c r="A235" i="1" s="1"/>
  <c r="A222" i="1"/>
  <c r="A223" i="1" s="1"/>
  <c r="A238" i="1" s="1"/>
  <c r="A218" i="1"/>
  <c r="A217" i="1" s="1"/>
  <c r="A216" i="1"/>
  <c r="A215" i="1" s="1"/>
  <c r="A210" i="1"/>
  <c r="A209" i="1" s="1"/>
  <c r="A208" i="1"/>
  <c r="A207" i="1"/>
  <c r="A206" i="1"/>
  <c r="A205" i="1"/>
  <c r="A203" i="1"/>
  <c r="A202" i="1"/>
  <c r="A200" i="1" s="1"/>
  <c r="A214" i="1" s="1"/>
  <c r="A199" i="1"/>
  <c r="A198" i="1"/>
  <c r="A197" i="1"/>
  <c r="A220" i="1" l="1"/>
  <c r="A221" i="1" s="1"/>
  <c r="A226" i="1"/>
  <c r="A225" i="1" s="1"/>
  <c r="A224" i="1" s="1"/>
  <c r="A213" i="1"/>
  <c r="A212" i="1" s="1"/>
  <c r="A195" i="1"/>
  <c r="D41" i="11" l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A193" i="1"/>
  <c r="A191" i="1"/>
  <c r="A189" i="1"/>
  <c r="A188" i="1" l="1"/>
  <c r="A187" i="1"/>
  <c r="A186" i="1"/>
  <c r="O2" i="6"/>
  <c r="O3" i="6"/>
  <c r="O4" i="6"/>
  <c r="O5" i="6"/>
  <c r="O6" i="6"/>
  <c r="O7" i="6"/>
  <c r="A152" i="1" l="1"/>
  <c r="A242" i="1"/>
  <c r="A244" i="1"/>
  <c r="A159" i="1"/>
  <c r="A155" i="1"/>
  <c r="A151" i="1"/>
  <c r="A158" i="1"/>
  <c r="A154" i="1"/>
  <c r="A150" i="1"/>
  <c r="A157" i="1"/>
  <c r="A153" i="1"/>
  <c r="A149" i="1"/>
  <c r="A148" i="1"/>
  <c r="A156" i="1"/>
  <c r="G64" i="9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39" i="9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11" i="9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A146" i="1" l="1"/>
  <c r="A144" i="1"/>
  <c r="G35" i="8" l="1"/>
  <c r="G34" i="8"/>
  <c r="G33" i="8"/>
  <c r="G32" i="8"/>
  <c r="G30" i="8"/>
  <c r="G31" i="8"/>
  <c r="G28" i="8"/>
  <c r="G29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A100" i="1" s="1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2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2" i="6"/>
  <c r="U101" i="6" l="1"/>
  <c r="V101" i="6"/>
  <c r="W101" i="6"/>
  <c r="T101" i="6"/>
  <c r="K101" i="6"/>
  <c r="P101" i="6" s="1"/>
  <c r="J101" i="6"/>
  <c r="R101" i="6" s="1"/>
  <c r="L101" i="6"/>
  <c r="U89" i="6"/>
  <c r="V89" i="6"/>
  <c r="W89" i="6"/>
  <c r="T89" i="6"/>
  <c r="K89" i="6"/>
  <c r="P89" i="6" s="1"/>
  <c r="J89" i="6"/>
  <c r="R89" i="6" s="1"/>
  <c r="L89" i="6"/>
  <c r="U77" i="6"/>
  <c r="V77" i="6"/>
  <c r="W77" i="6"/>
  <c r="T77" i="6"/>
  <c r="S77" i="6"/>
  <c r="K77" i="6"/>
  <c r="P77" i="6" s="1"/>
  <c r="J77" i="6"/>
  <c r="R77" i="6" s="1"/>
  <c r="L77" i="6"/>
  <c r="T65" i="6"/>
  <c r="U65" i="6"/>
  <c r="V65" i="6"/>
  <c r="W65" i="6"/>
  <c r="S65" i="6"/>
  <c r="L65" i="6"/>
  <c r="K65" i="6"/>
  <c r="P65" i="6" s="1"/>
  <c r="J65" i="6"/>
  <c r="R65" i="6" s="1"/>
  <c r="T57" i="6"/>
  <c r="U57" i="6"/>
  <c r="V57" i="6"/>
  <c r="W57" i="6"/>
  <c r="S57" i="6"/>
  <c r="K57" i="6"/>
  <c r="P57" i="6" s="1"/>
  <c r="J57" i="6"/>
  <c r="R57" i="6" s="1"/>
  <c r="L57" i="6"/>
  <c r="T45" i="6"/>
  <c r="U45" i="6"/>
  <c r="V45" i="6"/>
  <c r="W45" i="6"/>
  <c r="S45" i="6"/>
  <c r="K45" i="6"/>
  <c r="P45" i="6" s="1"/>
  <c r="J45" i="6"/>
  <c r="R45" i="6" s="1"/>
  <c r="L45" i="6"/>
  <c r="T33" i="6"/>
  <c r="U33" i="6"/>
  <c r="V33" i="6"/>
  <c r="W33" i="6"/>
  <c r="S33" i="6"/>
  <c r="L33" i="6"/>
  <c r="K33" i="6"/>
  <c r="P33" i="6" s="1"/>
  <c r="J33" i="6"/>
  <c r="R33" i="6" s="1"/>
  <c r="T21" i="6"/>
  <c r="U21" i="6"/>
  <c r="V21" i="6"/>
  <c r="W21" i="6"/>
  <c r="S21" i="6"/>
  <c r="K21" i="6"/>
  <c r="P21" i="6" s="1"/>
  <c r="J21" i="6"/>
  <c r="R21" i="6" s="1"/>
  <c r="L21" i="6"/>
  <c r="T13" i="6"/>
  <c r="U13" i="6"/>
  <c r="V13" i="6"/>
  <c r="W13" i="6"/>
  <c r="S13" i="6"/>
  <c r="K13" i="6"/>
  <c r="P13" i="6" s="1"/>
  <c r="J13" i="6"/>
  <c r="R13" i="6" s="1"/>
  <c r="L13" i="6"/>
  <c r="U108" i="6"/>
  <c r="V108" i="6"/>
  <c r="W108" i="6"/>
  <c r="L108" i="6"/>
  <c r="T108" i="6"/>
  <c r="K108" i="6"/>
  <c r="P108" i="6" s="1"/>
  <c r="J108" i="6"/>
  <c r="R108" i="6" s="1"/>
  <c r="U104" i="6"/>
  <c r="V104" i="6"/>
  <c r="W104" i="6"/>
  <c r="T104" i="6"/>
  <c r="K104" i="6"/>
  <c r="P104" i="6" s="1"/>
  <c r="J104" i="6"/>
  <c r="R104" i="6" s="1"/>
  <c r="L104" i="6"/>
  <c r="U100" i="6"/>
  <c r="V100" i="6"/>
  <c r="W100" i="6"/>
  <c r="L100" i="6"/>
  <c r="T100" i="6"/>
  <c r="N100" i="6" s="1"/>
  <c r="J100" i="6"/>
  <c r="R100" i="6" s="1"/>
  <c r="K100" i="6"/>
  <c r="P100" i="6" s="1"/>
  <c r="U96" i="6"/>
  <c r="V96" i="6"/>
  <c r="W96" i="6"/>
  <c r="T96" i="6"/>
  <c r="L96" i="6"/>
  <c r="K96" i="6"/>
  <c r="P96" i="6" s="1"/>
  <c r="J96" i="6"/>
  <c r="R96" i="6" s="1"/>
  <c r="U92" i="6"/>
  <c r="T92" i="6"/>
  <c r="V92" i="6"/>
  <c r="W92" i="6"/>
  <c r="L92" i="6"/>
  <c r="J92" i="6"/>
  <c r="R92" i="6" s="1"/>
  <c r="K92" i="6"/>
  <c r="P92" i="6" s="1"/>
  <c r="U88" i="6"/>
  <c r="V88" i="6"/>
  <c r="W88" i="6"/>
  <c r="T88" i="6"/>
  <c r="K88" i="6"/>
  <c r="P88" i="6" s="1"/>
  <c r="L88" i="6"/>
  <c r="J88" i="6"/>
  <c r="R88" i="6" s="1"/>
  <c r="U84" i="6"/>
  <c r="V84" i="6"/>
  <c r="W84" i="6"/>
  <c r="T84" i="6"/>
  <c r="L84" i="6"/>
  <c r="J84" i="6"/>
  <c r="R84" i="6" s="1"/>
  <c r="K84" i="6"/>
  <c r="P84" i="6" s="1"/>
  <c r="U80" i="6"/>
  <c r="V80" i="6"/>
  <c r="W80" i="6"/>
  <c r="S80" i="6"/>
  <c r="T80" i="6"/>
  <c r="K80" i="6"/>
  <c r="P80" i="6" s="1"/>
  <c r="L80" i="6"/>
  <c r="J80" i="6"/>
  <c r="R80" i="6" s="1"/>
  <c r="T76" i="6"/>
  <c r="U76" i="6"/>
  <c r="V76" i="6"/>
  <c r="W76" i="6"/>
  <c r="S76" i="6"/>
  <c r="L76" i="6"/>
  <c r="J76" i="6"/>
  <c r="R76" i="6" s="1"/>
  <c r="K76" i="6"/>
  <c r="P76" i="6" s="1"/>
  <c r="T72" i="6"/>
  <c r="U72" i="6"/>
  <c r="V72" i="6"/>
  <c r="W72" i="6"/>
  <c r="S72" i="6"/>
  <c r="K72" i="6"/>
  <c r="P72" i="6" s="1"/>
  <c r="L72" i="6"/>
  <c r="J72" i="6"/>
  <c r="R72" i="6" s="1"/>
  <c r="T68" i="6"/>
  <c r="U68" i="6"/>
  <c r="V68" i="6"/>
  <c r="W68" i="6"/>
  <c r="S68" i="6"/>
  <c r="L68" i="6"/>
  <c r="J68" i="6"/>
  <c r="R68" i="6" s="1"/>
  <c r="K68" i="6"/>
  <c r="P68" i="6" s="1"/>
  <c r="T64" i="6"/>
  <c r="U64" i="6"/>
  <c r="V64" i="6"/>
  <c r="W64" i="6"/>
  <c r="S64" i="6"/>
  <c r="L64" i="6"/>
  <c r="K64" i="6"/>
  <c r="P64" i="6" s="1"/>
  <c r="J64" i="6"/>
  <c r="R64" i="6" s="1"/>
  <c r="T60" i="6"/>
  <c r="U60" i="6"/>
  <c r="V60" i="6"/>
  <c r="W60" i="6"/>
  <c r="S60" i="6"/>
  <c r="L60" i="6"/>
  <c r="J60" i="6"/>
  <c r="R60" i="6" s="1"/>
  <c r="K60" i="6"/>
  <c r="P60" i="6" s="1"/>
  <c r="T56" i="6"/>
  <c r="U56" i="6"/>
  <c r="V56" i="6"/>
  <c r="W56" i="6"/>
  <c r="S56" i="6"/>
  <c r="K56" i="6"/>
  <c r="P56" i="6" s="1"/>
  <c r="L56" i="6"/>
  <c r="J56" i="6"/>
  <c r="R56" i="6" s="1"/>
  <c r="T52" i="6"/>
  <c r="U52" i="6"/>
  <c r="V52" i="6"/>
  <c r="W52" i="6"/>
  <c r="S52" i="6"/>
  <c r="L52" i="6"/>
  <c r="J52" i="6"/>
  <c r="R52" i="6" s="1"/>
  <c r="K52" i="6"/>
  <c r="P52" i="6" s="1"/>
  <c r="T48" i="6"/>
  <c r="U48" i="6"/>
  <c r="V48" i="6"/>
  <c r="W48" i="6"/>
  <c r="S48" i="6"/>
  <c r="K48" i="6"/>
  <c r="P48" i="6" s="1"/>
  <c r="L48" i="6"/>
  <c r="J48" i="6"/>
  <c r="R48" i="6" s="1"/>
  <c r="T44" i="6"/>
  <c r="U44" i="6"/>
  <c r="V44" i="6"/>
  <c r="W44" i="6"/>
  <c r="S44" i="6"/>
  <c r="L44" i="6"/>
  <c r="J44" i="6"/>
  <c r="R44" i="6" s="1"/>
  <c r="K44" i="6"/>
  <c r="P44" i="6" s="1"/>
  <c r="T40" i="6"/>
  <c r="U40" i="6"/>
  <c r="V40" i="6"/>
  <c r="W40" i="6"/>
  <c r="S40" i="6"/>
  <c r="K40" i="6"/>
  <c r="P40" i="6" s="1"/>
  <c r="L40" i="6"/>
  <c r="J40" i="6"/>
  <c r="R40" i="6" s="1"/>
  <c r="T36" i="6"/>
  <c r="U36" i="6"/>
  <c r="V36" i="6"/>
  <c r="W36" i="6"/>
  <c r="S36" i="6"/>
  <c r="L36" i="6"/>
  <c r="J36" i="6"/>
  <c r="R36" i="6" s="1"/>
  <c r="K36" i="6"/>
  <c r="P36" i="6" s="1"/>
  <c r="T32" i="6"/>
  <c r="U32" i="6"/>
  <c r="V32" i="6"/>
  <c r="W32" i="6"/>
  <c r="S32" i="6"/>
  <c r="L32" i="6"/>
  <c r="K32" i="6"/>
  <c r="P32" i="6" s="1"/>
  <c r="J32" i="6"/>
  <c r="R32" i="6" s="1"/>
  <c r="T28" i="6"/>
  <c r="U28" i="6"/>
  <c r="V28" i="6"/>
  <c r="W28" i="6"/>
  <c r="S28" i="6"/>
  <c r="L28" i="6"/>
  <c r="J28" i="6"/>
  <c r="R28" i="6" s="1"/>
  <c r="K28" i="6"/>
  <c r="P28" i="6" s="1"/>
  <c r="T24" i="6"/>
  <c r="U24" i="6"/>
  <c r="V24" i="6"/>
  <c r="W24" i="6"/>
  <c r="S24" i="6"/>
  <c r="K24" i="6"/>
  <c r="P24" i="6" s="1"/>
  <c r="L24" i="6"/>
  <c r="J24" i="6"/>
  <c r="R24" i="6" s="1"/>
  <c r="T20" i="6"/>
  <c r="U20" i="6"/>
  <c r="V20" i="6"/>
  <c r="W20" i="6"/>
  <c r="S20" i="6"/>
  <c r="L20" i="6"/>
  <c r="J20" i="6"/>
  <c r="R20" i="6" s="1"/>
  <c r="K20" i="6"/>
  <c r="P20" i="6" s="1"/>
  <c r="T16" i="6"/>
  <c r="U16" i="6"/>
  <c r="V16" i="6"/>
  <c r="W16" i="6"/>
  <c r="S16" i="6"/>
  <c r="K16" i="6"/>
  <c r="P16" i="6" s="1"/>
  <c r="L16" i="6"/>
  <c r="J16" i="6"/>
  <c r="R16" i="6" s="1"/>
  <c r="T12" i="6"/>
  <c r="U12" i="6"/>
  <c r="V12" i="6"/>
  <c r="W12" i="6"/>
  <c r="S12" i="6"/>
  <c r="L12" i="6"/>
  <c r="J12" i="6"/>
  <c r="R12" i="6" s="1"/>
  <c r="K12" i="6"/>
  <c r="P12" i="6" s="1"/>
  <c r="T8" i="6"/>
  <c r="U8" i="6"/>
  <c r="V8" i="6"/>
  <c r="W8" i="6"/>
  <c r="S8" i="6"/>
  <c r="K8" i="6"/>
  <c r="P8" i="6" s="1"/>
  <c r="L8" i="6"/>
  <c r="J8" i="6"/>
  <c r="R8" i="6" s="1"/>
  <c r="U4" i="6"/>
  <c r="S4" i="6"/>
  <c r="V4" i="6"/>
  <c r="W4" i="6"/>
  <c r="K4" i="6"/>
  <c r="P4" i="6" s="1"/>
  <c r="L4" i="6"/>
  <c r="T4" i="6"/>
  <c r="J4" i="6"/>
  <c r="R4" i="6" s="1"/>
  <c r="U105" i="6"/>
  <c r="V105" i="6"/>
  <c r="W105" i="6"/>
  <c r="T105" i="6"/>
  <c r="K105" i="6"/>
  <c r="P105" i="6" s="1"/>
  <c r="L105" i="6"/>
  <c r="J105" i="6"/>
  <c r="R105" i="6" s="1"/>
  <c r="U93" i="6"/>
  <c r="V93" i="6"/>
  <c r="W93" i="6"/>
  <c r="T93" i="6"/>
  <c r="K93" i="6"/>
  <c r="P93" i="6" s="1"/>
  <c r="J93" i="6"/>
  <c r="R93" i="6" s="1"/>
  <c r="L93" i="6"/>
  <c r="U85" i="6"/>
  <c r="V85" i="6"/>
  <c r="W85" i="6"/>
  <c r="T85" i="6"/>
  <c r="K85" i="6"/>
  <c r="P85" i="6" s="1"/>
  <c r="J85" i="6"/>
  <c r="R85" i="6" s="1"/>
  <c r="L85" i="6"/>
  <c r="T73" i="6"/>
  <c r="U73" i="6"/>
  <c r="V73" i="6"/>
  <c r="W73" i="6"/>
  <c r="S73" i="6"/>
  <c r="K73" i="6"/>
  <c r="P73" i="6" s="1"/>
  <c r="J73" i="6"/>
  <c r="R73" i="6" s="1"/>
  <c r="L73" i="6"/>
  <c r="T61" i="6"/>
  <c r="U61" i="6"/>
  <c r="V61" i="6"/>
  <c r="W61" i="6"/>
  <c r="S61" i="6"/>
  <c r="K61" i="6"/>
  <c r="P61" i="6" s="1"/>
  <c r="J61" i="6"/>
  <c r="R61" i="6" s="1"/>
  <c r="L61" i="6"/>
  <c r="T49" i="6"/>
  <c r="U49" i="6"/>
  <c r="V49" i="6"/>
  <c r="W49" i="6"/>
  <c r="S49" i="6"/>
  <c r="L49" i="6"/>
  <c r="K49" i="6"/>
  <c r="P49" i="6" s="1"/>
  <c r="J49" i="6"/>
  <c r="R49" i="6" s="1"/>
  <c r="T41" i="6"/>
  <c r="U41" i="6"/>
  <c r="V41" i="6"/>
  <c r="W41" i="6"/>
  <c r="S41" i="6"/>
  <c r="K41" i="6"/>
  <c r="P41" i="6" s="1"/>
  <c r="J41" i="6"/>
  <c r="R41" i="6" s="1"/>
  <c r="L41" i="6"/>
  <c r="T29" i="6"/>
  <c r="U29" i="6"/>
  <c r="V29" i="6"/>
  <c r="W29" i="6"/>
  <c r="S29" i="6"/>
  <c r="K29" i="6"/>
  <c r="P29" i="6" s="1"/>
  <c r="J29" i="6"/>
  <c r="R29" i="6" s="1"/>
  <c r="L29" i="6"/>
  <c r="T17" i="6"/>
  <c r="U17" i="6"/>
  <c r="V17" i="6"/>
  <c r="W17" i="6"/>
  <c r="S17" i="6"/>
  <c r="L17" i="6"/>
  <c r="K17" i="6"/>
  <c r="P17" i="6" s="1"/>
  <c r="J17" i="6"/>
  <c r="R17" i="6" s="1"/>
  <c r="U5" i="6"/>
  <c r="V5" i="6"/>
  <c r="S5" i="6"/>
  <c r="W5" i="6"/>
  <c r="T5" i="6"/>
  <c r="J5" i="6"/>
  <c r="R5" i="6" s="1"/>
  <c r="K5" i="6"/>
  <c r="P5" i="6" s="1"/>
  <c r="L5" i="6"/>
  <c r="V2" i="6"/>
  <c r="S2" i="6"/>
  <c r="U2" i="6"/>
  <c r="T2" i="6"/>
  <c r="L2" i="6"/>
  <c r="J2" i="6"/>
  <c r="R2" i="6" s="1"/>
  <c r="W2" i="6"/>
  <c r="K2" i="6"/>
  <c r="P2" i="6" s="1"/>
  <c r="U107" i="6"/>
  <c r="V107" i="6"/>
  <c r="W107" i="6"/>
  <c r="L107" i="6"/>
  <c r="T107" i="6"/>
  <c r="K107" i="6"/>
  <c r="P107" i="6" s="1"/>
  <c r="J107" i="6"/>
  <c r="R107" i="6" s="1"/>
  <c r="U103" i="6"/>
  <c r="V103" i="6"/>
  <c r="W103" i="6"/>
  <c r="L103" i="6"/>
  <c r="T103" i="6"/>
  <c r="N103" i="6" s="1"/>
  <c r="K103" i="6"/>
  <c r="P103" i="6" s="1"/>
  <c r="J103" i="6"/>
  <c r="R103" i="6" s="1"/>
  <c r="U99" i="6"/>
  <c r="V99" i="6"/>
  <c r="W99" i="6"/>
  <c r="L99" i="6"/>
  <c r="T99" i="6"/>
  <c r="K99" i="6"/>
  <c r="P99" i="6" s="1"/>
  <c r="J99" i="6"/>
  <c r="R99" i="6" s="1"/>
  <c r="U95" i="6"/>
  <c r="V95" i="6"/>
  <c r="W95" i="6"/>
  <c r="L95" i="6"/>
  <c r="T95" i="6"/>
  <c r="K95" i="6"/>
  <c r="P95" i="6" s="1"/>
  <c r="J95" i="6"/>
  <c r="R95" i="6" s="1"/>
  <c r="U91" i="6"/>
  <c r="W91" i="6"/>
  <c r="T91" i="6"/>
  <c r="L91" i="6"/>
  <c r="K91" i="6"/>
  <c r="P91" i="6" s="1"/>
  <c r="J91" i="6"/>
  <c r="R91" i="6" s="1"/>
  <c r="V91" i="6"/>
  <c r="U87" i="6"/>
  <c r="V87" i="6"/>
  <c r="W87" i="6"/>
  <c r="T87" i="6"/>
  <c r="L87" i="6"/>
  <c r="K87" i="6"/>
  <c r="P87" i="6" s="1"/>
  <c r="J87" i="6"/>
  <c r="R87" i="6" s="1"/>
  <c r="U83" i="6"/>
  <c r="V83" i="6"/>
  <c r="W83" i="6"/>
  <c r="T83" i="6"/>
  <c r="L83" i="6"/>
  <c r="S83" i="6"/>
  <c r="K83" i="6"/>
  <c r="P83" i="6" s="1"/>
  <c r="J83" i="6"/>
  <c r="R83" i="6" s="1"/>
  <c r="U79" i="6"/>
  <c r="V79" i="6"/>
  <c r="W79" i="6"/>
  <c r="T79" i="6"/>
  <c r="L79" i="6"/>
  <c r="K79" i="6"/>
  <c r="P79" i="6" s="1"/>
  <c r="J79" i="6"/>
  <c r="R79" i="6" s="1"/>
  <c r="S79" i="6"/>
  <c r="T75" i="6"/>
  <c r="U75" i="6"/>
  <c r="V75" i="6"/>
  <c r="W75" i="6"/>
  <c r="L75" i="6"/>
  <c r="S75" i="6"/>
  <c r="K75" i="6"/>
  <c r="P75" i="6" s="1"/>
  <c r="J75" i="6"/>
  <c r="R75" i="6" s="1"/>
  <c r="T71" i="6"/>
  <c r="U71" i="6"/>
  <c r="V71" i="6"/>
  <c r="W71" i="6"/>
  <c r="L71" i="6"/>
  <c r="S71" i="6"/>
  <c r="K71" i="6"/>
  <c r="P71" i="6" s="1"/>
  <c r="J71" i="6"/>
  <c r="R71" i="6" s="1"/>
  <c r="T67" i="6"/>
  <c r="U67" i="6"/>
  <c r="V67" i="6"/>
  <c r="W67" i="6"/>
  <c r="L67" i="6"/>
  <c r="S67" i="6"/>
  <c r="K67" i="6"/>
  <c r="P67" i="6" s="1"/>
  <c r="J67" i="6"/>
  <c r="R67" i="6" s="1"/>
  <c r="T63" i="6"/>
  <c r="U63" i="6"/>
  <c r="V63" i="6"/>
  <c r="W63" i="6"/>
  <c r="L63" i="6"/>
  <c r="K63" i="6"/>
  <c r="P63" i="6" s="1"/>
  <c r="J63" i="6"/>
  <c r="R63" i="6" s="1"/>
  <c r="S63" i="6"/>
  <c r="T59" i="6"/>
  <c r="U59" i="6"/>
  <c r="V59" i="6"/>
  <c r="W59" i="6"/>
  <c r="L59" i="6"/>
  <c r="S59" i="6"/>
  <c r="K59" i="6"/>
  <c r="P59" i="6" s="1"/>
  <c r="J59" i="6"/>
  <c r="R59" i="6" s="1"/>
  <c r="T55" i="6"/>
  <c r="U55" i="6"/>
  <c r="V55" i="6"/>
  <c r="W55" i="6"/>
  <c r="L55" i="6"/>
  <c r="S55" i="6"/>
  <c r="K55" i="6"/>
  <c r="P55" i="6" s="1"/>
  <c r="J55" i="6"/>
  <c r="R55" i="6" s="1"/>
  <c r="T51" i="6"/>
  <c r="U51" i="6"/>
  <c r="V51" i="6"/>
  <c r="W51" i="6"/>
  <c r="L51" i="6"/>
  <c r="S51" i="6"/>
  <c r="K51" i="6"/>
  <c r="P51" i="6" s="1"/>
  <c r="J51" i="6"/>
  <c r="R51" i="6" s="1"/>
  <c r="T47" i="6"/>
  <c r="U47" i="6"/>
  <c r="V47" i="6"/>
  <c r="W47" i="6"/>
  <c r="L47" i="6"/>
  <c r="K47" i="6"/>
  <c r="P47" i="6" s="1"/>
  <c r="J47" i="6"/>
  <c r="R47" i="6" s="1"/>
  <c r="S47" i="6"/>
  <c r="T43" i="6"/>
  <c r="U43" i="6"/>
  <c r="V43" i="6"/>
  <c r="W43" i="6"/>
  <c r="L43" i="6"/>
  <c r="S43" i="6"/>
  <c r="K43" i="6"/>
  <c r="P43" i="6" s="1"/>
  <c r="J43" i="6"/>
  <c r="R43" i="6" s="1"/>
  <c r="T39" i="6"/>
  <c r="U39" i="6"/>
  <c r="V39" i="6"/>
  <c r="W39" i="6"/>
  <c r="L39" i="6"/>
  <c r="S39" i="6"/>
  <c r="K39" i="6"/>
  <c r="P39" i="6" s="1"/>
  <c r="J39" i="6"/>
  <c r="R39" i="6" s="1"/>
  <c r="T35" i="6"/>
  <c r="U35" i="6"/>
  <c r="V35" i="6"/>
  <c r="W35" i="6"/>
  <c r="L35" i="6"/>
  <c r="S35" i="6"/>
  <c r="K35" i="6"/>
  <c r="P35" i="6" s="1"/>
  <c r="J35" i="6"/>
  <c r="R35" i="6" s="1"/>
  <c r="T31" i="6"/>
  <c r="U31" i="6"/>
  <c r="V31" i="6"/>
  <c r="W31" i="6"/>
  <c r="L31" i="6"/>
  <c r="K31" i="6"/>
  <c r="P31" i="6" s="1"/>
  <c r="J31" i="6"/>
  <c r="R31" i="6" s="1"/>
  <c r="S31" i="6"/>
  <c r="T27" i="6"/>
  <c r="N27" i="6" s="1"/>
  <c r="U27" i="6"/>
  <c r="V27" i="6"/>
  <c r="W27" i="6"/>
  <c r="L27" i="6"/>
  <c r="S27" i="6"/>
  <c r="K27" i="6"/>
  <c r="P27" i="6" s="1"/>
  <c r="J27" i="6"/>
  <c r="R27" i="6" s="1"/>
  <c r="T23" i="6"/>
  <c r="N23" i="6" s="1"/>
  <c r="U23" i="6"/>
  <c r="V23" i="6"/>
  <c r="W23" i="6"/>
  <c r="L23" i="6"/>
  <c r="S23" i="6"/>
  <c r="K23" i="6"/>
  <c r="P23" i="6" s="1"/>
  <c r="J23" i="6"/>
  <c r="R23" i="6" s="1"/>
  <c r="T19" i="6"/>
  <c r="N19" i="6" s="1"/>
  <c r="U19" i="6"/>
  <c r="V19" i="6"/>
  <c r="W19" i="6"/>
  <c r="L19" i="6"/>
  <c r="S19" i="6"/>
  <c r="K19" i="6"/>
  <c r="P19" i="6" s="1"/>
  <c r="J19" i="6"/>
  <c r="R19" i="6" s="1"/>
  <c r="T15" i="6"/>
  <c r="N15" i="6" s="1"/>
  <c r="U15" i="6"/>
  <c r="V15" i="6"/>
  <c r="W15" i="6"/>
  <c r="L15" i="6"/>
  <c r="K15" i="6"/>
  <c r="P15" i="6" s="1"/>
  <c r="J15" i="6"/>
  <c r="R15" i="6" s="1"/>
  <c r="S15" i="6"/>
  <c r="T11" i="6"/>
  <c r="N11" i="6" s="1"/>
  <c r="U11" i="6"/>
  <c r="V11" i="6"/>
  <c r="W11" i="6"/>
  <c r="L11" i="6"/>
  <c r="S11" i="6"/>
  <c r="K11" i="6"/>
  <c r="P11" i="6" s="1"/>
  <c r="J11" i="6"/>
  <c r="R11" i="6" s="1"/>
  <c r="U7" i="6"/>
  <c r="V7" i="6"/>
  <c r="W7" i="6"/>
  <c r="L7" i="6"/>
  <c r="S7" i="6"/>
  <c r="T7" i="6"/>
  <c r="K7" i="6"/>
  <c r="P7" i="6" s="1"/>
  <c r="J7" i="6"/>
  <c r="R7" i="6" s="1"/>
  <c r="U3" i="6"/>
  <c r="V3" i="6"/>
  <c r="W3" i="6"/>
  <c r="L3" i="6"/>
  <c r="S3" i="6"/>
  <c r="T3" i="6"/>
  <c r="J3" i="6"/>
  <c r="R3" i="6" s="1"/>
  <c r="K3" i="6"/>
  <c r="P3" i="6" s="1"/>
  <c r="U109" i="6"/>
  <c r="V109" i="6"/>
  <c r="W109" i="6"/>
  <c r="T109" i="6"/>
  <c r="K109" i="6"/>
  <c r="P109" i="6" s="1"/>
  <c r="L109" i="6"/>
  <c r="J109" i="6"/>
  <c r="R109" i="6" s="1"/>
  <c r="U97" i="6"/>
  <c r="V97" i="6"/>
  <c r="W97" i="6"/>
  <c r="T97" i="6"/>
  <c r="L97" i="6"/>
  <c r="K97" i="6"/>
  <c r="P97" i="6" s="1"/>
  <c r="J97" i="6"/>
  <c r="R97" i="6" s="1"/>
  <c r="U81" i="6"/>
  <c r="V81" i="6"/>
  <c r="W81" i="6"/>
  <c r="T81" i="6"/>
  <c r="S81" i="6"/>
  <c r="L81" i="6"/>
  <c r="K81" i="6"/>
  <c r="P81" i="6" s="1"/>
  <c r="J81" i="6"/>
  <c r="R81" i="6" s="1"/>
  <c r="T69" i="6"/>
  <c r="U69" i="6"/>
  <c r="V69" i="6"/>
  <c r="W69" i="6"/>
  <c r="S69" i="6"/>
  <c r="K69" i="6"/>
  <c r="P69" i="6" s="1"/>
  <c r="J69" i="6"/>
  <c r="R69" i="6" s="1"/>
  <c r="L69" i="6"/>
  <c r="T53" i="6"/>
  <c r="U53" i="6"/>
  <c r="V53" i="6"/>
  <c r="W53" i="6"/>
  <c r="S53" i="6"/>
  <c r="K53" i="6"/>
  <c r="P53" i="6" s="1"/>
  <c r="J53" i="6"/>
  <c r="R53" i="6" s="1"/>
  <c r="L53" i="6"/>
  <c r="T37" i="6"/>
  <c r="U37" i="6"/>
  <c r="V37" i="6"/>
  <c r="W37" i="6"/>
  <c r="S37" i="6"/>
  <c r="K37" i="6"/>
  <c r="P37" i="6" s="1"/>
  <c r="J37" i="6"/>
  <c r="R37" i="6" s="1"/>
  <c r="L37" i="6"/>
  <c r="T25" i="6"/>
  <c r="U25" i="6"/>
  <c r="V25" i="6"/>
  <c r="W25" i="6"/>
  <c r="S25" i="6"/>
  <c r="K25" i="6"/>
  <c r="P25" i="6" s="1"/>
  <c r="J25" i="6"/>
  <c r="R25" i="6" s="1"/>
  <c r="L25" i="6"/>
  <c r="T9" i="6"/>
  <c r="U9" i="6"/>
  <c r="V9" i="6"/>
  <c r="W9" i="6"/>
  <c r="S9" i="6"/>
  <c r="K9" i="6"/>
  <c r="P9" i="6" s="1"/>
  <c r="J9" i="6"/>
  <c r="R9" i="6" s="1"/>
  <c r="L9" i="6"/>
  <c r="U110" i="6"/>
  <c r="V110" i="6"/>
  <c r="W110" i="6"/>
  <c r="N110" i="6" s="1"/>
  <c r="T110" i="6"/>
  <c r="L110" i="6"/>
  <c r="J110" i="6"/>
  <c r="R110" i="6" s="1"/>
  <c r="K110" i="6"/>
  <c r="P110" i="6" s="1"/>
  <c r="U106" i="6"/>
  <c r="V106" i="6"/>
  <c r="W106" i="6"/>
  <c r="T106" i="6"/>
  <c r="L106" i="6"/>
  <c r="K106" i="6"/>
  <c r="P106" i="6" s="1"/>
  <c r="J106" i="6"/>
  <c r="R106" i="6" s="1"/>
  <c r="U102" i="6"/>
  <c r="V102" i="6"/>
  <c r="W102" i="6"/>
  <c r="L102" i="6"/>
  <c r="T102" i="6"/>
  <c r="J102" i="6"/>
  <c r="R102" i="6" s="1"/>
  <c r="K102" i="6"/>
  <c r="P102" i="6" s="1"/>
  <c r="U98" i="6"/>
  <c r="V98" i="6"/>
  <c r="W98" i="6"/>
  <c r="T98" i="6"/>
  <c r="L98" i="6"/>
  <c r="K98" i="6"/>
  <c r="P98" i="6" s="1"/>
  <c r="J98" i="6"/>
  <c r="R98" i="6" s="1"/>
  <c r="U94" i="6"/>
  <c r="V94" i="6"/>
  <c r="W94" i="6"/>
  <c r="N94" i="6" s="1"/>
  <c r="T94" i="6"/>
  <c r="L94" i="6"/>
  <c r="J94" i="6"/>
  <c r="R94" i="6" s="1"/>
  <c r="K94" i="6"/>
  <c r="P94" i="6" s="1"/>
  <c r="U90" i="6"/>
  <c r="V90" i="6"/>
  <c r="W90" i="6"/>
  <c r="T90" i="6"/>
  <c r="K90" i="6"/>
  <c r="P90" i="6" s="1"/>
  <c r="L90" i="6"/>
  <c r="J90" i="6"/>
  <c r="R90" i="6" s="1"/>
  <c r="U86" i="6"/>
  <c r="V86" i="6"/>
  <c r="W86" i="6"/>
  <c r="T86" i="6"/>
  <c r="L86" i="6"/>
  <c r="J86" i="6"/>
  <c r="R86" i="6" s="1"/>
  <c r="K86" i="6"/>
  <c r="P86" i="6" s="1"/>
  <c r="U82" i="6"/>
  <c r="V82" i="6"/>
  <c r="W82" i="6"/>
  <c r="T82" i="6"/>
  <c r="S82" i="6"/>
  <c r="L82" i="6"/>
  <c r="J82" i="6"/>
  <c r="R82" i="6" s="1"/>
  <c r="K82" i="6"/>
  <c r="P82" i="6" s="1"/>
  <c r="U78" i="6"/>
  <c r="V78" i="6"/>
  <c r="W78" i="6"/>
  <c r="T78" i="6"/>
  <c r="S78" i="6"/>
  <c r="L78" i="6"/>
  <c r="K78" i="6"/>
  <c r="P78" i="6" s="1"/>
  <c r="J78" i="6"/>
  <c r="R78" i="6" s="1"/>
  <c r="T74" i="6"/>
  <c r="U74" i="6"/>
  <c r="V74" i="6"/>
  <c r="W74" i="6"/>
  <c r="S74" i="6"/>
  <c r="L74" i="6"/>
  <c r="K74" i="6"/>
  <c r="P74" i="6" s="1"/>
  <c r="J74" i="6"/>
  <c r="R74" i="6" s="1"/>
  <c r="T70" i="6"/>
  <c r="U70" i="6"/>
  <c r="V70" i="6"/>
  <c r="W70" i="6"/>
  <c r="S70" i="6"/>
  <c r="L70" i="6"/>
  <c r="J70" i="6"/>
  <c r="R70" i="6" s="1"/>
  <c r="K70" i="6"/>
  <c r="P70" i="6" s="1"/>
  <c r="T66" i="6"/>
  <c r="U66" i="6"/>
  <c r="V66" i="6"/>
  <c r="W66" i="6"/>
  <c r="S66" i="6"/>
  <c r="L66" i="6"/>
  <c r="J66" i="6"/>
  <c r="R66" i="6" s="1"/>
  <c r="K66" i="6"/>
  <c r="P66" i="6" s="1"/>
  <c r="T62" i="6"/>
  <c r="U62" i="6"/>
  <c r="V62" i="6"/>
  <c r="W62" i="6"/>
  <c r="S62" i="6"/>
  <c r="L62" i="6"/>
  <c r="J62" i="6"/>
  <c r="R62" i="6" s="1"/>
  <c r="K62" i="6"/>
  <c r="P62" i="6" s="1"/>
  <c r="T58" i="6"/>
  <c r="U58" i="6"/>
  <c r="V58" i="6"/>
  <c r="W58" i="6"/>
  <c r="S58" i="6"/>
  <c r="K58" i="6"/>
  <c r="P58" i="6" s="1"/>
  <c r="J58" i="6"/>
  <c r="R58" i="6" s="1"/>
  <c r="L58" i="6"/>
  <c r="T54" i="6"/>
  <c r="U54" i="6"/>
  <c r="V54" i="6"/>
  <c r="W54" i="6"/>
  <c r="S54" i="6"/>
  <c r="L54" i="6"/>
  <c r="J54" i="6"/>
  <c r="R54" i="6" s="1"/>
  <c r="K54" i="6"/>
  <c r="P54" i="6" s="1"/>
  <c r="T50" i="6"/>
  <c r="U50" i="6"/>
  <c r="V50" i="6"/>
  <c r="W50" i="6"/>
  <c r="S50" i="6"/>
  <c r="K50" i="6"/>
  <c r="P50" i="6" s="1"/>
  <c r="L50" i="6"/>
  <c r="J50" i="6"/>
  <c r="R50" i="6" s="1"/>
  <c r="T46" i="6"/>
  <c r="U46" i="6"/>
  <c r="V46" i="6"/>
  <c r="W46" i="6"/>
  <c r="S46" i="6"/>
  <c r="L46" i="6"/>
  <c r="J46" i="6"/>
  <c r="R46" i="6" s="1"/>
  <c r="K46" i="6"/>
  <c r="P46" i="6" s="1"/>
  <c r="T42" i="6"/>
  <c r="U42" i="6"/>
  <c r="V42" i="6"/>
  <c r="W42" i="6"/>
  <c r="S42" i="6"/>
  <c r="L42" i="6"/>
  <c r="K42" i="6"/>
  <c r="P42" i="6" s="1"/>
  <c r="J42" i="6"/>
  <c r="R42" i="6" s="1"/>
  <c r="T38" i="6"/>
  <c r="U38" i="6"/>
  <c r="V38" i="6"/>
  <c r="W38" i="6"/>
  <c r="S38" i="6"/>
  <c r="L38" i="6"/>
  <c r="K38" i="6"/>
  <c r="P38" i="6" s="1"/>
  <c r="J38" i="6"/>
  <c r="R38" i="6" s="1"/>
  <c r="T34" i="6"/>
  <c r="U34" i="6"/>
  <c r="V34" i="6"/>
  <c r="W34" i="6"/>
  <c r="S34" i="6"/>
  <c r="L34" i="6"/>
  <c r="K34" i="6"/>
  <c r="P34" i="6" s="1"/>
  <c r="J34" i="6"/>
  <c r="R34" i="6" s="1"/>
  <c r="T30" i="6"/>
  <c r="U30" i="6"/>
  <c r="V30" i="6"/>
  <c r="W30" i="6"/>
  <c r="S30" i="6"/>
  <c r="L30" i="6"/>
  <c r="J30" i="6"/>
  <c r="R30" i="6" s="1"/>
  <c r="K30" i="6"/>
  <c r="P30" i="6" s="1"/>
  <c r="T26" i="6"/>
  <c r="U26" i="6"/>
  <c r="V26" i="6"/>
  <c r="W26" i="6"/>
  <c r="S26" i="6"/>
  <c r="K26" i="6"/>
  <c r="P26" i="6" s="1"/>
  <c r="J26" i="6"/>
  <c r="R26" i="6" s="1"/>
  <c r="L26" i="6"/>
  <c r="T22" i="6"/>
  <c r="U22" i="6"/>
  <c r="V22" i="6"/>
  <c r="W22" i="6"/>
  <c r="S22" i="6"/>
  <c r="L22" i="6"/>
  <c r="J22" i="6"/>
  <c r="R22" i="6" s="1"/>
  <c r="K22" i="6"/>
  <c r="P22" i="6" s="1"/>
  <c r="T18" i="6"/>
  <c r="U18" i="6"/>
  <c r="V18" i="6"/>
  <c r="W18" i="6"/>
  <c r="S18" i="6"/>
  <c r="K18" i="6"/>
  <c r="P18" i="6" s="1"/>
  <c r="L18" i="6"/>
  <c r="J18" i="6"/>
  <c r="R18" i="6" s="1"/>
  <c r="T14" i="6"/>
  <c r="U14" i="6"/>
  <c r="V14" i="6"/>
  <c r="W14" i="6"/>
  <c r="S14" i="6"/>
  <c r="L14" i="6"/>
  <c r="J14" i="6"/>
  <c r="R14" i="6" s="1"/>
  <c r="K14" i="6"/>
  <c r="P14" i="6" s="1"/>
  <c r="T10" i="6"/>
  <c r="U10" i="6"/>
  <c r="V10" i="6"/>
  <c r="W10" i="6"/>
  <c r="S10" i="6"/>
  <c r="L10" i="6"/>
  <c r="A32" i="1" s="1"/>
  <c r="K10" i="6"/>
  <c r="P10" i="6" s="1"/>
  <c r="J10" i="6"/>
  <c r="R10" i="6" s="1"/>
  <c r="U6" i="6"/>
  <c r="V6" i="6"/>
  <c r="W6" i="6"/>
  <c r="S6" i="6"/>
  <c r="K6" i="6"/>
  <c r="P6" i="6" s="1"/>
  <c r="L6" i="6"/>
  <c r="T6" i="6"/>
  <c r="J6" i="6"/>
  <c r="R6" i="6" s="1"/>
  <c r="A241" i="1"/>
  <c r="A245" i="1"/>
  <c r="A243" i="1"/>
  <c r="A89" i="1"/>
  <c r="A93" i="1"/>
  <c r="A97" i="1"/>
  <c r="A90" i="1"/>
  <c r="A94" i="1"/>
  <c r="A98" i="1"/>
  <c r="A87" i="1"/>
  <c r="A91" i="1"/>
  <c r="A95" i="1"/>
  <c r="A99" i="1"/>
  <c r="A88" i="1"/>
  <c r="A92" i="1"/>
  <c r="A96" i="1"/>
  <c r="A49" i="1"/>
  <c r="A56" i="1"/>
  <c r="A52" i="1"/>
  <c r="A48" i="1"/>
  <c r="A46" i="1"/>
  <c r="A55" i="1"/>
  <c r="A51" i="1"/>
  <c r="A47" i="1"/>
  <c r="A58" i="1"/>
  <c r="A54" i="1"/>
  <c r="A50" i="1"/>
  <c r="A57" i="1"/>
  <c r="A53" i="1"/>
  <c r="A85" i="1"/>
  <c r="A81" i="1"/>
  <c r="A77" i="1"/>
  <c r="A73" i="1"/>
  <c r="A84" i="1"/>
  <c r="A80" i="1"/>
  <c r="A76" i="1"/>
  <c r="A78" i="1"/>
  <c r="A83" i="1"/>
  <c r="A79" i="1"/>
  <c r="A75" i="1"/>
  <c r="A86" i="1"/>
  <c r="A82" i="1"/>
  <c r="A74" i="1"/>
  <c r="A71" i="1"/>
  <c r="A67" i="1"/>
  <c r="A63" i="1"/>
  <c r="A59" i="1"/>
  <c r="A70" i="1"/>
  <c r="A66" i="1"/>
  <c r="A62" i="1"/>
  <c r="A69" i="1"/>
  <c r="A65" i="1"/>
  <c r="A61" i="1"/>
  <c r="A72" i="1"/>
  <c r="A68" i="1"/>
  <c r="A64" i="1"/>
  <c r="A60" i="1"/>
  <c r="A36" i="1"/>
  <c r="A44" i="1"/>
  <c r="A40" i="1"/>
  <c r="A41" i="1"/>
  <c r="A33" i="1"/>
  <c r="A37" i="1"/>
  <c r="A42" i="1"/>
  <c r="A34" i="1"/>
  <c r="A38" i="1"/>
  <c r="A43" i="1"/>
  <c r="A31" i="1"/>
  <c r="A35" i="1"/>
  <c r="A39" i="1"/>
  <c r="J16" i="1"/>
  <c r="J5" i="1"/>
  <c r="J6" i="1"/>
  <c r="J7" i="1"/>
  <c r="J8" i="1"/>
  <c r="J9" i="1"/>
  <c r="J10" i="1"/>
  <c r="J11" i="1"/>
  <c r="J12" i="1"/>
  <c r="J13" i="1"/>
  <c r="J14" i="1"/>
  <c r="J15" i="1"/>
  <c r="J4" i="1"/>
  <c r="A141" i="1" l="1"/>
  <c r="A107" i="1"/>
  <c r="A102" i="1"/>
  <c r="A132" i="1"/>
  <c r="A103" i="1"/>
  <c r="A130" i="1"/>
  <c r="A125" i="1"/>
  <c r="A104" i="1"/>
  <c r="A139" i="1"/>
  <c r="A118" i="1"/>
  <c r="A128" i="1"/>
  <c r="A140" i="1"/>
  <c r="N31" i="6"/>
  <c r="N35" i="6"/>
  <c r="N39" i="6"/>
  <c r="N43" i="6"/>
  <c r="N47" i="6"/>
  <c r="N51" i="6"/>
  <c r="N55" i="6"/>
  <c r="N59" i="6"/>
  <c r="N63" i="6"/>
  <c r="N67" i="6"/>
  <c r="N71" i="6"/>
  <c r="N75" i="6"/>
  <c r="N87" i="6"/>
  <c r="N99" i="6"/>
  <c r="N8" i="6"/>
  <c r="N12" i="6"/>
  <c r="N16" i="6"/>
  <c r="N20" i="6"/>
  <c r="N24" i="6"/>
  <c r="N28" i="6"/>
  <c r="N32" i="6"/>
  <c r="N36" i="6"/>
  <c r="N40" i="6"/>
  <c r="N44" i="6"/>
  <c r="N48" i="6"/>
  <c r="N52" i="6"/>
  <c r="N56" i="6"/>
  <c r="N60" i="6"/>
  <c r="N64" i="6"/>
  <c r="N68" i="6"/>
  <c r="N72" i="6"/>
  <c r="N76" i="6"/>
  <c r="N80" i="6"/>
  <c r="N84" i="6"/>
  <c r="N92" i="6"/>
  <c r="N101" i="6"/>
  <c r="A143" i="1"/>
  <c r="A145" i="1"/>
  <c r="A147" i="1" s="1"/>
  <c r="N91" i="6"/>
  <c r="A45" i="1"/>
  <c r="A113" i="1"/>
  <c r="A124" i="1"/>
  <c r="A127" i="1"/>
  <c r="A108" i="1"/>
  <c r="A116" i="1"/>
  <c r="A110" i="1"/>
  <c r="A121" i="1"/>
  <c r="A136" i="1"/>
  <c r="A142" i="1"/>
  <c r="N90" i="6"/>
  <c r="N106" i="6"/>
  <c r="N109" i="6"/>
  <c r="N79" i="6"/>
  <c r="N83" i="6"/>
  <c r="N95" i="6"/>
  <c r="N105" i="6"/>
  <c r="N96" i="6"/>
  <c r="N108" i="6"/>
  <c r="N13" i="6"/>
  <c r="N21" i="6"/>
  <c r="N33" i="6"/>
  <c r="N45" i="6"/>
  <c r="N57" i="6"/>
  <c r="N65" i="6"/>
  <c r="N89" i="6"/>
  <c r="A109" i="1"/>
  <c r="A120" i="1"/>
  <c r="A123" i="1"/>
  <c r="A115" i="1"/>
  <c r="A126" i="1"/>
  <c r="A106" i="1"/>
  <c r="A117" i="1"/>
  <c r="A133" i="1"/>
  <c r="A131" i="1"/>
  <c r="A138" i="1"/>
  <c r="N10" i="6"/>
  <c r="N14" i="6"/>
  <c r="N18" i="6"/>
  <c r="N22" i="6"/>
  <c r="N26" i="6"/>
  <c r="N30" i="6"/>
  <c r="N34" i="6"/>
  <c r="N38" i="6"/>
  <c r="N42" i="6"/>
  <c r="N46" i="6"/>
  <c r="N50" i="6"/>
  <c r="N54" i="6"/>
  <c r="N58" i="6"/>
  <c r="N62" i="6"/>
  <c r="N66" i="6"/>
  <c r="N70" i="6"/>
  <c r="N74" i="6"/>
  <c r="N86" i="6"/>
  <c r="N102" i="6"/>
  <c r="N9" i="6"/>
  <c r="N25" i="6"/>
  <c r="N37" i="6"/>
  <c r="N53" i="6"/>
  <c r="N69" i="6"/>
  <c r="N97" i="6"/>
  <c r="N107" i="6"/>
  <c r="N93" i="6"/>
  <c r="N4" i="6"/>
  <c r="N77" i="6"/>
  <c r="A114" i="1"/>
  <c r="A105" i="1"/>
  <c r="A112" i="1"/>
  <c r="A119" i="1"/>
  <c r="A111" i="1"/>
  <c r="A122" i="1"/>
  <c r="A129" i="1"/>
  <c r="A134" i="1"/>
  <c r="A137" i="1"/>
  <c r="A135" i="1"/>
  <c r="N6" i="6"/>
  <c r="N78" i="6"/>
  <c r="N82" i="6"/>
  <c r="N98" i="6"/>
  <c r="N81" i="6"/>
  <c r="N3" i="6"/>
  <c r="N7" i="6"/>
  <c r="N2" i="6"/>
  <c r="N5" i="6"/>
  <c r="N17" i="6"/>
  <c r="N29" i="6"/>
  <c r="N41" i="6"/>
  <c r="N49" i="6"/>
  <c r="N61" i="6"/>
  <c r="N73" i="6"/>
  <c r="N85" i="6"/>
  <c r="N88" i="6"/>
  <c r="N104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2" i="5"/>
  <c r="A2" i="1" s="1"/>
  <c r="A3" i="1" l="1"/>
  <c r="A9" i="1"/>
  <c r="A12" i="1"/>
  <c r="A11" i="1"/>
  <c r="A6" i="1"/>
  <c r="A4" i="1"/>
  <c r="A15" i="1"/>
  <c r="A10" i="1"/>
  <c r="A16" i="1"/>
  <c r="A5" i="1"/>
  <c r="A8" i="1"/>
  <c r="A14" i="1"/>
  <c r="A7" i="1"/>
  <c r="A13" i="1"/>
</calcChain>
</file>

<file path=xl/sharedStrings.xml><?xml version="1.0" encoding="utf-8"?>
<sst xmlns="http://schemas.openxmlformats.org/spreadsheetml/2006/main" count="2419" uniqueCount="489">
  <si>
    <t>Fecha</t>
  </si>
  <si>
    <t>Id Cuenta Contable</t>
  </si>
  <si>
    <t>TV</t>
  </si>
  <si>
    <t>Emisora</t>
  </si>
  <si>
    <t>Serie</t>
  </si>
  <si>
    <t>I</t>
  </si>
  <si>
    <t>COPELCB</t>
  </si>
  <si>
    <t>AC</t>
  </si>
  <si>
    <t>ALSEA</t>
  </si>
  <si>
    <t>CREAL</t>
  </si>
  <si>
    <t>ELEKTRA</t>
  </si>
  <si>
    <t>GASN</t>
  </si>
  <si>
    <t>GCARSO</t>
  </si>
  <si>
    <t>HERDEZ</t>
  </si>
  <si>
    <t>HOLCIM</t>
  </si>
  <si>
    <t>IJETCB</t>
  </si>
  <si>
    <t>INCARSO</t>
  </si>
  <si>
    <t>KIMBER</t>
  </si>
  <si>
    <t>LAB</t>
  </si>
  <si>
    <t>LIVEPOL</t>
  </si>
  <si>
    <t>MEXCHEM</t>
  </si>
  <si>
    <t>MOLYMET</t>
  </si>
  <si>
    <t>MONEX</t>
  </si>
  <si>
    <t>NRF</t>
  </si>
  <si>
    <t>TOYOTA</t>
  </si>
  <si>
    <t>VWLEASE</t>
  </si>
  <si>
    <t>DAIMLER</t>
  </si>
  <si>
    <t>FORD</t>
  </si>
  <si>
    <t>PCARFM</t>
  </si>
  <si>
    <t>SORIANA</t>
  </si>
  <si>
    <t>BACMEXT</t>
  </si>
  <si>
    <t>BACOMER</t>
  </si>
  <si>
    <t>BANAMEX</t>
  </si>
  <si>
    <t>BANOB</t>
  </si>
  <si>
    <t>BINBUR</t>
  </si>
  <si>
    <t>BINTER</t>
  </si>
  <si>
    <t>BSANT</t>
  </si>
  <si>
    <t>COMPART</t>
  </si>
  <si>
    <t>CSBANCO</t>
  </si>
  <si>
    <t>MULTIVA</t>
  </si>
  <si>
    <t>VWBANK</t>
  </si>
  <si>
    <t>CDVITOT</t>
  </si>
  <si>
    <t>CFECB</t>
  </si>
  <si>
    <t>CFEHCB</t>
  </si>
  <si>
    <t>FEFA</t>
  </si>
  <si>
    <t>FNCOT</t>
  </si>
  <si>
    <t>IFCOTCB</t>
  </si>
  <si>
    <t>PEMEX</t>
  </si>
  <si>
    <t>TFOVIS</t>
  </si>
  <si>
    <t>F</t>
  </si>
  <si>
    <t>BANSI</t>
  </si>
  <si>
    <t>BINVEX</t>
  </si>
  <si>
    <t>BMULTIV</t>
  </si>
  <si>
    <t>AFBANCO</t>
  </si>
  <si>
    <t>BAINVEX</t>
  </si>
  <si>
    <t>BMIFEL</t>
  </si>
  <si>
    <t>CIBANCO</t>
  </si>
  <si>
    <t>NAFIN</t>
  </si>
  <si>
    <t>JI</t>
  </si>
  <si>
    <t>CABEI</t>
  </si>
  <si>
    <t>S</t>
  </si>
  <si>
    <t>UDIBONO</t>
  </si>
  <si>
    <t>LD</t>
  </si>
  <si>
    <t>BONDESD</t>
  </si>
  <si>
    <t>Deposito en Caja</t>
  </si>
  <si>
    <t>Deposito en Bancos</t>
  </si>
  <si>
    <t>Disponibilidades</t>
  </si>
  <si>
    <t>110100000000</t>
  </si>
  <si>
    <t>CUENTAS</t>
  </si>
  <si>
    <t>Plazo</t>
  </si>
  <si>
    <t>Plazo Menor</t>
  </si>
  <si>
    <t>Plazo Mayor</t>
  </si>
  <si>
    <t>Cuenta</t>
  </si>
  <si>
    <t>Descripción</t>
  </si>
  <si>
    <t>Monto</t>
  </si>
  <si>
    <t>Fecha Vencimiento</t>
  </si>
  <si>
    <t>Deposito Bancario a Plazo</t>
  </si>
  <si>
    <t>10150</t>
  </si>
  <si>
    <t>10152</t>
  </si>
  <si>
    <t>10154</t>
  </si>
  <si>
    <t>10102</t>
  </si>
  <si>
    <t>10104</t>
  </si>
  <si>
    <t>10106</t>
  </si>
  <si>
    <t>10108</t>
  </si>
  <si>
    <t>10110</t>
  </si>
  <si>
    <t>10112</t>
  </si>
  <si>
    <t>10114</t>
  </si>
  <si>
    <t>10116</t>
  </si>
  <si>
    <t>10118</t>
  </si>
  <si>
    <t>10120</t>
  </si>
  <si>
    <t>10122</t>
  </si>
  <si>
    <t>10124</t>
  </si>
  <si>
    <t>10126</t>
  </si>
  <si>
    <t>Número de Titulos</t>
  </si>
  <si>
    <t>Fecha de Vencimiento</t>
  </si>
  <si>
    <t>Moody´s</t>
  </si>
  <si>
    <t>Fitch</t>
  </si>
  <si>
    <t>S&amp;P</t>
  </si>
  <si>
    <t>HR Ratings</t>
  </si>
  <si>
    <t>13-2U</t>
  </si>
  <si>
    <t>13U</t>
  </si>
  <si>
    <t>09-3U</t>
  </si>
  <si>
    <t>13-3U</t>
  </si>
  <si>
    <t>Precio</t>
  </si>
  <si>
    <t>13</t>
  </si>
  <si>
    <t>13-2</t>
  </si>
  <si>
    <t>11-2</t>
  </si>
  <si>
    <t>12</t>
  </si>
  <si>
    <t>11</t>
  </si>
  <si>
    <t>12-2</t>
  </si>
  <si>
    <t>09-3</t>
  </si>
  <si>
    <t>10</t>
  </si>
  <si>
    <t>11-4</t>
  </si>
  <si>
    <t>12-4</t>
  </si>
  <si>
    <t>12-5</t>
  </si>
  <si>
    <t>13-3</t>
  </si>
  <si>
    <t>10-2</t>
  </si>
  <si>
    <t>07-3</t>
  </si>
  <si>
    <t>10-3</t>
  </si>
  <si>
    <t>13004</t>
  </si>
  <si>
    <t>13005</t>
  </si>
  <si>
    <t>13008</t>
  </si>
  <si>
    <t>13019</t>
  </si>
  <si>
    <t>13059</t>
  </si>
  <si>
    <t>14024</t>
  </si>
  <si>
    <t>14064</t>
  </si>
  <si>
    <t>13524</t>
  </si>
  <si>
    <t>14032</t>
  </si>
  <si>
    <t>14034</t>
  </si>
  <si>
    <t>14044</t>
  </si>
  <si>
    <t>14052</t>
  </si>
  <si>
    <t>14014</t>
  </si>
  <si>
    <t>14054</t>
  </si>
  <si>
    <t>14114</t>
  </si>
  <si>
    <t>14013</t>
  </si>
  <si>
    <t>14022</t>
  </si>
  <si>
    <t>14043</t>
  </si>
  <si>
    <t>14073</t>
  </si>
  <si>
    <t>14031</t>
  </si>
  <si>
    <t>160616</t>
  </si>
  <si>
    <t>171214</t>
  </si>
  <si>
    <t>200702</t>
  </si>
  <si>
    <t>Concat</t>
  </si>
  <si>
    <t>05</t>
  </si>
  <si>
    <t>06</t>
  </si>
  <si>
    <t>1-10</t>
  </si>
  <si>
    <t>01013</t>
  </si>
  <si>
    <t>06513</t>
  </si>
  <si>
    <t>07213</t>
  </si>
  <si>
    <t>04413</t>
  </si>
  <si>
    <t>04213</t>
  </si>
  <si>
    <t>04313</t>
  </si>
  <si>
    <t>08313</t>
  </si>
  <si>
    <t>04913</t>
  </si>
  <si>
    <t>03513</t>
  </si>
  <si>
    <t>09213</t>
  </si>
  <si>
    <t>09713</t>
  </si>
  <si>
    <t>09913</t>
  </si>
  <si>
    <t>-</t>
  </si>
  <si>
    <t>UDI</t>
  </si>
  <si>
    <t>Aaa.mx</t>
  </si>
  <si>
    <t>AA+(mex)</t>
  </si>
  <si>
    <t>AAA(mex)</t>
  </si>
  <si>
    <t>AA-(mex)</t>
  </si>
  <si>
    <t>AA(mex)</t>
  </si>
  <si>
    <t>A1.mx</t>
  </si>
  <si>
    <t>A(mex)</t>
  </si>
  <si>
    <t>A-(mex)</t>
  </si>
  <si>
    <t>F1+(mex)</t>
  </si>
  <si>
    <t>F2(mex)</t>
  </si>
  <si>
    <t>F3(mex)</t>
  </si>
  <si>
    <t>Titulos en Tenencia</t>
  </si>
  <si>
    <t>Plazo RC01</t>
  </si>
  <si>
    <t>Fecha Proximo Cupon</t>
  </si>
  <si>
    <t>Moneda</t>
  </si>
  <si>
    <t>MXN</t>
  </si>
  <si>
    <t>10470</t>
  </si>
  <si>
    <t>10472</t>
  </si>
  <si>
    <t>10474</t>
  </si>
  <si>
    <t>10476</t>
  </si>
  <si>
    <t xml:space="preserve">Fecha </t>
  </si>
  <si>
    <t>Id Captacion</t>
  </si>
  <si>
    <t>DXV</t>
  </si>
  <si>
    <t xml:space="preserve">Cuenta de Cheques 400 días </t>
  </si>
  <si>
    <t>Cuenta de Cheques 5 días</t>
  </si>
  <si>
    <t>Depositos de Exigibilidad Inmediata 3 días</t>
  </si>
  <si>
    <t>Depositos de Exigibilidad Inmediata 450 días</t>
  </si>
  <si>
    <t>Captación a Plazo Banda 1</t>
  </si>
  <si>
    <t>Captación a Plazo Banda 2</t>
  </si>
  <si>
    <t>Captación a Plazo Banda 3</t>
  </si>
  <si>
    <t>Captación a Plazo Banda 4</t>
  </si>
  <si>
    <t>Captación a Plazo Banda 5</t>
  </si>
  <si>
    <t>Plazo RC02</t>
  </si>
  <si>
    <t>Sobretasa</t>
  </si>
  <si>
    <t>SI</t>
  </si>
  <si>
    <t>20476</t>
  </si>
  <si>
    <t>VII</t>
  </si>
  <si>
    <t>IV</t>
  </si>
  <si>
    <t>III</t>
  </si>
  <si>
    <t/>
  </si>
  <si>
    <t>Riesgo de Contraparte</t>
  </si>
  <si>
    <t>Clasificación</t>
  </si>
  <si>
    <t>Ponderación</t>
  </si>
  <si>
    <t>Catalogo Calificadoras</t>
  </si>
  <si>
    <t>B(mex)</t>
  </si>
  <si>
    <t>C(mex)</t>
  </si>
  <si>
    <t>D(mex)</t>
  </si>
  <si>
    <t>E(mex)</t>
  </si>
  <si>
    <t>Fitch corto</t>
  </si>
  <si>
    <t>A+(mex)</t>
  </si>
  <si>
    <t>BBB+(mex)</t>
  </si>
  <si>
    <t>BBB(mex)</t>
  </si>
  <si>
    <t>BBB-(mex)</t>
  </si>
  <si>
    <t>BB+(mex)</t>
  </si>
  <si>
    <t>BB(mex)</t>
  </si>
  <si>
    <t>BB-(mex)</t>
  </si>
  <si>
    <t>B+(mex)</t>
  </si>
  <si>
    <t>B-(mex)</t>
  </si>
  <si>
    <t>CCC(mex)</t>
  </si>
  <si>
    <t>CC(mex)</t>
  </si>
  <si>
    <t>Fitch largo</t>
  </si>
  <si>
    <t>MxA-1+</t>
  </si>
  <si>
    <t>MxA-1</t>
  </si>
  <si>
    <t>MxA-2</t>
  </si>
  <si>
    <t>MxA-3</t>
  </si>
  <si>
    <t>MxB</t>
  </si>
  <si>
    <t>MxC</t>
  </si>
  <si>
    <t>MxD</t>
  </si>
  <si>
    <t>s&amp;p corto</t>
  </si>
  <si>
    <t>MxAAA+</t>
  </si>
  <si>
    <t>MxAAA</t>
  </si>
  <si>
    <t>MxAAA-</t>
  </si>
  <si>
    <t>MxAA+</t>
  </si>
  <si>
    <t>MxAA</t>
  </si>
  <si>
    <t>MxAA-</t>
  </si>
  <si>
    <t>MxA+</t>
  </si>
  <si>
    <t>MxA</t>
  </si>
  <si>
    <t>MxA-</t>
  </si>
  <si>
    <t>MxBBB+</t>
  </si>
  <si>
    <t>MxBBB</t>
  </si>
  <si>
    <t>MxBBB-</t>
  </si>
  <si>
    <t>MxBB+</t>
  </si>
  <si>
    <t>MxBB</t>
  </si>
  <si>
    <t>MxBB-</t>
  </si>
  <si>
    <t>MxB+</t>
  </si>
  <si>
    <t>MxB-</t>
  </si>
  <si>
    <t>MxCCC</t>
  </si>
  <si>
    <t>S&amp;P largo</t>
  </si>
  <si>
    <t>Mx-1</t>
  </si>
  <si>
    <t>Mx-2</t>
  </si>
  <si>
    <t>Mx-3</t>
  </si>
  <si>
    <t>Mx-4</t>
  </si>
  <si>
    <t>Moody´s corto</t>
  </si>
  <si>
    <t>Aa.mx</t>
  </si>
  <si>
    <t>Aa3.mx</t>
  </si>
  <si>
    <t>Aa1.mx</t>
  </si>
  <si>
    <t>Aa2.mx</t>
  </si>
  <si>
    <t>A2.mx</t>
  </si>
  <si>
    <t>A.mx</t>
  </si>
  <si>
    <t>A3.mx</t>
  </si>
  <si>
    <t>Baa.mx</t>
  </si>
  <si>
    <t>Ba.mx</t>
  </si>
  <si>
    <t>Baa1.mx</t>
  </si>
  <si>
    <t>Baa2.mx</t>
  </si>
  <si>
    <t>Baa3.mx</t>
  </si>
  <si>
    <t>Ba1.mx</t>
  </si>
  <si>
    <t>Ba2.mx</t>
  </si>
  <si>
    <t>Ba3.mx</t>
  </si>
  <si>
    <t>B1.mx</t>
  </si>
  <si>
    <t>B2.mx</t>
  </si>
  <si>
    <t>B.mx</t>
  </si>
  <si>
    <t>B3.mx</t>
  </si>
  <si>
    <t>Caa1.mx</t>
  </si>
  <si>
    <t>Caa2.mx</t>
  </si>
  <si>
    <t>Caa.mx</t>
  </si>
  <si>
    <t>Caa3.mx</t>
  </si>
  <si>
    <t>Ca.mx</t>
  </si>
  <si>
    <t>C.mx</t>
  </si>
  <si>
    <t>Moody´s largo</t>
  </si>
  <si>
    <t>Calificación Baja Sugerida</t>
  </si>
  <si>
    <t>Ponderador Sugerido</t>
  </si>
  <si>
    <t>Largo</t>
  </si>
  <si>
    <t>Corto</t>
  </si>
  <si>
    <t>Calificadora</t>
  </si>
  <si>
    <t>Valor</t>
  </si>
  <si>
    <t>Calificacion Igualada</t>
  </si>
  <si>
    <t>77012</t>
  </si>
  <si>
    <t>77014</t>
  </si>
  <si>
    <t>77016</t>
  </si>
  <si>
    <t>77018</t>
  </si>
  <si>
    <t>77020</t>
  </si>
  <si>
    <t>77022</t>
  </si>
  <si>
    <t>77026</t>
  </si>
  <si>
    <t>77028</t>
  </si>
  <si>
    <t>77030</t>
  </si>
  <si>
    <t>77032</t>
  </si>
  <si>
    <t>77034</t>
  </si>
  <si>
    <t>77036</t>
  </si>
  <si>
    <t>II</t>
  </si>
  <si>
    <t>LARGO</t>
  </si>
  <si>
    <t>CORTO</t>
  </si>
  <si>
    <t>Deposito Otros Bancos</t>
  </si>
  <si>
    <t>Id Cuenta</t>
  </si>
  <si>
    <t>Id Crédito</t>
  </si>
  <si>
    <t>Saldo Insoluto</t>
  </si>
  <si>
    <t>Fecha de Corte</t>
  </si>
  <si>
    <t>Tipo de Tarjeta</t>
  </si>
  <si>
    <t xml:space="preserve">Credito Relevante </t>
  </si>
  <si>
    <t xml:space="preserve">COPPEL CALVO DAVID </t>
  </si>
  <si>
    <t xml:space="preserve">LOPEZ RAMOS MARIA LAURA </t>
  </si>
  <si>
    <t xml:space="preserve">ORRANTIA COPPEL FRANCISCO </t>
  </si>
  <si>
    <t xml:space="preserve">COPPEL LUKEN ENRIQUE </t>
  </si>
  <si>
    <t>CALVO MANRIQUE MARIA DE LAS MERCEDES</t>
  </si>
  <si>
    <t xml:space="preserve">COPPEL CALVO CRISTINA </t>
  </si>
  <si>
    <t>COPPEL LUKEN FRANCISCO AGUSTIN</t>
  </si>
  <si>
    <t>ORRANTIA COPPEL HECTOR ENRIQUE</t>
  </si>
  <si>
    <t>COPPEL SULLIVAN DIEGO ALBERTO</t>
  </si>
  <si>
    <t>COPPEL CALVO LUIS ENRIQUE</t>
  </si>
  <si>
    <t xml:space="preserve">COPPEL CALVO ADRIAN </t>
  </si>
  <si>
    <t xml:space="preserve">VELAZQUEZ VALENZUELA LORIEN </t>
  </si>
  <si>
    <t>SULLIVAN BON BRENDA CORINA</t>
  </si>
  <si>
    <t>GOMEZ SANZ MARIA ISABEL</t>
  </si>
  <si>
    <t xml:space="preserve">LUKEN AGUILAR YOLANDA </t>
  </si>
  <si>
    <t>COPPEL DIAZ INFAN MARIA ELENA</t>
  </si>
  <si>
    <t>COPPEL BERNAL RUBEN EUGENIO</t>
  </si>
  <si>
    <t>COPPEL CALVO ANA MERCEDES</t>
  </si>
  <si>
    <t xml:space="preserve">COPPEL CALVO CECILIA </t>
  </si>
  <si>
    <t xml:space="preserve">BERNAL GALLEGO MARCIA </t>
  </si>
  <si>
    <t>COPPEL LUKEN EUGENIO RUBEN</t>
  </si>
  <si>
    <t xml:space="preserve">COPPEL FIERRO EDUARDO </t>
  </si>
  <si>
    <t xml:space="preserve">COPPEL CALVO MIGUEL </t>
  </si>
  <si>
    <t xml:space="preserve">GAXIOLA COPPEL SANTIGO </t>
  </si>
  <si>
    <t>GARCIA MATA JOSE OSWALDO</t>
  </si>
  <si>
    <t>GONZALEZ SANCHES JOSE DE JESUS</t>
  </si>
  <si>
    <t>COPPEL LUKEN ALBERTO ALEJANDRO</t>
  </si>
  <si>
    <t xml:space="preserve">COPPEL GOMEZ AGUSTIN </t>
  </si>
  <si>
    <t xml:space="preserve">CARRANZA BOLIVAR JULIO </t>
  </si>
  <si>
    <t>TRIAY PALOMERA RAUL ALFREDO</t>
  </si>
  <si>
    <t xml:space="preserve">GARCIADIEGO DANTAN JAIME </t>
  </si>
  <si>
    <t xml:space="preserve">COPPEL BERNAL MARCIA </t>
  </si>
  <si>
    <t>Clásica</t>
  </si>
  <si>
    <t>CONSOLIDADO COPPEL D.F.</t>
  </si>
  <si>
    <t>CONSOLIDADO COPPEL AGUASCALIENTES</t>
  </si>
  <si>
    <t>CONSOLIDADO COPPEL BAJA CALIFORNIA</t>
  </si>
  <si>
    <t>CONSOLIDADO COPPEL BAJA CALIFORNIA SUR</t>
  </si>
  <si>
    <t>CONSOLIDADO COPPEL CAMPECHE</t>
  </si>
  <si>
    <t>CONSOLIDADO COPPEL CHIAPAS</t>
  </si>
  <si>
    <t>CONSOLIDADO COPPEL CHIHUAHUA</t>
  </si>
  <si>
    <t>CONSOLIDADO COPPEL COAHUILA</t>
  </si>
  <si>
    <t>CONSOLIDADO COPPEL COLIMA</t>
  </si>
  <si>
    <t>CONSOLIDADO COPPEL DURANGO</t>
  </si>
  <si>
    <t>CONSOLIDADO COPPEL GUANAJUATO</t>
  </si>
  <si>
    <t>CONSOLIDADO COPPEL GUERRERO</t>
  </si>
  <si>
    <t>CONSOLIDADO COPPEL HIDALGO</t>
  </si>
  <si>
    <t>CONSOLIDADO COPPEL JALISCO</t>
  </si>
  <si>
    <t>CONSOLIDADO COPPEL MEXICO</t>
  </si>
  <si>
    <t>CONSOLIDADO COPPEL MICHOACAN</t>
  </si>
  <si>
    <t>CONSOLIDADO COPPEL MORELOS</t>
  </si>
  <si>
    <t>CONSOLIDADO COPPEL NAYARIT</t>
  </si>
  <si>
    <t>CONSOLIDADO COPPEL NUEVO LEON</t>
  </si>
  <si>
    <t>CONSOLIDADO COPPEL OAXACA</t>
  </si>
  <si>
    <t>CONSOLIDADO COPPEL PUEBLA</t>
  </si>
  <si>
    <t>CONSOLIDADO COPPEL QUERETARO</t>
  </si>
  <si>
    <t>CONSOLIDADO COPPEL QUINTANA ROO</t>
  </si>
  <si>
    <t>CONSOLIDADO COPPEL SAN LUIS</t>
  </si>
  <si>
    <t>CONSOLIDADO COPPEL SINALOA</t>
  </si>
  <si>
    <t>CONSOLIDADO COPPEL SONORA</t>
  </si>
  <si>
    <t>CONSOLIDADO COPPEL TABASCO</t>
  </si>
  <si>
    <t>CONSOLIDADO COPPEL TAMAULIPAS</t>
  </si>
  <si>
    <t>CONSOLIDADO COPPEL TLAXCALA</t>
  </si>
  <si>
    <t>CONSOLIDADO COPPEL VERACRUZ</t>
  </si>
  <si>
    <t>CONSOLIDADO COPPEL YUCATAN</t>
  </si>
  <si>
    <t>CONSOLIDADO COPPEL ZACATECAS</t>
  </si>
  <si>
    <t>CONSOLIDADO VENCIDACOPPEL D.F.</t>
  </si>
  <si>
    <t>CONSOLIDADO VENCIDACOPPEL AGUASCALIENTES</t>
  </si>
  <si>
    <t>CONSOLIDADO VENCIDACOPPEL BAJA CALIFORNIA</t>
  </si>
  <si>
    <t>CONSOLIDADO VENCIDACOPPEL BAJA CALIFORNIA SUR</t>
  </si>
  <si>
    <t>CONSOLIDADO VENCIDACOPPEL CAMPECHE</t>
  </si>
  <si>
    <t>CONSOLIDADO VENCIDACOPPEL CHIAPAS</t>
  </si>
  <si>
    <t>CONSOLIDADO VENCIDACOPPEL CHIHUAHUA</t>
  </si>
  <si>
    <t>CONSOLIDADO VENCIDACOPPEL COAHUILA</t>
  </si>
  <si>
    <t>CONSOLIDADO VENCIDACOPPEL COLIMA</t>
  </si>
  <si>
    <t>CONSOLIDADO VENCIDACOPPEL DURANGO</t>
  </si>
  <si>
    <t>CONSOLIDADO VENCIDACOPPEL GUANAJUATO</t>
  </si>
  <si>
    <t>CONSOLIDADO VENCIDACOPPEL GUERRERO</t>
  </si>
  <si>
    <t>CONSOLIDADO VENCIDACOPPEL HIDALGO</t>
  </si>
  <si>
    <t>CONSOLIDADO VENCIDACOPPEL JALISCO</t>
  </si>
  <si>
    <t>CONSOLIDADO VENCIDACOPPEL MEXICO</t>
  </si>
  <si>
    <t>CONSOLIDADO VENCIDACOPPEL MICHOACAN</t>
  </si>
  <si>
    <t>CONSOLIDADO VENCIDACOPPEL MORELOS</t>
  </si>
  <si>
    <t>CONSOLIDADO VENCIDACOPPEL NAYARIT</t>
  </si>
  <si>
    <t>CONSOLIDADO VENCIDACOPPEL NUEVO LEON</t>
  </si>
  <si>
    <t>CONSOLIDADO VENCIDACOPPEL OAXACA</t>
  </si>
  <si>
    <t>CONSOLIDADO VENCIDACOPPEL PUEBLA</t>
  </si>
  <si>
    <t>CONSOLIDADO VENCIDACOPPEL QUERETARO</t>
  </si>
  <si>
    <t>CONSOLIDADO VENCIDACOPPEL QUINTANA ROO</t>
  </si>
  <si>
    <t>CONSOLIDADO VENCIDACOPPEL SAN LUIS</t>
  </si>
  <si>
    <t>CONSOLIDADO VENCIDACOPPEL SINALOA</t>
  </si>
  <si>
    <t>CONSOLIDADO VENCIDACOPPEL SONORA</t>
  </si>
  <si>
    <t>CONSOLIDADO VENCIDACOPPEL TABASCO</t>
  </si>
  <si>
    <t>CONSOLIDADO VENCIDACOPPEL TAMAULIPAS</t>
  </si>
  <si>
    <t>CONSOLIDADO VENCIDACOPPEL TLAXCALA</t>
  </si>
  <si>
    <t>CONSOLIDADO VENCIDACOPPEL VERACRUZ</t>
  </si>
  <si>
    <t>CONSOLIDADO VENCIDACOPPEL YUCATAN</t>
  </si>
  <si>
    <t>CONSOLIDADO VENCIDACOPPEL ZACATECAS</t>
  </si>
  <si>
    <t>Id Prestamo</t>
  </si>
  <si>
    <t>Tipo de Prestamo</t>
  </si>
  <si>
    <t xml:space="preserve">Prestamo Relevante </t>
  </si>
  <si>
    <t>PRESTAMOS PERSONALES D.F.</t>
  </si>
  <si>
    <t>PRESTAMOS PERSONALES AGUASCALIENTES</t>
  </si>
  <si>
    <t>PRESTAMOS PERSONALES BAJA CALIFORNIA</t>
  </si>
  <si>
    <t>PRESTAMOS PERSONALES BAJA CALIFORNIA SUR</t>
  </si>
  <si>
    <t>PRESTAMOS PERSONALES CAMPECHE</t>
  </si>
  <si>
    <t>PRESTAMOS PERSONALES CHIAPAS</t>
  </si>
  <si>
    <t>PRESTAMOS PERSONALES CHIHUAHUA</t>
  </si>
  <si>
    <t>PRESTAMOS PERSONALES COAHUILA</t>
  </si>
  <si>
    <t>PRESTAMOS PERSONALES COLIMA</t>
  </si>
  <si>
    <t>PRESTAMOS PERSONALES DURANGO</t>
  </si>
  <si>
    <t>PRESTAMOS PERSONALES GUANAJUATO</t>
  </si>
  <si>
    <t>PRESTAMOS PERSONALES GUERRERO</t>
  </si>
  <si>
    <t>PRESTAMOS PERSONALES HIDALGO</t>
  </si>
  <si>
    <t>PRESTAMOS PERSONALES JALISCO</t>
  </si>
  <si>
    <t>PRESTAMOS PERSONALES MEXICO</t>
  </si>
  <si>
    <t>PRESTAMOS PERSONALES MICHOACAN</t>
  </si>
  <si>
    <t>PRESTAMOS PERSONALES MORELOS</t>
  </si>
  <si>
    <t>PRESTAMOS PERSONALES NAYARIT</t>
  </si>
  <si>
    <t>PRESTAMOS PERSONALES NUEVO LEON</t>
  </si>
  <si>
    <t>PRESTAMOS PERSONALES OAXACA</t>
  </si>
  <si>
    <t>PRESTAMOS PERSONALES PUEBLA</t>
  </si>
  <si>
    <t>PRESTAMOS PERSONALES QUERETARO</t>
  </si>
  <si>
    <t>PRESTAMOS PERSONALES QUINTANA ROO</t>
  </si>
  <si>
    <t>PRESTAMOS PERSONALES SAN LUIS</t>
  </si>
  <si>
    <t>PRESTAMOS PERSONALES SINALOA</t>
  </si>
  <si>
    <t>PRESTAMOS PERSONALES SONORA</t>
  </si>
  <si>
    <t>PRESTAMOS PERSONALES TABASCO</t>
  </si>
  <si>
    <t>PRESTAMOS PERSONALES TAMAULIPAS</t>
  </si>
  <si>
    <t>PRESTAMOS PERSONALES TLAXCALA</t>
  </si>
  <si>
    <t>PRESTAMOS PERSONALES VERACRUZ</t>
  </si>
  <si>
    <t>PRESTAMOS PERSONALES YUCATAN</t>
  </si>
  <si>
    <t>PRESTAMOS PERSONALES ZACATECAS</t>
  </si>
  <si>
    <t>Prestamo Personal</t>
  </si>
  <si>
    <t>FRANCK CABRERA ANTONIO HUGO</t>
  </si>
  <si>
    <t>VENCIDA PRESTAMOS PERSONALES D.F.</t>
  </si>
  <si>
    <t>VENCIDA PRESTAMOS PERSONALES AGUASCALIENTES</t>
  </si>
  <si>
    <t>VENCIDA PRESTAMOS PERSONALES BAJA CALIFORNIA</t>
  </si>
  <si>
    <t>VENCIDA PRESTAMOS PERSONALES BAJA CALIFORNIA SUR</t>
  </si>
  <si>
    <t>VENCIDA PRESTAMOS PERSONALES CAMPECHE</t>
  </si>
  <si>
    <t>VENCIDA PRESTAMOS PERSONALES CHIAPAS</t>
  </si>
  <si>
    <t>VENCIDA PRESTAMOS PERSONALES CHIHUAHUA</t>
  </si>
  <si>
    <t>VENCIDA PRESTAMOS PERSONALES COAHUILA</t>
  </si>
  <si>
    <t>VENCIDA PRESTAMOS PERSONALES COLIMA</t>
  </si>
  <si>
    <t>VENCIDA PRESTAMOS PERSONALES DURANGO</t>
  </si>
  <si>
    <t>VENCIDA PRESTAMOS PERSONALES GUANAJUATO</t>
  </si>
  <si>
    <t>VENCIDA PRESTAMOS PERSONALES GUERRERO</t>
  </si>
  <si>
    <t>VENCIDA PRESTAMOS PERSONALES HIDALGO</t>
  </si>
  <si>
    <t>VENCIDA PRESTAMOS PERSONALES JALISCO</t>
  </si>
  <si>
    <t>VENCIDA PRESTAMOS PERSONALES MEXICO</t>
  </si>
  <si>
    <t>VENCIDA PRESTAMOS PERSONALES MICHOACAN</t>
  </si>
  <si>
    <t>VENCIDA PRESTAMOS PERSONALES MORELOS</t>
  </si>
  <si>
    <t>VENCIDA PRESTAMOS PERSONALES NAYARIT</t>
  </si>
  <si>
    <t>VENCIDA PRESTAMOS PERSONALES NUEVO LEON</t>
  </si>
  <si>
    <t>VENCIDA PRESTAMOS PERSONALES OAXACA</t>
  </si>
  <si>
    <t>VENCIDA PRESTAMOS PERSONALES PUEBLA</t>
  </si>
  <si>
    <t>VENCIDA PRESTAMOS PERSONALES QUERETARO</t>
  </si>
  <si>
    <t>VENCIDA PRESTAMOS PERSONALES QUINTANA ROO</t>
  </si>
  <si>
    <t>VENCIDA PRESTAMOS PERSONALES SAN LUIS</t>
  </si>
  <si>
    <t>VENCIDA PRESTAMOS PERSONALES SINALOA</t>
  </si>
  <si>
    <t>VENCIDA PRESTAMOS PERSONALES SONORA</t>
  </si>
  <si>
    <t>VENCIDA PRESTAMOS PERSONALES TABASCO</t>
  </si>
  <si>
    <t>VENCIDA PRESTAMOS PERSONALES TAMAULIPAS</t>
  </si>
  <si>
    <t>VENCIDA PRESTAMOS PERSONALES TLAXCALA</t>
  </si>
  <si>
    <t>VENCIDA PRESTAMOS PERSONALES VERACRUZ</t>
  </si>
  <si>
    <t>VENCIDA PRESTAMOS PERSONALES YUCATAN</t>
  </si>
  <si>
    <t>Pertenece RC10</t>
  </si>
  <si>
    <t>NO</t>
  </si>
  <si>
    <t>103125</t>
  </si>
  <si>
    <t>103140</t>
  </si>
  <si>
    <t>Estatus Crediticio</t>
  </si>
  <si>
    <t>Número del mes</t>
  </si>
  <si>
    <t>Ingreso Neto</t>
  </si>
  <si>
    <t>AA</t>
  </si>
  <si>
    <t>BA</t>
  </si>
  <si>
    <t>BT</t>
  </si>
  <si>
    <t>Grupo RC07 SUGERIDO</t>
  </si>
  <si>
    <t>Precio Sucio</t>
  </si>
  <si>
    <t>[UDI] Unidades de Inversion (MXN)</t>
  </si>
  <si>
    <t>[MPS] Peso Mexicano (MXN)</t>
  </si>
  <si>
    <t>Moodys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</si>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</sst>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-[$€-2]* #,##0.00_-;\-[$€-2]* #,##0.00_-;_-[$€-2]* &quot;-&quot;??_-"/>
    <numFmt numFmtId="166" formatCode="_(* #,##0.000000_);_(* \(#,##0.000000\);_(* &quot;-&quot;??_);_(@_)"/>
    <numFmt numFmtId="167" formatCode="_(* #,##0_);_(* \(#,##0\);_(* &quot;-&quot;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#"/>
    <numFmt numFmtId="171" formatCode="&quot;$&quot;#,##0.00;[Red]&quot;$&quot;\-#,##0.00"/>
    <numFmt numFmtId="172" formatCode="_-* #,##0.0000_-;\-* #,##0.0000_-;_-* &quot;-&quot;??_-;_-@_-"/>
    <numFmt numFmtId="173" formatCode="_-* #,##0_-;\-* #,##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667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/>
    <xf numFmtId="0" fontId="20" fillId="0" borderId="0"/>
    <xf numFmtId="43" fontId="20" fillId="0" borderId="0" applyFont="0" applyFill="0" applyBorder="0" applyAlignment="0" applyProtection="0"/>
    <xf numFmtId="0" fontId="1" fillId="0" borderId="0"/>
    <xf numFmtId="43" fontId="22" fillId="0" borderId="0" applyFont="0" applyFill="0" applyBorder="0" applyAlignment="0" applyProtection="0"/>
    <xf numFmtId="0" fontId="20" fillId="0" borderId="0"/>
    <xf numFmtId="0" fontId="1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8" fillId="0" borderId="0">
      <alignment horizontal="centerContinuous"/>
    </xf>
    <xf numFmtId="0" fontId="29" fillId="0" borderId="0">
      <alignment horizontal="center" wrapText="1"/>
      <protection locked="0"/>
    </xf>
    <xf numFmtId="166" fontId="20" fillId="0" borderId="0" applyFill="0" applyBorder="0" applyAlignment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7" fontId="31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20" fillId="0" borderId="0">
      <protection locked="0"/>
    </xf>
    <xf numFmtId="0" fontId="33" fillId="0" borderId="0" applyNumberFormat="0" applyAlignment="0">
      <alignment horizontal="left"/>
    </xf>
    <xf numFmtId="168" fontId="31" fillId="0" borderId="0" applyFont="0" applyFill="0" applyBorder="0" applyAlignment="0" applyProtection="0"/>
    <xf numFmtId="169" fontId="32" fillId="0" borderId="0" applyFont="0" applyFill="0" applyBorder="0" applyAlignment="0" applyProtection="0"/>
    <xf numFmtId="0" fontId="20" fillId="0" borderId="0">
      <protection locked="0"/>
    </xf>
    <xf numFmtId="0" fontId="20" fillId="0" borderId="0">
      <protection locked="0"/>
    </xf>
    <xf numFmtId="0" fontId="34" fillId="0" borderId="0" applyNumberFormat="0" applyAlignment="0">
      <alignment horizontal="left"/>
    </xf>
    <xf numFmtId="0" fontId="20" fillId="0" borderId="0">
      <protection locked="0"/>
    </xf>
    <xf numFmtId="0" fontId="35" fillId="0" borderId="0" applyNumberFormat="0" applyFill="0" applyBorder="0" applyAlignment="0" applyProtection="0"/>
    <xf numFmtId="38" fontId="19" fillId="33" borderId="0" applyNumberFormat="0" applyBorder="0" applyAlignment="0" applyProtection="0"/>
    <xf numFmtId="0" fontId="23" fillId="0" borderId="12" applyNumberFormat="0" applyAlignment="0" applyProtection="0">
      <alignment horizontal="left" vertical="center"/>
    </xf>
    <xf numFmtId="0" fontId="23" fillId="0" borderId="13">
      <alignment horizontal="left" vertical="center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36" fillId="0" borderId="11">
      <alignment horizontal="center"/>
    </xf>
    <xf numFmtId="0" fontId="36" fillId="0" borderId="0">
      <alignment horizontal="center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0" fontId="19" fillId="34" borderId="10" applyNumberFormat="0" applyBorder="0" applyAlignment="0" applyProtection="0"/>
    <xf numFmtId="168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20" fillId="0" borderId="0"/>
    <xf numFmtId="14" fontId="29" fillId="0" borderId="0">
      <alignment horizontal="center" wrapText="1"/>
      <protection locked="0"/>
    </xf>
    <xf numFmtId="10" fontId="20" fillId="0" borderId="0" applyFont="0" applyFill="0" applyBorder="0" applyAlignment="0" applyProtection="0"/>
    <xf numFmtId="0" fontId="20" fillId="35" borderId="0" applyNumberFormat="0" applyFont="0" applyBorder="0" applyAlignment="0">
      <alignment horizontal="center"/>
    </xf>
    <xf numFmtId="171" fontId="20" fillId="0" borderId="0" applyNumberFormat="0" applyFill="0" applyBorder="0" applyAlignment="0" applyProtection="0">
      <alignment horizontal="left"/>
    </xf>
    <xf numFmtId="0" fontId="20" fillId="1" borderId="13" applyNumberFormat="0" applyFont="0" applyAlignment="0">
      <alignment horizontal="center"/>
    </xf>
    <xf numFmtId="0" fontId="20" fillId="0" borderId="0" applyNumberFormat="0" applyFill="0" applyBorder="0" applyAlignment="0">
      <alignment horizontal="center"/>
    </xf>
    <xf numFmtId="40" fontId="20" fillId="0" borderId="0" applyBorder="0">
      <alignment horizontal="right"/>
    </xf>
    <xf numFmtId="0" fontId="2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7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39" fillId="13" borderId="0" applyNumberFormat="0" applyBorder="0" applyAlignment="0" applyProtection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22" fillId="0" borderId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</cellStyleXfs>
  <cellXfs count="74">
    <xf numFmtId="0" fontId="0" fillId="0" borderId="0" xfId="0"/>
    <xf numFmtId="2" fontId="0" fillId="0" borderId="0" xfId="1" applyNumberFormat="1" applyFont="1" applyFill="1"/>
    <xf numFmtId="49" fontId="0" fillId="0" borderId="0" xfId="0" applyNumberFormat="1" applyFill="1"/>
    <xf numFmtId="0" fontId="0" fillId="0" borderId="0" xfId="0" applyFill="1"/>
    <xf numFmtId="43" fontId="0" fillId="0" borderId="0" xfId="1" applyFont="1" applyFill="1"/>
    <xf numFmtId="14" fontId="0" fillId="0" borderId="0" xfId="0" applyNumberFormat="1"/>
    <xf numFmtId="1" fontId="0" fillId="0" borderId="0" xfId="0" applyNumberFormat="1"/>
    <xf numFmtId="43" fontId="0" fillId="0" borderId="0" xfId="1" applyFont="1"/>
    <xf numFmtId="2" fontId="0" fillId="0" borderId="0" xfId="0" applyNumberFormat="1" applyFill="1"/>
    <xf numFmtId="1" fontId="0" fillId="0" borderId="0" xfId="0" applyNumberFormat="1" applyFill="1"/>
    <xf numFmtId="0" fontId="0" fillId="36" borderId="0" xfId="0" applyFill="1"/>
    <xf numFmtId="43" fontId="0" fillId="0" borderId="0" xfId="0" applyNumberFormat="1"/>
    <xf numFmtId="49" fontId="0" fillId="36" borderId="0" xfId="0" applyNumberFormat="1" applyFill="1"/>
    <xf numFmtId="0" fontId="0" fillId="36" borderId="0" xfId="0" applyNumberFormat="1" applyFill="1"/>
    <xf numFmtId="43" fontId="0" fillId="36" borderId="0" xfId="0" applyNumberFormat="1" applyFill="1"/>
    <xf numFmtId="1" fontId="0" fillId="37" borderId="0" xfId="0" applyNumberFormat="1" applyFill="1"/>
    <xf numFmtId="173" fontId="0" fillId="0" borderId="0" xfId="1" applyNumberFormat="1" applyFont="1"/>
    <xf numFmtId="4" fontId="0" fillId="0" borderId="0" xfId="0" applyNumberFormat="1"/>
    <xf numFmtId="14" fontId="41" fillId="0" borderId="0" xfId="0" applyNumberFormat="1" applyFont="1"/>
    <xf numFmtId="2" fontId="0" fillId="0" borderId="0" xfId="0" applyNumberFormat="1" applyFill="1" applyAlignment="1">
      <alignment horizontal="center"/>
    </xf>
    <xf numFmtId="43" fontId="0" fillId="36" borderId="0" xfId="1" applyFont="1" applyFill="1" applyAlignment="1">
      <alignment horizontal="center"/>
    </xf>
    <xf numFmtId="0" fontId="0" fillId="36" borderId="0" xfId="0" applyFill="1" applyAlignment="1">
      <alignment horizontal="center"/>
    </xf>
    <xf numFmtId="2" fontId="0" fillId="39" borderId="0" xfId="1" applyNumberFormat="1" applyFont="1" applyFill="1"/>
    <xf numFmtId="49" fontId="0" fillId="39" borderId="0" xfId="0" applyNumberFormat="1" applyFill="1"/>
    <xf numFmtId="0" fontId="0" fillId="39" borderId="0" xfId="0" applyFill="1"/>
    <xf numFmtId="2" fontId="0" fillId="39" borderId="0" xfId="0" applyNumberFormat="1" applyFill="1"/>
    <xf numFmtId="49" fontId="0" fillId="40" borderId="0" xfId="0" applyNumberFormat="1" applyFill="1"/>
    <xf numFmtId="0" fontId="0" fillId="41" borderId="0" xfId="0" applyFill="1"/>
    <xf numFmtId="43" fontId="0" fillId="41" borderId="0" xfId="1" applyFont="1" applyFill="1"/>
    <xf numFmtId="9" fontId="0" fillId="36" borderId="0" xfId="36673" applyFont="1" applyFill="1"/>
    <xf numFmtId="43" fontId="42" fillId="42" borderId="0" xfId="1" applyFont="1" applyFill="1" applyAlignment="1">
      <alignment horizontal="center"/>
    </xf>
    <xf numFmtId="49" fontId="0" fillId="0" borderId="0" xfId="0" applyNumberFormat="1"/>
    <xf numFmtId="2" fontId="0" fillId="40" borderId="0" xfId="0" applyNumberFormat="1" applyFill="1"/>
    <xf numFmtId="0" fontId="0" fillId="40" borderId="0" xfId="0" applyFill="1"/>
    <xf numFmtId="10" fontId="0" fillId="0" borderId="0" xfId="36673" applyNumberFormat="1" applyFont="1"/>
    <xf numFmtId="10" fontId="0" fillId="0" borderId="0" xfId="0" applyNumberFormat="1"/>
    <xf numFmtId="43" fontId="0" fillId="38" borderId="0" xfId="1" applyFont="1" applyFill="1"/>
    <xf numFmtId="43" fontId="0" fillId="40" borderId="0" xfId="1" applyFont="1" applyFill="1"/>
    <xf numFmtId="43" fontId="0" fillId="39" borderId="0" xfId="1" applyFont="1" applyFill="1"/>
    <xf numFmtId="8" fontId="0" fillId="0" borderId="0" xfId="0" applyNumberFormat="1"/>
    <xf numFmtId="0" fontId="16" fillId="43" borderId="0" xfId="0" applyFont="1" applyFill="1"/>
    <xf numFmtId="2" fontId="16" fillId="43" borderId="0" xfId="0" applyNumberFormat="1" applyFont="1" applyFill="1"/>
    <xf numFmtId="43" fontId="16" fillId="43" borderId="0" xfId="1" applyFont="1" applyFill="1"/>
    <xf numFmtId="49" fontId="16" fillId="43" borderId="0" xfId="0" applyNumberFormat="1" applyFont="1" applyFill="1"/>
    <xf numFmtId="14" fontId="0" fillId="43" borderId="0" xfId="0" applyNumberFormat="1" applyFill="1"/>
    <xf numFmtId="1" fontId="0" fillId="43" borderId="0" xfId="0" applyNumberFormat="1" applyFill="1"/>
    <xf numFmtId="0" fontId="0" fillId="43" borderId="0" xfId="0" applyFill="1"/>
    <xf numFmtId="43" fontId="0" fillId="43" borderId="0" xfId="1" applyFont="1" applyFill="1"/>
    <xf numFmtId="49" fontId="0" fillId="43" borderId="0" xfId="0" applyNumberFormat="1" applyFill="1"/>
    <xf numFmtId="49" fontId="0" fillId="43" borderId="0" xfId="0" applyNumberFormat="1" applyFont="1" applyFill="1"/>
    <xf numFmtId="2" fontId="0" fillId="43" borderId="0" xfId="0" applyNumberFormat="1" applyFill="1"/>
    <xf numFmtId="2" fontId="0" fillId="0" borderId="0" xfId="0" applyNumberFormat="1" applyFill="1" applyAlignment="1">
      <alignment horizontal="center"/>
    </xf>
    <xf numFmtId="0" fontId="43" fillId="36" borderId="15" xfId="0" applyFont="1" applyFill="1" applyBorder="1" applyAlignment="1">
      <alignment horizontal="center"/>
    </xf>
    <xf numFmtId="0" fontId="42" fillId="36" borderId="0" xfId="0" applyFont="1" applyFill="1" applyBorder="1" applyAlignment="1">
      <alignment horizontal="center"/>
    </xf>
    <xf numFmtId="0" fontId="43" fillId="36" borderId="0" xfId="0" applyFont="1" applyFill="1" applyAlignment="1">
      <alignment horizontal="center"/>
    </xf>
    <xf numFmtId="9" fontId="42" fillId="36" borderId="0" xfId="36673" applyFont="1" applyFill="1" applyAlignment="1">
      <alignment horizontal="center"/>
    </xf>
    <xf numFmtId="0" fontId="42" fillId="36" borderId="0" xfId="0" applyFont="1" applyFill="1" applyAlignment="1">
      <alignment horizontal="center"/>
    </xf>
    <xf numFmtId="9" fontId="43" fillId="36" borderId="0" xfId="36673" applyFont="1" applyFill="1" applyAlignment="1">
      <alignment horizontal="center"/>
    </xf>
    <xf numFmtId="43" fontId="42" fillId="36" borderId="0" xfId="1" applyFont="1" applyFill="1" applyAlignment="1">
      <alignment horizontal="center"/>
    </xf>
    <xf numFmtId="14" fontId="0" fillId="36" borderId="0" xfId="0" applyNumberFormat="1" applyFill="1"/>
    <xf numFmtId="172" fontId="16" fillId="36" borderId="0" xfId="1" applyNumberFormat="1" applyFont="1" applyFill="1"/>
    <xf numFmtId="172" fontId="0" fillId="36" borderId="0" xfId="1" applyNumberFormat="1" applyFont="1" applyFill="1"/>
    <xf numFmtId="49" fontId="16" fillId="36" borderId="0" xfId="0" applyNumberFormat="1" applyFont="1" applyFill="1" applyAlignment="1">
      <alignment horizontal="center"/>
    </xf>
    <xf numFmtId="43" fontId="16" fillId="36" borderId="0" xfId="1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16" fillId="36" borderId="0" xfId="0" applyFont="1" applyFill="1"/>
    <xf numFmtId="0" fontId="43" fillId="36" borderId="14" xfId="0" applyFont="1" applyFill="1" applyBorder="1" applyAlignment="1">
      <alignment horizontal="center"/>
    </xf>
    <xf numFmtId="43" fontId="42" fillId="36" borderId="17" xfId="1" applyFont="1" applyFill="1" applyBorder="1" applyAlignment="1">
      <alignment horizontal="center"/>
    </xf>
    <xf numFmtId="0" fontId="42" fillId="36" borderId="17" xfId="0" applyFont="1" applyFill="1" applyBorder="1" applyAlignment="1">
      <alignment horizontal="center"/>
    </xf>
    <xf numFmtId="0" fontId="43" fillId="36" borderId="16" xfId="0" applyFont="1" applyFill="1" applyBorder="1" applyAlignment="1">
      <alignment horizontal="center"/>
    </xf>
    <xf numFmtId="0" fontId="42" fillId="36" borderId="18" xfId="0" applyFont="1" applyFill="1" applyBorder="1" applyAlignment="1">
      <alignment horizontal="center"/>
    </xf>
    <xf numFmtId="14" fontId="16" fillId="43" borderId="0" xfId="0" applyNumberFormat="1" applyFont="1" applyFill="1"/>
    <xf numFmtId="0" fontId="0" fillId="0" borderId="0" xfId="0"/>
    <xf numFmtId="0" fontId="0" fillId="0" borderId="0" xfId="0"/>
  </cellXfs>
  <cellStyles count="36675">
    <cellStyle name="10" xfId="14901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6_x0019_¾I?À@%¡h¼ï©À@Ã´üµ¥Þ¾@_x0008_Uy_x0012_ÕÁ@·\È?+Á@Íòw#…»ô@_x000a_MS51500050" xfId="56"/>
    <cellStyle name="args.style" xfId="14902"/>
    <cellStyle name="Buena" xfId="7" builtinId="26" customBuiltin="1"/>
    <cellStyle name="Calc Currency (0)" xfId="14903"/>
    <cellStyle name="Cálculo" xfId="12" builtinId="22" customBuiltin="1"/>
    <cellStyle name="Celda de comprobación" xfId="14" builtinId="23" customBuiltin="1"/>
    <cellStyle name="Celda vinculada" xfId="13" builtinId="24" customBuiltin="1"/>
    <cellStyle name="Comma  - Style1" xfId="14904"/>
    <cellStyle name="Comma  - Style2" xfId="14905"/>
    <cellStyle name="Comma  - Style3" xfId="14906"/>
    <cellStyle name="Comma  - Style4" xfId="14907"/>
    <cellStyle name="Comma  - Style5" xfId="14908"/>
    <cellStyle name="Comma  - Style6" xfId="14909"/>
    <cellStyle name="Comma  - Style7" xfId="14910"/>
    <cellStyle name="Comma  - Style8" xfId="14911"/>
    <cellStyle name="Comma [0]" xfId="14912"/>
    <cellStyle name="Comma_~0054857" xfId="14913"/>
    <cellStyle name="Comma0" xfId="14914"/>
    <cellStyle name="Copied" xfId="14915"/>
    <cellStyle name="Currency [0]" xfId="14916"/>
    <cellStyle name="Currency_~0054857" xfId="14917"/>
    <cellStyle name="Currency0" xfId="14918"/>
    <cellStyle name="Date" xfId="14919"/>
    <cellStyle name="Encabezado 4" xfId="6" builtinId="19" customBuiltin="1"/>
    <cellStyle name="Énfasis1" xfId="18" builtinId="29" customBuiltin="1"/>
    <cellStyle name="Énfasis2" xfId="22" builtinId="33" customBuiltin="1"/>
    <cellStyle name="Énfasis2 2" xfId="14953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ered" xfId="14920"/>
    <cellStyle name="Entrada" xfId="10" builtinId="20" customBuiltin="1"/>
    <cellStyle name="Euro" xfId="58"/>
    <cellStyle name="Euro 10" xfId="59"/>
    <cellStyle name="Euro 10 10" xfId="60"/>
    <cellStyle name="Euro 10 10 2" xfId="61"/>
    <cellStyle name="Euro 10 10 3" xfId="62"/>
    <cellStyle name="Euro 10 10 4" xfId="63"/>
    <cellStyle name="Euro 10 10 5" xfId="64"/>
    <cellStyle name="Euro 10 11" xfId="65"/>
    <cellStyle name="Euro 10 11 2" xfId="66"/>
    <cellStyle name="Euro 10 11 3" xfId="67"/>
    <cellStyle name="Euro 10 11 4" xfId="68"/>
    <cellStyle name="Euro 10 11 5" xfId="69"/>
    <cellStyle name="Euro 10 12" xfId="70"/>
    <cellStyle name="Euro 10 12 2" xfId="71"/>
    <cellStyle name="Euro 10 12 3" xfId="72"/>
    <cellStyle name="Euro 10 12 4" xfId="73"/>
    <cellStyle name="Euro 10 12 5" xfId="74"/>
    <cellStyle name="Euro 10 13" xfId="75"/>
    <cellStyle name="Euro 10 13 2" xfId="76"/>
    <cellStyle name="Euro 10 13 3" xfId="77"/>
    <cellStyle name="Euro 10 13 4" xfId="78"/>
    <cellStyle name="Euro 10 13 5" xfId="79"/>
    <cellStyle name="Euro 10 14" xfId="80"/>
    <cellStyle name="Euro 10 14 2" xfId="81"/>
    <cellStyle name="Euro 10 14 3" xfId="82"/>
    <cellStyle name="Euro 10 14 4" xfId="83"/>
    <cellStyle name="Euro 10 14 5" xfId="84"/>
    <cellStyle name="Euro 10 15" xfId="85"/>
    <cellStyle name="Euro 10 15 2" xfId="86"/>
    <cellStyle name="Euro 10 15 3" xfId="87"/>
    <cellStyle name="Euro 10 15 4" xfId="88"/>
    <cellStyle name="Euro 10 15 5" xfId="89"/>
    <cellStyle name="Euro 10 16" xfId="90"/>
    <cellStyle name="Euro 10 16 2" xfId="91"/>
    <cellStyle name="Euro 10 16 3" xfId="92"/>
    <cellStyle name="Euro 10 16 4" xfId="93"/>
    <cellStyle name="Euro 10 16 5" xfId="94"/>
    <cellStyle name="Euro 10 17" xfId="95"/>
    <cellStyle name="Euro 10 17 2" xfId="96"/>
    <cellStyle name="Euro 10 17 3" xfId="97"/>
    <cellStyle name="Euro 10 17 4" xfId="98"/>
    <cellStyle name="Euro 10 17 5" xfId="99"/>
    <cellStyle name="Euro 10 18" xfId="100"/>
    <cellStyle name="Euro 10 18 2" xfId="101"/>
    <cellStyle name="Euro 10 18 3" xfId="102"/>
    <cellStyle name="Euro 10 18 4" xfId="103"/>
    <cellStyle name="Euro 10 18 5" xfId="104"/>
    <cellStyle name="Euro 10 19" xfId="105"/>
    <cellStyle name="Euro 10 19 2" xfId="106"/>
    <cellStyle name="Euro 10 19 3" xfId="107"/>
    <cellStyle name="Euro 10 19 4" xfId="108"/>
    <cellStyle name="Euro 10 19 5" xfId="109"/>
    <cellStyle name="Euro 10 2" xfId="110"/>
    <cellStyle name="Euro 10 2 10" xfId="111"/>
    <cellStyle name="Euro 10 2 10 2" xfId="112"/>
    <cellStyle name="Euro 10 2 10 3" xfId="113"/>
    <cellStyle name="Euro 10 2 10 4" xfId="114"/>
    <cellStyle name="Euro 10 2 10 5" xfId="115"/>
    <cellStyle name="Euro 10 2 11" xfId="116"/>
    <cellStyle name="Euro 10 2 11 2" xfId="117"/>
    <cellStyle name="Euro 10 2 11 3" xfId="118"/>
    <cellStyle name="Euro 10 2 11 4" xfId="119"/>
    <cellStyle name="Euro 10 2 11 5" xfId="120"/>
    <cellStyle name="Euro 10 2 12" xfId="121"/>
    <cellStyle name="Euro 10 2 12 2" xfId="122"/>
    <cellStyle name="Euro 10 2 12 3" xfId="123"/>
    <cellStyle name="Euro 10 2 12 4" xfId="124"/>
    <cellStyle name="Euro 10 2 12 5" xfId="125"/>
    <cellStyle name="Euro 10 2 13" xfId="126"/>
    <cellStyle name="Euro 10 2 13 2" xfId="127"/>
    <cellStyle name="Euro 10 2 13 3" xfId="128"/>
    <cellStyle name="Euro 10 2 13 4" xfId="129"/>
    <cellStyle name="Euro 10 2 13 5" xfId="130"/>
    <cellStyle name="Euro 10 2 14" xfId="131"/>
    <cellStyle name="Euro 10 2 14 2" xfId="132"/>
    <cellStyle name="Euro 10 2 14 3" xfId="133"/>
    <cellStyle name="Euro 10 2 14 4" xfId="134"/>
    <cellStyle name="Euro 10 2 14 5" xfId="135"/>
    <cellStyle name="Euro 10 2 15" xfId="136"/>
    <cellStyle name="Euro 10 2 15 2" xfId="137"/>
    <cellStyle name="Euro 10 2 15 3" xfId="138"/>
    <cellStyle name="Euro 10 2 15 4" xfId="139"/>
    <cellStyle name="Euro 10 2 15 5" xfId="140"/>
    <cellStyle name="Euro 10 2 16" xfId="141"/>
    <cellStyle name="Euro 10 2 16 2" xfId="142"/>
    <cellStyle name="Euro 10 2 16 3" xfId="143"/>
    <cellStyle name="Euro 10 2 16 4" xfId="144"/>
    <cellStyle name="Euro 10 2 16 5" xfId="145"/>
    <cellStyle name="Euro 10 2 17" xfId="146"/>
    <cellStyle name="Euro 10 2 17 2" xfId="147"/>
    <cellStyle name="Euro 10 2 17 3" xfId="148"/>
    <cellStyle name="Euro 10 2 17 4" xfId="149"/>
    <cellStyle name="Euro 10 2 17 5" xfId="150"/>
    <cellStyle name="Euro 10 2 18" xfId="151"/>
    <cellStyle name="Euro 10 2 18 2" xfId="152"/>
    <cellStyle name="Euro 10 2 18 3" xfId="153"/>
    <cellStyle name="Euro 10 2 18 4" xfId="154"/>
    <cellStyle name="Euro 10 2 18 5" xfId="155"/>
    <cellStyle name="Euro 10 2 19" xfId="156"/>
    <cellStyle name="Euro 10 2 19 2" xfId="157"/>
    <cellStyle name="Euro 10 2 19 3" xfId="158"/>
    <cellStyle name="Euro 10 2 19 4" xfId="159"/>
    <cellStyle name="Euro 10 2 19 5" xfId="160"/>
    <cellStyle name="Euro 10 2 2" xfId="161"/>
    <cellStyle name="Euro 10 2 2 2" xfId="162"/>
    <cellStyle name="Euro 10 2 2 2 2" xfId="163"/>
    <cellStyle name="Euro 10 2 2 2 3" xfId="164"/>
    <cellStyle name="Euro 10 2 2 2 4" xfId="165"/>
    <cellStyle name="Euro 10 2 2 2 5" xfId="166"/>
    <cellStyle name="Euro 10 2 2 3" xfId="167"/>
    <cellStyle name="Euro 10 2 2 4" xfId="168"/>
    <cellStyle name="Euro 10 2 2 5" xfId="169"/>
    <cellStyle name="Euro 10 2 2 6" xfId="170"/>
    <cellStyle name="Euro 10 2 20" xfId="171"/>
    <cellStyle name="Euro 10 2 20 2" xfId="172"/>
    <cellStyle name="Euro 10 2 20 3" xfId="173"/>
    <cellStyle name="Euro 10 2 20 4" xfId="174"/>
    <cellStyle name="Euro 10 2 20 5" xfId="175"/>
    <cellStyle name="Euro 10 2 21" xfId="176"/>
    <cellStyle name="Euro 10 2 22" xfId="177"/>
    <cellStyle name="Euro 10 2 23" xfId="178"/>
    <cellStyle name="Euro 10 2 24" xfId="179"/>
    <cellStyle name="Euro 10 2 3" xfId="180"/>
    <cellStyle name="Euro 10 2 3 2" xfId="181"/>
    <cellStyle name="Euro 10 2 3 3" xfId="182"/>
    <cellStyle name="Euro 10 2 3 4" xfId="183"/>
    <cellStyle name="Euro 10 2 3 5" xfId="184"/>
    <cellStyle name="Euro 10 2 4" xfId="185"/>
    <cellStyle name="Euro 10 2 4 2" xfId="186"/>
    <cellStyle name="Euro 10 2 4 3" xfId="187"/>
    <cellStyle name="Euro 10 2 4 4" xfId="188"/>
    <cellStyle name="Euro 10 2 4 5" xfId="189"/>
    <cellStyle name="Euro 10 2 5" xfId="190"/>
    <cellStyle name="Euro 10 2 5 2" xfId="191"/>
    <cellStyle name="Euro 10 2 5 3" xfId="192"/>
    <cellStyle name="Euro 10 2 5 4" xfId="193"/>
    <cellStyle name="Euro 10 2 5 5" xfId="194"/>
    <cellStyle name="Euro 10 2 6" xfId="195"/>
    <cellStyle name="Euro 10 2 6 2" xfId="196"/>
    <cellStyle name="Euro 10 2 6 3" xfId="197"/>
    <cellStyle name="Euro 10 2 6 4" xfId="198"/>
    <cellStyle name="Euro 10 2 6 5" xfId="199"/>
    <cellStyle name="Euro 10 2 7" xfId="200"/>
    <cellStyle name="Euro 10 2 7 2" xfId="201"/>
    <cellStyle name="Euro 10 2 7 3" xfId="202"/>
    <cellStyle name="Euro 10 2 7 4" xfId="203"/>
    <cellStyle name="Euro 10 2 7 5" xfId="204"/>
    <cellStyle name="Euro 10 2 8" xfId="205"/>
    <cellStyle name="Euro 10 2 8 2" xfId="206"/>
    <cellStyle name="Euro 10 2 8 3" xfId="207"/>
    <cellStyle name="Euro 10 2 8 4" xfId="208"/>
    <cellStyle name="Euro 10 2 8 5" xfId="209"/>
    <cellStyle name="Euro 10 2 9" xfId="210"/>
    <cellStyle name="Euro 10 2 9 2" xfId="211"/>
    <cellStyle name="Euro 10 2 9 3" xfId="212"/>
    <cellStyle name="Euro 10 2 9 4" xfId="213"/>
    <cellStyle name="Euro 10 2 9 5" xfId="214"/>
    <cellStyle name="Euro 10 20" xfId="215"/>
    <cellStyle name="Euro 10 20 2" xfId="216"/>
    <cellStyle name="Euro 10 20 3" xfId="217"/>
    <cellStyle name="Euro 10 20 4" xfId="218"/>
    <cellStyle name="Euro 10 20 5" xfId="219"/>
    <cellStyle name="Euro 10 21" xfId="220"/>
    <cellStyle name="Euro 10 22" xfId="221"/>
    <cellStyle name="Euro 10 23" xfId="222"/>
    <cellStyle name="Euro 10 24" xfId="223"/>
    <cellStyle name="Euro 10 3" xfId="224"/>
    <cellStyle name="Euro 10 3 2" xfId="225"/>
    <cellStyle name="Euro 10 3 2 2" xfId="226"/>
    <cellStyle name="Euro 10 3 2 3" xfId="227"/>
    <cellStyle name="Euro 10 3 2 4" xfId="228"/>
    <cellStyle name="Euro 10 3 2 5" xfId="229"/>
    <cellStyle name="Euro 10 3 3" xfId="230"/>
    <cellStyle name="Euro 10 3 4" xfId="231"/>
    <cellStyle name="Euro 10 3 5" xfId="232"/>
    <cellStyle name="Euro 10 3 6" xfId="233"/>
    <cellStyle name="Euro 10 4" xfId="234"/>
    <cellStyle name="Euro 10 4 2" xfId="235"/>
    <cellStyle name="Euro 10 4 3" xfId="236"/>
    <cellStyle name="Euro 10 4 4" xfId="237"/>
    <cellStyle name="Euro 10 4 5" xfId="238"/>
    <cellStyle name="Euro 10 5" xfId="239"/>
    <cellStyle name="Euro 10 5 2" xfId="240"/>
    <cellStyle name="Euro 10 5 3" xfId="241"/>
    <cellStyle name="Euro 10 5 4" xfId="242"/>
    <cellStyle name="Euro 10 5 5" xfId="243"/>
    <cellStyle name="Euro 10 6" xfId="244"/>
    <cellStyle name="Euro 10 6 2" xfId="245"/>
    <cellStyle name="Euro 10 6 3" xfId="246"/>
    <cellStyle name="Euro 10 6 4" xfId="247"/>
    <cellStyle name="Euro 10 6 5" xfId="248"/>
    <cellStyle name="Euro 10 7" xfId="249"/>
    <cellStyle name="Euro 10 7 2" xfId="250"/>
    <cellStyle name="Euro 10 7 3" xfId="251"/>
    <cellStyle name="Euro 10 7 4" xfId="252"/>
    <cellStyle name="Euro 10 7 5" xfId="253"/>
    <cellStyle name="Euro 10 8" xfId="254"/>
    <cellStyle name="Euro 10 8 2" xfId="255"/>
    <cellStyle name="Euro 10 8 3" xfId="256"/>
    <cellStyle name="Euro 10 8 4" xfId="257"/>
    <cellStyle name="Euro 10 8 5" xfId="258"/>
    <cellStyle name="Euro 10 9" xfId="259"/>
    <cellStyle name="Euro 10 9 2" xfId="260"/>
    <cellStyle name="Euro 10 9 3" xfId="261"/>
    <cellStyle name="Euro 10 9 4" xfId="262"/>
    <cellStyle name="Euro 10 9 5" xfId="263"/>
    <cellStyle name="Euro 11" xfId="264"/>
    <cellStyle name="Euro 11 10" xfId="265"/>
    <cellStyle name="Euro 11 10 2" xfId="266"/>
    <cellStyle name="Euro 11 10 3" xfId="267"/>
    <cellStyle name="Euro 11 10 4" xfId="268"/>
    <cellStyle name="Euro 11 10 5" xfId="269"/>
    <cellStyle name="Euro 11 11" xfId="270"/>
    <cellStyle name="Euro 11 11 2" xfId="271"/>
    <cellStyle name="Euro 11 11 3" xfId="272"/>
    <cellStyle name="Euro 11 11 4" xfId="273"/>
    <cellStyle name="Euro 11 11 5" xfId="274"/>
    <cellStyle name="Euro 11 12" xfId="275"/>
    <cellStyle name="Euro 11 12 2" xfId="276"/>
    <cellStyle name="Euro 11 12 3" xfId="277"/>
    <cellStyle name="Euro 11 12 4" xfId="278"/>
    <cellStyle name="Euro 11 12 5" xfId="279"/>
    <cellStyle name="Euro 11 13" xfId="280"/>
    <cellStyle name="Euro 11 13 2" xfId="281"/>
    <cellStyle name="Euro 11 13 3" xfId="282"/>
    <cellStyle name="Euro 11 13 4" xfId="283"/>
    <cellStyle name="Euro 11 13 5" xfId="284"/>
    <cellStyle name="Euro 11 14" xfId="285"/>
    <cellStyle name="Euro 11 14 2" xfId="286"/>
    <cellStyle name="Euro 11 14 3" xfId="287"/>
    <cellStyle name="Euro 11 14 4" xfId="288"/>
    <cellStyle name="Euro 11 14 5" xfId="289"/>
    <cellStyle name="Euro 11 15" xfId="290"/>
    <cellStyle name="Euro 11 15 2" xfId="291"/>
    <cellStyle name="Euro 11 15 3" xfId="292"/>
    <cellStyle name="Euro 11 15 4" xfId="293"/>
    <cellStyle name="Euro 11 15 5" xfId="294"/>
    <cellStyle name="Euro 11 16" xfId="295"/>
    <cellStyle name="Euro 11 16 2" xfId="296"/>
    <cellStyle name="Euro 11 16 3" xfId="297"/>
    <cellStyle name="Euro 11 16 4" xfId="298"/>
    <cellStyle name="Euro 11 16 5" xfId="299"/>
    <cellStyle name="Euro 11 17" xfId="300"/>
    <cellStyle name="Euro 11 17 2" xfId="301"/>
    <cellStyle name="Euro 11 17 3" xfId="302"/>
    <cellStyle name="Euro 11 17 4" xfId="303"/>
    <cellStyle name="Euro 11 17 5" xfId="304"/>
    <cellStyle name="Euro 11 18" xfId="305"/>
    <cellStyle name="Euro 11 18 2" xfId="306"/>
    <cellStyle name="Euro 11 18 3" xfId="307"/>
    <cellStyle name="Euro 11 18 4" xfId="308"/>
    <cellStyle name="Euro 11 18 5" xfId="309"/>
    <cellStyle name="Euro 11 19" xfId="310"/>
    <cellStyle name="Euro 11 19 2" xfId="311"/>
    <cellStyle name="Euro 11 19 3" xfId="312"/>
    <cellStyle name="Euro 11 19 4" xfId="313"/>
    <cellStyle name="Euro 11 19 5" xfId="314"/>
    <cellStyle name="Euro 11 2" xfId="315"/>
    <cellStyle name="Euro 11 2 10" xfId="316"/>
    <cellStyle name="Euro 11 2 10 2" xfId="317"/>
    <cellStyle name="Euro 11 2 10 3" xfId="318"/>
    <cellStyle name="Euro 11 2 10 4" xfId="319"/>
    <cellStyle name="Euro 11 2 10 5" xfId="320"/>
    <cellStyle name="Euro 11 2 11" xfId="321"/>
    <cellStyle name="Euro 11 2 11 2" xfId="322"/>
    <cellStyle name="Euro 11 2 11 3" xfId="323"/>
    <cellStyle name="Euro 11 2 11 4" xfId="324"/>
    <cellStyle name="Euro 11 2 11 5" xfId="325"/>
    <cellStyle name="Euro 11 2 12" xfId="326"/>
    <cellStyle name="Euro 11 2 12 2" xfId="327"/>
    <cellStyle name="Euro 11 2 12 3" xfId="328"/>
    <cellStyle name="Euro 11 2 12 4" xfId="329"/>
    <cellStyle name="Euro 11 2 12 5" xfId="330"/>
    <cellStyle name="Euro 11 2 13" xfId="331"/>
    <cellStyle name="Euro 11 2 13 2" xfId="332"/>
    <cellStyle name="Euro 11 2 13 3" xfId="333"/>
    <cellStyle name="Euro 11 2 13 4" xfId="334"/>
    <cellStyle name="Euro 11 2 13 5" xfId="335"/>
    <cellStyle name="Euro 11 2 14" xfId="336"/>
    <cellStyle name="Euro 11 2 14 2" xfId="337"/>
    <cellStyle name="Euro 11 2 14 3" xfId="338"/>
    <cellStyle name="Euro 11 2 14 4" xfId="339"/>
    <cellStyle name="Euro 11 2 14 5" xfId="340"/>
    <cellStyle name="Euro 11 2 15" xfId="341"/>
    <cellStyle name="Euro 11 2 15 2" xfId="342"/>
    <cellStyle name="Euro 11 2 15 3" xfId="343"/>
    <cellStyle name="Euro 11 2 15 4" xfId="344"/>
    <cellStyle name="Euro 11 2 15 5" xfId="345"/>
    <cellStyle name="Euro 11 2 16" xfId="346"/>
    <cellStyle name="Euro 11 2 16 2" xfId="347"/>
    <cellStyle name="Euro 11 2 16 3" xfId="348"/>
    <cellStyle name="Euro 11 2 16 4" xfId="349"/>
    <cellStyle name="Euro 11 2 16 5" xfId="350"/>
    <cellStyle name="Euro 11 2 17" xfId="351"/>
    <cellStyle name="Euro 11 2 17 2" xfId="352"/>
    <cellStyle name="Euro 11 2 17 3" xfId="353"/>
    <cellStyle name="Euro 11 2 17 4" xfId="354"/>
    <cellStyle name="Euro 11 2 17 5" xfId="355"/>
    <cellStyle name="Euro 11 2 18" xfId="356"/>
    <cellStyle name="Euro 11 2 18 2" xfId="357"/>
    <cellStyle name="Euro 11 2 18 3" xfId="358"/>
    <cellStyle name="Euro 11 2 18 4" xfId="359"/>
    <cellStyle name="Euro 11 2 18 5" xfId="360"/>
    <cellStyle name="Euro 11 2 19" xfId="361"/>
    <cellStyle name="Euro 11 2 19 2" xfId="362"/>
    <cellStyle name="Euro 11 2 19 3" xfId="363"/>
    <cellStyle name="Euro 11 2 19 4" xfId="364"/>
    <cellStyle name="Euro 11 2 19 5" xfId="365"/>
    <cellStyle name="Euro 11 2 2" xfId="366"/>
    <cellStyle name="Euro 11 2 2 2" xfId="367"/>
    <cellStyle name="Euro 11 2 2 2 2" xfId="368"/>
    <cellStyle name="Euro 11 2 2 2 3" xfId="369"/>
    <cellStyle name="Euro 11 2 2 2 4" xfId="370"/>
    <cellStyle name="Euro 11 2 2 2 5" xfId="371"/>
    <cellStyle name="Euro 11 2 2 3" xfId="372"/>
    <cellStyle name="Euro 11 2 2 4" xfId="373"/>
    <cellStyle name="Euro 11 2 2 5" xfId="374"/>
    <cellStyle name="Euro 11 2 2 6" xfId="375"/>
    <cellStyle name="Euro 11 2 20" xfId="376"/>
    <cellStyle name="Euro 11 2 20 2" xfId="377"/>
    <cellStyle name="Euro 11 2 20 3" xfId="378"/>
    <cellStyle name="Euro 11 2 20 4" xfId="379"/>
    <cellStyle name="Euro 11 2 20 5" xfId="380"/>
    <cellStyle name="Euro 11 2 21" xfId="381"/>
    <cellStyle name="Euro 11 2 22" xfId="382"/>
    <cellStyle name="Euro 11 2 23" xfId="383"/>
    <cellStyle name="Euro 11 2 24" xfId="384"/>
    <cellStyle name="Euro 11 2 3" xfId="385"/>
    <cellStyle name="Euro 11 2 3 2" xfId="386"/>
    <cellStyle name="Euro 11 2 3 3" xfId="387"/>
    <cellStyle name="Euro 11 2 3 4" xfId="388"/>
    <cellStyle name="Euro 11 2 3 5" xfId="389"/>
    <cellStyle name="Euro 11 2 4" xfId="390"/>
    <cellStyle name="Euro 11 2 4 2" xfId="391"/>
    <cellStyle name="Euro 11 2 4 3" xfId="392"/>
    <cellStyle name="Euro 11 2 4 4" xfId="393"/>
    <cellStyle name="Euro 11 2 4 5" xfId="394"/>
    <cellStyle name="Euro 11 2 5" xfId="395"/>
    <cellStyle name="Euro 11 2 5 2" xfId="396"/>
    <cellStyle name="Euro 11 2 5 3" xfId="397"/>
    <cellStyle name="Euro 11 2 5 4" xfId="398"/>
    <cellStyle name="Euro 11 2 5 5" xfId="399"/>
    <cellStyle name="Euro 11 2 6" xfId="400"/>
    <cellStyle name="Euro 11 2 6 2" xfId="401"/>
    <cellStyle name="Euro 11 2 6 3" xfId="402"/>
    <cellStyle name="Euro 11 2 6 4" xfId="403"/>
    <cellStyle name="Euro 11 2 6 5" xfId="404"/>
    <cellStyle name="Euro 11 2 7" xfId="405"/>
    <cellStyle name="Euro 11 2 7 2" xfId="406"/>
    <cellStyle name="Euro 11 2 7 3" xfId="407"/>
    <cellStyle name="Euro 11 2 7 4" xfId="408"/>
    <cellStyle name="Euro 11 2 7 5" xfId="409"/>
    <cellStyle name="Euro 11 2 8" xfId="410"/>
    <cellStyle name="Euro 11 2 8 2" xfId="411"/>
    <cellStyle name="Euro 11 2 8 3" xfId="412"/>
    <cellStyle name="Euro 11 2 8 4" xfId="413"/>
    <cellStyle name="Euro 11 2 8 5" xfId="414"/>
    <cellStyle name="Euro 11 2 9" xfId="415"/>
    <cellStyle name="Euro 11 2 9 2" xfId="416"/>
    <cellStyle name="Euro 11 2 9 3" xfId="417"/>
    <cellStyle name="Euro 11 2 9 4" xfId="418"/>
    <cellStyle name="Euro 11 2 9 5" xfId="419"/>
    <cellStyle name="Euro 11 20" xfId="420"/>
    <cellStyle name="Euro 11 20 2" xfId="421"/>
    <cellStyle name="Euro 11 20 3" xfId="422"/>
    <cellStyle name="Euro 11 20 4" xfId="423"/>
    <cellStyle name="Euro 11 20 5" xfId="424"/>
    <cellStyle name="Euro 11 21" xfId="425"/>
    <cellStyle name="Euro 11 22" xfId="426"/>
    <cellStyle name="Euro 11 23" xfId="427"/>
    <cellStyle name="Euro 11 24" xfId="428"/>
    <cellStyle name="Euro 11 3" xfId="429"/>
    <cellStyle name="Euro 11 3 2" xfId="430"/>
    <cellStyle name="Euro 11 3 2 2" xfId="431"/>
    <cellStyle name="Euro 11 3 2 3" xfId="432"/>
    <cellStyle name="Euro 11 3 2 4" xfId="433"/>
    <cellStyle name="Euro 11 3 2 5" xfId="434"/>
    <cellStyle name="Euro 11 3 3" xfId="435"/>
    <cellStyle name="Euro 11 3 4" xfId="436"/>
    <cellStyle name="Euro 11 3 5" xfId="437"/>
    <cellStyle name="Euro 11 3 6" xfId="438"/>
    <cellStyle name="Euro 11 4" xfId="439"/>
    <cellStyle name="Euro 11 4 2" xfId="440"/>
    <cellStyle name="Euro 11 4 3" xfId="441"/>
    <cellStyle name="Euro 11 4 4" xfId="442"/>
    <cellStyle name="Euro 11 4 5" xfId="443"/>
    <cellStyle name="Euro 11 5" xfId="444"/>
    <cellStyle name="Euro 11 5 2" xfId="445"/>
    <cellStyle name="Euro 11 5 3" xfId="446"/>
    <cellStyle name="Euro 11 5 4" xfId="447"/>
    <cellStyle name="Euro 11 5 5" xfId="448"/>
    <cellStyle name="Euro 11 6" xfId="449"/>
    <cellStyle name="Euro 11 6 2" xfId="450"/>
    <cellStyle name="Euro 11 6 3" xfId="451"/>
    <cellStyle name="Euro 11 6 4" xfId="452"/>
    <cellStyle name="Euro 11 6 5" xfId="453"/>
    <cellStyle name="Euro 11 7" xfId="454"/>
    <cellStyle name="Euro 11 7 2" xfId="455"/>
    <cellStyle name="Euro 11 7 3" xfId="456"/>
    <cellStyle name="Euro 11 7 4" xfId="457"/>
    <cellStyle name="Euro 11 7 5" xfId="458"/>
    <cellStyle name="Euro 11 8" xfId="459"/>
    <cellStyle name="Euro 11 8 2" xfId="460"/>
    <cellStyle name="Euro 11 8 3" xfId="461"/>
    <cellStyle name="Euro 11 8 4" xfId="462"/>
    <cellStyle name="Euro 11 8 5" xfId="463"/>
    <cellStyle name="Euro 11 9" xfId="464"/>
    <cellStyle name="Euro 11 9 2" xfId="465"/>
    <cellStyle name="Euro 11 9 3" xfId="466"/>
    <cellStyle name="Euro 11 9 4" xfId="467"/>
    <cellStyle name="Euro 11 9 5" xfId="468"/>
    <cellStyle name="Euro 12" xfId="469"/>
    <cellStyle name="Euro 12 10" xfId="470"/>
    <cellStyle name="Euro 12 10 2" xfId="471"/>
    <cellStyle name="Euro 12 10 3" xfId="472"/>
    <cellStyle name="Euro 12 10 4" xfId="473"/>
    <cellStyle name="Euro 12 10 5" xfId="474"/>
    <cellStyle name="Euro 12 11" xfId="475"/>
    <cellStyle name="Euro 12 11 2" xfId="476"/>
    <cellStyle name="Euro 12 11 3" xfId="477"/>
    <cellStyle name="Euro 12 11 4" xfId="478"/>
    <cellStyle name="Euro 12 11 5" xfId="479"/>
    <cellStyle name="Euro 12 12" xfId="480"/>
    <cellStyle name="Euro 12 12 2" xfId="481"/>
    <cellStyle name="Euro 12 12 3" xfId="482"/>
    <cellStyle name="Euro 12 12 4" xfId="483"/>
    <cellStyle name="Euro 12 12 5" xfId="484"/>
    <cellStyle name="Euro 12 13" xfId="485"/>
    <cellStyle name="Euro 12 13 2" xfId="486"/>
    <cellStyle name="Euro 12 13 3" xfId="487"/>
    <cellStyle name="Euro 12 13 4" xfId="488"/>
    <cellStyle name="Euro 12 13 5" xfId="489"/>
    <cellStyle name="Euro 12 14" xfId="490"/>
    <cellStyle name="Euro 12 14 2" xfId="491"/>
    <cellStyle name="Euro 12 14 3" xfId="492"/>
    <cellStyle name="Euro 12 14 4" xfId="493"/>
    <cellStyle name="Euro 12 14 5" xfId="494"/>
    <cellStyle name="Euro 12 15" xfId="495"/>
    <cellStyle name="Euro 12 15 2" xfId="496"/>
    <cellStyle name="Euro 12 15 3" xfId="497"/>
    <cellStyle name="Euro 12 15 4" xfId="498"/>
    <cellStyle name="Euro 12 15 5" xfId="499"/>
    <cellStyle name="Euro 12 16" xfId="500"/>
    <cellStyle name="Euro 12 16 2" xfId="501"/>
    <cellStyle name="Euro 12 16 3" xfId="502"/>
    <cellStyle name="Euro 12 16 4" xfId="503"/>
    <cellStyle name="Euro 12 16 5" xfId="504"/>
    <cellStyle name="Euro 12 17" xfId="505"/>
    <cellStyle name="Euro 12 17 2" xfId="506"/>
    <cellStyle name="Euro 12 17 3" xfId="507"/>
    <cellStyle name="Euro 12 17 4" xfId="508"/>
    <cellStyle name="Euro 12 17 5" xfId="509"/>
    <cellStyle name="Euro 12 18" xfId="510"/>
    <cellStyle name="Euro 12 18 2" xfId="511"/>
    <cellStyle name="Euro 12 18 3" xfId="512"/>
    <cellStyle name="Euro 12 18 4" xfId="513"/>
    <cellStyle name="Euro 12 18 5" xfId="514"/>
    <cellStyle name="Euro 12 19" xfId="515"/>
    <cellStyle name="Euro 12 19 2" xfId="516"/>
    <cellStyle name="Euro 12 19 3" xfId="517"/>
    <cellStyle name="Euro 12 19 4" xfId="518"/>
    <cellStyle name="Euro 12 19 5" xfId="519"/>
    <cellStyle name="Euro 12 2" xfId="520"/>
    <cellStyle name="Euro 12 2 10" xfId="521"/>
    <cellStyle name="Euro 12 2 10 2" xfId="522"/>
    <cellStyle name="Euro 12 2 10 3" xfId="523"/>
    <cellStyle name="Euro 12 2 10 4" xfId="524"/>
    <cellStyle name="Euro 12 2 10 5" xfId="525"/>
    <cellStyle name="Euro 12 2 11" xfId="526"/>
    <cellStyle name="Euro 12 2 11 2" xfId="527"/>
    <cellStyle name="Euro 12 2 11 3" xfId="528"/>
    <cellStyle name="Euro 12 2 11 4" xfId="529"/>
    <cellStyle name="Euro 12 2 11 5" xfId="530"/>
    <cellStyle name="Euro 12 2 12" xfId="531"/>
    <cellStyle name="Euro 12 2 12 2" xfId="532"/>
    <cellStyle name="Euro 12 2 12 3" xfId="533"/>
    <cellStyle name="Euro 12 2 12 4" xfId="534"/>
    <cellStyle name="Euro 12 2 12 5" xfId="535"/>
    <cellStyle name="Euro 12 2 13" xfId="536"/>
    <cellStyle name="Euro 12 2 13 2" xfId="537"/>
    <cellStyle name="Euro 12 2 13 3" xfId="538"/>
    <cellStyle name="Euro 12 2 13 4" xfId="539"/>
    <cellStyle name="Euro 12 2 13 5" xfId="540"/>
    <cellStyle name="Euro 12 2 14" xfId="541"/>
    <cellStyle name="Euro 12 2 14 2" xfId="542"/>
    <cellStyle name="Euro 12 2 14 3" xfId="543"/>
    <cellStyle name="Euro 12 2 14 4" xfId="544"/>
    <cellStyle name="Euro 12 2 14 5" xfId="545"/>
    <cellStyle name="Euro 12 2 15" xfId="546"/>
    <cellStyle name="Euro 12 2 15 2" xfId="547"/>
    <cellStyle name="Euro 12 2 15 3" xfId="548"/>
    <cellStyle name="Euro 12 2 15 4" xfId="549"/>
    <cellStyle name="Euro 12 2 15 5" xfId="550"/>
    <cellStyle name="Euro 12 2 16" xfId="551"/>
    <cellStyle name="Euro 12 2 16 2" xfId="552"/>
    <cellStyle name="Euro 12 2 16 3" xfId="553"/>
    <cellStyle name="Euro 12 2 16 4" xfId="554"/>
    <cellStyle name="Euro 12 2 16 5" xfId="555"/>
    <cellStyle name="Euro 12 2 17" xfId="556"/>
    <cellStyle name="Euro 12 2 17 2" xfId="557"/>
    <cellStyle name="Euro 12 2 17 3" xfId="558"/>
    <cellStyle name="Euro 12 2 17 4" xfId="559"/>
    <cellStyle name="Euro 12 2 17 5" xfId="560"/>
    <cellStyle name="Euro 12 2 18" xfId="561"/>
    <cellStyle name="Euro 12 2 18 2" xfId="562"/>
    <cellStyle name="Euro 12 2 18 3" xfId="563"/>
    <cellStyle name="Euro 12 2 18 4" xfId="564"/>
    <cellStyle name="Euro 12 2 18 5" xfId="565"/>
    <cellStyle name="Euro 12 2 19" xfId="566"/>
    <cellStyle name="Euro 12 2 19 2" xfId="567"/>
    <cellStyle name="Euro 12 2 19 3" xfId="568"/>
    <cellStyle name="Euro 12 2 19 4" xfId="569"/>
    <cellStyle name="Euro 12 2 19 5" xfId="570"/>
    <cellStyle name="Euro 12 2 2" xfId="571"/>
    <cellStyle name="Euro 12 2 2 2" xfId="572"/>
    <cellStyle name="Euro 12 2 2 2 2" xfId="573"/>
    <cellStyle name="Euro 12 2 2 2 3" xfId="574"/>
    <cellStyle name="Euro 12 2 2 2 4" xfId="575"/>
    <cellStyle name="Euro 12 2 2 2 5" xfId="576"/>
    <cellStyle name="Euro 12 2 2 3" xfId="577"/>
    <cellStyle name="Euro 12 2 2 4" xfId="578"/>
    <cellStyle name="Euro 12 2 2 5" xfId="579"/>
    <cellStyle name="Euro 12 2 2 6" xfId="580"/>
    <cellStyle name="Euro 12 2 20" xfId="581"/>
    <cellStyle name="Euro 12 2 20 2" xfId="582"/>
    <cellStyle name="Euro 12 2 20 3" xfId="583"/>
    <cellStyle name="Euro 12 2 20 4" xfId="584"/>
    <cellStyle name="Euro 12 2 20 5" xfId="585"/>
    <cellStyle name="Euro 12 2 21" xfId="586"/>
    <cellStyle name="Euro 12 2 22" xfId="587"/>
    <cellStyle name="Euro 12 2 23" xfId="588"/>
    <cellStyle name="Euro 12 2 24" xfId="589"/>
    <cellStyle name="Euro 12 2 3" xfId="590"/>
    <cellStyle name="Euro 12 2 3 2" xfId="591"/>
    <cellStyle name="Euro 12 2 3 3" xfId="592"/>
    <cellStyle name="Euro 12 2 3 4" xfId="593"/>
    <cellStyle name="Euro 12 2 3 5" xfId="594"/>
    <cellStyle name="Euro 12 2 4" xfId="595"/>
    <cellStyle name="Euro 12 2 4 2" xfId="596"/>
    <cellStyle name="Euro 12 2 4 3" xfId="597"/>
    <cellStyle name="Euro 12 2 4 4" xfId="598"/>
    <cellStyle name="Euro 12 2 4 5" xfId="599"/>
    <cellStyle name="Euro 12 2 5" xfId="600"/>
    <cellStyle name="Euro 12 2 5 2" xfId="601"/>
    <cellStyle name="Euro 12 2 5 3" xfId="602"/>
    <cellStyle name="Euro 12 2 5 4" xfId="603"/>
    <cellStyle name="Euro 12 2 5 5" xfId="604"/>
    <cellStyle name="Euro 12 2 6" xfId="605"/>
    <cellStyle name="Euro 12 2 6 2" xfId="606"/>
    <cellStyle name="Euro 12 2 6 3" xfId="607"/>
    <cellStyle name="Euro 12 2 6 4" xfId="608"/>
    <cellStyle name="Euro 12 2 6 5" xfId="609"/>
    <cellStyle name="Euro 12 2 7" xfId="610"/>
    <cellStyle name="Euro 12 2 7 2" xfId="611"/>
    <cellStyle name="Euro 12 2 7 3" xfId="612"/>
    <cellStyle name="Euro 12 2 7 4" xfId="613"/>
    <cellStyle name="Euro 12 2 7 5" xfId="614"/>
    <cellStyle name="Euro 12 2 8" xfId="615"/>
    <cellStyle name="Euro 12 2 8 2" xfId="616"/>
    <cellStyle name="Euro 12 2 8 3" xfId="617"/>
    <cellStyle name="Euro 12 2 8 4" xfId="618"/>
    <cellStyle name="Euro 12 2 8 5" xfId="619"/>
    <cellStyle name="Euro 12 2 9" xfId="620"/>
    <cellStyle name="Euro 12 2 9 2" xfId="621"/>
    <cellStyle name="Euro 12 2 9 3" xfId="622"/>
    <cellStyle name="Euro 12 2 9 4" xfId="623"/>
    <cellStyle name="Euro 12 2 9 5" xfId="624"/>
    <cellStyle name="Euro 12 20" xfId="625"/>
    <cellStyle name="Euro 12 20 2" xfId="626"/>
    <cellStyle name="Euro 12 20 3" xfId="627"/>
    <cellStyle name="Euro 12 20 4" xfId="628"/>
    <cellStyle name="Euro 12 20 5" xfId="629"/>
    <cellStyle name="Euro 12 21" xfId="630"/>
    <cellStyle name="Euro 12 22" xfId="631"/>
    <cellStyle name="Euro 12 23" xfId="632"/>
    <cellStyle name="Euro 12 24" xfId="633"/>
    <cellStyle name="Euro 12 3" xfId="634"/>
    <cellStyle name="Euro 12 3 2" xfId="635"/>
    <cellStyle name="Euro 12 3 2 2" xfId="636"/>
    <cellStyle name="Euro 12 3 2 3" xfId="637"/>
    <cellStyle name="Euro 12 3 2 4" xfId="638"/>
    <cellStyle name="Euro 12 3 2 5" xfId="639"/>
    <cellStyle name="Euro 12 3 3" xfId="640"/>
    <cellStyle name="Euro 12 3 4" xfId="641"/>
    <cellStyle name="Euro 12 3 5" xfId="642"/>
    <cellStyle name="Euro 12 3 6" xfId="643"/>
    <cellStyle name="Euro 12 4" xfId="644"/>
    <cellStyle name="Euro 12 4 2" xfId="645"/>
    <cellStyle name="Euro 12 4 3" xfId="646"/>
    <cellStyle name="Euro 12 4 4" xfId="647"/>
    <cellStyle name="Euro 12 4 5" xfId="648"/>
    <cellStyle name="Euro 12 5" xfId="649"/>
    <cellStyle name="Euro 12 5 2" xfId="650"/>
    <cellStyle name="Euro 12 5 3" xfId="651"/>
    <cellStyle name="Euro 12 5 4" xfId="652"/>
    <cellStyle name="Euro 12 5 5" xfId="653"/>
    <cellStyle name="Euro 12 6" xfId="654"/>
    <cellStyle name="Euro 12 6 2" xfId="655"/>
    <cellStyle name="Euro 12 6 3" xfId="656"/>
    <cellStyle name="Euro 12 6 4" xfId="657"/>
    <cellStyle name="Euro 12 6 5" xfId="658"/>
    <cellStyle name="Euro 12 7" xfId="659"/>
    <cellStyle name="Euro 12 7 2" xfId="660"/>
    <cellStyle name="Euro 12 7 3" xfId="661"/>
    <cellStyle name="Euro 12 7 4" xfId="662"/>
    <cellStyle name="Euro 12 7 5" xfId="663"/>
    <cellStyle name="Euro 12 8" xfId="664"/>
    <cellStyle name="Euro 12 8 2" xfId="665"/>
    <cellStyle name="Euro 12 8 3" xfId="666"/>
    <cellStyle name="Euro 12 8 4" xfId="667"/>
    <cellStyle name="Euro 12 8 5" xfId="668"/>
    <cellStyle name="Euro 12 9" xfId="669"/>
    <cellStyle name="Euro 12 9 2" xfId="670"/>
    <cellStyle name="Euro 12 9 3" xfId="671"/>
    <cellStyle name="Euro 12 9 4" xfId="672"/>
    <cellStyle name="Euro 12 9 5" xfId="673"/>
    <cellStyle name="Euro 13" xfId="674"/>
    <cellStyle name="Euro 13 2" xfId="675"/>
    <cellStyle name="Euro 13 3" xfId="676"/>
    <cellStyle name="Euro 13 4" xfId="677"/>
    <cellStyle name="Euro 13 5" xfId="678"/>
    <cellStyle name="Euro 14" xfId="679"/>
    <cellStyle name="Euro 14 2" xfId="680"/>
    <cellStyle name="Euro 14 3" xfId="681"/>
    <cellStyle name="Euro 14 4" xfId="682"/>
    <cellStyle name="Euro 14 5" xfId="683"/>
    <cellStyle name="Euro 15" xfId="684"/>
    <cellStyle name="Euro 15 2" xfId="685"/>
    <cellStyle name="Euro 15 3" xfId="686"/>
    <cellStyle name="Euro 15 4" xfId="687"/>
    <cellStyle name="Euro 15 5" xfId="688"/>
    <cellStyle name="Euro 16" xfId="689"/>
    <cellStyle name="Euro 16 2" xfId="690"/>
    <cellStyle name="Euro 16 3" xfId="691"/>
    <cellStyle name="Euro 16 4" xfId="692"/>
    <cellStyle name="Euro 16 5" xfId="693"/>
    <cellStyle name="Euro 17" xfId="694"/>
    <cellStyle name="Euro 17 2" xfId="695"/>
    <cellStyle name="Euro 17 3" xfId="696"/>
    <cellStyle name="Euro 17 4" xfId="697"/>
    <cellStyle name="Euro 17 5" xfId="698"/>
    <cellStyle name="Euro 18" xfId="699"/>
    <cellStyle name="Euro 18 2" xfId="700"/>
    <cellStyle name="Euro 18 3" xfId="701"/>
    <cellStyle name="Euro 18 4" xfId="702"/>
    <cellStyle name="Euro 18 5" xfId="703"/>
    <cellStyle name="Euro 19" xfId="704"/>
    <cellStyle name="Euro 19 2" xfId="705"/>
    <cellStyle name="Euro 19 3" xfId="706"/>
    <cellStyle name="Euro 19 4" xfId="707"/>
    <cellStyle name="Euro 19 5" xfId="708"/>
    <cellStyle name="Euro 2" xfId="709"/>
    <cellStyle name="Euro 2 10" xfId="710"/>
    <cellStyle name="Euro 2 10 2" xfId="711"/>
    <cellStyle name="Euro 2 10 3" xfId="712"/>
    <cellStyle name="Euro 2 10 4" xfId="713"/>
    <cellStyle name="Euro 2 10 5" xfId="714"/>
    <cellStyle name="Euro 2 11" xfId="715"/>
    <cellStyle name="Euro 2 11 2" xfId="716"/>
    <cellStyle name="Euro 2 11 3" xfId="717"/>
    <cellStyle name="Euro 2 11 4" xfId="718"/>
    <cellStyle name="Euro 2 11 5" xfId="719"/>
    <cellStyle name="Euro 2 12" xfId="720"/>
    <cellStyle name="Euro 2 12 2" xfId="721"/>
    <cellStyle name="Euro 2 12 3" xfId="722"/>
    <cellStyle name="Euro 2 12 4" xfId="723"/>
    <cellStyle name="Euro 2 12 5" xfId="724"/>
    <cellStyle name="Euro 2 13" xfId="725"/>
    <cellStyle name="Euro 2 13 2" xfId="726"/>
    <cellStyle name="Euro 2 13 3" xfId="727"/>
    <cellStyle name="Euro 2 13 4" xfId="728"/>
    <cellStyle name="Euro 2 13 5" xfId="729"/>
    <cellStyle name="Euro 2 14" xfId="730"/>
    <cellStyle name="Euro 2 14 2" xfId="731"/>
    <cellStyle name="Euro 2 14 3" xfId="732"/>
    <cellStyle name="Euro 2 14 4" xfId="733"/>
    <cellStyle name="Euro 2 14 5" xfId="734"/>
    <cellStyle name="Euro 2 15" xfId="735"/>
    <cellStyle name="Euro 2 15 2" xfId="736"/>
    <cellStyle name="Euro 2 15 3" xfId="737"/>
    <cellStyle name="Euro 2 15 4" xfId="738"/>
    <cellStyle name="Euro 2 15 5" xfId="739"/>
    <cellStyle name="Euro 2 16" xfId="740"/>
    <cellStyle name="Euro 2 16 2" xfId="741"/>
    <cellStyle name="Euro 2 16 3" xfId="742"/>
    <cellStyle name="Euro 2 16 4" xfId="743"/>
    <cellStyle name="Euro 2 16 5" xfId="744"/>
    <cellStyle name="Euro 2 17" xfId="745"/>
    <cellStyle name="Euro 2 17 2" xfId="746"/>
    <cellStyle name="Euro 2 17 3" xfId="747"/>
    <cellStyle name="Euro 2 17 4" xfId="748"/>
    <cellStyle name="Euro 2 17 5" xfId="749"/>
    <cellStyle name="Euro 2 18" xfId="750"/>
    <cellStyle name="Euro 2 18 2" xfId="751"/>
    <cellStyle name="Euro 2 18 3" xfId="752"/>
    <cellStyle name="Euro 2 18 4" xfId="753"/>
    <cellStyle name="Euro 2 18 5" xfId="754"/>
    <cellStyle name="Euro 2 19" xfId="755"/>
    <cellStyle name="Euro 2 19 2" xfId="756"/>
    <cellStyle name="Euro 2 19 3" xfId="757"/>
    <cellStyle name="Euro 2 19 4" xfId="758"/>
    <cellStyle name="Euro 2 19 5" xfId="759"/>
    <cellStyle name="Euro 2 2" xfId="760"/>
    <cellStyle name="Euro 2 2 2" xfId="761"/>
    <cellStyle name="Euro 2 2 3" xfId="762"/>
    <cellStyle name="Euro 2 2 4" xfId="763"/>
    <cellStyle name="Euro 2 2 5" xfId="764"/>
    <cellStyle name="Euro 2 20" xfId="765"/>
    <cellStyle name="Euro 2 20 2" xfId="766"/>
    <cellStyle name="Euro 2 20 3" xfId="767"/>
    <cellStyle name="Euro 2 20 4" xfId="768"/>
    <cellStyle name="Euro 2 20 5" xfId="769"/>
    <cellStyle name="Euro 2 21" xfId="770"/>
    <cellStyle name="Euro 2 21 2" xfId="771"/>
    <cellStyle name="Euro 2 21 3" xfId="772"/>
    <cellStyle name="Euro 2 21 4" xfId="773"/>
    <cellStyle name="Euro 2 21 5" xfId="774"/>
    <cellStyle name="Euro 2 22" xfId="775"/>
    <cellStyle name="Euro 2 22 2" xfId="776"/>
    <cellStyle name="Euro 2 22 3" xfId="777"/>
    <cellStyle name="Euro 2 22 4" xfId="778"/>
    <cellStyle name="Euro 2 22 5" xfId="779"/>
    <cellStyle name="Euro 2 23" xfId="780"/>
    <cellStyle name="Euro 2 23 2" xfId="781"/>
    <cellStyle name="Euro 2 23 3" xfId="782"/>
    <cellStyle name="Euro 2 23 4" xfId="783"/>
    <cellStyle name="Euro 2 23 5" xfId="784"/>
    <cellStyle name="Euro 2 24" xfId="785"/>
    <cellStyle name="Euro 2 24 2" xfId="786"/>
    <cellStyle name="Euro 2 24 3" xfId="787"/>
    <cellStyle name="Euro 2 24 4" xfId="788"/>
    <cellStyle name="Euro 2 24 5" xfId="789"/>
    <cellStyle name="Euro 2 25" xfId="790"/>
    <cellStyle name="Euro 2 25 2" xfId="791"/>
    <cellStyle name="Euro 2 25 3" xfId="792"/>
    <cellStyle name="Euro 2 25 4" xfId="793"/>
    <cellStyle name="Euro 2 25 5" xfId="794"/>
    <cellStyle name="Euro 2 26" xfId="795"/>
    <cellStyle name="Euro 2 26 2" xfId="796"/>
    <cellStyle name="Euro 2 26 3" xfId="797"/>
    <cellStyle name="Euro 2 26 4" xfId="798"/>
    <cellStyle name="Euro 2 26 5" xfId="799"/>
    <cellStyle name="Euro 2 27" xfId="800"/>
    <cellStyle name="Euro 2 27 2" xfId="801"/>
    <cellStyle name="Euro 2 27 3" xfId="802"/>
    <cellStyle name="Euro 2 27 4" xfId="803"/>
    <cellStyle name="Euro 2 27 5" xfId="804"/>
    <cellStyle name="Euro 2 28" xfId="805"/>
    <cellStyle name="Euro 2 28 2" xfId="806"/>
    <cellStyle name="Euro 2 28 3" xfId="807"/>
    <cellStyle name="Euro 2 28 4" xfId="808"/>
    <cellStyle name="Euro 2 28 5" xfId="809"/>
    <cellStyle name="Euro 2 29" xfId="810"/>
    <cellStyle name="Euro 2 29 2" xfId="811"/>
    <cellStyle name="Euro 2 29 3" xfId="812"/>
    <cellStyle name="Euro 2 29 4" xfId="813"/>
    <cellStyle name="Euro 2 29 5" xfId="814"/>
    <cellStyle name="Euro 2 3" xfId="815"/>
    <cellStyle name="Euro 2 3 2" xfId="816"/>
    <cellStyle name="Euro 2 3 3" xfId="817"/>
    <cellStyle name="Euro 2 3 4" xfId="818"/>
    <cellStyle name="Euro 2 3 5" xfId="819"/>
    <cellStyle name="Euro 2 30" xfId="820"/>
    <cellStyle name="Euro 2 30 2" xfId="821"/>
    <cellStyle name="Euro 2 30 3" xfId="822"/>
    <cellStyle name="Euro 2 30 4" xfId="823"/>
    <cellStyle name="Euro 2 30 5" xfId="824"/>
    <cellStyle name="Euro 2 31" xfId="825"/>
    <cellStyle name="Euro 2 31 2" xfId="826"/>
    <cellStyle name="Euro 2 31 3" xfId="827"/>
    <cellStyle name="Euro 2 31 4" xfId="828"/>
    <cellStyle name="Euro 2 31 5" xfId="829"/>
    <cellStyle name="Euro 2 32" xfId="830"/>
    <cellStyle name="Euro 2 32 2" xfId="831"/>
    <cellStyle name="Euro 2 32 3" xfId="832"/>
    <cellStyle name="Euro 2 32 4" xfId="833"/>
    <cellStyle name="Euro 2 32 5" xfId="834"/>
    <cellStyle name="Euro 2 33" xfId="835"/>
    <cellStyle name="Euro 2 33 2" xfId="836"/>
    <cellStyle name="Euro 2 33 3" xfId="837"/>
    <cellStyle name="Euro 2 33 4" xfId="838"/>
    <cellStyle name="Euro 2 33 5" xfId="839"/>
    <cellStyle name="Euro 2 34" xfId="840"/>
    <cellStyle name="Euro 2 34 2" xfId="841"/>
    <cellStyle name="Euro 2 34 3" xfId="842"/>
    <cellStyle name="Euro 2 34 4" xfId="843"/>
    <cellStyle name="Euro 2 34 5" xfId="844"/>
    <cellStyle name="Euro 2 35" xfId="845"/>
    <cellStyle name="Euro 2 35 2" xfId="846"/>
    <cellStyle name="Euro 2 35 3" xfId="847"/>
    <cellStyle name="Euro 2 35 4" xfId="848"/>
    <cellStyle name="Euro 2 35 5" xfId="849"/>
    <cellStyle name="Euro 2 36" xfId="850"/>
    <cellStyle name="Euro 2 36 2" xfId="851"/>
    <cellStyle name="Euro 2 36 3" xfId="852"/>
    <cellStyle name="Euro 2 36 4" xfId="853"/>
    <cellStyle name="Euro 2 36 5" xfId="854"/>
    <cellStyle name="Euro 2 37" xfId="855"/>
    <cellStyle name="Euro 2 37 2" xfId="856"/>
    <cellStyle name="Euro 2 37 3" xfId="857"/>
    <cellStyle name="Euro 2 37 4" xfId="858"/>
    <cellStyle name="Euro 2 37 5" xfId="859"/>
    <cellStyle name="Euro 2 38" xfId="860"/>
    <cellStyle name="Euro 2 38 2" xfId="861"/>
    <cellStyle name="Euro 2 38 3" xfId="862"/>
    <cellStyle name="Euro 2 38 4" xfId="863"/>
    <cellStyle name="Euro 2 38 5" xfId="864"/>
    <cellStyle name="Euro 2 39" xfId="865"/>
    <cellStyle name="Euro 2 39 2" xfId="866"/>
    <cellStyle name="Euro 2 39 3" xfId="867"/>
    <cellStyle name="Euro 2 39 4" xfId="868"/>
    <cellStyle name="Euro 2 39 5" xfId="869"/>
    <cellStyle name="Euro 2 4" xfId="870"/>
    <cellStyle name="Euro 2 4 2" xfId="871"/>
    <cellStyle name="Euro 2 4 3" xfId="872"/>
    <cellStyle name="Euro 2 4 4" xfId="873"/>
    <cellStyle name="Euro 2 4 5" xfId="874"/>
    <cellStyle name="Euro 2 40" xfId="875"/>
    <cellStyle name="Euro 2 40 2" xfId="876"/>
    <cellStyle name="Euro 2 40 3" xfId="877"/>
    <cellStyle name="Euro 2 40 4" xfId="878"/>
    <cellStyle name="Euro 2 40 5" xfId="879"/>
    <cellStyle name="Euro 2 41" xfId="880"/>
    <cellStyle name="Euro 2 41 2" xfId="881"/>
    <cellStyle name="Euro 2 41 3" xfId="882"/>
    <cellStyle name="Euro 2 41 4" xfId="883"/>
    <cellStyle name="Euro 2 41 5" xfId="884"/>
    <cellStyle name="Euro 2 42" xfId="885"/>
    <cellStyle name="Euro 2 42 2" xfId="886"/>
    <cellStyle name="Euro 2 42 3" xfId="887"/>
    <cellStyle name="Euro 2 42 4" xfId="888"/>
    <cellStyle name="Euro 2 42 5" xfId="889"/>
    <cellStyle name="Euro 2 43" xfId="890"/>
    <cellStyle name="Euro 2 43 2" xfId="891"/>
    <cellStyle name="Euro 2 43 3" xfId="892"/>
    <cellStyle name="Euro 2 43 4" xfId="893"/>
    <cellStyle name="Euro 2 43 5" xfId="894"/>
    <cellStyle name="Euro 2 44" xfId="895"/>
    <cellStyle name="Euro 2 44 2" xfId="896"/>
    <cellStyle name="Euro 2 44 3" xfId="897"/>
    <cellStyle name="Euro 2 44 4" xfId="898"/>
    <cellStyle name="Euro 2 44 5" xfId="899"/>
    <cellStyle name="Euro 2 45" xfId="900"/>
    <cellStyle name="Euro 2 45 2" xfId="901"/>
    <cellStyle name="Euro 2 45 3" xfId="902"/>
    <cellStyle name="Euro 2 45 4" xfId="903"/>
    <cellStyle name="Euro 2 45 5" xfId="904"/>
    <cellStyle name="Euro 2 46" xfId="905"/>
    <cellStyle name="Euro 2 46 2" xfId="906"/>
    <cellStyle name="Euro 2 46 3" xfId="907"/>
    <cellStyle name="Euro 2 46 4" xfId="908"/>
    <cellStyle name="Euro 2 46 5" xfId="909"/>
    <cellStyle name="Euro 2 47" xfId="910"/>
    <cellStyle name="Euro 2 47 2" xfId="911"/>
    <cellStyle name="Euro 2 47 3" xfId="912"/>
    <cellStyle name="Euro 2 47 4" xfId="913"/>
    <cellStyle name="Euro 2 47 5" xfId="914"/>
    <cellStyle name="Euro 2 48" xfId="915"/>
    <cellStyle name="Euro 2 48 2" xfId="916"/>
    <cellStyle name="Euro 2 48 3" xfId="917"/>
    <cellStyle name="Euro 2 48 4" xfId="918"/>
    <cellStyle name="Euro 2 48 5" xfId="919"/>
    <cellStyle name="Euro 2 49" xfId="920"/>
    <cellStyle name="Euro 2 49 2" xfId="921"/>
    <cellStyle name="Euro 2 49 3" xfId="922"/>
    <cellStyle name="Euro 2 49 4" xfId="923"/>
    <cellStyle name="Euro 2 49 5" xfId="924"/>
    <cellStyle name="Euro 2 5" xfId="925"/>
    <cellStyle name="Euro 2 5 2" xfId="926"/>
    <cellStyle name="Euro 2 5 3" xfId="927"/>
    <cellStyle name="Euro 2 5 4" xfId="928"/>
    <cellStyle name="Euro 2 5 5" xfId="929"/>
    <cellStyle name="Euro 2 50" xfId="930"/>
    <cellStyle name="Euro 2 50 2" xfId="931"/>
    <cellStyle name="Euro 2 50 3" xfId="932"/>
    <cellStyle name="Euro 2 50 4" xfId="933"/>
    <cellStyle name="Euro 2 50 5" xfId="934"/>
    <cellStyle name="Euro 2 51" xfId="935"/>
    <cellStyle name="Euro 2 51 2" xfId="936"/>
    <cellStyle name="Euro 2 51 3" xfId="937"/>
    <cellStyle name="Euro 2 51 4" xfId="938"/>
    <cellStyle name="Euro 2 51 5" xfId="939"/>
    <cellStyle name="Euro 2 52" xfId="940"/>
    <cellStyle name="Euro 2 52 2" xfId="941"/>
    <cellStyle name="Euro 2 52 3" xfId="942"/>
    <cellStyle name="Euro 2 52 4" xfId="943"/>
    <cellStyle name="Euro 2 52 5" xfId="944"/>
    <cellStyle name="Euro 2 53" xfId="945"/>
    <cellStyle name="Euro 2 53 2" xfId="946"/>
    <cellStyle name="Euro 2 53 3" xfId="947"/>
    <cellStyle name="Euro 2 53 4" xfId="948"/>
    <cellStyle name="Euro 2 53 5" xfId="949"/>
    <cellStyle name="Euro 2 54" xfId="950"/>
    <cellStyle name="Euro 2 54 2" xfId="951"/>
    <cellStyle name="Euro 2 54 3" xfId="952"/>
    <cellStyle name="Euro 2 54 4" xfId="953"/>
    <cellStyle name="Euro 2 54 5" xfId="954"/>
    <cellStyle name="Euro 2 55" xfId="955"/>
    <cellStyle name="Euro 2 55 2" xfId="956"/>
    <cellStyle name="Euro 2 55 3" xfId="957"/>
    <cellStyle name="Euro 2 55 4" xfId="958"/>
    <cellStyle name="Euro 2 55 5" xfId="959"/>
    <cellStyle name="Euro 2 56" xfId="960"/>
    <cellStyle name="Euro 2 56 2" xfId="961"/>
    <cellStyle name="Euro 2 56 3" xfId="962"/>
    <cellStyle name="Euro 2 56 4" xfId="963"/>
    <cellStyle name="Euro 2 56 5" xfId="964"/>
    <cellStyle name="Euro 2 57" xfId="965"/>
    <cellStyle name="Euro 2 57 2" xfId="966"/>
    <cellStyle name="Euro 2 57 3" xfId="967"/>
    <cellStyle name="Euro 2 57 4" xfId="968"/>
    <cellStyle name="Euro 2 57 5" xfId="969"/>
    <cellStyle name="Euro 2 58" xfId="970"/>
    <cellStyle name="Euro 2 58 2" xfId="971"/>
    <cellStyle name="Euro 2 58 3" xfId="972"/>
    <cellStyle name="Euro 2 58 4" xfId="973"/>
    <cellStyle name="Euro 2 58 5" xfId="974"/>
    <cellStyle name="Euro 2 59" xfId="975"/>
    <cellStyle name="Euro 2 6" xfId="976"/>
    <cellStyle name="Euro 2 6 2" xfId="977"/>
    <cellStyle name="Euro 2 6 3" xfId="978"/>
    <cellStyle name="Euro 2 6 4" xfId="979"/>
    <cellStyle name="Euro 2 6 5" xfId="980"/>
    <cellStyle name="Euro 2 60" xfId="981"/>
    <cellStyle name="Euro 2 61" xfId="982"/>
    <cellStyle name="Euro 2 62" xfId="983"/>
    <cellStyle name="Euro 2 7" xfId="984"/>
    <cellStyle name="Euro 2 7 2" xfId="985"/>
    <cellStyle name="Euro 2 7 3" xfId="986"/>
    <cellStyle name="Euro 2 7 4" xfId="987"/>
    <cellStyle name="Euro 2 7 5" xfId="988"/>
    <cellStyle name="Euro 2 8" xfId="989"/>
    <cellStyle name="Euro 2 8 2" xfId="990"/>
    <cellStyle name="Euro 2 8 3" xfId="991"/>
    <cellStyle name="Euro 2 8 4" xfId="992"/>
    <cellStyle name="Euro 2 8 5" xfId="993"/>
    <cellStyle name="Euro 2 9" xfId="994"/>
    <cellStyle name="Euro 2 9 2" xfId="995"/>
    <cellStyle name="Euro 2 9 3" xfId="996"/>
    <cellStyle name="Euro 2 9 4" xfId="997"/>
    <cellStyle name="Euro 2 9 5" xfId="998"/>
    <cellStyle name="Euro 20" xfId="999"/>
    <cellStyle name="Euro 20 2" xfId="1000"/>
    <cellStyle name="Euro 20 3" xfId="1001"/>
    <cellStyle name="Euro 20 4" xfId="1002"/>
    <cellStyle name="Euro 20 5" xfId="1003"/>
    <cellStyle name="Euro 21" xfId="1004"/>
    <cellStyle name="Euro 21 2" xfId="1005"/>
    <cellStyle name="Euro 21 3" xfId="1006"/>
    <cellStyle name="Euro 21 4" xfId="1007"/>
    <cellStyle name="Euro 21 5" xfId="1008"/>
    <cellStyle name="Euro 22" xfId="1009"/>
    <cellStyle name="Euro 22 2" xfId="1010"/>
    <cellStyle name="Euro 22 3" xfId="1011"/>
    <cellStyle name="Euro 22 4" xfId="1012"/>
    <cellStyle name="Euro 22 5" xfId="1013"/>
    <cellStyle name="Euro 23" xfId="1014"/>
    <cellStyle name="Euro 23 2" xfId="1015"/>
    <cellStyle name="Euro 23 3" xfId="1016"/>
    <cellStyle name="Euro 23 4" xfId="1017"/>
    <cellStyle name="Euro 23 5" xfId="1018"/>
    <cellStyle name="Euro 24" xfId="1019"/>
    <cellStyle name="Euro 24 2" xfId="1020"/>
    <cellStyle name="Euro 24 3" xfId="1021"/>
    <cellStyle name="Euro 24 4" xfId="1022"/>
    <cellStyle name="Euro 24 5" xfId="1023"/>
    <cellStyle name="Euro 25" xfId="1024"/>
    <cellStyle name="Euro 25 2" xfId="1025"/>
    <cellStyle name="Euro 25 3" xfId="1026"/>
    <cellStyle name="Euro 25 4" xfId="1027"/>
    <cellStyle name="Euro 25 5" xfId="1028"/>
    <cellStyle name="Euro 26" xfId="1029"/>
    <cellStyle name="Euro 26 2" xfId="1030"/>
    <cellStyle name="Euro 26 3" xfId="1031"/>
    <cellStyle name="Euro 26 4" xfId="1032"/>
    <cellStyle name="Euro 26 5" xfId="1033"/>
    <cellStyle name="Euro 27" xfId="1034"/>
    <cellStyle name="Euro 27 2" xfId="1035"/>
    <cellStyle name="Euro 27 3" xfId="1036"/>
    <cellStyle name="Euro 27 4" xfId="1037"/>
    <cellStyle name="Euro 27 5" xfId="1038"/>
    <cellStyle name="Euro 28" xfId="1039"/>
    <cellStyle name="Euro 28 2" xfId="1040"/>
    <cellStyle name="Euro 28 3" xfId="1041"/>
    <cellStyle name="Euro 28 4" xfId="1042"/>
    <cellStyle name="Euro 28 5" xfId="1043"/>
    <cellStyle name="Euro 29" xfId="1044"/>
    <cellStyle name="Euro 29 2" xfId="1045"/>
    <cellStyle name="Euro 29 3" xfId="1046"/>
    <cellStyle name="Euro 29 4" xfId="1047"/>
    <cellStyle name="Euro 29 5" xfId="1048"/>
    <cellStyle name="Euro 3" xfId="1049"/>
    <cellStyle name="Euro 3 10" xfId="1050"/>
    <cellStyle name="Euro 3 10 2" xfId="1051"/>
    <cellStyle name="Euro 3 10 3" xfId="1052"/>
    <cellStyle name="Euro 3 10 4" xfId="1053"/>
    <cellStyle name="Euro 3 10 5" xfId="1054"/>
    <cellStyle name="Euro 3 11" xfId="1055"/>
    <cellStyle name="Euro 3 11 2" xfId="1056"/>
    <cellStyle name="Euro 3 11 3" xfId="1057"/>
    <cellStyle name="Euro 3 11 4" xfId="1058"/>
    <cellStyle name="Euro 3 11 5" xfId="1059"/>
    <cellStyle name="Euro 3 12" xfId="1060"/>
    <cellStyle name="Euro 3 12 2" xfId="1061"/>
    <cellStyle name="Euro 3 12 3" xfId="1062"/>
    <cellStyle name="Euro 3 12 4" xfId="1063"/>
    <cellStyle name="Euro 3 12 5" xfId="1064"/>
    <cellStyle name="Euro 3 13" xfId="1065"/>
    <cellStyle name="Euro 3 13 2" xfId="1066"/>
    <cellStyle name="Euro 3 13 3" xfId="1067"/>
    <cellStyle name="Euro 3 13 4" xfId="1068"/>
    <cellStyle name="Euro 3 13 5" xfId="1069"/>
    <cellStyle name="Euro 3 14" xfId="1070"/>
    <cellStyle name="Euro 3 14 2" xfId="1071"/>
    <cellStyle name="Euro 3 14 3" xfId="1072"/>
    <cellStyle name="Euro 3 14 4" xfId="1073"/>
    <cellStyle name="Euro 3 14 5" xfId="1074"/>
    <cellStyle name="Euro 3 15" xfId="1075"/>
    <cellStyle name="Euro 3 15 2" xfId="1076"/>
    <cellStyle name="Euro 3 15 3" xfId="1077"/>
    <cellStyle name="Euro 3 15 4" xfId="1078"/>
    <cellStyle name="Euro 3 15 5" xfId="1079"/>
    <cellStyle name="Euro 3 16" xfId="1080"/>
    <cellStyle name="Euro 3 16 2" xfId="1081"/>
    <cellStyle name="Euro 3 16 3" xfId="1082"/>
    <cellStyle name="Euro 3 16 4" xfId="1083"/>
    <cellStyle name="Euro 3 16 5" xfId="1084"/>
    <cellStyle name="Euro 3 17" xfId="1085"/>
    <cellStyle name="Euro 3 17 2" xfId="1086"/>
    <cellStyle name="Euro 3 17 3" xfId="1087"/>
    <cellStyle name="Euro 3 17 4" xfId="1088"/>
    <cellStyle name="Euro 3 17 5" xfId="1089"/>
    <cellStyle name="Euro 3 18" xfId="1090"/>
    <cellStyle name="Euro 3 18 2" xfId="1091"/>
    <cellStyle name="Euro 3 18 3" xfId="1092"/>
    <cellStyle name="Euro 3 18 4" xfId="1093"/>
    <cellStyle name="Euro 3 18 5" xfId="1094"/>
    <cellStyle name="Euro 3 19" xfId="1095"/>
    <cellStyle name="Euro 3 19 2" xfId="1096"/>
    <cellStyle name="Euro 3 19 3" xfId="1097"/>
    <cellStyle name="Euro 3 19 4" xfId="1098"/>
    <cellStyle name="Euro 3 19 5" xfId="1099"/>
    <cellStyle name="Euro 3 2" xfId="1100"/>
    <cellStyle name="Euro 3 2 2" xfId="1101"/>
    <cellStyle name="Euro 3 2 3" xfId="1102"/>
    <cellStyle name="Euro 3 2 4" xfId="1103"/>
    <cellStyle name="Euro 3 2 5" xfId="1104"/>
    <cellStyle name="Euro 3 20" xfId="1105"/>
    <cellStyle name="Euro 3 20 2" xfId="1106"/>
    <cellStyle name="Euro 3 20 3" xfId="1107"/>
    <cellStyle name="Euro 3 20 4" xfId="1108"/>
    <cellStyle name="Euro 3 20 5" xfId="1109"/>
    <cellStyle name="Euro 3 21" xfId="1110"/>
    <cellStyle name="Euro 3 21 2" xfId="1111"/>
    <cellStyle name="Euro 3 21 3" xfId="1112"/>
    <cellStyle name="Euro 3 21 4" xfId="1113"/>
    <cellStyle name="Euro 3 21 5" xfId="1114"/>
    <cellStyle name="Euro 3 22" xfId="1115"/>
    <cellStyle name="Euro 3 22 2" xfId="1116"/>
    <cellStyle name="Euro 3 22 3" xfId="1117"/>
    <cellStyle name="Euro 3 22 4" xfId="1118"/>
    <cellStyle name="Euro 3 22 5" xfId="1119"/>
    <cellStyle name="Euro 3 23" xfId="1120"/>
    <cellStyle name="Euro 3 23 2" xfId="1121"/>
    <cellStyle name="Euro 3 23 3" xfId="1122"/>
    <cellStyle name="Euro 3 23 4" xfId="1123"/>
    <cellStyle name="Euro 3 23 5" xfId="1124"/>
    <cellStyle name="Euro 3 24" xfId="1125"/>
    <cellStyle name="Euro 3 24 2" xfId="1126"/>
    <cellStyle name="Euro 3 24 3" xfId="1127"/>
    <cellStyle name="Euro 3 24 4" xfId="1128"/>
    <cellStyle name="Euro 3 24 5" xfId="1129"/>
    <cellStyle name="Euro 3 25" xfId="1130"/>
    <cellStyle name="Euro 3 25 2" xfId="1131"/>
    <cellStyle name="Euro 3 25 3" xfId="1132"/>
    <cellStyle name="Euro 3 25 4" xfId="1133"/>
    <cellStyle name="Euro 3 25 5" xfId="1134"/>
    <cellStyle name="Euro 3 26" xfId="1135"/>
    <cellStyle name="Euro 3 26 2" xfId="1136"/>
    <cellStyle name="Euro 3 26 3" xfId="1137"/>
    <cellStyle name="Euro 3 26 4" xfId="1138"/>
    <cellStyle name="Euro 3 26 5" xfId="1139"/>
    <cellStyle name="Euro 3 27" xfId="1140"/>
    <cellStyle name="Euro 3 27 2" xfId="1141"/>
    <cellStyle name="Euro 3 27 3" xfId="1142"/>
    <cellStyle name="Euro 3 27 4" xfId="1143"/>
    <cellStyle name="Euro 3 27 5" xfId="1144"/>
    <cellStyle name="Euro 3 28" xfId="1145"/>
    <cellStyle name="Euro 3 28 2" xfId="1146"/>
    <cellStyle name="Euro 3 28 3" xfId="1147"/>
    <cellStyle name="Euro 3 28 4" xfId="1148"/>
    <cellStyle name="Euro 3 28 5" xfId="1149"/>
    <cellStyle name="Euro 3 29" xfId="1150"/>
    <cellStyle name="Euro 3 29 2" xfId="1151"/>
    <cellStyle name="Euro 3 29 3" xfId="1152"/>
    <cellStyle name="Euro 3 29 4" xfId="1153"/>
    <cellStyle name="Euro 3 29 5" xfId="1154"/>
    <cellStyle name="Euro 3 3" xfId="1155"/>
    <cellStyle name="Euro 3 3 2" xfId="1156"/>
    <cellStyle name="Euro 3 3 3" xfId="1157"/>
    <cellStyle name="Euro 3 3 4" xfId="1158"/>
    <cellStyle name="Euro 3 3 5" xfId="1159"/>
    <cellStyle name="Euro 3 30" xfId="1160"/>
    <cellStyle name="Euro 3 30 2" xfId="1161"/>
    <cellStyle name="Euro 3 30 3" xfId="1162"/>
    <cellStyle name="Euro 3 30 4" xfId="1163"/>
    <cellStyle name="Euro 3 30 5" xfId="1164"/>
    <cellStyle name="Euro 3 31" xfId="1165"/>
    <cellStyle name="Euro 3 31 2" xfId="1166"/>
    <cellStyle name="Euro 3 31 3" xfId="1167"/>
    <cellStyle name="Euro 3 31 4" xfId="1168"/>
    <cellStyle name="Euro 3 31 5" xfId="1169"/>
    <cellStyle name="Euro 3 32" xfId="1170"/>
    <cellStyle name="Euro 3 32 2" xfId="1171"/>
    <cellStyle name="Euro 3 32 3" xfId="1172"/>
    <cellStyle name="Euro 3 32 4" xfId="1173"/>
    <cellStyle name="Euro 3 32 5" xfId="1174"/>
    <cellStyle name="Euro 3 33" xfId="1175"/>
    <cellStyle name="Euro 3 33 2" xfId="1176"/>
    <cellStyle name="Euro 3 33 3" xfId="1177"/>
    <cellStyle name="Euro 3 33 4" xfId="1178"/>
    <cellStyle name="Euro 3 33 5" xfId="1179"/>
    <cellStyle name="Euro 3 34" xfId="1180"/>
    <cellStyle name="Euro 3 34 2" xfId="1181"/>
    <cellStyle name="Euro 3 34 3" xfId="1182"/>
    <cellStyle name="Euro 3 34 4" xfId="1183"/>
    <cellStyle name="Euro 3 34 5" xfId="1184"/>
    <cellStyle name="Euro 3 35" xfId="1185"/>
    <cellStyle name="Euro 3 35 2" xfId="1186"/>
    <cellStyle name="Euro 3 35 3" xfId="1187"/>
    <cellStyle name="Euro 3 35 4" xfId="1188"/>
    <cellStyle name="Euro 3 35 5" xfId="1189"/>
    <cellStyle name="Euro 3 36" xfId="1190"/>
    <cellStyle name="Euro 3 36 2" xfId="1191"/>
    <cellStyle name="Euro 3 36 3" xfId="1192"/>
    <cellStyle name="Euro 3 36 4" xfId="1193"/>
    <cellStyle name="Euro 3 36 5" xfId="1194"/>
    <cellStyle name="Euro 3 37" xfId="1195"/>
    <cellStyle name="Euro 3 37 2" xfId="1196"/>
    <cellStyle name="Euro 3 37 3" xfId="1197"/>
    <cellStyle name="Euro 3 37 4" xfId="1198"/>
    <cellStyle name="Euro 3 37 5" xfId="1199"/>
    <cellStyle name="Euro 3 38" xfId="1200"/>
    <cellStyle name="Euro 3 38 2" xfId="1201"/>
    <cellStyle name="Euro 3 38 3" xfId="1202"/>
    <cellStyle name="Euro 3 38 4" xfId="1203"/>
    <cellStyle name="Euro 3 38 5" xfId="1204"/>
    <cellStyle name="Euro 3 39" xfId="1205"/>
    <cellStyle name="Euro 3 39 2" xfId="1206"/>
    <cellStyle name="Euro 3 39 3" xfId="1207"/>
    <cellStyle name="Euro 3 39 4" xfId="1208"/>
    <cellStyle name="Euro 3 39 5" xfId="1209"/>
    <cellStyle name="Euro 3 4" xfId="1210"/>
    <cellStyle name="Euro 3 4 2" xfId="1211"/>
    <cellStyle name="Euro 3 4 3" xfId="1212"/>
    <cellStyle name="Euro 3 4 4" xfId="1213"/>
    <cellStyle name="Euro 3 4 5" xfId="1214"/>
    <cellStyle name="Euro 3 40" xfId="1215"/>
    <cellStyle name="Euro 3 40 2" xfId="1216"/>
    <cellStyle name="Euro 3 40 3" xfId="1217"/>
    <cellStyle name="Euro 3 40 4" xfId="1218"/>
    <cellStyle name="Euro 3 40 5" xfId="1219"/>
    <cellStyle name="Euro 3 41" xfId="1220"/>
    <cellStyle name="Euro 3 41 2" xfId="1221"/>
    <cellStyle name="Euro 3 41 3" xfId="1222"/>
    <cellStyle name="Euro 3 41 4" xfId="1223"/>
    <cellStyle name="Euro 3 41 5" xfId="1224"/>
    <cellStyle name="Euro 3 42" xfId="1225"/>
    <cellStyle name="Euro 3 42 2" xfId="1226"/>
    <cellStyle name="Euro 3 42 3" xfId="1227"/>
    <cellStyle name="Euro 3 42 4" xfId="1228"/>
    <cellStyle name="Euro 3 42 5" xfId="1229"/>
    <cellStyle name="Euro 3 43" xfId="1230"/>
    <cellStyle name="Euro 3 43 2" xfId="1231"/>
    <cellStyle name="Euro 3 43 3" xfId="1232"/>
    <cellStyle name="Euro 3 43 4" xfId="1233"/>
    <cellStyle name="Euro 3 43 5" xfId="1234"/>
    <cellStyle name="Euro 3 44" xfId="1235"/>
    <cellStyle name="Euro 3 44 2" xfId="1236"/>
    <cellStyle name="Euro 3 44 3" xfId="1237"/>
    <cellStyle name="Euro 3 44 4" xfId="1238"/>
    <cellStyle name="Euro 3 44 5" xfId="1239"/>
    <cellStyle name="Euro 3 45" xfId="1240"/>
    <cellStyle name="Euro 3 45 2" xfId="1241"/>
    <cellStyle name="Euro 3 45 3" xfId="1242"/>
    <cellStyle name="Euro 3 45 4" xfId="1243"/>
    <cellStyle name="Euro 3 45 5" xfId="1244"/>
    <cellStyle name="Euro 3 46" xfId="1245"/>
    <cellStyle name="Euro 3 46 2" xfId="1246"/>
    <cellStyle name="Euro 3 46 3" xfId="1247"/>
    <cellStyle name="Euro 3 46 4" xfId="1248"/>
    <cellStyle name="Euro 3 46 5" xfId="1249"/>
    <cellStyle name="Euro 3 47" xfId="1250"/>
    <cellStyle name="Euro 3 47 2" xfId="1251"/>
    <cellStyle name="Euro 3 47 3" xfId="1252"/>
    <cellStyle name="Euro 3 47 4" xfId="1253"/>
    <cellStyle name="Euro 3 47 5" xfId="1254"/>
    <cellStyle name="Euro 3 48" xfId="1255"/>
    <cellStyle name="Euro 3 48 2" xfId="1256"/>
    <cellStyle name="Euro 3 48 3" xfId="1257"/>
    <cellStyle name="Euro 3 48 4" xfId="1258"/>
    <cellStyle name="Euro 3 48 5" xfId="1259"/>
    <cellStyle name="Euro 3 49" xfId="1260"/>
    <cellStyle name="Euro 3 49 2" xfId="1261"/>
    <cellStyle name="Euro 3 49 3" xfId="1262"/>
    <cellStyle name="Euro 3 49 4" xfId="1263"/>
    <cellStyle name="Euro 3 49 5" xfId="1264"/>
    <cellStyle name="Euro 3 5" xfId="1265"/>
    <cellStyle name="Euro 3 5 2" xfId="1266"/>
    <cellStyle name="Euro 3 5 3" xfId="1267"/>
    <cellStyle name="Euro 3 5 4" xfId="1268"/>
    <cellStyle name="Euro 3 5 5" xfId="1269"/>
    <cellStyle name="Euro 3 50" xfId="1270"/>
    <cellStyle name="Euro 3 50 2" xfId="1271"/>
    <cellStyle name="Euro 3 50 3" xfId="1272"/>
    <cellStyle name="Euro 3 50 4" xfId="1273"/>
    <cellStyle name="Euro 3 50 5" xfId="1274"/>
    <cellStyle name="Euro 3 51" xfId="1275"/>
    <cellStyle name="Euro 3 51 2" xfId="1276"/>
    <cellStyle name="Euro 3 51 3" xfId="1277"/>
    <cellStyle name="Euro 3 51 4" xfId="1278"/>
    <cellStyle name="Euro 3 51 5" xfId="1279"/>
    <cellStyle name="Euro 3 52" xfId="1280"/>
    <cellStyle name="Euro 3 52 2" xfId="1281"/>
    <cellStyle name="Euro 3 52 3" xfId="1282"/>
    <cellStyle name="Euro 3 52 4" xfId="1283"/>
    <cellStyle name="Euro 3 52 5" xfId="1284"/>
    <cellStyle name="Euro 3 53" xfId="1285"/>
    <cellStyle name="Euro 3 53 2" xfId="1286"/>
    <cellStyle name="Euro 3 53 3" xfId="1287"/>
    <cellStyle name="Euro 3 53 4" xfId="1288"/>
    <cellStyle name="Euro 3 53 5" xfId="1289"/>
    <cellStyle name="Euro 3 54" xfId="1290"/>
    <cellStyle name="Euro 3 54 2" xfId="1291"/>
    <cellStyle name="Euro 3 54 3" xfId="1292"/>
    <cellStyle name="Euro 3 54 4" xfId="1293"/>
    <cellStyle name="Euro 3 54 5" xfId="1294"/>
    <cellStyle name="Euro 3 55" xfId="1295"/>
    <cellStyle name="Euro 3 55 2" xfId="1296"/>
    <cellStyle name="Euro 3 55 3" xfId="1297"/>
    <cellStyle name="Euro 3 55 4" xfId="1298"/>
    <cellStyle name="Euro 3 55 5" xfId="1299"/>
    <cellStyle name="Euro 3 56" xfId="1300"/>
    <cellStyle name="Euro 3 56 2" xfId="1301"/>
    <cellStyle name="Euro 3 56 3" xfId="1302"/>
    <cellStyle name="Euro 3 56 4" xfId="1303"/>
    <cellStyle name="Euro 3 56 5" xfId="1304"/>
    <cellStyle name="Euro 3 57" xfId="1305"/>
    <cellStyle name="Euro 3 57 2" xfId="1306"/>
    <cellStyle name="Euro 3 57 3" xfId="1307"/>
    <cellStyle name="Euro 3 57 4" xfId="1308"/>
    <cellStyle name="Euro 3 57 5" xfId="1309"/>
    <cellStyle name="Euro 3 58" xfId="1310"/>
    <cellStyle name="Euro 3 58 2" xfId="1311"/>
    <cellStyle name="Euro 3 58 3" xfId="1312"/>
    <cellStyle name="Euro 3 58 4" xfId="1313"/>
    <cellStyle name="Euro 3 58 5" xfId="1314"/>
    <cellStyle name="Euro 3 59" xfId="1315"/>
    <cellStyle name="Euro 3 6" xfId="1316"/>
    <cellStyle name="Euro 3 6 2" xfId="1317"/>
    <cellStyle name="Euro 3 6 3" xfId="1318"/>
    <cellStyle name="Euro 3 6 4" xfId="1319"/>
    <cellStyle name="Euro 3 6 5" xfId="1320"/>
    <cellStyle name="Euro 3 60" xfId="1321"/>
    <cellStyle name="Euro 3 61" xfId="1322"/>
    <cellStyle name="Euro 3 62" xfId="1323"/>
    <cellStyle name="Euro 3 7" xfId="1324"/>
    <cellStyle name="Euro 3 7 2" xfId="1325"/>
    <cellStyle name="Euro 3 7 3" xfId="1326"/>
    <cellStyle name="Euro 3 7 4" xfId="1327"/>
    <cellStyle name="Euro 3 7 5" xfId="1328"/>
    <cellStyle name="Euro 3 8" xfId="1329"/>
    <cellStyle name="Euro 3 8 2" xfId="1330"/>
    <cellStyle name="Euro 3 8 3" xfId="1331"/>
    <cellStyle name="Euro 3 8 4" xfId="1332"/>
    <cellStyle name="Euro 3 8 5" xfId="1333"/>
    <cellStyle name="Euro 3 9" xfId="1334"/>
    <cellStyle name="Euro 3 9 2" xfId="1335"/>
    <cellStyle name="Euro 3 9 3" xfId="1336"/>
    <cellStyle name="Euro 3 9 4" xfId="1337"/>
    <cellStyle name="Euro 3 9 5" xfId="1338"/>
    <cellStyle name="Euro 30" xfId="1339"/>
    <cellStyle name="Euro 30 2" xfId="1340"/>
    <cellStyle name="Euro 30 3" xfId="1341"/>
    <cellStyle name="Euro 30 4" xfId="1342"/>
    <cellStyle name="Euro 30 5" xfId="1343"/>
    <cellStyle name="Euro 31" xfId="1344"/>
    <cellStyle name="Euro 31 2" xfId="1345"/>
    <cellStyle name="Euro 31 3" xfId="1346"/>
    <cellStyle name="Euro 31 4" xfId="1347"/>
    <cellStyle name="Euro 31 5" xfId="1348"/>
    <cellStyle name="Euro 32" xfId="1349"/>
    <cellStyle name="Euro 32 2" xfId="1350"/>
    <cellStyle name="Euro 32 3" xfId="1351"/>
    <cellStyle name="Euro 32 4" xfId="1352"/>
    <cellStyle name="Euro 32 5" xfId="1353"/>
    <cellStyle name="Euro 33" xfId="1354"/>
    <cellStyle name="Euro 33 2" xfId="1355"/>
    <cellStyle name="Euro 33 3" xfId="1356"/>
    <cellStyle name="Euro 33 4" xfId="1357"/>
    <cellStyle name="Euro 33 5" xfId="1358"/>
    <cellStyle name="Euro 34" xfId="1359"/>
    <cellStyle name="Euro 34 2" xfId="1360"/>
    <cellStyle name="Euro 34 3" xfId="1361"/>
    <cellStyle name="Euro 34 4" xfId="1362"/>
    <cellStyle name="Euro 34 5" xfId="1363"/>
    <cellStyle name="Euro 35" xfId="1364"/>
    <cellStyle name="Euro 35 2" xfId="1365"/>
    <cellStyle name="Euro 35 3" xfId="1366"/>
    <cellStyle name="Euro 35 4" xfId="1367"/>
    <cellStyle name="Euro 35 5" xfId="1368"/>
    <cellStyle name="Euro 36" xfId="1369"/>
    <cellStyle name="Euro 36 2" xfId="1370"/>
    <cellStyle name="Euro 36 3" xfId="1371"/>
    <cellStyle name="Euro 36 4" xfId="1372"/>
    <cellStyle name="Euro 36 5" xfId="1373"/>
    <cellStyle name="Euro 37" xfId="1374"/>
    <cellStyle name="Euro 37 2" xfId="1375"/>
    <cellStyle name="Euro 37 3" xfId="1376"/>
    <cellStyle name="Euro 37 4" xfId="1377"/>
    <cellStyle name="Euro 37 5" xfId="1378"/>
    <cellStyle name="Euro 38" xfId="1379"/>
    <cellStyle name="Euro 38 2" xfId="1380"/>
    <cellStyle name="Euro 38 3" xfId="1381"/>
    <cellStyle name="Euro 38 4" xfId="1382"/>
    <cellStyle name="Euro 38 5" xfId="1383"/>
    <cellStyle name="Euro 39" xfId="1384"/>
    <cellStyle name="Euro 39 2" xfId="1385"/>
    <cellStyle name="Euro 39 3" xfId="1386"/>
    <cellStyle name="Euro 39 4" xfId="1387"/>
    <cellStyle name="Euro 39 5" xfId="1388"/>
    <cellStyle name="Euro 4" xfId="1389"/>
    <cellStyle name="Euro 4 10" xfId="1390"/>
    <cellStyle name="Euro 4 10 2" xfId="1391"/>
    <cellStyle name="Euro 4 10 3" xfId="1392"/>
    <cellStyle name="Euro 4 10 4" xfId="1393"/>
    <cellStyle name="Euro 4 10 5" xfId="1394"/>
    <cellStyle name="Euro 4 11" xfId="1395"/>
    <cellStyle name="Euro 4 11 2" xfId="1396"/>
    <cellStyle name="Euro 4 11 3" xfId="1397"/>
    <cellStyle name="Euro 4 11 4" xfId="1398"/>
    <cellStyle name="Euro 4 11 5" xfId="1399"/>
    <cellStyle name="Euro 4 12" xfId="1400"/>
    <cellStyle name="Euro 4 12 2" xfId="1401"/>
    <cellStyle name="Euro 4 12 3" xfId="1402"/>
    <cellStyle name="Euro 4 12 4" xfId="1403"/>
    <cellStyle name="Euro 4 12 5" xfId="1404"/>
    <cellStyle name="Euro 4 13" xfId="1405"/>
    <cellStyle name="Euro 4 13 2" xfId="1406"/>
    <cellStyle name="Euro 4 13 3" xfId="1407"/>
    <cellStyle name="Euro 4 13 4" xfId="1408"/>
    <cellStyle name="Euro 4 13 5" xfId="1409"/>
    <cellStyle name="Euro 4 14" xfId="1410"/>
    <cellStyle name="Euro 4 14 2" xfId="1411"/>
    <cellStyle name="Euro 4 14 3" xfId="1412"/>
    <cellStyle name="Euro 4 14 4" xfId="1413"/>
    <cellStyle name="Euro 4 14 5" xfId="1414"/>
    <cellStyle name="Euro 4 15" xfId="1415"/>
    <cellStyle name="Euro 4 15 2" xfId="1416"/>
    <cellStyle name="Euro 4 15 3" xfId="1417"/>
    <cellStyle name="Euro 4 15 4" xfId="1418"/>
    <cellStyle name="Euro 4 15 5" xfId="1419"/>
    <cellStyle name="Euro 4 16" xfId="1420"/>
    <cellStyle name="Euro 4 16 2" xfId="1421"/>
    <cellStyle name="Euro 4 16 3" xfId="1422"/>
    <cellStyle name="Euro 4 16 4" xfId="1423"/>
    <cellStyle name="Euro 4 16 5" xfId="1424"/>
    <cellStyle name="Euro 4 17" xfId="1425"/>
    <cellStyle name="Euro 4 17 2" xfId="1426"/>
    <cellStyle name="Euro 4 17 3" xfId="1427"/>
    <cellStyle name="Euro 4 17 4" xfId="1428"/>
    <cellStyle name="Euro 4 17 5" xfId="1429"/>
    <cellStyle name="Euro 4 18" xfId="1430"/>
    <cellStyle name="Euro 4 18 2" xfId="1431"/>
    <cellStyle name="Euro 4 18 3" xfId="1432"/>
    <cellStyle name="Euro 4 18 4" xfId="1433"/>
    <cellStyle name="Euro 4 18 5" xfId="1434"/>
    <cellStyle name="Euro 4 19" xfId="1435"/>
    <cellStyle name="Euro 4 19 2" xfId="1436"/>
    <cellStyle name="Euro 4 19 3" xfId="1437"/>
    <cellStyle name="Euro 4 19 4" xfId="1438"/>
    <cellStyle name="Euro 4 19 5" xfId="1439"/>
    <cellStyle name="Euro 4 2" xfId="1440"/>
    <cellStyle name="Euro 4 2 2" xfId="1441"/>
    <cellStyle name="Euro 4 2 3" xfId="1442"/>
    <cellStyle name="Euro 4 2 4" xfId="1443"/>
    <cellStyle name="Euro 4 2 5" xfId="1444"/>
    <cellStyle name="Euro 4 20" xfId="1445"/>
    <cellStyle name="Euro 4 20 2" xfId="1446"/>
    <cellStyle name="Euro 4 20 3" xfId="1447"/>
    <cellStyle name="Euro 4 20 4" xfId="1448"/>
    <cellStyle name="Euro 4 20 5" xfId="1449"/>
    <cellStyle name="Euro 4 21" xfId="1450"/>
    <cellStyle name="Euro 4 21 2" xfId="1451"/>
    <cellStyle name="Euro 4 21 3" xfId="1452"/>
    <cellStyle name="Euro 4 21 4" xfId="1453"/>
    <cellStyle name="Euro 4 21 5" xfId="1454"/>
    <cellStyle name="Euro 4 22" xfId="1455"/>
    <cellStyle name="Euro 4 22 2" xfId="1456"/>
    <cellStyle name="Euro 4 22 3" xfId="1457"/>
    <cellStyle name="Euro 4 22 4" xfId="1458"/>
    <cellStyle name="Euro 4 22 5" xfId="1459"/>
    <cellStyle name="Euro 4 23" xfId="1460"/>
    <cellStyle name="Euro 4 23 2" xfId="1461"/>
    <cellStyle name="Euro 4 23 3" xfId="1462"/>
    <cellStyle name="Euro 4 23 4" xfId="1463"/>
    <cellStyle name="Euro 4 23 5" xfId="1464"/>
    <cellStyle name="Euro 4 24" xfId="1465"/>
    <cellStyle name="Euro 4 24 2" xfId="1466"/>
    <cellStyle name="Euro 4 24 3" xfId="1467"/>
    <cellStyle name="Euro 4 24 4" xfId="1468"/>
    <cellStyle name="Euro 4 24 5" xfId="1469"/>
    <cellStyle name="Euro 4 25" xfId="1470"/>
    <cellStyle name="Euro 4 25 2" xfId="1471"/>
    <cellStyle name="Euro 4 25 3" xfId="1472"/>
    <cellStyle name="Euro 4 25 4" xfId="1473"/>
    <cellStyle name="Euro 4 25 5" xfId="1474"/>
    <cellStyle name="Euro 4 26" xfId="1475"/>
    <cellStyle name="Euro 4 26 2" xfId="1476"/>
    <cellStyle name="Euro 4 26 3" xfId="1477"/>
    <cellStyle name="Euro 4 26 4" xfId="1478"/>
    <cellStyle name="Euro 4 26 5" xfId="1479"/>
    <cellStyle name="Euro 4 27" xfId="1480"/>
    <cellStyle name="Euro 4 28" xfId="1481"/>
    <cellStyle name="Euro 4 29" xfId="1482"/>
    <cellStyle name="Euro 4 3" xfId="1483"/>
    <cellStyle name="Euro 4 3 2" xfId="1484"/>
    <cellStyle name="Euro 4 3 3" xfId="1485"/>
    <cellStyle name="Euro 4 3 4" xfId="1486"/>
    <cellStyle name="Euro 4 3 5" xfId="1487"/>
    <cellStyle name="Euro 4 30" xfId="1488"/>
    <cellStyle name="Euro 4 4" xfId="1489"/>
    <cellStyle name="Euro 4 4 2" xfId="1490"/>
    <cellStyle name="Euro 4 4 3" xfId="1491"/>
    <cellStyle name="Euro 4 4 4" xfId="1492"/>
    <cellStyle name="Euro 4 4 5" xfId="1493"/>
    <cellStyle name="Euro 4 5" xfId="1494"/>
    <cellStyle name="Euro 4 5 2" xfId="1495"/>
    <cellStyle name="Euro 4 5 3" xfId="1496"/>
    <cellStyle name="Euro 4 5 4" xfId="1497"/>
    <cellStyle name="Euro 4 5 5" xfId="1498"/>
    <cellStyle name="Euro 4 6" xfId="1499"/>
    <cellStyle name="Euro 4 6 2" xfId="1500"/>
    <cellStyle name="Euro 4 6 3" xfId="1501"/>
    <cellStyle name="Euro 4 6 4" xfId="1502"/>
    <cellStyle name="Euro 4 6 5" xfId="1503"/>
    <cellStyle name="Euro 4 7" xfId="1504"/>
    <cellStyle name="Euro 4 7 2" xfId="1505"/>
    <cellStyle name="Euro 4 7 3" xfId="1506"/>
    <cellStyle name="Euro 4 7 4" xfId="1507"/>
    <cellStyle name="Euro 4 7 5" xfId="1508"/>
    <cellStyle name="Euro 4 8" xfId="1509"/>
    <cellStyle name="Euro 4 8 2" xfId="1510"/>
    <cellStyle name="Euro 4 8 3" xfId="1511"/>
    <cellStyle name="Euro 4 8 4" xfId="1512"/>
    <cellStyle name="Euro 4 8 5" xfId="1513"/>
    <cellStyle name="Euro 4 9" xfId="1514"/>
    <cellStyle name="Euro 4 9 2" xfId="1515"/>
    <cellStyle name="Euro 4 9 3" xfId="1516"/>
    <cellStyle name="Euro 4 9 4" xfId="1517"/>
    <cellStyle name="Euro 4 9 5" xfId="1518"/>
    <cellStyle name="Euro 40" xfId="1519"/>
    <cellStyle name="Euro 40 2" xfId="1520"/>
    <cellStyle name="Euro 40 3" xfId="1521"/>
    <cellStyle name="Euro 40 4" xfId="1522"/>
    <cellStyle name="Euro 40 5" xfId="1523"/>
    <cellStyle name="Euro 41" xfId="1524"/>
    <cellStyle name="Euro 41 2" xfId="1525"/>
    <cellStyle name="Euro 41 3" xfId="1526"/>
    <cellStyle name="Euro 41 4" xfId="1527"/>
    <cellStyle name="Euro 41 5" xfId="1528"/>
    <cellStyle name="Euro 42" xfId="1529"/>
    <cellStyle name="Euro 42 2" xfId="1530"/>
    <cellStyle name="Euro 42 3" xfId="1531"/>
    <cellStyle name="Euro 42 4" xfId="1532"/>
    <cellStyle name="Euro 42 5" xfId="1533"/>
    <cellStyle name="Euro 43" xfId="1534"/>
    <cellStyle name="Euro 43 2" xfId="1535"/>
    <cellStyle name="Euro 43 3" xfId="1536"/>
    <cellStyle name="Euro 43 4" xfId="1537"/>
    <cellStyle name="Euro 43 5" xfId="1538"/>
    <cellStyle name="Euro 44" xfId="1539"/>
    <cellStyle name="Euro 44 2" xfId="1540"/>
    <cellStyle name="Euro 44 3" xfId="1541"/>
    <cellStyle name="Euro 44 4" xfId="1542"/>
    <cellStyle name="Euro 44 5" xfId="1543"/>
    <cellStyle name="Euro 45" xfId="1544"/>
    <cellStyle name="Euro 45 2" xfId="1545"/>
    <cellStyle name="Euro 45 3" xfId="1546"/>
    <cellStyle name="Euro 45 4" xfId="1547"/>
    <cellStyle name="Euro 45 5" xfId="1548"/>
    <cellStyle name="Euro 46" xfId="1549"/>
    <cellStyle name="Euro 46 2" xfId="1550"/>
    <cellStyle name="Euro 46 3" xfId="1551"/>
    <cellStyle name="Euro 46 4" xfId="1552"/>
    <cellStyle name="Euro 46 5" xfId="1553"/>
    <cellStyle name="Euro 47" xfId="1554"/>
    <cellStyle name="Euro 47 2" xfId="1555"/>
    <cellStyle name="Euro 47 3" xfId="1556"/>
    <cellStyle name="Euro 47 4" xfId="1557"/>
    <cellStyle name="Euro 47 5" xfId="1558"/>
    <cellStyle name="Euro 48" xfId="1559"/>
    <cellStyle name="Euro 48 2" xfId="1560"/>
    <cellStyle name="Euro 48 3" xfId="1561"/>
    <cellStyle name="Euro 48 4" xfId="1562"/>
    <cellStyle name="Euro 48 5" xfId="1563"/>
    <cellStyle name="Euro 49" xfId="1564"/>
    <cellStyle name="Euro 49 2" xfId="1565"/>
    <cellStyle name="Euro 49 3" xfId="1566"/>
    <cellStyle name="Euro 49 4" xfId="1567"/>
    <cellStyle name="Euro 49 5" xfId="1568"/>
    <cellStyle name="Euro 5" xfId="1569"/>
    <cellStyle name="Euro 5 10" xfId="1570"/>
    <cellStyle name="Euro 5 10 2" xfId="1571"/>
    <cellStyle name="Euro 5 10 3" xfId="1572"/>
    <cellStyle name="Euro 5 10 4" xfId="1573"/>
    <cellStyle name="Euro 5 10 5" xfId="1574"/>
    <cellStyle name="Euro 5 11" xfId="1575"/>
    <cellStyle name="Euro 5 11 2" xfId="1576"/>
    <cellStyle name="Euro 5 11 2 2" xfId="1577"/>
    <cellStyle name="Euro 5 11 2 3" xfId="1578"/>
    <cellStyle name="Euro 5 11 2 4" xfId="1579"/>
    <cellStyle name="Euro 5 11 2 5" xfId="1580"/>
    <cellStyle name="Euro 5 11 3" xfId="1581"/>
    <cellStyle name="Euro 5 11 4" xfId="1582"/>
    <cellStyle name="Euro 5 11 5" xfId="1583"/>
    <cellStyle name="Euro 5 11 6" xfId="1584"/>
    <cellStyle name="Euro 5 12" xfId="1585"/>
    <cellStyle name="Euro 5 12 2" xfId="1586"/>
    <cellStyle name="Euro 5 12 3" xfId="1587"/>
    <cellStyle name="Euro 5 12 4" xfId="1588"/>
    <cellStyle name="Euro 5 12 5" xfId="1589"/>
    <cellStyle name="Euro 5 13" xfId="1590"/>
    <cellStyle name="Euro 5 13 2" xfId="1591"/>
    <cellStyle name="Euro 5 13 3" xfId="1592"/>
    <cellStyle name="Euro 5 13 4" xfId="1593"/>
    <cellStyle name="Euro 5 13 5" xfId="1594"/>
    <cellStyle name="Euro 5 14" xfId="1595"/>
    <cellStyle name="Euro 5 14 2" xfId="1596"/>
    <cellStyle name="Euro 5 14 3" xfId="1597"/>
    <cellStyle name="Euro 5 14 4" xfId="1598"/>
    <cellStyle name="Euro 5 14 5" xfId="1599"/>
    <cellStyle name="Euro 5 15" xfId="1600"/>
    <cellStyle name="Euro 5 15 2" xfId="1601"/>
    <cellStyle name="Euro 5 15 3" xfId="1602"/>
    <cellStyle name="Euro 5 15 4" xfId="1603"/>
    <cellStyle name="Euro 5 15 5" xfId="1604"/>
    <cellStyle name="Euro 5 16" xfId="1605"/>
    <cellStyle name="Euro 5 16 2" xfId="1606"/>
    <cellStyle name="Euro 5 16 3" xfId="1607"/>
    <cellStyle name="Euro 5 16 4" xfId="1608"/>
    <cellStyle name="Euro 5 16 5" xfId="1609"/>
    <cellStyle name="Euro 5 17" xfId="1610"/>
    <cellStyle name="Euro 5 17 2" xfId="1611"/>
    <cellStyle name="Euro 5 17 3" xfId="1612"/>
    <cellStyle name="Euro 5 17 4" xfId="1613"/>
    <cellStyle name="Euro 5 17 5" xfId="1614"/>
    <cellStyle name="Euro 5 18" xfId="1615"/>
    <cellStyle name="Euro 5 18 2" xfId="1616"/>
    <cellStyle name="Euro 5 18 3" xfId="1617"/>
    <cellStyle name="Euro 5 18 4" xfId="1618"/>
    <cellStyle name="Euro 5 18 5" xfId="1619"/>
    <cellStyle name="Euro 5 19" xfId="1620"/>
    <cellStyle name="Euro 5 19 2" xfId="1621"/>
    <cellStyle name="Euro 5 19 3" xfId="1622"/>
    <cellStyle name="Euro 5 19 4" xfId="1623"/>
    <cellStyle name="Euro 5 19 5" xfId="1624"/>
    <cellStyle name="Euro 5 2" xfId="1625"/>
    <cellStyle name="Euro 5 2 2" xfId="1626"/>
    <cellStyle name="Euro 5 2 3" xfId="1627"/>
    <cellStyle name="Euro 5 2 4" xfId="1628"/>
    <cellStyle name="Euro 5 2 5" xfId="1629"/>
    <cellStyle name="Euro 5 20" xfId="1630"/>
    <cellStyle name="Euro 5 20 2" xfId="1631"/>
    <cellStyle name="Euro 5 20 3" xfId="1632"/>
    <cellStyle name="Euro 5 20 4" xfId="1633"/>
    <cellStyle name="Euro 5 20 5" xfId="1634"/>
    <cellStyle name="Euro 5 21" xfId="1635"/>
    <cellStyle name="Euro 5 21 2" xfId="1636"/>
    <cellStyle name="Euro 5 21 3" xfId="1637"/>
    <cellStyle name="Euro 5 21 4" xfId="1638"/>
    <cellStyle name="Euro 5 21 5" xfId="1639"/>
    <cellStyle name="Euro 5 22" xfId="1640"/>
    <cellStyle name="Euro 5 22 2" xfId="1641"/>
    <cellStyle name="Euro 5 22 3" xfId="1642"/>
    <cellStyle name="Euro 5 22 4" xfId="1643"/>
    <cellStyle name="Euro 5 22 5" xfId="1644"/>
    <cellStyle name="Euro 5 23" xfId="1645"/>
    <cellStyle name="Euro 5 23 2" xfId="1646"/>
    <cellStyle name="Euro 5 23 3" xfId="1647"/>
    <cellStyle name="Euro 5 23 4" xfId="1648"/>
    <cellStyle name="Euro 5 23 5" xfId="1649"/>
    <cellStyle name="Euro 5 24" xfId="1650"/>
    <cellStyle name="Euro 5 24 2" xfId="1651"/>
    <cellStyle name="Euro 5 24 3" xfId="1652"/>
    <cellStyle name="Euro 5 24 4" xfId="1653"/>
    <cellStyle name="Euro 5 24 5" xfId="1654"/>
    <cellStyle name="Euro 5 25" xfId="1655"/>
    <cellStyle name="Euro 5 25 2" xfId="1656"/>
    <cellStyle name="Euro 5 25 3" xfId="1657"/>
    <cellStyle name="Euro 5 25 4" xfId="1658"/>
    <cellStyle name="Euro 5 25 5" xfId="1659"/>
    <cellStyle name="Euro 5 26" xfId="1660"/>
    <cellStyle name="Euro 5 26 2" xfId="1661"/>
    <cellStyle name="Euro 5 26 3" xfId="1662"/>
    <cellStyle name="Euro 5 26 4" xfId="1663"/>
    <cellStyle name="Euro 5 26 5" xfId="1664"/>
    <cellStyle name="Euro 5 27" xfId="1665"/>
    <cellStyle name="Euro 5 27 2" xfId="1666"/>
    <cellStyle name="Euro 5 27 3" xfId="1667"/>
    <cellStyle name="Euro 5 27 4" xfId="1668"/>
    <cellStyle name="Euro 5 27 5" xfId="1669"/>
    <cellStyle name="Euro 5 28" xfId="1670"/>
    <cellStyle name="Euro 5 28 2" xfId="1671"/>
    <cellStyle name="Euro 5 28 3" xfId="1672"/>
    <cellStyle name="Euro 5 28 4" xfId="1673"/>
    <cellStyle name="Euro 5 28 5" xfId="1674"/>
    <cellStyle name="Euro 5 29" xfId="1675"/>
    <cellStyle name="Euro 5 29 2" xfId="1676"/>
    <cellStyle name="Euro 5 29 3" xfId="1677"/>
    <cellStyle name="Euro 5 29 4" xfId="1678"/>
    <cellStyle name="Euro 5 29 5" xfId="1679"/>
    <cellStyle name="Euro 5 3" xfId="1680"/>
    <cellStyle name="Euro 5 3 2" xfId="1681"/>
    <cellStyle name="Euro 5 3 3" xfId="1682"/>
    <cellStyle name="Euro 5 3 4" xfId="1683"/>
    <cellStyle name="Euro 5 3 5" xfId="1684"/>
    <cellStyle name="Euro 5 30" xfId="1685"/>
    <cellStyle name="Euro 5 31" xfId="1686"/>
    <cellStyle name="Euro 5 32" xfId="1687"/>
    <cellStyle name="Euro 5 33" xfId="1688"/>
    <cellStyle name="Euro 5 4" xfId="1689"/>
    <cellStyle name="Euro 5 4 2" xfId="1690"/>
    <cellStyle name="Euro 5 4 3" xfId="1691"/>
    <cellStyle name="Euro 5 4 4" xfId="1692"/>
    <cellStyle name="Euro 5 4 5" xfId="1693"/>
    <cellStyle name="Euro 5 5" xfId="1694"/>
    <cellStyle name="Euro 5 5 2" xfId="1695"/>
    <cellStyle name="Euro 5 5 3" xfId="1696"/>
    <cellStyle name="Euro 5 5 4" xfId="1697"/>
    <cellStyle name="Euro 5 5 5" xfId="1698"/>
    <cellStyle name="Euro 5 6" xfId="1699"/>
    <cellStyle name="Euro 5 6 2" xfId="1700"/>
    <cellStyle name="Euro 5 6 3" xfId="1701"/>
    <cellStyle name="Euro 5 6 4" xfId="1702"/>
    <cellStyle name="Euro 5 6 5" xfId="1703"/>
    <cellStyle name="Euro 5 7" xfId="1704"/>
    <cellStyle name="Euro 5 7 2" xfId="1705"/>
    <cellStyle name="Euro 5 7 3" xfId="1706"/>
    <cellStyle name="Euro 5 7 4" xfId="1707"/>
    <cellStyle name="Euro 5 7 5" xfId="1708"/>
    <cellStyle name="Euro 5 8" xfId="1709"/>
    <cellStyle name="Euro 5 8 10" xfId="1710"/>
    <cellStyle name="Euro 5 8 10 2" xfId="1711"/>
    <cellStyle name="Euro 5 8 10 3" xfId="1712"/>
    <cellStyle name="Euro 5 8 10 4" xfId="1713"/>
    <cellStyle name="Euro 5 8 10 5" xfId="1714"/>
    <cellStyle name="Euro 5 8 11" xfId="1715"/>
    <cellStyle name="Euro 5 8 11 2" xfId="1716"/>
    <cellStyle name="Euro 5 8 11 3" xfId="1717"/>
    <cellStyle name="Euro 5 8 11 4" xfId="1718"/>
    <cellStyle name="Euro 5 8 11 5" xfId="1719"/>
    <cellStyle name="Euro 5 8 12" xfId="1720"/>
    <cellStyle name="Euro 5 8 12 2" xfId="1721"/>
    <cellStyle name="Euro 5 8 12 3" xfId="1722"/>
    <cellStyle name="Euro 5 8 12 4" xfId="1723"/>
    <cellStyle name="Euro 5 8 12 5" xfId="1724"/>
    <cellStyle name="Euro 5 8 13" xfId="1725"/>
    <cellStyle name="Euro 5 8 13 2" xfId="1726"/>
    <cellStyle name="Euro 5 8 13 3" xfId="1727"/>
    <cellStyle name="Euro 5 8 13 4" xfId="1728"/>
    <cellStyle name="Euro 5 8 13 5" xfId="1729"/>
    <cellStyle name="Euro 5 8 14" xfId="1730"/>
    <cellStyle name="Euro 5 8 14 2" xfId="1731"/>
    <cellStyle name="Euro 5 8 14 3" xfId="1732"/>
    <cellStyle name="Euro 5 8 14 4" xfId="1733"/>
    <cellStyle name="Euro 5 8 14 5" xfId="1734"/>
    <cellStyle name="Euro 5 8 15" xfId="1735"/>
    <cellStyle name="Euro 5 8 15 2" xfId="1736"/>
    <cellStyle name="Euro 5 8 15 3" xfId="1737"/>
    <cellStyle name="Euro 5 8 15 4" xfId="1738"/>
    <cellStyle name="Euro 5 8 15 5" xfId="1739"/>
    <cellStyle name="Euro 5 8 16" xfId="1740"/>
    <cellStyle name="Euro 5 8 16 2" xfId="1741"/>
    <cellStyle name="Euro 5 8 16 3" xfId="1742"/>
    <cellStyle name="Euro 5 8 16 4" xfId="1743"/>
    <cellStyle name="Euro 5 8 16 5" xfId="1744"/>
    <cellStyle name="Euro 5 8 17" xfId="1745"/>
    <cellStyle name="Euro 5 8 17 2" xfId="1746"/>
    <cellStyle name="Euro 5 8 17 3" xfId="1747"/>
    <cellStyle name="Euro 5 8 17 4" xfId="1748"/>
    <cellStyle name="Euro 5 8 17 5" xfId="1749"/>
    <cellStyle name="Euro 5 8 18" xfId="1750"/>
    <cellStyle name="Euro 5 8 18 2" xfId="1751"/>
    <cellStyle name="Euro 5 8 18 3" xfId="1752"/>
    <cellStyle name="Euro 5 8 18 4" xfId="1753"/>
    <cellStyle name="Euro 5 8 18 5" xfId="1754"/>
    <cellStyle name="Euro 5 8 19" xfId="1755"/>
    <cellStyle name="Euro 5 8 19 2" xfId="1756"/>
    <cellStyle name="Euro 5 8 19 3" xfId="1757"/>
    <cellStyle name="Euro 5 8 19 4" xfId="1758"/>
    <cellStyle name="Euro 5 8 19 5" xfId="1759"/>
    <cellStyle name="Euro 5 8 2" xfId="1760"/>
    <cellStyle name="Euro 5 8 2 10" xfId="1761"/>
    <cellStyle name="Euro 5 8 2 10 2" xfId="1762"/>
    <cellStyle name="Euro 5 8 2 10 3" xfId="1763"/>
    <cellStyle name="Euro 5 8 2 10 4" xfId="1764"/>
    <cellStyle name="Euro 5 8 2 10 5" xfId="1765"/>
    <cellStyle name="Euro 5 8 2 11" xfId="1766"/>
    <cellStyle name="Euro 5 8 2 11 2" xfId="1767"/>
    <cellStyle name="Euro 5 8 2 11 3" xfId="1768"/>
    <cellStyle name="Euro 5 8 2 11 4" xfId="1769"/>
    <cellStyle name="Euro 5 8 2 11 5" xfId="1770"/>
    <cellStyle name="Euro 5 8 2 12" xfId="1771"/>
    <cellStyle name="Euro 5 8 2 12 2" xfId="1772"/>
    <cellStyle name="Euro 5 8 2 12 3" xfId="1773"/>
    <cellStyle name="Euro 5 8 2 12 4" xfId="1774"/>
    <cellStyle name="Euro 5 8 2 12 5" xfId="1775"/>
    <cellStyle name="Euro 5 8 2 13" xfId="1776"/>
    <cellStyle name="Euro 5 8 2 13 2" xfId="1777"/>
    <cellStyle name="Euro 5 8 2 13 3" xfId="1778"/>
    <cellStyle name="Euro 5 8 2 13 4" xfId="1779"/>
    <cellStyle name="Euro 5 8 2 13 5" xfId="1780"/>
    <cellStyle name="Euro 5 8 2 14" xfId="1781"/>
    <cellStyle name="Euro 5 8 2 14 2" xfId="1782"/>
    <cellStyle name="Euro 5 8 2 14 3" xfId="1783"/>
    <cellStyle name="Euro 5 8 2 14 4" xfId="1784"/>
    <cellStyle name="Euro 5 8 2 14 5" xfId="1785"/>
    <cellStyle name="Euro 5 8 2 15" xfId="1786"/>
    <cellStyle name="Euro 5 8 2 15 2" xfId="1787"/>
    <cellStyle name="Euro 5 8 2 15 3" xfId="1788"/>
    <cellStyle name="Euro 5 8 2 15 4" xfId="1789"/>
    <cellStyle name="Euro 5 8 2 15 5" xfId="1790"/>
    <cellStyle name="Euro 5 8 2 16" xfId="1791"/>
    <cellStyle name="Euro 5 8 2 16 2" xfId="1792"/>
    <cellStyle name="Euro 5 8 2 16 3" xfId="1793"/>
    <cellStyle name="Euro 5 8 2 16 4" xfId="1794"/>
    <cellStyle name="Euro 5 8 2 16 5" xfId="1795"/>
    <cellStyle name="Euro 5 8 2 17" xfId="1796"/>
    <cellStyle name="Euro 5 8 2 17 2" xfId="1797"/>
    <cellStyle name="Euro 5 8 2 17 3" xfId="1798"/>
    <cellStyle name="Euro 5 8 2 17 4" xfId="1799"/>
    <cellStyle name="Euro 5 8 2 17 5" xfId="1800"/>
    <cellStyle name="Euro 5 8 2 18" xfId="1801"/>
    <cellStyle name="Euro 5 8 2 18 2" xfId="1802"/>
    <cellStyle name="Euro 5 8 2 18 3" xfId="1803"/>
    <cellStyle name="Euro 5 8 2 18 4" xfId="1804"/>
    <cellStyle name="Euro 5 8 2 18 5" xfId="1805"/>
    <cellStyle name="Euro 5 8 2 19" xfId="1806"/>
    <cellStyle name="Euro 5 8 2 19 2" xfId="1807"/>
    <cellStyle name="Euro 5 8 2 19 3" xfId="1808"/>
    <cellStyle name="Euro 5 8 2 19 4" xfId="1809"/>
    <cellStyle name="Euro 5 8 2 19 5" xfId="1810"/>
    <cellStyle name="Euro 5 8 2 2" xfId="1811"/>
    <cellStyle name="Euro 5 8 2 2 2" xfId="1812"/>
    <cellStyle name="Euro 5 8 2 2 2 2" xfId="1813"/>
    <cellStyle name="Euro 5 8 2 2 2 3" xfId="1814"/>
    <cellStyle name="Euro 5 8 2 2 2 4" xfId="1815"/>
    <cellStyle name="Euro 5 8 2 2 2 5" xfId="1816"/>
    <cellStyle name="Euro 5 8 2 2 3" xfId="1817"/>
    <cellStyle name="Euro 5 8 2 2 4" xfId="1818"/>
    <cellStyle name="Euro 5 8 2 2 5" xfId="1819"/>
    <cellStyle name="Euro 5 8 2 2 6" xfId="1820"/>
    <cellStyle name="Euro 5 8 2 20" xfId="1821"/>
    <cellStyle name="Euro 5 8 2 20 2" xfId="1822"/>
    <cellStyle name="Euro 5 8 2 20 3" xfId="1823"/>
    <cellStyle name="Euro 5 8 2 20 4" xfId="1824"/>
    <cellStyle name="Euro 5 8 2 20 5" xfId="1825"/>
    <cellStyle name="Euro 5 8 2 21" xfId="1826"/>
    <cellStyle name="Euro 5 8 2 22" xfId="1827"/>
    <cellStyle name="Euro 5 8 2 23" xfId="1828"/>
    <cellStyle name="Euro 5 8 2 24" xfId="1829"/>
    <cellStyle name="Euro 5 8 2 3" xfId="1830"/>
    <cellStyle name="Euro 5 8 2 3 2" xfId="1831"/>
    <cellStyle name="Euro 5 8 2 3 3" xfId="1832"/>
    <cellStyle name="Euro 5 8 2 3 4" xfId="1833"/>
    <cellStyle name="Euro 5 8 2 3 5" xfId="1834"/>
    <cellStyle name="Euro 5 8 2 4" xfId="1835"/>
    <cellStyle name="Euro 5 8 2 4 2" xfId="1836"/>
    <cellStyle name="Euro 5 8 2 4 3" xfId="1837"/>
    <cellStyle name="Euro 5 8 2 4 4" xfId="1838"/>
    <cellStyle name="Euro 5 8 2 4 5" xfId="1839"/>
    <cellStyle name="Euro 5 8 2 5" xfId="1840"/>
    <cellStyle name="Euro 5 8 2 5 2" xfId="1841"/>
    <cellStyle name="Euro 5 8 2 5 3" xfId="1842"/>
    <cellStyle name="Euro 5 8 2 5 4" xfId="1843"/>
    <cellStyle name="Euro 5 8 2 5 5" xfId="1844"/>
    <cellStyle name="Euro 5 8 2 6" xfId="1845"/>
    <cellStyle name="Euro 5 8 2 6 2" xfId="1846"/>
    <cellStyle name="Euro 5 8 2 6 3" xfId="1847"/>
    <cellStyle name="Euro 5 8 2 6 4" xfId="1848"/>
    <cellStyle name="Euro 5 8 2 6 5" xfId="1849"/>
    <cellStyle name="Euro 5 8 2 7" xfId="1850"/>
    <cellStyle name="Euro 5 8 2 7 2" xfId="1851"/>
    <cellStyle name="Euro 5 8 2 7 3" xfId="1852"/>
    <cellStyle name="Euro 5 8 2 7 4" xfId="1853"/>
    <cellStyle name="Euro 5 8 2 7 5" xfId="1854"/>
    <cellStyle name="Euro 5 8 2 8" xfId="1855"/>
    <cellStyle name="Euro 5 8 2 8 2" xfId="1856"/>
    <cellStyle name="Euro 5 8 2 8 3" xfId="1857"/>
    <cellStyle name="Euro 5 8 2 8 4" xfId="1858"/>
    <cellStyle name="Euro 5 8 2 8 5" xfId="1859"/>
    <cellStyle name="Euro 5 8 2 9" xfId="1860"/>
    <cellStyle name="Euro 5 8 2 9 2" xfId="1861"/>
    <cellStyle name="Euro 5 8 2 9 3" xfId="1862"/>
    <cellStyle name="Euro 5 8 2 9 4" xfId="1863"/>
    <cellStyle name="Euro 5 8 2 9 5" xfId="1864"/>
    <cellStyle name="Euro 5 8 20" xfId="1865"/>
    <cellStyle name="Euro 5 8 20 2" xfId="1866"/>
    <cellStyle name="Euro 5 8 20 3" xfId="1867"/>
    <cellStyle name="Euro 5 8 20 4" xfId="1868"/>
    <cellStyle name="Euro 5 8 20 5" xfId="1869"/>
    <cellStyle name="Euro 5 8 21" xfId="1870"/>
    <cellStyle name="Euro 5 8 22" xfId="1871"/>
    <cellStyle name="Euro 5 8 23" xfId="1872"/>
    <cellStyle name="Euro 5 8 24" xfId="1873"/>
    <cellStyle name="Euro 5 8 3" xfId="1874"/>
    <cellStyle name="Euro 5 8 3 2" xfId="1875"/>
    <cellStyle name="Euro 5 8 3 2 2" xfId="1876"/>
    <cellStyle name="Euro 5 8 3 2 3" xfId="1877"/>
    <cellStyle name="Euro 5 8 3 2 4" xfId="1878"/>
    <cellStyle name="Euro 5 8 3 2 5" xfId="1879"/>
    <cellStyle name="Euro 5 8 3 3" xfId="1880"/>
    <cellStyle name="Euro 5 8 3 4" xfId="1881"/>
    <cellStyle name="Euro 5 8 3 5" xfId="1882"/>
    <cellStyle name="Euro 5 8 3 6" xfId="1883"/>
    <cellStyle name="Euro 5 8 4" xfId="1884"/>
    <cellStyle name="Euro 5 8 4 2" xfId="1885"/>
    <cellStyle name="Euro 5 8 4 3" xfId="1886"/>
    <cellStyle name="Euro 5 8 4 4" xfId="1887"/>
    <cellStyle name="Euro 5 8 4 5" xfId="1888"/>
    <cellStyle name="Euro 5 8 5" xfId="1889"/>
    <cellStyle name="Euro 5 8 5 2" xfId="1890"/>
    <cellStyle name="Euro 5 8 5 3" xfId="1891"/>
    <cellStyle name="Euro 5 8 5 4" xfId="1892"/>
    <cellStyle name="Euro 5 8 5 5" xfId="1893"/>
    <cellStyle name="Euro 5 8 6" xfId="1894"/>
    <cellStyle name="Euro 5 8 6 2" xfId="1895"/>
    <cellStyle name="Euro 5 8 6 3" xfId="1896"/>
    <cellStyle name="Euro 5 8 6 4" xfId="1897"/>
    <cellStyle name="Euro 5 8 6 5" xfId="1898"/>
    <cellStyle name="Euro 5 8 7" xfId="1899"/>
    <cellStyle name="Euro 5 8 7 2" xfId="1900"/>
    <cellStyle name="Euro 5 8 7 3" xfId="1901"/>
    <cellStyle name="Euro 5 8 7 4" xfId="1902"/>
    <cellStyle name="Euro 5 8 7 5" xfId="1903"/>
    <cellStyle name="Euro 5 8 8" xfId="1904"/>
    <cellStyle name="Euro 5 8 8 2" xfId="1905"/>
    <cellStyle name="Euro 5 8 8 3" xfId="1906"/>
    <cellStyle name="Euro 5 8 8 4" xfId="1907"/>
    <cellStyle name="Euro 5 8 8 5" xfId="1908"/>
    <cellStyle name="Euro 5 8 9" xfId="1909"/>
    <cellStyle name="Euro 5 8 9 2" xfId="1910"/>
    <cellStyle name="Euro 5 8 9 3" xfId="1911"/>
    <cellStyle name="Euro 5 8 9 4" xfId="1912"/>
    <cellStyle name="Euro 5 8 9 5" xfId="1913"/>
    <cellStyle name="Euro 5 9" xfId="1914"/>
    <cellStyle name="Euro 5 9 2" xfId="1915"/>
    <cellStyle name="Euro 5 9 3" xfId="1916"/>
    <cellStyle name="Euro 5 9 4" xfId="1917"/>
    <cellStyle name="Euro 5 9 5" xfId="1918"/>
    <cellStyle name="Euro 50" xfId="1919"/>
    <cellStyle name="Euro 50 2" xfId="1920"/>
    <cellStyle name="Euro 50 3" xfId="1921"/>
    <cellStyle name="Euro 50 4" xfId="1922"/>
    <cellStyle name="Euro 50 5" xfId="1923"/>
    <cellStyle name="Euro 51" xfId="1924"/>
    <cellStyle name="Euro 51 2" xfId="1925"/>
    <cellStyle name="Euro 51 3" xfId="1926"/>
    <cellStyle name="Euro 51 4" xfId="1927"/>
    <cellStyle name="Euro 51 5" xfId="1928"/>
    <cellStyle name="Euro 52" xfId="1929"/>
    <cellStyle name="Euro 52 2" xfId="1930"/>
    <cellStyle name="Euro 52 3" xfId="1931"/>
    <cellStyle name="Euro 52 4" xfId="1932"/>
    <cellStyle name="Euro 52 5" xfId="1933"/>
    <cellStyle name="Euro 53" xfId="1934"/>
    <cellStyle name="Euro 53 2" xfId="1935"/>
    <cellStyle name="Euro 53 3" xfId="1936"/>
    <cellStyle name="Euro 53 4" xfId="1937"/>
    <cellStyle name="Euro 53 5" xfId="1938"/>
    <cellStyle name="Euro 54" xfId="1939"/>
    <cellStyle name="Euro 54 2" xfId="1940"/>
    <cellStyle name="Euro 54 3" xfId="1941"/>
    <cellStyle name="Euro 54 4" xfId="1942"/>
    <cellStyle name="Euro 54 5" xfId="1943"/>
    <cellStyle name="Euro 55" xfId="1944"/>
    <cellStyle name="Euro 55 2" xfId="1945"/>
    <cellStyle name="Euro 55 3" xfId="1946"/>
    <cellStyle name="Euro 55 4" xfId="1947"/>
    <cellStyle name="Euro 55 5" xfId="1948"/>
    <cellStyle name="Euro 56" xfId="1949"/>
    <cellStyle name="Euro 56 2" xfId="1950"/>
    <cellStyle name="Euro 56 3" xfId="1951"/>
    <cellStyle name="Euro 56 4" xfId="1952"/>
    <cellStyle name="Euro 56 5" xfId="1953"/>
    <cellStyle name="Euro 57" xfId="1954"/>
    <cellStyle name="Euro 57 2" xfId="1955"/>
    <cellStyle name="Euro 57 3" xfId="1956"/>
    <cellStyle name="Euro 57 4" xfId="1957"/>
    <cellStyle name="Euro 57 5" xfId="1958"/>
    <cellStyle name="Euro 58" xfId="1959"/>
    <cellStyle name="Euro 58 2" xfId="1960"/>
    <cellStyle name="Euro 58 3" xfId="1961"/>
    <cellStyle name="Euro 58 4" xfId="1962"/>
    <cellStyle name="Euro 58 5" xfId="1963"/>
    <cellStyle name="Euro 59" xfId="1964"/>
    <cellStyle name="Euro 59 2" xfId="1965"/>
    <cellStyle name="Euro 59 3" xfId="1966"/>
    <cellStyle name="Euro 59 4" xfId="1967"/>
    <cellStyle name="Euro 59 5" xfId="1968"/>
    <cellStyle name="Euro 6" xfId="1969"/>
    <cellStyle name="Euro 6 10" xfId="1970"/>
    <cellStyle name="Euro 6 10 2" xfId="1971"/>
    <cellStyle name="Euro 6 10 3" xfId="1972"/>
    <cellStyle name="Euro 6 10 4" xfId="1973"/>
    <cellStyle name="Euro 6 10 5" xfId="1974"/>
    <cellStyle name="Euro 6 11" xfId="1975"/>
    <cellStyle name="Euro 6 11 2" xfId="1976"/>
    <cellStyle name="Euro 6 11 3" xfId="1977"/>
    <cellStyle name="Euro 6 11 4" xfId="1978"/>
    <cellStyle name="Euro 6 11 5" xfId="1979"/>
    <cellStyle name="Euro 6 12" xfId="1980"/>
    <cellStyle name="Euro 6 12 2" xfId="1981"/>
    <cellStyle name="Euro 6 12 3" xfId="1982"/>
    <cellStyle name="Euro 6 12 4" xfId="1983"/>
    <cellStyle name="Euro 6 12 5" xfId="1984"/>
    <cellStyle name="Euro 6 13" xfId="1985"/>
    <cellStyle name="Euro 6 13 2" xfId="1986"/>
    <cellStyle name="Euro 6 13 3" xfId="1987"/>
    <cellStyle name="Euro 6 13 4" xfId="1988"/>
    <cellStyle name="Euro 6 13 5" xfId="1989"/>
    <cellStyle name="Euro 6 14" xfId="1990"/>
    <cellStyle name="Euro 6 14 2" xfId="1991"/>
    <cellStyle name="Euro 6 14 3" xfId="1992"/>
    <cellStyle name="Euro 6 14 4" xfId="1993"/>
    <cellStyle name="Euro 6 14 5" xfId="1994"/>
    <cellStyle name="Euro 6 15" xfId="1995"/>
    <cellStyle name="Euro 6 15 2" xfId="1996"/>
    <cellStyle name="Euro 6 15 3" xfId="1997"/>
    <cellStyle name="Euro 6 15 4" xfId="1998"/>
    <cellStyle name="Euro 6 15 5" xfId="1999"/>
    <cellStyle name="Euro 6 16" xfId="2000"/>
    <cellStyle name="Euro 6 16 2" xfId="2001"/>
    <cellStyle name="Euro 6 16 3" xfId="2002"/>
    <cellStyle name="Euro 6 16 4" xfId="2003"/>
    <cellStyle name="Euro 6 16 5" xfId="2004"/>
    <cellStyle name="Euro 6 17" xfId="2005"/>
    <cellStyle name="Euro 6 17 2" xfId="2006"/>
    <cellStyle name="Euro 6 17 3" xfId="2007"/>
    <cellStyle name="Euro 6 17 4" xfId="2008"/>
    <cellStyle name="Euro 6 17 5" xfId="2009"/>
    <cellStyle name="Euro 6 18" xfId="2010"/>
    <cellStyle name="Euro 6 18 2" xfId="2011"/>
    <cellStyle name="Euro 6 18 3" xfId="2012"/>
    <cellStyle name="Euro 6 18 4" xfId="2013"/>
    <cellStyle name="Euro 6 18 5" xfId="2014"/>
    <cellStyle name="Euro 6 19" xfId="2015"/>
    <cellStyle name="Euro 6 19 2" xfId="2016"/>
    <cellStyle name="Euro 6 19 3" xfId="2017"/>
    <cellStyle name="Euro 6 19 4" xfId="2018"/>
    <cellStyle name="Euro 6 19 5" xfId="2019"/>
    <cellStyle name="Euro 6 2" xfId="2020"/>
    <cellStyle name="Euro 6 2 10" xfId="2021"/>
    <cellStyle name="Euro 6 2 10 2" xfId="2022"/>
    <cellStyle name="Euro 6 2 10 3" xfId="2023"/>
    <cellStyle name="Euro 6 2 10 4" xfId="2024"/>
    <cellStyle name="Euro 6 2 10 5" xfId="2025"/>
    <cellStyle name="Euro 6 2 11" xfId="2026"/>
    <cellStyle name="Euro 6 2 11 2" xfId="2027"/>
    <cellStyle name="Euro 6 2 11 3" xfId="2028"/>
    <cellStyle name="Euro 6 2 11 4" xfId="2029"/>
    <cellStyle name="Euro 6 2 11 5" xfId="2030"/>
    <cellStyle name="Euro 6 2 12" xfId="2031"/>
    <cellStyle name="Euro 6 2 12 2" xfId="2032"/>
    <cellStyle name="Euro 6 2 12 3" xfId="2033"/>
    <cellStyle name="Euro 6 2 12 4" xfId="2034"/>
    <cellStyle name="Euro 6 2 12 5" xfId="2035"/>
    <cellStyle name="Euro 6 2 13" xfId="2036"/>
    <cellStyle name="Euro 6 2 13 2" xfId="2037"/>
    <cellStyle name="Euro 6 2 13 3" xfId="2038"/>
    <cellStyle name="Euro 6 2 13 4" xfId="2039"/>
    <cellStyle name="Euro 6 2 13 5" xfId="2040"/>
    <cellStyle name="Euro 6 2 14" xfId="2041"/>
    <cellStyle name="Euro 6 2 14 2" xfId="2042"/>
    <cellStyle name="Euro 6 2 14 3" xfId="2043"/>
    <cellStyle name="Euro 6 2 14 4" xfId="2044"/>
    <cellStyle name="Euro 6 2 14 5" xfId="2045"/>
    <cellStyle name="Euro 6 2 15" xfId="2046"/>
    <cellStyle name="Euro 6 2 15 2" xfId="2047"/>
    <cellStyle name="Euro 6 2 15 3" xfId="2048"/>
    <cellStyle name="Euro 6 2 15 4" xfId="2049"/>
    <cellStyle name="Euro 6 2 15 5" xfId="2050"/>
    <cellStyle name="Euro 6 2 16" xfId="2051"/>
    <cellStyle name="Euro 6 2 16 2" xfId="2052"/>
    <cellStyle name="Euro 6 2 16 3" xfId="2053"/>
    <cellStyle name="Euro 6 2 16 4" xfId="2054"/>
    <cellStyle name="Euro 6 2 16 5" xfId="2055"/>
    <cellStyle name="Euro 6 2 17" xfId="2056"/>
    <cellStyle name="Euro 6 2 17 2" xfId="2057"/>
    <cellStyle name="Euro 6 2 17 3" xfId="2058"/>
    <cellStyle name="Euro 6 2 17 4" xfId="2059"/>
    <cellStyle name="Euro 6 2 17 5" xfId="2060"/>
    <cellStyle name="Euro 6 2 18" xfId="2061"/>
    <cellStyle name="Euro 6 2 18 2" xfId="2062"/>
    <cellStyle name="Euro 6 2 18 3" xfId="2063"/>
    <cellStyle name="Euro 6 2 18 4" xfId="2064"/>
    <cellStyle name="Euro 6 2 18 5" xfId="2065"/>
    <cellStyle name="Euro 6 2 19" xfId="2066"/>
    <cellStyle name="Euro 6 2 19 2" xfId="2067"/>
    <cellStyle name="Euro 6 2 19 3" xfId="2068"/>
    <cellStyle name="Euro 6 2 19 4" xfId="2069"/>
    <cellStyle name="Euro 6 2 19 5" xfId="2070"/>
    <cellStyle name="Euro 6 2 2" xfId="2071"/>
    <cellStyle name="Euro 6 2 2 2" xfId="2072"/>
    <cellStyle name="Euro 6 2 2 2 2" xfId="2073"/>
    <cellStyle name="Euro 6 2 2 2 3" xfId="2074"/>
    <cellStyle name="Euro 6 2 2 2 4" xfId="2075"/>
    <cellStyle name="Euro 6 2 2 2 5" xfId="2076"/>
    <cellStyle name="Euro 6 2 2 3" xfId="2077"/>
    <cellStyle name="Euro 6 2 2 4" xfId="2078"/>
    <cellStyle name="Euro 6 2 2 5" xfId="2079"/>
    <cellStyle name="Euro 6 2 2 6" xfId="2080"/>
    <cellStyle name="Euro 6 2 20" xfId="2081"/>
    <cellStyle name="Euro 6 2 20 2" xfId="2082"/>
    <cellStyle name="Euro 6 2 20 3" xfId="2083"/>
    <cellStyle name="Euro 6 2 20 4" xfId="2084"/>
    <cellStyle name="Euro 6 2 20 5" xfId="2085"/>
    <cellStyle name="Euro 6 2 21" xfId="2086"/>
    <cellStyle name="Euro 6 2 22" xfId="2087"/>
    <cellStyle name="Euro 6 2 23" xfId="2088"/>
    <cellStyle name="Euro 6 2 24" xfId="2089"/>
    <cellStyle name="Euro 6 2 3" xfId="2090"/>
    <cellStyle name="Euro 6 2 3 2" xfId="2091"/>
    <cellStyle name="Euro 6 2 3 3" xfId="2092"/>
    <cellStyle name="Euro 6 2 3 4" xfId="2093"/>
    <cellStyle name="Euro 6 2 3 5" xfId="2094"/>
    <cellStyle name="Euro 6 2 4" xfId="2095"/>
    <cellStyle name="Euro 6 2 4 2" xfId="2096"/>
    <cellStyle name="Euro 6 2 4 3" xfId="2097"/>
    <cellStyle name="Euro 6 2 4 4" xfId="2098"/>
    <cellStyle name="Euro 6 2 4 5" xfId="2099"/>
    <cellStyle name="Euro 6 2 5" xfId="2100"/>
    <cellStyle name="Euro 6 2 5 2" xfId="2101"/>
    <cellStyle name="Euro 6 2 5 3" xfId="2102"/>
    <cellStyle name="Euro 6 2 5 4" xfId="2103"/>
    <cellStyle name="Euro 6 2 5 5" xfId="2104"/>
    <cellStyle name="Euro 6 2 6" xfId="2105"/>
    <cellStyle name="Euro 6 2 6 2" xfId="2106"/>
    <cellStyle name="Euro 6 2 6 3" xfId="2107"/>
    <cellStyle name="Euro 6 2 6 4" xfId="2108"/>
    <cellStyle name="Euro 6 2 6 5" xfId="2109"/>
    <cellStyle name="Euro 6 2 7" xfId="2110"/>
    <cellStyle name="Euro 6 2 7 2" xfId="2111"/>
    <cellStyle name="Euro 6 2 7 3" xfId="2112"/>
    <cellStyle name="Euro 6 2 7 4" xfId="2113"/>
    <cellStyle name="Euro 6 2 7 5" xfId="2114"/>
    <cellStyle name="Euro 6 2 8" xfId="2115"/>
    <cellStyle name="Euro 6 2 8 2" xfId="2116"/>
    <cellStyle name="Euro 6 2 8 3" xfId="2117"/>
    <cellStyle name="Euro 6 2 8 4" xfId="2118"/>
    <cellStyle name="Euro 6 2 8 5" xfId="2119"/>
    <cellStyle name="Euro 6 2 9" xfId="2120"/>
    <cellStyle name="Euro 6 2 9 2" xfId="2121"/>
    <cellStyle name="Euro 6 2 9 3" xfId="2122"/>
    <cellStyle name="Euro 6 2 9 4" xfId="2123"/>
    <cellStyle name="Euro 6 2 9 5" xfId="2124"/>
    <cellStyle name="Euro 6 20" xfId="2125"/>
    <cellStyle name="Euro 6 20 2" xfId="2126"/>
    <cellStyle name="Euro 6 20 3" xfId="2127"/>
    <cellStyle name="Euro 6 20 4" xfId="2128"/>
    <cellStyle name="Euro 6 20 5" xfId="2129"/>
    <cellStyle name="Euro 6 21" xfId="2130"/>
    <cellStyle name="Euro 6 22" xfId="2131"/>
    <cellStyle name="Euro 6 23" xfId="2132"/>
    <cellStyle name="Euro 6 24" xfId="2133"/>
    <cellStyle name="Euro 6 3" xfId="2134"/>
    <cellStyle name="Euro 6 3 2" xfId="2135"/>
    <cellStyle name="Euro 6 3 2 2" xfId="2136"/>
    <cellStyle name="Euro 6 3 2 3" xfId="2137"/>
    <cellStyle name="Euro 6 3 2 4" xfId="2138"/>
    <cellStyle name="Euro 6 3 2 5" xfId="2139"/>
    <cellStyle name="Euro 6 3 3" xfId="2140"/>
    <cellStyle name="Euro 6 3 4" xfId="2141"/>
    <cellStyle name="Euro 6 3 5" xfId="2142"/>
    <cellStyle name="Euro 6 3 6" xfId="2143"/>
    <cellStyle name="Euro 6 4" xfId="2144"/>
    <cellStyle name="Euro 6 4 2" xfId="2145"/>
    <cellStyle name="Euro 6 4 3" xfId="2146"/>
    <cellStyle name="Euro 6 4 4" xfId="2147"/>
    <cellStyle name="Euro 6 4 5" xfId="2148"/>
    <cellStyle name="Euro 6 5" xfId="2149"/>
    <cellStyle name="Euro 6 5 2" xfId="2150"/>
    <cellStyle name="Euro 6 5 3" xfId="2151"/>
    <cellStyle name="Euro 6 5 4" xfId="2152"/>
    <cellStyle name="Euro 6 5 5" xfId="2153"/>
    <cellStyle name="Euro 6 6" xfId="2154"/>
    <cellStyle name="Euro 6 6 2" xfId="2155"/>
    <cellStyle name="Euro 6 6 3" xfId="2156"/>
    <cellStyle name="Euro 6 6 4" xfId="2157"/>
    <cellStyle name="Euro 6 6 5" xfId="2158"/>
    <cellStyle name="Euro 6 7" xfId="2159"/>
    <cellStyle name="Euro 6 7 2" xfId="2160"/>
    <cellStyle name="Euro 6 7 3" xfId="2161"/>
    <cellStyle name="Euro 6 7 4" xfId="2162"/>
    <cellStyle name="Euro 6 7 5" xfId="2163"/>
    <cellStyle name="Euro 6 8" xfId="2164"/>
    <cellStyle name="Euro 6 8 2" xfId="2165"/>
    <cellStyle name="Euro 6 8 3" xfId="2166"/>
    <cellStyle name="Euro 6 8 4" xfId="2167"/>
    <cellStyle name="Euro 6 8 5" xfId="2168"/>
    <cellStyle name="Euro 6 9" xfId="2169"/>
    <cellStyle name="Euro 6 9 2" xfId="2170"/>
    <cellStyle name="Euro 6 9 3" xfId="2171"/>
    <cellStyle name="Euro 6 9 4" xfId="2172"/>
    <cellStyle name="Euro 6 9 5" xfId="2173"/>
    <cellStyle name="Euro 60" xfId="2174"/>
    <cellStyle name="Euro 60 2" xfId="2175"/>
    <cellStyle name="Euro 60 3" xfId="2176"/>
    <cellStyle name="Euro 60 4" xfId="2177"/>
    <cellStyle name="Euro 60 5" xfId="2178"/>
    <cellStyle name="Euro 61" xfId="2179"/>
    <cellStyle name="Euro 61 2" xfId="2180"/>
    <cellStyle name="Euro 61 3" xfId="2181"/>
    <cellStyle name="Euro 61 4" xfId="2182"/>
    <cellStyle name="Euro 61 5" xfId="2183"/>
    <cellStyle name="Euro 62" xfId="2184"/>
    <cellStyle name="Euro 62 2" xfId="2185"/>
    <cellStyle name="Euro 62 3" xfId="2186"/>
    <cellStyle name="Euro 62 4" xfId="2187"/>
    <cellStyle name="Euro 62 5" xfId="2188"/>
    <cellStyle name="Euro 63" xfId="2189"/>
    <cellStyle name="Euro 63 2" xfId="2190"/>
    <cellStyle name="Euro 63 3" xfId="2191"/>
    <cellStyle name="Euro 63 4" xfId="2192"/>
    <cellStyle name="Euro 63 5" xfId="2193"/>
    <cellStyle name="Euro 64" xfId="2194"/>
    <cellStyle name="Euro 64 2" xfId="2195"/>
    <cellStyle name="Euro 64 3" xfId="2196"/>
    <cellStyle name="Euro 64 4" xfId="2197"/>
    <cellStyle name="Euro 64 5" xfId="2198"/>
    <cellStyle name="Euro 65" xfId="2199"/>
    <cellStyle name="Euro 65 2" xfId="2200"/>
    <cellStyle name="Euro 65 3" xfId="2201"/>
    <cellStyle name="Euro 65 4" xfId="2202"/>
    <cellStyle name="Euro 65 5" xfId="2203"/>
    <cellStyle name="Euro 66" xfId="2204"/>
    <cellStyle name="Euro 66 2" xfId="2205"/>
    <cellStyle name="Euro 66 3" xfId="2206"/>
    <cellStyle name="Euro 66 4" xfId="2207"/>
    <cellStyle name="Euro 66 5" xfId="2208"/>
    <cellStyle name="Euro 67" xfId="2209"/>
    <cellStyle name="Euro 67 2" xfId="2210"/>
    <cellStyle name="Euro 67 3" xfId="2211"/>
    <cellStyle name="Euro 67 4" xfId="2212"/>
    <cellStyle name="Euro 67 5" xfId="2213"/>
    <cellStyle name="Euro 68" xfId="2214"/>
    <cellStyle name="Euro 68 2" xfId="2215"/>
    <cellStyle name="Euro 68 3" xfId="2216"/>
    <cellStyle name="Euro 68 4" xfId="2217"/>
    <cellStyle name="Euro 68 5" xfId="2218"/>
    <cellStyle name="Euro 69" xfId="2219"/>
    <cellStyle name="Euro 69 2" xfId="2220"/>
    <cellStyle name="Euro 69 3" xfId="2221"/>
    <cellStyle name="Euro 69 4" xfId="2222"/>
    <cellStyle name="Euro 69 5" xfId="2223"/>
    <cellStyle name="Euro 7" xfId="2224"/>
    <cellStyle name="Euro 7 10" xfId="2225"/>
    <cellStyle name="Euro 7 10 2" xfId="2226"/>
    <cellStyle name="Euro 7 10 3" xfId="2227"/>
    <cellStyle name="Euro 7 10 4" xfId="2228"/>
    <cellStyle name="Euro 7 10 5" xfId="2229"/>
    <cellStyle name="Euro 7 11" xfId="2230"/>
    <cellStyle name="Euro 7 11 2" xfId="2231"/>
    <cellStyle name="Euro 7 11 3" xfId="2232"/>
    <cellStyle name="Euro 7 11 4" xfId="2233"/>
    <cellStyle name="Euro 7 11 5" xfId="2234"/>
    <cellStyle name="Euro 7 12" xfId="2235"/>
    <cellStyle name="Euro 7 12 2" xfId="2236"/>
    <cellStyle name="Euro 7 12 3" xfId="2237"/>
    <cellStyle name="Euro 7 12 4" xfId="2238"/>
    <cellStyle name="Euro 7 12 5" xfId="2239"/>
    <cellStyle name="Euro 7 13" xfId="2240"/>
    <cellStyle name="Euro 7 13 2" xfId="2241"/>
    <cellStyle name="Euro 7 13 3" xfId="2242"/>
    <cellStyle name="Euro 7 13 4" xfId="2243"/>
    <cellStyle name="Euro 7 13 5" xfId="2244"/>
    <cellStyle name="Euro 7 14" xfId="2245"/>
    <cellStyle name="Euro 7 14 2" xfId="2246"/>
    <cellStyle name="Euro 7 14 3" xfId="2247"/>
    <cellStyle name="Euro 7 14 4" xfId="2248"/>
    <cellStyle name="Euro 7 14 5" xfId="2249"/>
    <cellStyle name="Euro 7 15" xfId="2250"/>
    <cellStyle name="Euro 7 15 2" xfId="2251"/>
    <cellStyle name="Euro 7 15 3" xfId="2252"/>
    <cellStyle name="Euro 7 15 4" xfId="2253"/>
    <cellStyle name="Euro 7 15 5" xfId="2254"/>
    <cellStyle name="Euro 7 16" xfId="2255"/>
    <cellStyle name="Euro 7 16 2" xfId="2256"/>
    <cellStyle name="Euro 7 16 3" xfId="2257"/>
    <cellStyle name="Euro 7 16 4" xfId="2258"/>
    <cellStyle name="Euro 7 16 5" xfId="2259"/>
    <cellStyle name="Euro 7 17" xfId="2260"/>
    <cellStyle name="Euro 7 17 2" xfId="2261"/>
    <cellStyle name="Euro 7 17 3" xfId="2262"/>
    <cellStyle name="Euro 7 17 4" xfId="2263"/>
    <cellStyle name="Euro 7 17 5" xfId="2264"/>
    <cellStyle name="Euro 7 18" xfId="2265"/>
    <cellStyle name="Euro 7 18 2" xfId="2266"/>
    <cellStyle name="Euro 7 18 3" xfId="2267"/>
    <cellStyle name="Euro 7 18 4" xfId="2268"/>
    <cellStyle name="Euro 7 18 5" xfId="2269"/>
    <cellStyle name="Euro 7 19" xfId="2270"/>
    <cellStyle name="Euro 7 19 2" xfId="2271"/>
    <cellStyle name="Euro 7 19 3" xfId="2272"/>
    <cellStyle name="Euro 7 19 4" xfId="2273"/>
    <cellStyle name="Euro 7 19 5" xfId="2274"/>
    <cellStyle name="Euro 7 2" xfId="2275"/>
    <cellStyle name="Euro 7 2 10" xfId="2276"/>
    <cellStyle name="Euro 7 2 10 2" xfId="2277"/>
    <cellStyle name="Euro 7 2 10 3" xfId="2278"/>
    <cellStyle name="Euro 7 2 10 4" xfId="2279"/>
    <cellStyle name="Euro 7 2 10 5" xfId="2280"/>
    <cellStyle name="Euro 7 2 11" xfId="2281"/>
    <cellStyle name="Euro 7 2 11 2" xfId="2282"/>
    <cellStyle name="Euro 7 2 11 3" xfId="2283"/>
    <cellStyle name="Euro 7 2 11 4" xfId="2284"/>
    <cellStyle name="Euro 7 2 11 5" xfId="2285"/>
    <cellStyle name="Euro 7 2 12" xfId="2286"/>
    <cellStyle name="Euro 7 2 12 2" xfId="2287"/>
    <cellStyle name="Euro 7 2 12 3" xfId="2288"/>
    <cellStyle name="Euro 7 2 12 4" xfId="2289"/>
    <cellStyle name="Euro 7 2 12 5" xfId="2290"/>
    <cellStyle name="Euro 7 2 13" xfId="2291"/>
    <cellStyle name="Euro 7 2 13 2" xfId="2292"/>
    <cellStyle name="Euro 7 2 13 3" xfId="2293"/>
    <cellStyle name="Euro 7 2 13 4" xfId="2294"/>
    <cellStyle name="Euro 7 2 13 5" xfId="2295"/>
    <cellStyle name="Euro 7 2 14" xfId="2296"/>
    <cellStyle name="Euro 7 2 14 2" xfId="2297"/>
    <cellStyle name="Euro 7 2 14 3" xfId="2298"/>
    <cellStyle name="Euro 7 2 14 4" xfId="2299"/>
    <cellStyle name="Euro 7 2 14 5" xfId="2300"/>
    <cellStyle name="Euro 7 2 15" xfId="2301"/>
    <cellStyle name="Euro 7 2 15 2" xfId="2302"/>
    <cellStyle name="Euro 7 2 15 3" xfId="2303"/>
    <cellStyle name="Euro 7 2 15 4" xfId="2304"/>
    <cellStyle name="Euro 7 2 15 5" xfId="2305"/>
    <cellStyle name="Euro 7 2 16" xfId="2306"/>
    <cellStyle name="Euro 7 2 16 2" xfId="2307"/>
    <cellStyle name="Euro 7 2 16 3" xfId="2308"/>
    <cellStyle name="Euro 7 2 16 4" xfId="2309"/>
    <cellStyle name="Euro 7 2 16 5" xfId="2310"/>
    <cellStyle name="Euro 7 2 17" xfId="2311"/>
    <cellStyle name="Euro 7 2 17 2" xfId="2312"/>
    <cellStyle name="Euro 7 2 17 3" xfId="2313"/>
    <cellStyle name="Euro 7 2 17 4" xfId="2314"/>
    <cellStyle name="Euro 7 2 17 5" xfId="2315"/>
    <cellStyle name="Euro 7 2 18" xfId="2316"/>
    <cellStyle name="Euro 7 2 18 2" xfId="2317"/>
    <cellStyle name="Euro 7 2 18 3" xfId="2318"/>
    <cellStyle name="Euro 7 2 18 4" xfId="2319"/>
    <cellStyle name="Euro 7 2 18 5" xfId="2320"/>
    <cellStyle name="Euro 7 2 19" xfId="2321"/>
    <cellStyle name="Euro 7 2 19 2" xfId="2322"/>
    <cellStyle name="Euro 7 2 19 3" xfId="2323"/>
    <cellStyle name="Euro 7 2 19 4" xfId="2324"/>
    <cellStyle name="Euro 7 2 19 5" xfId="2325"/>
    <cellStyle name="Euro 7 2 2" xfId="2326"/>
    <cellStyle name="Euro 7 2 2 2" xfId="2327"/>
    <cellStyle name="Euro 7 2 2 2 2" xfId="2328"/>
    <cellStyle name="Euro 7 2 2 2 3" xfId="2329"/>
    <cellStyle name="Euro 7 2 2 2 4" xfId="2330"/>
    <cellStyle name="Euro 7 2 2 2 5" xfId="2331"/>
    <cellStyle name="Euro 7 2 2 3" xfId="2332"/>
    <cellStyle name="Euro 7 2 2 4" xfId="2333"/>
    <cellStyle name="Euro 7 2 2 5" xfId="2334"/>
    <cellStyle name="Euro 7 2 2 6" xfId="2335"/>
    <cellStyle name="Euro 7 2 20" xfId="2336"/>
    <cellStyle name="Euro 7 2 20 2" xfId="2337"/>
    <cellStyle name="Euro 7 2 20 3" xfId="2338"/>
    <cellStyle name="Euro 7 2 20 4" xfId="2339"/>
    <cellStyle name="Euro 7 2 20 5" xfId="2340"/>
    <cellStyle name="Euro 7 2 21" xfId="2341"/>
    <cellStyle name="Euro 7 2 22" xfId="2342"/>
    <cellStyle name="Euro 7 2 23" xfId="2343"/>
    <cellStyle name="Euro 7 2 24" xfId="2344"/>
    <cellStyle name="Euro 7 2 3" xfId="2345"/>
    <cellStyle name="Euro 7 2 3 2" xfId="2346"/>
    <cellStyle name="Euro 7 2 3 3" xfId="2347"/>
    <cellStyle name="Euro 7 2 3 4" xfId="2348"/>
    <cellStyle name="Euro 7 2 3 5" xfId="2349"/>
    <cellStyle name="Euro 7 2 4" xfId="2350"/>
    <cellStyle name="Euro 7 2 4 2" xfId="2351"/>
    <cellStyle name="Euro 7 2 4 3" xfId="2352"/>
    <cellStyle name="Euro 7 2 4 4" xfId="2353"/>
    <cellStyle name="Euro 7 2 4 5" xfId="2354"/>
    <cellStyle name="Euro 7 2 5" xfId="2355"/>
    <cellStyle name="Euro 7 2 5 2" xfId="2356"/>
    <cellStyle name="Euro 7 2 5 3" xfId="2357"/>
    <cellStyle name="Euro 7 2 5 4" xfId="2358"/>
    <cellStyle name="Euro 7 2 5 5" xfId="2359"/>
    <cellStyle name="Euro 7 2 6" xfId="2360"/>
    <cellStyle name="Euro 7 2 6 2" xfId="2361"/>
    <cellStyle name="Euro 7 2 6 3" xfId="2362"/>
    <cellStyle name="Euro 7 2 6 4" xfId="2363"/>
    <cellStyle name="Euro 7 2 6 5" xfId="2364"/>
    <cellStyle name="Euro 7 2 7" xfId="2365"/>
    <cellStyle name="Euro 7 2 7 2" xfId="2366"/>
    <cellStyle name="Euro 7 2 7 3" xfId="2367"/>
    <cellStyle name="Euro 7 2 7 4" xfId="2368"/>
    <cellStyle name="Euro 7 2 7 5" xfId="2369"/>
    <cellStyle name="Euro 7 2 8" xfId="2370"/>
    <cellStyle name="Euro 7 2 8 2" xfId="2371"/>
    <cellStyle name="Euro 7 2 8 3" xfId="2372"/>
    <cellStyle name="Euro 7 2 8 4" xfId="2373"/>
    <cellStyle name="Euro 7 2 8 5" xfId="2374"/>
    <cellStyle name="Euro 7 2 9" xfId="2375"/>
    <cellStyle name="Euro 7 2 9 2" xfId="2376"/>
    <cellStyle name="Euro 7 2 9 3" xfId="2377"/>
    <cellStyle name="Euro 7 2 9 4" xfId="2378"/>
    <cellStyle name="Euro 7 2 9 5" xfId="2379"/>
    <cellStyle name="Euro 7 20" xfId="2380"/>
    <cellStyle name="Euro 7 20 2" xfId="2381"/>
    <cellStyle name="Euro 7 20 3" xfId="2382"/>
    <cellStyle name="Euro 7 20 4" xfId="2383"/>
    <cellStyle name="Euro 7 20 5" xfId="2384"/>
    <cellStyle name="Euro 7 21" xfId="2385"/>
    <cellStyle name="Euro 7 22" xfId="2386"/>
    <cellStyle name="Euro 7 23" xfId="2387"/>
    <cellStyle name="Euro 7 24" xfId="2388"/>
    <cellStyle name="Euro 7 3" xfId="2389"/>
    <cellStyle name="Euro 7 3 2" xfId="2390"/>
    <cellStyle name="Euro 7 3 2 2" xfId="2391"/>
    <cellStyle name="Euro 7 3 2 3" xfId="2392"/>
    <cellStyle name="Euro 7 3 2 4" xfId="2393"/>
    <cellStyle name="Euro 7 3 2 5" xfId="2394"/>
    <cellStyle name="Euro 7 3 3" xfId="2395"/>
    <cellStyle name="Euro 7 3 4" xfId="2396"/>
    <cellStyle name="Euro 7 3 5" xfId="2397"/>
    <cellStyle name="Euro 7 3 6" xfId="2398"/>
    <cellStyle name="Euro 7 4" xfId="2399"/>
    <cellStyle name="Euro 7 4 2" xfId="2400"/>
    <cellStyle name="Euro 7 4 3" xfId="2401"/>
    <cellStyle name="Euro 7 4 4" xfId="2402"/>
    <cellStyle name="Euro 7 4 5" xfId="2403"/>
    <cellStyle name="Euro 7 5" xfId="2404"/>
    <cellStyle name="Euro 7 5 2" xfId="2405"/>
    <cellStyle name="Euro 7 5 3" xfId="2406"/>
    <cellStyle name="Euro 7 5 4" xfId="2407"/>
    <cellStyle name="Euro 7 5 5" xfId="2408"/>
    <cellStyle name="Euro 7 6" xfId="2409"/>
    <cellStyle name="Euro 7 6 2" xfId="2410"/>
    <cellStyle name="Euro 7 6 3" xfId="2411"/>
    <cellStyle name="Euro 7 6 4" xfId="2412"/>
    <cellStyle name="Euro 7 6 5" xfId="2413"/>
    <cellStyle name="Euro 7 7" xfId="2414"/>
    <cellStyle name="Euro 7 7 2" xfId="2415"/>
    <cellStyle name="Euro 7 7 3" xfId="2416"/>
    <cellStyle name="Euro 7 7 4" xfId="2417"/>
    <cellStyle name="Euro 7 7 5" xfId="2418"/>
    <cellStyle name="Euro 7 8" xfId="2419"/>
    <cellStyle name="Euro 7 8 2" xfId="2420"/>
    <cellStyle name="Euro 7 8 3" xfId="2421"/>
    <cellStyle name="Euro 7 8 4" xfId="2422"/>
    <cellStyle name="Euro 7 8 5" xfId="2423"/>
    <cellStyle name="Euro 7 9" xfId="2424"/>
    <cellStyle name="Euro 7 9 2" xfId="2425"/>
    <cellStyle name="Euro 7 9 3" xfId="2426"/>
    <cellStyle name="Euro 7 9 4" xfId="2427"/>
    <cellStyle name="Euro 7 9 5" xfId="2428"/>
    <cellStyle name="Euro 70" xfId="2429"/>
    <cellStyle name="Euro 70 2" xfId="2430"/>
    <cellStyle name="Euro 70 3" xfId="2431"/>
    <cellStyle name="Euro 70 4" xfId="2432"/>
    <cellStyle name="Euro 70 5" xfId="2433"/>
    <cellStyle name="Euro 71" xfId="2434"/>
    <cellStyle name="Euro 71 2" xfId="2435"/>
    <cellStyle name="Euro 71 3" xfId="2436"/>
    <cellStyle name="Euro 71 4" xfId="2437"/>
    <cellStyle name="Euro 71 5" xfId="2438"/>
    <cellStyle name="Euro 72" xfId="2439"/>
    <cellStyle name="Euro 72 2" xfId="2440"/>
    <cellStyle name="Euro 72 3" xfId="2441"/>
    <cellStyle name="Euro 72 4" xfId="2442"/>
    <cellStyle name="Euro 72 5" xfId="2443"/>
    <cellStyle name="Euro 73" xfId="2444"/>
    <cellStyle name="Euro 73 2" xfId="2445"/>
    <cellStyle name="Euro 73 3" xfId="2446"/>
    <cellStyle name="Euro 73 4" xfId="2447"/>
    <cellStyle name="Euro 73 5" xfId="2448"/>
    <cellStyle name="Euro 74" xfId="2449"/>
    <cellStyle name="Euro 74 2" xfId="2450"/>
    <cellStyle name="Euro 74 3" xfId="2451"/>
    <cellStyle name="Euro 74 4" xfId="2452"/>
    <cellStyle name="Euro 74 5" xfId="2453"/>
    <cellStyle name="Euro 75" xfId="2454"/>
    <cellStyle name="Euro 75 2" xfId="2455"/>
    <cellStyle name="Euro 75 3" xfId="2456"/>
    <cellStyle name="Euro 75 4" xfId="2457"/>
    <cellStyle name="Euro 75 5" xfId="2458"/>
    <cellStyle name="Euro 8" xfId="2459"/>
    <cellStyle name="Euro 8 10" xfId="2460"/>
    <cellStyle name="Euro 8 10 2" xfId="2461"/>
    <cellStyle name="Euro 8 10 3" xfId="2462"/>
    <cellStyle name="Euro 8 10 4" xfId="2463"/>
    <cellStyle name="Euro 8 10 5" xfId="2464"/>
    <cellStyle name="Euro 8 11" xfId="2465"/>
    <cellStyle name="Euro 8 11 2" xfId="2466"/>
    <cellStyle name="Euro 8 11 3" xfId="2467"/>
    <cellStyle name="Euro 8 11 4" xfId="2468"/>
    <cellStyle name="Euro 8 11 5" xfId="2469"/>
    <cellStyle name="Euro 8 12" xfId="2470"/>
    <cellStyle name="Euro 8 12 2" xfId="2471"/>
    <cellStyle name="Euro 8 12 3" xfId="2472"/>
    <cellStyle name="Euro 8 12 4" xfId="2473"/>
    <cellStyle name="Euro 8 12 5" xfId="2474"/>
    <cellStyle name="Euro 8 13" xfId="2475"/>
    <cellStyle name="Euro 8 13 2" xfId="2476"/>
    <cellStyle name="Euro 8 13 3" xfId="2477"/>
    <cellStyle name="Euro 8 13 4" xfId="2478"/>
    <cellStyle name="Euro 8 13 5" xfId="2479"/>
    <cellStyle name="Euro 8 14" xfId="2480"/>
    <cellStyle name="Euro 8 14 2" xfId="2481"/>
    <cellStyle name="Euro 8 14 3" xfId="2482"/>
    <cellStyle name="Euro 8 14 4" xfId="2483"/>
    <cellStyle name="Euro 8 14 5" xfId="2484"/>
    <cellStyle name="Euro 8 15" xfId="2485"/>
    <cellStyle name="Euro 8 15 2" xfId="2486"/>
    <cellStyle name="Euro 8 15 3" xfId="2487"/>
    <cellStyle name="Euro 8 15 4" xfId="2488"/>
    <cellStyle name="Euro 8 15 5" xfId="2489"/>
    <cellStyle name="Euro 8 16" xfId="2490"/>
    <cellStyle name="Euro 8 16 2" xfId="2491"/>
    <cellStyle name="Euro 8 16 3" xfId="2492"/>
    <cellStyle name="Euro 8 16 4" xfId="2493"/>
    <cellStyle name="Euro 8 16 5" xfId="2494"/>
    <cellStyle name="Euro 8 17" xfId="2495"/>
    <cellStyle name="Euro 8 17 2" xfId="2496"/>
    <cellStyle name="Euro 8 17 3" xfId="2497"/>
    <cellStyle name="Euro 8 17 4" xfId="2498"/>
    <cellStyle name="Euro 8 17 5" xfId="2499"/>
    <cellStyle name="Euro 8 18" xfId="2500"/>
    <cellStyle name="Euro 8 18 2" xfId="2501"/>
    <cellStyle name="Euro 8 18 3" xfId="2502"/>
    <cellStyle name="Euro 8 18 4" xfId="2503"/>
    <cellStyle name="Euro 8 18 5" xfId="2504"/>
    <cellStyle name="Euro 8 19" xfId="2505"/>
    <cellStyle name="Euro 8 19 2" xfId="2506"/>
    <cellStyle name="Euro 8 19 3" xfId="2507"/>
    <cellStyle name="Euro 8 19 4" xfId="2508"/>
    <cellStyle name="Euro 8 19 5" xfId="2509"/>
    <cellStyle name="Euro 8 2" xfId="2510"/>
    <cellStyle name="Euro 8 2 10" xfId="2511"/>
    <cellStyle name="Euro 8 2 10 2" xfId="2512"/>
    <cellStyle name="Euro 8 2 10 3" xfId="2513"/>
    <cellStyle name="Euro 8 2 10 4" xfId="2514"/>
    <cellStyle name="Euro 8 2 10 5" xfId="2515"/>
    <cellStyle name="Euro 8 2 11" xfId="2516"/>
    <cellStyle name="Euro 8 2 11 2" xfId="2517"/>
    <cellStyle name="Euro 8 2 11 3" xfId="2518"/>
    <cellStyle name="Euro 8 2 11 4" xfId="2519"/>
    <cellStyle name="Euro 8 2 11 5" xfId="2520"/>
    <cellStyle name="Euro 8 2 12" xfId="2521"/>
    <cellStyle name="Euro 8 2 12 2" xfId="2522"/>
    <cellStyle name="Euro 8 2 12 3" xfId="2523"/>
    <cellStyle name="Euro 8 2 12 4" xfId="2524"/>
    <cellStyle name="Euro 8 2 12 5" xfId="2525"/>
    <cellStyle name="Euro 8 2 13" xfId="2526"/>
    <cellStyle name="Euro 8 2 13 2" xfId="2527"/>
    <cellStyle name="Euro 8 2 13 3" xfId="2528"/>
    <cellStyle name="Euro 8 2 13 4" xfId="2529"/>
    <cellStyle name="Euro 8 2 13 5" xfId="2530"/>
    <cellStyle name="Euro 8 2 14" xfId="2531"/>
    <cellStyle name="Euro 8 2 14 2" xfId="2532"/>
    <cellStyle name="Euro 8 2 14 3" xfId="2533"/>
    <cellStyle name="Euro 8 2 14 4" xfId="2534"/>
    <cellStyle name="Euro 8 2 14 5" xfId="2535"/>
    <cellStyle name="Euro 8 2 15" xfId="2536"/>
    <cellStyle name="Euro 8 2 15 2" xfId="2537"/>
    <cellStyle name="Euro 8 2 15 3" xfId="2538"/>
    <cellStyle name="Euro 8 2 15 4" xfId="2539"/>
    <cellStyle name="Euro 8 2 15 5" xfId="2540"/>
    <cellStyle name="Euro 8 2 16" xfId="2541"/>
    <cellStyle name="Euro 8 2 16 2" xfId="2542"/>
    <cellStyle name="Euro 8 2 16 3" xfId="2543"/>
    <cellStyle name="Euro 8 2 16 4" xfId="2544"/>
    <cellStyle name="Euro 8 2 16 5" xfId="2545"/>
    <cellStyle name="Euro 8 2 17" xfId="2546"/>
    <cellStyle name="Euro 8 2 17 2" xfId="2547"/>
    <cellStyle name="Euro 8 2 17 3" xfId="2548"/>
    <cellStyle name="Euro 8 2 17 4" xfId="2549"/>
    <cellStyle name="Euro 8 2 17 5" xfId="2550"/>
    <cellStyle name="Euro 8 2 18" xfId="2551"/>
    <cellStyle name="Euro 8 2 18 2" xfId="2552"/>
    <cellStyle name="Euro 8 2 18 3" xfId="2553"/>
    <cellStyle name="Euro 8 2 18 4" xfId="2554"/>
    <cellStyle name="Euro 8 2 18 5" xfId="2555"/>
    <cellStyle name="Euro 8 2 19" xfId="2556"/>
    <cellStyle name="Euro 8 2 19 2" xfId="2557"/>
    <cellStyle name="Euro 8 2 19 3" xfId="2558"/>
    <cellStyle name="Euro 8 2 19 4" xfId="2559"/>
    <cellStyle name="Euro 8 2 19 5" xfId="2560"/>
    <cellStyle name="Euro 8 2 2" xfId="2561"/>
    <cellStyle name="Euro 8 2 2 2" xfId="2562"/>
    <cellStyle name="Euro 8 2 2 2 2" xfId="2563"/>
    <cellStyle name="Euro 8 2 2 2 3" xfId="2564"/>
    <cellStyle name="Euro 8 2 2 2 4" xfId="2565"/>
    <cellStyle name="Euro 8 2 2 2 5" xfId="2566"/>
    <cellStyle name="Euro 8 2 2 3" xfId="2567"/>
    <cellStyle name="Euro 8 2 2 4" xfId="2568"/>
    <cellStyle name="Euro 8 2 2 5" xfId="2569"/>
    <cellStyle name="Euro 8 2 2 6" xfId="2570"/>
    <cellStyle name="Euro 8 2 20" xfId="2571"/>
    <cellStyle name="Euro 8 2 20 2" xfId="2572"/>
    <cellStyle name="Euro 8 2 20 3" xfId="2573"/>
    <cellStyle name="Euro 8 2 20 4" xfId="2574"/>
    <cellStyle name="Euro 8 2 20 5" xfId="2575"/>
    <cellStyle name="Euro 8 2 21" xfId="2576"/>
    <cellStyle name="Euro 8 2 22" xfId="2577"/>
    <cellStyle name="Euro 8 2 23" xfId="2578"/>
    <cellStyle name="Euro 8 2 24" xfId="2579"/>
    <cellStyle name="Euro 8 2 3" xfId="2580"/>
    <cellStyle name="Euro 8 2 3 2" xfId="2581"/>
    <cellStyle name="Euro 8 2 3 3" xfId="2582"/>
    <cellStyle name="Euro 8 2 3 4" xfId="2583"/>
    <cellStyle name="Euro 8 2 3 5" xfId="2584"/>
    <cellStyle name="Euro 8 2 4" xfId="2585"/>
    <cellStyle name="Euro 8 2 4 2" xfId="2586"/>
    <cellStyle name="Euro 8 2 4 3" xfId="2587"/>
    <cellStyle name="Euro 8 2 4 4" xfId="2588"/>
    <cellStyle name="Euro 8 2 4 5" xfId="2589"/>
    <cellStyle name="Euro 8 2 5" xfId="2590"/>
    <cellStyle name="Euro 8 2 5 2" xfId="2591"/>
    <cellStyle name="Euro 8 2 5 3" xfId="2592"/>
    <cellStyle name="Euro 8 2 5 4" xfId="2593"/>
    <cellStyle name="Euro 8 2 5 5" xfId="2594"/>
    <cellStyle name="Euro 8 2 6" xfId="2595"/>
    <cellStyle name="Euro 8 2 6 2" xfId="2596"/>
    <cellStyle name="Euro 8 2 6 3" xfId="2597"/>
    <cellStyle name="Euro 8 2 6 4" xfId="2598"/>
    <cellStyle name="Euro 8 2 6 5" xfId="2599"/>
    <cellStyle name="Euro 8 2 7" xfId="2600"/>
    <cellStyle name="Euro 8 2 7 2" xfId="2601"/>
    <cellStyle name="Euro 8 2 7 3" xfId="2602"/>
    <cellStyle name="Euro 8 2 7 4" xfId="2603"/>
    <cellStyle name="Euro 8 2 7 5" xfId="2604"/>
    <cellStyle name="Euro 8 2 8" xfId="2605"/>
    <cellStyle name="Euro 8 2 8 2" xfId="2606"/>
    <cellStyle name="Euro 8 2 8 3" xfId="2607"/>
    <cellStyle name="Euro 8 2 8 4" xfId="2608"/>
    <cellStyle name="Euro 8 2 8 5" xfId="2609"/>
    <cellStyle name="Euro 8 2 9" xfId="2610"/>
    <cellStyle name="Euro 8 2 9 2" xfId="2611"/>
    <cellStyle name="Euro 8 2 9 3" xfId="2612"/>
    <cellStyle name="Euro 8 2 9 4" xfId="2613"/>
    <cellStyle name="Euro 8 2 9 5" xfId="2614"/>
    <cellStyle name="Euro 8 20" xfId="2615"/>
    <cellStyle name="Euro 8 20 2" xfId="2616"/>
    <cellStyle name="Euro 8 20 3" xfId="2617"/>
    <cellStyle name="Euro 8 20 4" xfId="2618"/>
    <cellStyle name="Euro 8 20 5" xfId="2619"/>
    <cellStyle name="Euro 8 21" xfId="2620"/>
    <cellStyle name="Euro 8 22" xfId="2621"/>
    <cellStyle name="Euro 8 23" xfId="2622"/>
    <cellStyle name="Euro 8 24" xfId="2623"/>
    <cellStyle name="Euro 8 3" xfId="2624"/>
    <cellStyle name="Euro 8 3 2" xfId="2625"/>
    <cellStyle name="Euro 8 3 2 2" xfId="2626"/>
    <cellStyle name="Euro 8 3 2 3" xfId="2627"/>
    <cellStyle name="Euro 8 3 2 4" xfId="2628"/>
    <cellStyle name="Euro 8 3 2 5" xfId="2629"/>
    <cellStyle name="Euro 8 3 3" xfId="2630"/>
    <cellStyle name="Euro 8 3 4" xfId="2631"/>
    <cellStyle name="Euro 8 3 5" xfId="2632"/>
    <cellStyle name="Euro 8 3 6" xfId="2633"/>
    <cellStyle name="Euro 8 4" xfId="2634"/>
    <cellStyle name="Euro 8 4 2" xfId="2635"/>
    <cellStyle name="Euro 8 4 3" xfId="2636"/>
    <cellStyle name="Euro 8 4 4" xfId="2637"/>
    <cellStyle name="Euro 8 4 5" xfId="2638"/>
    <cellStyle name="Euro 8 5" xfId="2639"/>
    <cellStyle name="Euro 8 5 2" xfId="2640"/>
    <cellStyle name="Euro 8 5 3" xfId="2641"/>
    <cellStyle name="Euro 8 5 4" xfId="2642"/>
    <cellStyle name="Euro 8 5 5" xfId="2643"/>
    <cellStyle name="Euro 8 6" xfId="2644"/>
    <cellStyle name="Euro 8 6 2" xfId="2645"/>
    <cellStyle name="Euro 8 6 3" xfId="2646"/>
    <cellStyle name="Euro 8 6 4" xfId="2647"/>
    <cellStyle name="Euro 8 6 5" xfId="2648"/>
    <cellStyle name="Euro 8 7" xfId="2649"/>
    <cellStyle name="Euro 8 7 2" xfId="2650"/>
    <cellStyle name="Euro 8 7 3" xfId="2651"/>
    <cellStyle name="Euro 8 7 4" xfId="2652"/>
    <cellStyle name="Euro 8 7 5" xfId="2653"/>
    <cellStyle name="Euro 8 8" xfId="2654"/>
    <cellStyle name="Euro 8 8 2" xfId="2655"/>
    <cellStyle name="Euro 8 8 3" xfId="2656"/>
    <cellStyle name="Euro 8 8 4" xfId="2657"/>
    <cellStyle name="Euro 8 8 5" xfId="2658"/>
    <cellStyle name="Euro 8 9" xfId="2659"/>
    <cellStyle name="Euro 8 9 2" xfId="2660"/>
    <cellStyle name="Euro 8 9 3" xfId="2661"/>
    <cellStyle name="Euro 8 9 4" xfId="2662"/>
    <cellStyle name="Euro 8 9 5" xfId="2663"/>
    <cellStyle name="Euro 9" xfId="2664"/>
    <cellStyle name="Euro 9 10" xfId="2665"/>
    <cellStyle name="Euro 9 10 2" xfId="2666"/>
    <cellStyle name="Euro 9 10 3" xfId="2667"/>
    <cellStyle name="Euro 9 10 4" xfId="2668"/>
    <cellStyle name="Euro 9 10 5" xfId="2669"/>
    <cellStyle name="Euro 9 11" xfId="2670"/>
    <cellStyle name="Euro 9 11 2" xfId="2671"/>
    <cellStyle name="Euro 9 11 3" xfId="2672"/>
    <cellStyle name="Euro 9 11 4" xfId="2673"/>
    <cellStyle name="Euro 9 11 5" xfId="2674"/>
    <cellStyle name="Euro 9 12" xfId="2675"/>
    <cellStyle name="Euro 9 12 2" xfId="2676"/>
    <cellStyle name="Euro 9 12 3" xfId="2677"/>
    <cellStyle name="Euro 9 12 4" xfId="2678"/>
    <cellStyle name="Euro 9 12 5" xfId="2679"/>
    <cellStyle name="Euro 9 13" xfId="2680"/>
    <cellStyle name="Euro 9 13 2" xfId="2681"/>
    <cellStyle name="Euro 9 13 3" xfId="2682"/>
    <cellStyle name="Euro 9 13 4" xfId="2683"/>
    <cellStyle name="Euro 9 13 5" xfId="2684"/>
    <cellStyle name="Euro 9 14" xfId="2685"/>
    <cellStyle name="Euro 9 14 2" xfId="2686"/>
    <cellStyle name="Euro 9 14 3" xfId="2687"/>
    <cellStyle name="Euro 9 14 4" xfId="2688"/>
    <cellStyle name="Euro 9 14 5" xfId="2689"/>
    <cellStyle name="Euro 9 15" xfId="2690"/>
    <cellStyle name="Euro 9 15 2" xfId="2691"/>
    <cellStyle name="Euro 9 15 3" xfId="2692"/>
    <cellStyle name="Euro 9 15 4" xfId="2693"/>
    <cellStyle name="Euro 9 15 5" xfId="2694"/>
    <cellStyle name="Euro 9 16" xfId="2695"/>
    <cellStyle name="Euro 9 16 2" xfId="2696"/>
    <cellStyle name="Euro 9 16 3" xfId="2697"/>
    <cellStyle name="Euro 9 16 4" xfId="2698"/>
    <cellStyle name="Euro 9 16 5" xfId="2699"/>
    <cellStyle name="Euro 9 17" xfId="2700"/>
    <cellStyle name="Euro 9 17 2" xfId="2701"/>
    <cellStyle name="Euro 9 17 3" xfId="2702"/>
    <cellStyle name="Euro 9 17 4" xfId="2703"/>
    <cellStyle name="Euro 9 17 5" xfId="2704"/>
    <cellStyle name="Euro 9 18" xfId="2705"/>
    <cellStyle name="Euro 9 18 2" xfId="2706"/>
    <cellStyle name="Euro 9 18 3" xfId="2707"/>
    <cellStyle name="Euro 9 18 4" xfId="2708"/>
    <cellStyle name="Euro 9 18 5" xfId="2709"/>
    <cellStyle name="Euro 9 19" xfId="2710"/>
    <cellStyle name="Euro 9 19 2" xfId="2711"/>
    <cellStyle name="Euro 9 19 3" xfId="2712"/>
    <cellStyle name="Euro 9 19 4" xfId="2713"/>
    <cellStyle name="Euro 9 19 5" xfId="2714"/>
    <cellStyle name="Euro 9 2" xfId="2715"/>
    <cellStyle name="Euro 9 2 10" xfId="2716"/>
    <cellStyle name="Euro 9 2 10 2" xfId="2717"/>
    <cellStyle name="Euro 9 2 10 3" xfId="2718"/>
    <cellStyle name="Euro 9 2 10 4" xfId="2719"/>
    <cellStyle name="Euro 9 2 10 5" xfId="2720"/>
    <cellStyle name="Euro 9 2 11" xfId="2721"/>
    <cellStyle name="Euro 9 2 11 2" xfId="2722"/>
    <cellStyle name="Euro 9 2 11 3" xfId="2723"/>
    <cellStyle name="Euro 9 2 11 4" xfId="2724"/>
    <cellStyle name="Euro 9 2 11 5" xfId="2725"/>
    <cellStyle name="Euro 9 2 12" xfId="2726"/>
    <cellStyle name="Euro 9 2 12 2" xfId="2727"/>
    <cellStyle name="Euro 9 2 12 3" xfId="2728"/>
    <cellStyle name="Euro 9 2 12 4" xfId="2729"/>
    <cellStyle name="Euro 9 2 12 5" xfId="2730"/>
    <cellStyle name="Euro 9 2 13" xfId="2731"/>
    <cellStyle name="Euro 9 2 13 2" xfId="2732"/>
    <cellStyle name="Euro 9 2 13 3" xfId="2733"/>
    <cellStyle name="Euro 9 2 13 4" xfId="2734"/>
    <cellStyle name="Euro 9 2 13 5" xfId="2735"/>
    <cellStyle name="Euro 9 2 14" xfId="2736"/>
    <cellStyle name="Euro 9 2 14 2" xfId="2737"/>
    <cellStyle name="Euro 9 2 14 3" xfId="2738"/>
    <cellStyle name="Euro 9 2 14 4" xfId="2739"/>
    <cellStyle name="Euro 9 2 14 5" xfId="2740"/>
    <cellStyle name="Euro 9 2 15" xfId="2741"/>
    <cellStyle name="Euro 9 2 15 2" xfId="2742"/>
    <cellStyle name="Euro 9 2 15 3" xfId="2743"/>
    <cellStyle name="Euro 9 2 15 4" xfId="2744"/>
    <cellStyle name="Euro 9 2 15 5" xfId="2745"/>
    <cellStyle name="Euro 9 2 16" xfId="2746"/>
    <cellStyle name="Euro 9 2 16 2" xfId="2747"/>
    <cellStyle name="Euro 9 2 16 3" xfId="2748"/>
    <cellStyle name="Euro 9 2 16 4" xfId="2749"/>
    <cellStyle name="Euro 9 2 16 5" xfId="2750"/>
    <cellStyle name="Euro 9 2 17" xfId="2751"/>
    <cellStyle name="Euro 9 2 17 2" xfId="2752"/>
    <cellStyle name="Euro 9 2 17 3" xfId="2753"/>
    <cellStyle name="Euro 9 2 17 4" xfId="2754"/>
    <cellStyle name="Euro 9 2 17 5" xfId="2755"/>
    <cellStyle name="Euro 9 2 18" xfId="2756"/>
    <cellStyle name="Euro 9 2 18 2" xfId="2757"/>
    <cellStyle name="Euro 9 2 18 3" xfId="2758"/>
    <cellStyle name="Euro 9 2 18 4" xfId="2759"/>
    <cellStyle name="Euro 9 2 18 5" xfId="2760"/>
    <cellStyle name="Euro 9 2 19" xfId="2761"/>
    <cellStyle name="Euro 9 2 19 2" xfId="2762"/>
    <cellStyle name="Euro 9 2 19 3" xfId="2763"/>
    <cellStyle name="Euro 9 2 19 4" xfId="2764"/>
    <cellStyle name="Euro 9 2 19 5" xfId="2765"/>
    <cellStyle name="Euro 9 2 2" xfId="2766"/>
    <cellStyle name="Euro 9 2 2 2" xfId="2767"/>
    <cellStyle name="Euro 9 2 2 2 2" xfId="2768"/>
    <cellStyle name="Euro 9 2 2 2 3" xfId="2769"/>
    <cellStyle name="Euro 9 2 2 2 4" xfId="2770"/>
    <cellStyle name="Euro 9 2 2 2 5" xfId="2771"/>
    <cellStyle name="Euro 9 2 2 3" xfId="2772"/>
    <cellStyle name="Euro 9 2 2 4" xfId="2773"/>
    <cellStyle name="Euro 9 2 2 5" xfId="2774"/>
    <cellStyle name="Euro 9 2 2 6" xfId="2775"/>
    <cellStyle name="Euro 9 2 20" xfId="2776"/>
    <cellStyle name="Euro 9 2 20 2" xfId="2777"/>
    <cellStyle name="Euro 9 2 20 3" xfId="2778"/>
    <cellStyle name="Euro 9 2 20 4" xfId="2779"/>
    <cellStyle name="Euro 9 2 20 5" xfId="2780"/>
    <cellStyle name="Euro 9 2 21" xfId="2781"/>
    <cellStyle name="Euro 9 2 22" xfId="2782"/>
    <cellStyle name="Euro 9 2 23" xfId="2783"/>
    <cellStyle name="Euro 9 2 24" xfId="2784"/>
    <cellStyle name="Euro 9 2 3" xfId="2785"/>
    <cellStyle name="Euro 9 2 3 2" xfId="2786"/>
    <cellStyle name="Euro 9 2 3 3" xfId="2787"/>
    <cellStyle name="Euro 9 2 3 4" xfId="2788"/>
    <cellStyle name="Euro 9 2 3 5" xfId="2789"/>
    <cellStyle name="Euro 9 2 4" xfId="2790"/>
    <cellStyle name="Euro 9 2 4 2" xfId="2791"/>
    <cellStyle name="Euro 9 2 4 3" xfId="2792"/>
    <cellStyle name="Euro 9 2 4 4" xfId="2793"/>
    <cellStyle name="Euro 9 2 4 5" xfId="2794"/>
    <cellStyle name="Euro 9 2 5" xfId="2795"/>
    <cellStyle name="Euro 9 2 5 2" xfId="2796"/>
    <cellStyle name="Euro 9 2 5 3" xfId="2797"/>
    <cellStyle name="Euro 9 2 5 4" xfId="2798"/>
    <cellStyle name="Euro 9 2 5 5" xfId="2799"/>
    <cellStyle name="Euro 9 2 6" xfId="2800"/>
    <cellStyle name="Euro 9 2 6 2" xfId="2801"/>
    <cellStyle name="Euro 9 2 6 3" xfId="2802"/>
    <cellStyle name="Euro 9 2 6 4" xfId="2803"/>
    <cellStyle name="Euro 9 2 6 5" xfId="2804"/>
    <cellStyle name="Euro 9 2 7" xfId="2805"/>
    <cellStyle name="Euro 9 2 7 2" xfId="2806"/>
    <cellStyle name="Euro 9 2 7 3" xfId="2807"/>
    <cellStyle name="Euro 9 2 7 4" xfId="2808"/>
    <cellStyle name="Euro 9 2 7 5" xfId="2809"/>
    <cellStyle name="Euro 9 2 8" xfId="2810"/>
    <cellStyle name="Euro 9 2 8 2" xfId="2811"/>
    <cellStyle name="Euro 9 2 8 3" xfId="2812"/>
    <cellStyle name="Euro 9 2 8 4" xfId="2813"/>
    <cellStyle name="Euro 9 2 8 5" xfId="2814"/>
    <cellStyle name="Euro 9 2 9" xfId="2815"/>
    <cellStyle name="Euro 9 2 9 2" xfId="2816"/>
    <cellStyle name="Euro 9 2 9 3" xfId="2817"/>
    <cellStyle name="Euro 9 2 9 4" xfId="2818"/>
    <cellStyle name="Euro 9 2 9 5" xfId="2819"/>
    <cellStyle name="Euro 9 20" xfId="2820"/>
    <cellStyle name="Euro 9 20 2" xfId="2821"/>
    <cellStyle name="Euro 9 20 3" xfId="2822"/>
    <cellStyle name="Euro 9 20 4" xfId="2823"/>
    <cellStyle name="Euro 9 20 5" xfId="2824"/>
    <cellStyle name="Euro 9 21" xfId="2825"/>
    <cellStyle name="Euro 9 22" xfId="2826"/>
    <cellStyle name="Euro 9 23" xfId="2827"/>
    <cellStyle name="Euro 9 24" xfId="2828"/>
    <cellStyle name="Euro 9 3" xfId="2829"/>
    <cellStyle name="Euro 9 3 2" xfId="2830"/>
    <cellStyle name="Euro 9 3 2 2" xfId="2831"/>
    <cellStyle name="Euro 9 3 2 3" xfId="2832"/>
    <cellStyle name="Euro 9 3 2 4" xfId="2833"/>
    <cellStyle name="Euro 9 3 2 5" xfId="2834"/>
    <cellStyle name="Euro 9 3 3" xfId="2835"/>
    <cellStyle name="Euro 9 3 4" xfId="2836"/>
    <cellStyle name="Euro 9 3 5" xfId="2837"/>
    <cellStyle name="Euro 9 3 6" xfId="2838"/>
    <cellStyle name="Euro 9 4" xfId="2839"/>
    <cellStyle name="Euro 9 4 2" xfId="2840"/>
    <cellStyle name="Euro 9 4 3" xfId="2841"/>
    <cellStyle name="Euro 9 4 4" xfId="2842"/>
    <cellStyle name="Euro 9 4 5" xfId="2843"/>
    <cellStyle name="Euro 9 5" xfId="2844"/>
    <cellStyle name="Euro 9 5 2" xfId="2845"/>
    <cellStyle name="Euro 9 5 3" xfId="2846"/>
    <cellStyle name="Euro 9 5 4" xfId="2847"/>
    <cellStyle name="Euro 9 5 5" xfId="2848"/>
    <cellStyle name="Euro 9 6" xfId="2849"/>
    <cellStyle name="Euro 9 6 2" xfId="2850"/>
    <cellStyle name="Euro 9 6 3" xfId="2851"/>
    <cellStyle name="Euro 9 6 4" xfId="2852"/>
    <cellStyle name="Euro 9 6 5" xfId="2853"/>
    <cellStyle name="Euro 9 7" xfId="2854"/>
    <cellStyle name="Euro 9 7 2" xfId="2855"/>
    <cellStyle name="Euro 9 7 3" xfId="2856"/>
    <cellStyle name="Euro 9 7 4" xfId="2857"/>
    <cellStyle name="Euro 9 7 5" xfId="2858"/>
    <cellStyle name="Euro 9 8" xfId="2859"/>
    <cellStyle name="Euro 9 8 2" xfId="2860"/>
    <cellStyle name="Euro 9 8 3" xfId="2861"/>
    <cellStyle name="Euro 9 8 4" xfId="2862"/>
    <cellStyle name="Euro 9 8 5" xfId="2863"/>
    <cellStyle name="Euro 9 9" xfId="2864"/>
    <cellStyle name="Euro 9 9 2" xfId="2865"/>
    <cellStyle name="Euro 9 9 3" xfId="2866"/>
    <cellStyle name="Euro 9 9 4" xfId="2867"/>
    <cellStyle name="Euro 9 9 5" xfId="2868"/>
    <cellStyle name="Fixed" xfId="14921"/>
    <cellStyle name="Followed Hyperlink_0331longsht" xfId="14922"/>
    <cellStyle name="Grey" xfId="14923"/>
    <cellStyle name="Header1" xfId="14924"/>
    <cellStyle name="Header2" xfId="14925"/>
    <cellStyle name="Heading 1" xfId="14926"/>
    <cellStyle name="Heading 2" xfId="14927"/>
    <cellStyle name="Heading1" xfId="14928"/>
    <cellStyle name="Heading2" xfId="14929"/>
    <cellStyle name="HEADINGS" xfId="14930"/>
    <cellStyle name="HEADINGSTOP" xfId="14931"/>
    <cellStyle name="Hipervínculo 2" xfId="2869"/>
    <cellStyle name="Hipervínculo 2 2" xfId="36665"/>
    <cellStyle name="Hipervínculo 3" xfId="2870"/>
    <cellStyle name="Hyperlink seguido" xfId="14932"/>
    <cellStyle name="Hyperlink_0331ytd_cal" xfId="14933"/>
    <cellStyle name="Incorrecto" xfId="8" builtinId="27" customBuiltin="1"/>
    <cellStyle name="Input [yellow]" xfId="14934"/>
    <cellStyle name="Millares" xfId="1" builtinId="3"/>
    <cellStyle name="Millares 10" xfId="48"/>
    <cellStyle name="Millares 18" xfId="53"/>
    <cellStyle name="Millares 18 10" xfId="2871"/>
    <cellStyle name="Millares 18 10 2" xfId="2872"/>
    <cellStyle name="Millares 18 10 3" xfId="2873"/>
    <cellStyle name="Millares 18 10 4" xfId="2874"/>
    <cellStyle name="Millares 18 10 5" xfId="2875"/>
    <cellStyle name="Millares 18 11" xfId="2876"/>
    <cellStyle name="Millares 18 11 2" xfId="2877"/>
    <cellStyle name="Millares 18 11 3" xfId="2878"/>
    <cellStyle name="Millares 18 11 4" xfId="2879"/>
    <cellStyle name="Millares 18 11 5" xfId="2880"/>
    <cellStyle name="Millares 18 12" xfId="2881"/>
    <cellStyle name="Millares 18 12 2" xfId="2882"/>
    <cellStyle name="Millares 18 12 3" xfId="2883"/>
    <cellStyle name="Millares 18 12 4" xfId="2884"/>
    <cellStyle name="Millares 18 12 5" xfId="2885"/>
    <cellStyle name="Millares 18 13" xfId="2886"/>
    <cellStyle name="Millares 18 13 2" xfId="2887"/>
    <cellStyle name="Millares 18 13 3" xfId="2888"/>
    <cellStyle name="Millares 18 13 4" xfId="2889"/>
    <cellStyle name="Millares 18 13 5" xfId="2890"/>
    <cellStyle name="Millares 18 14" xfId="2891"/>
    <cellStyle name="Millares 18 14 2" xfId="2892"/>
    <cellStyle name="Millares 18 14 3" xfId="2893"/>
    <cellStyle name="Millares 18 14 4" xfId="2894"/>
    <cellStyle name="Millares 18 14 5" xfId="2895"/>
    <cellStyle name="Millares 18 15" xfId="2896"/>
    <cellStyle name="Millares 18 15 2" xfId="2897"/>
    <cellStyle name="Millares 18 15 3" xfId="2898"/>
    <cellStyle name="Millares 18 15 4" xfId="2899"/>
    <cellStyle name="Millares 18 15 5" xfId="2900"/>
    <cellStyle name="Millares 18 16" xfId="2901"/>
    <cellStyle name="Millares 18 16 2" xfId="2902"/>
    <cellStyle name="Millares 18 16 3" xfId="2903"/>
    <cellStyle name="Millares 18 16 4" xfId="2904"/>
    <cellStyle name="Millares 18 16 5" xfId="2905"/>
    <cellStyle name="Millares 18 17" xfId="2906"/>
    <cellStyle name="Millares 18 17 2" xfId="2907"/>
    <cellStyle name="Millares 18 17 3" xfId="2908"/>
    <cellStyle name="Millares 18 17 4" xfId="2909"/>
    <cellStyle name="Millares 18 17 5" xfId="2910"/>
    <cellStyle name="Millares 18 18" xfId="2911"/>
    <cellStyle name="Millares 18 18 2" xfId="2912"/>
    <cellStyle name="Millares 18 18 3" xfId="2913"/>
    <cellStyle name="Millares 18 18 4" xfId="2914"/>
    <cellStyle name="Millares 18 18 5" xfId="2915"/>
    <cellStyle name="Millares 18 19" xfId="2916"/>
    <cellStyle name="Millares 18 19 2" xfId="2917"/>
    <cellStyle name="Millares 18 19 3" xfId="2918"/>
    <cellStyle name="Millares 18 19 4" xfId="2919"/>
    <cellStyle name="Millares 18 19 5" xfId="2920"/>
    <cellStyle name="Millares 18 2" xfId="2921"/>
    <cellStyle name="Millares 18 2 2" xfId="2922"/>
    <cellStyle name="Millares 18 2 3" xfId="2923"/>
    <cellStyle name="Millares 18 2 4" xfId="2924"/>
    <cellStyle name="Millares 18 2 5" xfId="2925"/>
    <cellStyle name="Millares 18 20" xfId="2926"/>
    <cellStyle name="Millares 18 20 2" xfId="2927"/>
    <cellStyle name="Millares 18 20 3" xfId="2928"/>
    <cellStyle name="Millares 18 20 4" xfId="2929"/>
    <cellStyle name="Millares 18 20 5" xfId="2930"/>
    <cellStyle name="Millares 18 21" xfId="2931"/>
    <cellStyle name="Millares 18 21 2" xfId="2932"/>
    <cellStyle name="Millares 18 21 3" xfId="2933"/>
    <cellStyle name="Millares 18 21 4" xfId="2934"/>
    <cellStyle name="Millares 18 21 5" xfId="2935"/>
    <cellStyle name="Millares 18 22" xfId="2936"/>
    <cellStyle name="Millares 18 22 2" xfId="2937"/>
    <cellStyle name="Millares 18 22 3" xfId="2938"/>
    <cellStyle name="Millares 18 22 4" xfId="2939"/>
    <cellStyle name="Millares 18 22 5" xfId="2940"/>
    <cellStyle name="Millares 18 23" xfId="2941"/>
    <cellStyle name="Millares 18 23 2" xfId="2942"/>
    <cellStyle name="Millares 18 23 3" xfId="2943"/>
    <cellStyle name="Millares 18 23 4" xfId="2944"/>
    <cellStyle name="Millares 18 23 5" xfId="2945"/>
    <cellStyle name="Millares 18 24" xfId="2946"/>
    <cellStyle name="Millares 18 24 2" xfId="2947"/>
    <cellStyle name="Millares 18 24 3" xfId="2948"/>
    <cellStyle name="Millares 18 24 4" xfId="2949"/>
    <cellStyle name="Millares 18 24 5" xfId="2950"/>
    <cellStyle name="Millares 18 25" xfId="2951"/>
    <cellStyle name="Millares 18 26" xfId="2952"/>
    <cellStyle name="Millares 18 27" xfId="2953"/>
    <cellStyle name="Millares 18 28" xfId="2954"/>
    <cellStyle name="Millares 18 29" xfId="36661"/>
    <cellStyle name="Millares 18 3" xfId="2955"/>
    <cellStyle name="Millares 18 3 2" xfId="2956"/>
    <cellStyle name="Millares 18 3 3" xfId="2957"/>
    <cellStyle name="Millares 18 3 4" xfId="2958"/>
    <cellStyle name="Millares 18 3 5" xfId="2959"/>
    <cellStyle name="Millares 18 4" xfId="2960"/>
    <cellStyle name="Millares 18 4 2" xfId="2961"/>
    <cellStyle name="Millares 18 4 3" xfId="2962"/>
    <cellStyle name="Millares 18 4 4" xfId="2963"/>
    <cellStyle name="Millares 18 4 5" xfId="2964"/>
    <cellStyle name="Millares 18 5" xfId="2965"/>
    <cellStyle name="Millares 18 5 2" xfId="2966"/>
    <cellStyle name="Millares 18 5 3" xfId="2967"/>
    <cellStyle name="Millares 18 5 4" xfId="2968"/>
    <cellStyle name="Millares 18 5 5" xfId="2969"/>
    <cellStyle name="Millares 18 6" xfId="2970"/>
    <cellStyle name="Millares 18 6 2" xfId="2971"/>
    <cellStyle name="Millares 18 6 3" xfId="2972"/>
    <cellStyle name="Millares 18 6 4" xfId="2973"/>
    <cellStyle name="Millares 18 6 5" xfId="2974"/>
    <cellStyle name="Millares 18 7" xfId="2975"/>
    <cellStyle name="Millares 18 7 2" xfId="2976"/>
    <cellStyle name="Millares 18 7 3" xfId="2977"/>
    <cellStyle name="Millares 18 7 4" xfId="2978"/>
    <cellStyle name="Millares 18 7 5" xfId="2979"/>
    <cellStyle name="Millares 18 8" xfId="2980"/>
    <cellStyle name="Millares 18 8 2" xfId="2981"/>
    <cellStyle name="Millares 18 8 3" xfId="2982"/>
    <cellStyle name="Millares 18 8 4" xfId="2983"/>
    <cellStyle name="Millares 18 8 5" xfId="2984"/>
    <cellStyle name="Millares 18 9" xfId="2985"/>
    <cellStyle name="Millares 18 9 2" xfId="2986"/>
    <cellStyle name="Millares 18 9 3" xfId="2987"/>
    <cellStyle name="Millares 18 9 4" xfId="2988"/>
    <cellStyle name="Millares 18 9 5" xfId="2989"/>
    <cellStyle name="Millares 19 2" xfId="2990"/>
    <cellStyle name="Millares 19 2 2" xfId="2991"/>
    <cellStyle name="Millares 19 2 3" xfId="2992"/>
    <cellStyle name="Millares 19 2 4" xfId="2993"/>
    <cellStyle name="Millares 19 2 5" xfId="2994"/>
    <cellStyle name="Millares 2" xfId="49"/>
    <cellStyle name="Millares 2 2" xfId="2995"/>
    <cellStyle name="Millares 2 2 2" xfId="2996"/>
    <cellStyle name="Millares 2 2 2 2" xfId="2997"/>
    <cellStyle name="Millares 2 2 2 2 2" xfId="36667"/>
    <cellStyle name="Millares 2 2 2 2 3" xfId="36666"/>
    <cellStyle name="Millares 2 2 2 3" xfId="2998"/>
    <cellStyle name="Millares 2 2 2 4" xfId="2999"/>
    <cellStyle name="Millares 2 2 2 5" xfId="3000"/>
    <cellStyle name="Millares 2 2 3" xfId="3001"/>
    <cellStyle name="Millares 2 2 4" xfId="3002"/>
    <cellStyle name="Millares 2 2 5" xfId="3003"/>
    <cellStyle name="Millares 2 2 6" xfId="3004"/>
    <cellStyle name="Millares 2 3" xfId="3005"/>
    <cellStyle name="Millares 2 3 2" xfId="3006"/>
    <cellStyle name="Millares 2 3 3" xfId="3007"/>
    <cellStyle name="Millares 2 3 4" xfId="3008"/>
    <cellStyle name="Millares 2 3 5" xfId="3009"/>
    <cellStyle name="Millares 2 4" xfId="3010"/>
    <cellStyle name="Millares 2 4 2" xfId="3011"/>
    <cellStyle name="Millares 2 4 3" xfId="3012"/>
    <cellStyle name="Millares 2 4 4" xfId="3013"/>
    <cellStyle name="Millares 2 4 5" xfId="3014"/>
    <cellStyle name="Millares 2 5" xfId="3015"/>
    <cellStyle name="Millares 2 5 2" xfId="3016"/>
    <cellStyle name="Millares 2 5 3" xfId="3017"/>
    <cellStyle name="Millares 2 5 4" xfId="3018"/>
    <cellStyle name="Millares 2 5 5" xfId="3019"/>
    <cellStyle name="Millares 2 6" xfId="3020"/>
    <cellStyle name="Millares 2 6 2" xfId="3021"/>
    <cellStyle name="Millares 2 6 3" xfId="3022"/>
    <cellStyle name="Millares 2 6 4" xfId="3023"/>
    <cellStyle name="Millares 2 6 5" xfId="3024"/>
    <cellStyle name="Millares 2 7" xfId="3025"/>
    <cellStyle name="Millares 2 7 2" xfId="3026"/>
    <cellStyle name="Millares 2 7 3" xfId="3027"/>
    <cellStyle name="Millares 2 7 4" xfId="3028"/>
    <cellStyle name="Millares 2 7 5" xfId="3029"/>
    <cellStyle name="Millares 2 8" xfId="3030"/>
    <cellStyle name="Millares 2 8 2" xfId="3031"/>
    <cellStyle name="Millares 2 8 3" xfId="3032"/>
    <cellStyle name="Millares 2 8 4" xfId="3033"/>
    <cellStyle name="Millares 2 8 5" xfId="3034"/>
    <cellStyle name="Millares 2 9" xfId="36662"/>
    <cellStyle name="Millares 3" xfId="50"/>
    <cellStyle name="Millares 3 10" xfId="3035"/>
    <cellStyle name="Millares 3 11" xfId="3036"/>
    <cellStyle name="Millares 3 12" xfId="3037"/>
    <cellStyle name="Millares 3 13" xfId="3038"/>
    <cellStyle name="Millares 3 14" xfId="3039"/>
    <cellStyle name="Millares 3 15" xfId="3040"/>
    <cellStyle name="Millares 3 16" xfId="3041"/>
    <cellStyle name="Millares 3 17" xfId="3042"/>
    <cellStyle name="Millares 3 18" xfId="3043"/>
    <cellStyle name="Millares 3 19" xfId="3044"/>
    <cellStyle name="Millares 3 2" xfId="46"/>
    <cellStyle name="Millares 3 2 10" xfId="3045"/>
    <cellStyle name="Millares 3 2 10 2" xfId="3046"/>
    <cellStyle name="Millares 3 2 10 3" xfId="3047"/>
    <cellStyle name="Millares 3 2 10 4" xfId="3048"/>
    <cellStyle name="Millares 3 2 10 5" xfId="3049"/>
    <cellStyle name="Millares 3 2 11" xfId="3050"/>
    <cellStyle name="Millares 3 2 11 2" xfId="3051"/>
    <cellStyle name="Millares 3 2 11 2 2" xfId="3052"/>
    <cellStyle name="Millares 3 2 11 2 3" xfId="3053"/>
    <cellStyle name="Millares 3 2 11 2 4" xfId="3054"/>
    <cellStyle name="Millares 3 2 11 2 5" xfId="3055"/>
    <cellStyle name="Millares 3 2 12" xfId="3056"/>
    <cellStyle name="Millares 3 2 12 2" xfId="3057"/>
    <cellStyle name="Millares 3 2 12 3" xfId="3058"/>
    <cellStyle name="Millares 3 2 12 4" xfId="3059"/>
    <cellStyle name="Millares 3 2 12 5" xfId="3060"/>
    <cellStyle name="Millares 3 2 13" xfId="3061"/>
    <cellStyle name="Millares 3 2 13 2" xfId="3062"/>
    <cellStyle name="Millares 3 2 13 3" xfId="3063"/>
    <cellStyle name="Millares 3 2 13 4" xfId="3064"/>
    <cellStyle name="Millares 3 2 13 5" xfId="3065"/>
    <cellStyle name="Millares 3 2 14" xfId="3066"/>
    <cellStyle name="Millares 3 2 14 2" xfId="3067"/>
    <cellStyle name="Millares 3 2 14 3" xfId="3068"/>
    <cellStyle name="Millares 3 2 14 4" xfId="3069"/>
    <cellStyle name="Millares 3 2 14 5" xfId="3070"/>
    <cellStyle name="Millares 3 2 15" xfId="3071"/>
    <cellStyle name="Millares 3 2 15 2" xfId="3072"/>
    <cellStyle name="Millares 3 2 15 3" xfId="3073"/>
    <cellStyle name="Millares 3 2 15 4" xfId="3074"/>
    <cellStyle name="Millares 3 2 15 5" xfId="3075"/>
    <cellStyle name="Millares 3 2 16" xfId="3076"/>
    <cellStyle name="Millares 3 2 16 2" xfId="3077"/>
    <cellStyle name="Millares 3 2 16 3" xfId="3078"/>
    <cellStyle name="Millares 3 2 16 4" xfId="3079"/>
    <cellStyle name="Millares 3 2 16 5" xfId="3080"/>
    <cellStyle name="Millares 3 2 17" xfId="3081"/>
    <cellStyle name="Millares 3 2 17 2" xfId="3082"/>
    <cellStyle name="Millares 3 2 17 3" xfId="3083"/>
    <cellStyle name="Millares 3 2 17 4" xfId="3084"/>
    <cellStyle name="Millares 3 2 17 5" xfId="3085"/>
    <cellStyle name="Millares 3 2 18" xfId="3086"/>
    <cellStyle name="Millares 3 2 18 2" xfId="3087"/>
    <cellStyle name="Millares 3 2 18 3" xfId="3088"/>
    <cellStyle name="Millares 3 2 18 4" xfId="3089"/>
    <cellStyle name="Millares 3 2 18 5" xfId="3090"/>
    <cellStyle name="Millares 3 2 19" xfId="3091"/>
    <cellStyle name="Millares 3 2 19 2" xfId="3092"/>
    <cellStyle name="Millares 3 2 19 3" xfId="3093"/>
    <cellStyle name="Millares 3 2 19 4" xfId="3094"/>
    <cellStyle name="Millares 3 2 19 5" xfId="3095"/>
    <cellStyle name="Millares 3 2 2" xfId="3096"/>
    <cellStyle name="Millares 3 2 2 10" xfId="3097"/>
    <cellStyle name="Millares 3 2 2 11" xfId="3098"/>
    <cellStyle name="Millares 3 2 2 12" xfId="3099"/>
    <cellStyle name="Millares 3 2 2 13" xfId="3100"/>
    <cellStyle name="Millares 3 2 2 14" xfId="3101"/>
    <cellStyle name="Millares 3 2 2 15" xfId="3102"/>
    <cellStyle name="Millares 3 2 2 16" xfId="3103"/>
    <cellStyle name="Millares 3 2 2 17" xfId="3104"/>
    <cellStyle name="Millares 3 2 2 18" xfId="3105"/>
    <cellStyle name="Millares 3 2 2 19" xfId="3106"/>
    <cellStyle name="Millares 3 2 2 2" xfId="3107"/>
    <cellStyle name="Millares 3 2 2 2 10" xfId="3108"/>
    <cellStyle name="Millares 3 2 2 2 10 2" xfId="3109"/>
    <cellStyle name="Millares 3 2 2 2 10 3" xfId="3110"/>
    <cellStyle name="Millares 3 2 2 2 10 4" xfId="3111"/>
    <cellStyle name="Millares 3 2 2 2 10 5" xfId="3112"/>
    <cellStyle name="Millares 3 2 2 2 11" xfId="3113"/>
    <cellStyle name="Millares 3 2 2 2 11 2" xfId="3114"/>
    <cellStyle name="Millares 3 2 2 2 11 3" xfId="3115"/>
    <cellStyle name="Millares 3 2 2 2 11 4" xfId="3116"/>
    <cellStyle name="Millares 3 2 2 2 11 5" xfId="3117"/>
    <cellStyle name="Millares 3 2 2 2 12" xfId="3118"/>
    <cellStyle name="Millares 3 2 2 2 12 2" xfId="3119"/>
    <cellStyle name="Millares 3 2 2 2 12 3" xfId="3120"/>
    <cellStyle name="Millares 3 2 2 2 12 4" xfId="3121"/>
    <cellStyle name="Millares 3 2 2 2 12 5" xfId="3122"/>
    <cellStyle name="Millares 3 2 2 2 13" xfId="3123"/>
    <cellStyle name="Millares 3 2 2 2 13 2" xfId="3124"/>
    <cellStyle name="Millares 3 2 2 2 13 3" xfId="3125"/>
    <cellStyle name="Millares 3 2 2 2 13 4" xfId="3126"/>
    <cellStyle name="Millares 3 2 2 2 13 5" xfId="3127"/>
    <cellStyle name="Millares 3 2 2 2 14" xfId="3128"/>
    <cellStyle name="Millares 3 2 2 2 14 2" xfId="3129"/>
    <cellStyle name="Millares 3 2 2 2 14 3" xfId="3130"/>
    <cellStyle name="Millares 3 2 2 2 14 4" xfId="3131"/>
    <cellStyle name="Millares 3 2 2 2 14 5" xfId="3132"/>
    <cellStyle name="Millares 3 2 2 2 15" xfId="3133"/>
    <cellStyle name="Millares 3 2 2 2 15 2" xfId="3134"/>
    <cellStyle name="Millares 3 2 2 2 15 3" xfId="3135"/>
    <cellStyle name="Millares 3 2 2 2 15 4" xfId="3136"/>
    <cellStyle name="Millares 3 2 2 2 15 5" xfId="3137"/>
    <cellStyle name="Millares 3 2 2 2 16" xfId="3138"/>
    <cellStyle name="Millares 3 2 2 2 16 2" xfId="3139"/>
    <cellStyle name="Millares 3 2 2 2 16 3" xfId="3140"/>
    <cellStyle name="Millares 3 2 2 2 16 4" xfId="3141"/>
    <cellStyle name="Millares 3 2 2 2 16 5" xfId="3142"/>
    <cellStyle name="Millares 3 2 2 2 17" xfId="3143"/>
    <cellStyle name="Millares 3 2 2 2 17 2" xfId="3144"/>
    <cellStyle name="Millares 3 2 2 2 17 3" xfId="3145"/>
    <cellStyle name="Millares 3 2 2 2 17 4" xfId="3146"/>
    <cellStyle name="Millares 3 2 2 2 17 5" xfId="3147"/>
    <cellStyle name="Millares 3 2 2 2 18" xfId="3148"/>
    <cellStyle name="Millares 3 2 2 2 18 2" xfId="3149"/>
    <cellStyle name="Millares 3 2 2 2 18 3" xfId="3150"/>
    <cellStyle name="Millares 3 2 2 2 18 4" xfId="3151"/>
    <cellStyle name="Millares 3 2 2 2 18 5" xfId="3152"/>
    <cellStyle name="Millares 3 2 2 2 19" xfId="3153"/>
    <cellStyle name="Millares 3 2 2 2 19 2" xfId="3154"/>
    <cellStyle name="Millares 3 2 2 2 19 3" xfId="3155"/>
    <cellStyle name="Millares 3 2 2 2 19 4" xfId="3156"/>
    <cellStyle name="Millares 3 2 2 2 19 5" xfId="3157"/>
    <cellStyle name="Millares 3 2 2 2 2" xfId="3158"/>
    <cellStyle name="Millares 3 2 2 2 2 2" xfId="3159"/>
    <cellStyle name="Millares 3 2 2 2 2 2 2" xfId="3160"/>
    <cellStyle name="Millares 3 2 2 2 2 2 3" xfId="3161"/>
    <cellStyle name="Millares 3 2 2 2 2 2 4" xfId="3162"/>
    <cellStyle name="Millares 3 2 2 2 2 2 5" xfId="3163"/>
    <cellStyle name="Millares 3 2 2 2 20" xfId="3164"/>
    <cellStyle name="Millares 3 2 2 2 20 2" xfId="3165"/>
    <cellStyle name="Millares 3 2 2 2 20 3" xfId="3166"/>
    <cellStyle name="Millares 3 2 2 2 20 4" xfId="3167"/>
    <cellStyle name="Millares 3 2 2 2 20 5" xfId="3168"/>
    <cellStyle name="Millares 3 2 2 2 21" xfId="3169"/>
    <cellStyle name="Millares 3 2 2 2 22" xfId="3170"/>
    <cellStyle name="Millares 3 2 2 2 23" xfId="3171"/>
    <cellStyle name="Millares 3 2 2 2 24" xfId="3172"/>
    <cellStyle name="Millares 3 2 2 2 3" xfId="3173"/>
    <cellStyle name="Millares 3 2 2 2 3 2" xfId="3174"/>
    <cellStyle name="Millares 3 2 2 2 3 3" xfId="3175"/>
    <cellStyle name="Millares 3 2 2 2 3 4" xfId="3176"/>
    <cellStyle name="Millares 3 2 2 2 3 5" xfId="3177"/>
    <cellStyle name="Millares 3 2 2 2 4" xfId="3178"/>
    <cellStyle name="Millares 3 2 2 2 4 2" xfId="3179"/>
    <cellStyle name="Millares 3 2 2 2 4 3" xfId="3180"/>
    <cellStyle name="Millares 3 2 2 2 4 4" xfId="3181"/>
    <cellStyle name="Millares 3 2 2 2 4 5" xfId="3182"/>
    <cellStyle name="Millares 3 2 2 2 5" xfId="3183"/>
    <cellStyle name="Millares 3 2 2 2 5 2" xfId="3184"/>
    <cellStyle name="Millares 3 2 2 2 5 3" xfId="3185"/>
    <cellStyle name="Millares 3 2 2 2 5 4" xfId="3186"/>
    <cellStyle name="Millares 3 2 2 2 5 5" xfId="3187"/>
    <cellStyle name="Millares 3 2 2 2 6" xfId="3188"/>
    <cellStyle name="Millares 3 2 2 2 6 2" xfId="3189"/>
    <cellStyle name="Millares 3 2 2 2 6 3" xfId="3190"/>
    <cellStyle name="Millares 3 2 2 2 6 4" xfId="3191"/>
    <cellStyle name="Millares 3 2 2 2 6 5" xfId="3192"/>
    <cellStyle name="Millares 3 2 2 2 7" xfId="3193"/>
    <cellStyle name="Millares 3 2 2 2 7 2" xfId="3194"/>
    <cellStyle name="Millares 3 2 2 2 7 3" xfId="3195"/>
    <cellStyle name="Millares 3 2 2 2 7 4" xfId="3196"/>
    <cellStyle name="Millares 3 2 2 2 7 5" xfId="3197"/>
    <cellStyle name="Millares 3 2 2 2 8" xfId="3198"/>
    <cellStyle name="Millares 3 2 2 2 8 2" xfId="3199"/>
    <cellStyle name="Millares 3 2 2 2 8 3" xfId="3200"/>
    <cellStyle name="Millares 3 2 2 2 8 4" xfId="3201"/>
    <cellStyle name="Millares 3 2 2 2 8 5" xfId="3202"/>
    <cellStyle name="Millares 3 2 2 2 9" xfId="3203"/>
    <cellStyle name="Millares 3 2 2 2 9 2" xfId="3204"/>
    <cellStyle name="Millares 3 2 2 2 9 3" xfId="3205"/>
    <cellStyle name="Millares 3 2 2 2 9 4" xfId="3206"/>
    <cellStyle name="Millares 3 2 2 2 9 5" xfId="3207"/>
    <cellStyle name="Millares 3 2 2 20" xfId="3208"/>
    <cellStyle name="Millares 3 2 2 3" xfId="3209"/>
    <cellStyle name="Millares 3 2 2 3 2" xfId="3210"/>
    <cellStyle name="Millares 3 2 2 3 3" xfId="3211"/>
    <cellStyle name="Millares 3 2 2 3 4" xfId="3212"/>
    <cellStyle name="Millares 3 2 2 3 5" xfId="3213"/>
    <cellStyle name="Millares 3 2 2 3 6" xfId="3214"/>
    <cellStyle name="Millares 3 2 2 4" xfId="3215"/>
    <cellStyle name="Millares 3 2 2 5" xfId="3216"/>
    <cellStyle name="Millares 3 2 2 6" xfId="3217"/>
    <cellStyle name="Millares 3 2 2 7" xfId="3218"/>
    <cellStyle name="Millares 3 2 2 8" xfId="3219"/>
    <cellStyle name="Millares 3 2 2 9" xfId="3220"/>
    <cellStyle name="Millares 3 2 20" xfId="3221"/>
    <cellStyle name="Millares 3 2 20 2" xfId="3222"/>
    <cellStyle name="Millares 3 2 20 3" xfId="3223"/>
    <cellStyle name="Millares 3 2 20 4" xfId="3224"/>
    <cellStyle name="Millares 3 2 20 5" xfId="3225"/>
    <cellStyle name="Millares 3 2 21" xfId="3226"/>
    <cellStyle name="Millares 3 2 21 2" xfId="3227"/>
    <cellStyle name="Millares 3 2 21 3" xfId="3228"/>
    <cellStyle name="Millares 3 2 21 4" xfId="3229"/>
    <cellStyle name="Millares 3 2 21 5" xfId="3230"/>
    <cellStyle name="Millares 3 2 22" xfId="3231"/>
    <cellStyle name="Millares 3 2 22 2" xfId="3232"/>
    <cellStyle name="Millares 3 2 22 3" xfId="3233"/>
    <cellStyle name="Millares 3 2 22 4" xfId="3234"/>
    <cellStyle name="Millares 3 2 22 5" xfId="3235"/>
    <cellStyle name="Millares 3 2 23" xfId="3236"/>
    <cellStyle name="Millares 3 2 23 2" xfId="3237"/>
    <cellStyle name="Millares 3 2 23 3" xfId="3238"/>
    <cellStyle name="Millares 3 2 23 4" xfId="3239"/>
    <cellStyle name="Millares 3 2 23 5" xfId="3240"/>
    <cellStyle name="Millares 3 2 24" xfId="3241"/>
    <cellStyle name="Millares 3 2 24 2" xfId="3242"/>
    <cellStyle name="Millares 3 2 24 3" xfId="3243"/>
    <cellStyle name="Millares 3 2 24 4" xfId="3244"/>
    <cellStyle name="Millares 3 2 24 5" xfId="3245"/>
    <cellStyle name="Millares 3 2 25" xfId="3246"/>
    <cellStyle name="Millares 3 2 25 2" xfId="3247"/>
    <cellStyle name="Millares 3 2 25 3" xfId="3248"/>
    <cellStyle name="Millares 3 2 25 4" xfId="3249"/>
    <cellStyle name="Millares 3 2 25 5" xfId="3250"/>
    <cellStyle name="Millares 3 2 26" xfId="3251"/>
    <cellStyle name="Millares 3 2 26 2" xfId="3252"/>
    <cellStyle name="Millares 3 2 26 3" xfId="3253"/>
    <cellStyle name="Millares 3 2 26 4" xfId="3254"/>
    <cellStyle name="Millares 3 2 26 5" xfId="3255"/>
    <cellStyle name="Millares 3 2 27" xfId="3256"/>
    <cellStyle name="Millares 3 2 27 2" xfId="3257"/>
    <cellStyle name="Millares 3 2 27 3" xfId="3258"/>
    <cellStyle name="Millares 3 2 27 4" xfId="3259"/>
    <cellStyle name="Millares 3 2 27 5" xfId="3260"/>
    <cellStyle name="Millares 3 2 28" xfId="3261"/>
    <cellStyle name="Millares 3 2 28 2" xfId="3262"/>
    <cellStyle name="Millares 3 2 28 3" xfId="3263"/>
    <cellStyle name="Millares 3 2 28 4" xfId="3264"/>
    <cellStyle name="Millares 3 2 28 5" xfId="3265"/>
    <cellStyle name="Millares 3 2 29" xfId="3266"/>
    <cellStyle name="Millares 3 2 29 2" xfId="3267"/>
    <cellStyle name="Millares 3 2 29 3" xfId="3268"/>
    <cellStyle name="Millares 3 2 29 4" xfId="3269"/>
    <cellStyle name="Millares 3 2 29 5" xfId="3270"/>
    <cellStyle name="Millares 3 2 3" xfId="3271"/>
    <cellStyle name="Millares 3 2 3 2" xfId="3272"/>
    <cellStyle name="Millares 3 2 3 3" xfId="3273"/>
    <cellStyle name="Millares 3 2 3 4" xfId="3274"/>
    <cellStyle name="Millares 3 2 3 5" xfId="3275"/>
    <cellStyle name="Millares 3 2 30" xfId="3276"/>
    <cellStyle name="Millares 3 2 31" xfId="3277"/>
    <cellStyle name="Millares 3 2 32" xfId="3278"/>
    <cellStyle name="Millares 3 2 33" xfId="3279"/>
    <cellStyle name="Millares 3 2 34" xfId="36668"/>
    <cellStyle name="Millares 3 2 4" xfId="3280"/>
    <cellStyle name="Millares 3 2 4 2" xfId="3281"/>
    <cellStyle name="Millares 3 2 4 3" xfId="3282"/>
    <cellStyle name="Millares 3 2 4 4" xfId="3283"/>
    <cellStyle name="Millares 3 2 4 5" xfId="3284"/>
    <cellStyle name="Millares 3 2 5" xfId="3285"/>
    <cellStyle name="Millares 3 2 5 2" xfId="3286"/>
    <cellStyle name="Millares 3 2 5 3" xfId="3287"/>
    <cellStyle name="Millares 3 2 5 4" xfId="3288"/>
    <cellStyle name="Millares 3 2 5 5" xfId="3289"/>
    <cellStyle name="Millares 3 2 6" xfId="3290"/>
    <cellStyle name="Millares 3 2 6 2" xfId="3291"/>
    <cellStyle name="Millares 3 2 6 3" xfId="3292"/>
    <cellStyle name="Millares 3 2 6 4" xfId="3293"/>
    <cellStyle name="Millares 3 2 6 5" xfId="3294"/>
    <cellStyle name="Millares 3 2 7" xfId="3295"/>
    <cellStyle name="Millares 3 2 7 2" xfId="3296"/>
    <cellStyle name="Millares 3 2 7 3" xfId="3297"/>
    <cellStyle name="Millares 3 2 7 4" xfId="3298"/>
    <cellStyle name="Millares 3 2 7 5" xfId="3299"/>
    <cellStyle name="Millares 3 2 8" xfId="3300"/>
    <cellStyle name="Millares 3 2 8 2" xfId="3301"/>
    <cellStyle name="Millares 3 2 8 3" xfId="3302"/>
    <cellStyle name="Millares 3 2 8 4" xfId="3303"/>
    <cellStyle name="Millares 3 2 8 5" xfId="3304"/>
    <cellStyle name="Millares 3 2 9" xfId="3305"/>
    <cellStyle name="Millares 3 2 9 2" xfId="3306"/>
    <cellStyle name="Millares 3 2 9 3" xfId="3307"/>
    <cellStyle name="Millares 3 2 9 4" xfId="3308"/>
    <cellStyle name="Millares 3 2 9 5" xfId="3309"/>
    <cellStyle name="Millares 3 20" xfId="3310"/>
    <cellStyle name="Millares 3 21" xfId="3311"/>
    <cellStyle name="Millares 3 22" xfId="3312"/>
    <cellStyle name="Millares 3 23" xfId="3313"/>
    <cellStyle name="Millares 3 24" xfId="3314"/>
    <cellStyle name="Millares 3 25" xfId="3315"/>
    <cellStyle name="Millares 3 26" xfId="3316"/>
    <cellStyle name="Millares 3 27" xfId="3317"/>
    <cellStyle name="Millares 3 27 10" xfId="3318"/>
    <cellStyle name="Millares 3 27 11" xfId="3319"/>
    <cellStyle name="Millares 3 27 12" xfId="3320"/>
    <cellStyle name="Millares 3 27 13" xfId="3321"/>
    <cellStyle name="Millares 3 27 14" xfId="3322"/>
    <cellStyle name="Millares 3 27 15" xfId="3323"/>
    <cellStyle name="Millares 3 27 16" xfId="3324"/>
    <cellStyle name="Millares 3 27 17" xfId="3325"/>
    <cellStyle name="Millares 3 27 18" xfId="3326"/>
    <cellStyle name="Millares 3 27 19" xfId="3327"/>
    <cellStyle name="Millares 3 27 2" xfId="3328"/>
    <cellStyle name="Millares 3 27 20" xfId="3329"/>
    <cellStyle name="Millares 3 27 3" xfId="3330"/>
    <cellStyle name="Millares 3 27 4" xfId="3331"/>
    <cellStyle name="Millares 3 27 5" xfId="3332"/>
    <cellStyle name="Millares 3 27 6" xfId="3333"/>
    <cellStyle name="Millares 3 27 7" xfId="3334"/>
    <cellStyle name="Millares 3 27 8" xfId="3335"/>
    <cellStyle name="Millares 3 27 9" xfId="3336"/>
    <cellStyle name="Millares 3 28" xfId="3337"/>
    <cellStyle name="Millares 3 28 10" xfId="3338"/>
    <cellStyle name="Millares 3 28 11" xfId="3339"/>
    <cellStyle name="Millares 3 28 12" xfId="3340"/>
    <cellStyle name="Millares 3 28 13" xfId="3341"/>
    <cellStyle name="Millares 3 28 14" xfId="3342"/>
    <cellStyle name="Millares 3 28 15" xfId="3343"/>
    <cellStyle name="Millares 3 28 16" xfId="3344"/>
    <cellStyle name="Millares 3 28 17" xfId="3345"/>
    <cellStyle name="Millares 3 28 18" xfId="3346"/>
    <cellStyle name="Millares 3 28 19" xfId="3347"/>
    <cellStyle name="Millares 3 28 2" xfId="3348"/>
    <cellStyle name="Millares 3 28 20" xfId="3349"/>
    <cellStyle name="Millares 3 28 3" xfId="3350"/>
    <cellStyle name="Millares 3 28 4" xfId="3351"/>
    <cellStyle name="Millares 3 28 5" xfId="3352"/>
    <cellStyle name="Millares 3 28 6" xfId="3353"/>
    <cellStyle name="Millares 3 28 7" xfId="3354"/>
    <cellStyle name="Millares 3 28 8" xfId="3355"/>
    <cellStyle name="Millares 3 28 9" xfId="3356"/>
    <cellStyle name="Millares 3 29" xfId="3357"/>
    <cellStyle name="Millares 3 29 10" xfId="3358"/>
    <cellStyle name="Millares 3 29 11" xfId="3359"/>
    <cellStyle name="Millares 3 29 12" xfId="3360"/>
    <cellStyle name="Millares 3 29 13" xfId="3361"/>
    <cellStyle name="Millares 3 29 14" xfId="3362"/>
    <cellStyle name="Millares 3 29 15" xfId="3363"/>
    <cellStyle name="Millares 3 29 16" xfId="3364"/>
    <cellStyle name="Millares 3 29 17" xfId="3365"/>
    <cellStyle name="Millares 3 29 18" xfId="3366"/>
    <cellStyle name="Millares 3 29 19" xfId="3367"/>
    <cellStyle name="Millares 3 29 2" xfId="3368"/>
    <cellStyle name="Millares 3 29 20" xfId="3369"/>
    <cellStyle name="Millares 3 29 3" xfId="3370"/>
    <cellStyle name="Millares 3 29 4" xfId="3371"/>
    <cellStyle name="Millares 3 29 5" xfId="3372"/>
    <cellStyle name="Millares 3 29 6" xfId="3373"/>
    <cellStyle name="Millares 3 29 7" xfId="3374"/>
    <cellStyle name="Millares 3 29 8" xfId="3375"/>
    <cellStyle name="Millares 3 29 9" xfId="3376"/>
    <cellStyle name="Millares 3 3" xfId="3377"/>
    <cellStyle name="Millares 3 30" xfId="3378"/>
    <cellStyle name="Millares 3 30 2" xfId="3379"/>
    <cellStyle name="Millares 3 30 3" xfId="3380"/>
    <cellStyle name="Millares 3 30 4" xfId="3381"/>
    <cellStyle name="Millares 3 30 5" xfId="3382"/>
    <cellStyle name="Millares 3 31" xfId="3383"/>
    <cellStyle name="Millares 3 31 2" xfId="3384"/>
    <cellStyle name="Millares 3 31 3" xfId="3385"/>
    <cellStyle name="Millares 3 31 4" xfId="3386"/>
    <cellStyle name="Millares 3 31 5" xfId="3387"/>
    <cellStyle name="Millares 3 32" xfId="3388"/>
    <cellStyle name="Millares 3 32 2" xfId="3389"/>
    <cellStyle name="Millares 3 32 3" xfId="3390"/>
    <cellStyle name="Millares 3 32 4" xfId="3391"/>
    <cellStyle name="Millares 3 32 5" xfId="3392"/>
    <cellStyle name="Millares 3 33" xfId="3393"/>
    <cellStyle name="Millares 3 33 2" xfId="3394"/>
    <cellStyle name="Millares 3 33 3" xfId="3395"/>
    <cellStyle name="Millares 3 33 4" xfId="3396"/>
    <cellStyle name="Millares 3 33 5" xfId="3397"/>
    <cellStyle name="Millares 3 34" xfId="3398"/>
    <cellStyle name="Millares 3 34 10" xfId="3399"/>
    <cellStyle name="Millares 3 34 11" xfId="3400"/>
    <cellStyle name="Millares 3 34 12" xfId="3401"/>
    <cellStyle name="Millares 3 34 13" xfId="3402"/>
    <cellStyle name="Millares 3 34 14" xfId="3403"/>
    <cellStyle name="Millares 3 34 15" xfId="3404"/>
    <cellStyle name="Millares 3 34 16" xfId="3405"/>
    <cellStyle name="Millares 3 34 17" xfId="3406"/>
    <cellStyle name="Millares 3 34 18" xfId="3407"/>
    <cellStyle name="Millares 3 34 19" xfId="3408"/>
    <cellStyle name="Millares 3 34 2" xfId="3409"/>
    <cellStyle name="Millares 3 34 20" xfId="3410"/>
    <cellStyle name="Millares 3 34 3" xfId="3411"/>
    <cellStyle name="Millares 3 34 4" xfId="3412"/>
    <cellStyle name="Millares 3 34 5" xfId="3413"/>
    <cellStyle name="Millares 3 34 6" xfId="3414"/>
    <cellStyle name="Millares 3 34 7" xfId="3415"/>
    <cellStyle name="Millares 3 34 8" xfId="3416"/>
    <cellStyle name="Millares 3 34 9" xfId="3417"/>
    <cellStyle name="Millares 3 35" xfId="3418"/>
    <cellStyle name="Millares 3 35 10" xfId="3419"/>
    <cellStyle name="Millares 3 35 11" xfId="3420"/>
    <cellStyle name="Millares 3 35 12" xfId="3421"/>
    <cellStyle name="Millares 3 35 13" xfId="3422"/>
    <cellStyle name="Millares 3 35 14" xfId="3423"/>
    <cellStyle name="Millares 3 35 15" xfId="3424"/>
    <cellStyle name="Millares 3 35 16" xfId="3425"/>
    <cellStyle name="Millares 3 35 17" xfId="3426"/>
    <cellStyle name="Millares 3 35 18" xfId="3427"/>
    <cellStyle name="Millares 3 35 19" xfId="3428"/>
    <cellStyle name="Millares 3 35 2" xfId="3429"/>
    <cellStyle name="Millares 3 35 20" xfId="3430"/>
    <cellStyle name="Millares 3 35 3" xfId="3431"/>
    <cellStyle name="Millares 3 35 4" xfId="3432"/>
    <cellStyle name="Millares 3 35 5" xfId="3433"/>
    <cellStyle name="Millares 3 35 6" xfId="3434"/>
    <cellStyle name="Millares 3 35 7" xfId="3435"/>
    <cellStyle name="Millares 3 35 8" xfId="3436"/>
    <cellStyle name="Millares 3 35 9" xfId="3437"/>
    <cellStyle name="Millares 3 36" xfId="3438"/>
    <cellStyle name="Millares 3 36 10" xfId="3439"/>
    <cellStyle name="Millares 3 36 11" xfId="3440"/>
    <cellStyle name="Millares 3 36 12" xfId="3441"/>
    <cellStyle name="Millares 3 36 13" xfId="3442"/>
    <cellStyle name="Millares 3 36 14" xfId="3443"/>
    <cellStyle name="Millares 3 36 15" xfId="3444"/>
    <cellStyle name="Millares 3 36 16" xfId="3445"/>
    <cellStyle name="Millares 3 36 17" xfId="3446"/>
    <cellStyle name="Millares 3 36 18" xfId="3447"/>
    <cellStyle name="Millares 3 36 19" xfId="3448"/>
    <cellStyle name="Millares 3 36 2" xfId="3449"/>
    <cellStyle name="Millares 3 36 20" xfId="3450"/>
    <cellStyle name="Millares 3 36 3" xfId="3451"/>
    <cellStyle name="Millares 3 36 4" xfId="3452"/>
    <cellStyle name="Millares 3 36 5" xfId="3453"/>
    <cellStyle name="Millares 3 36 6" xfId="3454"/>
    <cellStyle name="Millares 3 36 7" xfId="3455"/>
    <cellStyle name="Millares 3 36 8" xfId="3456"/>
    <cellStyle name="Millares 3 36 9" xfId="3457"/>
    <cellStyle name="Millares 3 37" xfId="3458"/>
    <cellStyle name="Millares 3 37 10" xfId="3459"/>
    <cellStyle name="Millares 3 37 11" xfId="3460"/>
    <cellStyle name="Millares 3 37 12" xfId="3461"/>
    <cellStyle name="Millares 3 37 13" xfId="3462"/>
    <cellStyle name="Millares 3 37 14" xfId="3463"/>
    <cellStyle name="Millares 3 37 15" xfId="3464"/>
    <cellStyle name="Millares 3 37 16" xfId="3465"/>
    <cellStyle name="Millares 3 37 17" xfId="3466"/>
    <cellStyle name="Millares 3 37 18" xfId="3467"/>
    <cellStyle name="Millares 3 37 19" xfId="3468"/>
    <cellStyle name="Millares 3 37 2" xfId="3469"/>
    <cellStyle name="Millares 3 37 20" xfId="3470"/>
    <cellStyle name="Millares 3 37 3" xfId="3471"/>
    <cellStyle name="Millares 3 37 4" xfId="3472"/>
    <cellStyle name="Millares 3 37 5" xfId="3473"/>
    <cellStyle name="Millares 3 37 6" xfId="3474"/>
    <cellStyle name="Millares 3 37 7" xfId="3475"/>
    <cellStyle name="Millares 3 37 8" xfId="3476"/>
    <cellStyle name="Millares 3 37 9" xfId="3477"/>
    <cellStyle name="Millares 3 38" xfId="3478"/>
    <cellStyle name="Millares 3 38 10" xfId="3479"/>
    <cellStyle name="Millares 3 38 11" xfId="3480"/>
    <cellStyle name="Millares 3 38 12" xfId="3481"/>
    <cellStyle name="Millares 3 38 13" xfId="3482"/>
    <cellStyle name="Millares 3 38 14" xfId="3483"/>
    <cellStyle name="Millares 3 38 15" xfId="3484"/>
    <cellStyle name="Millares 3 38 16" xfId="3485"/>
    <cellStyle name="Millares 3 38 17" xfId="3486"/>
    <cellStyle name="Millares 3 38 18" xfId="3487"/>
    <cellStyle name="Millares 3 38 19" xfId="3488"/>
    <cellStyle name="Millares 3 38 2" xfId="3489"/>
    <cellStyle name="Millares 3 38 20" xfId="3490"/>
    <cellStyle name="Millares 3 38 3" xfId="3491"/>
    <cellStyle name="Millares 3 38 4" xfId="3492"/>
    <cellStyle name="Millares 3 38 5" xfId="3493"/>
    <cellStyle name="Millares 3 38 6" xfId="3494"/>
    <cellStyle name="Millares 3 38 7" xfId="3495"/>
    <cellStyle name="Millares 3 38 8" xfId="3496"/>
    <cellStyle name="Millares 3 38 9" xfId="3497"/>
    <cellStyle name="Millares 3 39" xfId="3498"/>
    <cellStyle name="Millares 3 39 10" xfId="3499"/>
    <cellStyle name="Millares 3 39 11" xfId="3500"/>
    <cellStyle name="Millares 3 39 12" xfId="3501"/>
    <cellStyle name="Millares 3 39 13" xfId="3502"/>
    <cellStyle name="Millares 3 39 14" xfId="3503"/>
    <cellStyle name="Millares 3 39 15" xfId="3504"/>
    <cellStyle name="Millares 3 39 16" xfId="3505"/>
    <cellStyle name="Millares 3 39 17" xfId="3506"/>
    <cellStyle name="Millares 3 39 18" xfId="3507"/>
    <cellStyle name="Millares 3 39 19" xfId="3508"/>
    <cellStyle name="Millares 3 39 2" xfId="3509"/>
    <cellStyle name="Millares 3 39 20" xfId="3510"/>
    <cellStyle name="Millares 3 39 3" xfId="3511"/>
    <cellStyle name="Millares 3 39 4" xfId="3512"/>
    <cellStyle name="Millares 3 39 5" xfId="3513"/>
    <cellStyle name="Millares 3 39 6" xfId="3514"/>
    <cellStyle name="Millares 3 39 7" xfId="3515"/>
    <cellStyle name="Millares 3 39 8" xfId="3516"/>
    <cellStyle name="Millares 3 39 9" xfId="3517"/>
    <cellStyle name="Millares 3 4" xfId="3518"/>
    <cellStyle name="Millares 3 40" xfId="3519"/>
    <cellStyle name="Millares 3 40 2" xfId="3520"/>
    <cellStyle name="Millares 3 40 3" xfId="3521"/>
    <cellStyle name="Millares 3 40 4" xfId="3522"/>
    <cellStyle name="Millares 3 40 5" xfId="3523"/>
    <cellStyle name="Millares 3 40 6" xfId="3524"/>
    <cellStyle name="Millares 3 41" xfId="3525"/>
    <cellStyle name="Millares 3 42" xfId="3526"/>
    <cellStyle name="Millares 3 43" xfId="3527"/>
    <cellStyle name="Millares 3 44" xfId="3528"/>
    <cellStyle name="Millares 3 45" xfId="3529"/>
    <cellStyle name="Millares 3 46" xfId="3530"/>
    <cellStyle name="Millares 3 47" xfId="3531"/>
    <cellStyle name="Millares 3 48" xfId="3532"/>
    <cellStyle name="Millares 3 49" xfId="3533"/>
    <cellStyle name="Millares 3 5" xfId="3534"/>
    <cellStyle name="Millares 3 50" xfId="3535"/>
    <cellStyle name="Millares 3 51" xfId="3536"/>
    <cellStyle name="Millares 3 52" xfId="3537"/>
    <cellStyle name="Millares 3 53" xfId="3538"/>
    <cellStyle name="Millares 3 54" xfId="3539"/>
    <cellStyle name="Millares 3 55" xfId="3540"/>
    <cellStyle name="Millares 3 56" xfId="3541"/>
    <cellStyle name="Millares 3 57" xfId="3542"/>
    <cellStyle name="Millares 3 58" xfId="3543"/>
    <cellStyle name="Millares 3 59" xfId="3544"/>
    <cellStyle name="Millares 3 6" xfId="3545"/>
    <cellStyle name="Millares 3 6 10" xfId="3546"/>
    <cellStyle name="Millares 3 6 10 2" xfId="3547"/>
    <cellStyle name="Millares 3 6 10 3" xfId="3548"/>
    <cellStyle name="Millares 3 6 10 4" xfId="3549"/>
    <cellStyle name="Millares 3 6 10 5" xfId="3550"/>
    <cellStyle name="Millares 3 6 11" xfId="3551"/>
    <cellStyle name="Millares 3 6 11 2" xfId="3552"/>
    <cellStyle name="Millares 3 6 11 3" xfId="3553"/>
    <cellStyle name="Millares 3 6 11 4" xfId="3554"/>
    <cellStyle name="Millares 3 6 11 5" xfId="3555"/>
    <cellStyle name="Millares 3 6 12" xfId="3556"/>
    <cellStyle name="Millares 3 6 12 2" xfId="3557"/>
    <cellStyle name="Millares 3 6 12 3" xfId="3558"/>
    <cellStyle name="Millares 3 6 12 4" xfId="3559"/>
    <cellStyle name="Millares 3 6 12 5" xfId="3560"/>
    <cellStyle name="Millares 3 6 13" xfId="3561"/>
    <cellStyle name="Millares 3 6 13 2" xfId="3562"/>
    <cellStyle name="Millares 3 6 13 3" xfId="3563"/>
    <cellStyle name="Millares 3 6 13 4" xfId="3564"/>
    <cellStyle name="Millares 3 6 13 5" xfId="3565"/>
    <cellStyle name="Millares 3 6 14" xfId="3566"/>
    <cellStyle name="Millares 3 6 14 2" xfId="3567"/>
    <cellStyle name="Millares 3 6 14 3" xfId="3568"/>
    <cellStyle name="Millares 3 6 14 4" xfId="3569"/>
    <cellStyle name="Millares 3 6 14 5" xfId="3570"/>
    <cellStyle name="Millares 3 6 15" xfId="3571"/>
    <cellStyle name="Millares 3 6 15 2" xfId="3572"/>
    <cellStyle name="Millares 3 6 15 3" xfId="3573"/>
    <cellStyle name="Millares 3 6 15 4" xfId="3574"/>
    <cellStyle name="Millares 3 6 15 5" xfId="3575"/>
    <cellStyle name="Millares 3 6 16" xfId="3576"/>
    <cellStyle name="Millares 3 6 16 2" xfId="3577"/>
    <cellStyle name="Millares 3 6 16 3" xfId="3578"/>
    <cellStyle name="Millares 3 6 16 4" xfId="3579"/>
    <cellStyle name="Millares 3 6 16 5" xfId="3580"/>
    <cellStyle name="Millares 3 6 17" xfId="3581"/>
    <cellStyle name="Millares 3 6 17 2" xfId="3582"/>
    <cellStyle name="Millares 3 6 17 3" xfId="3583"/>
    <cellStyle name="Millares 3 6 17 4" xfId="3584"/>
    <cellStyle name="Millares 3 6 17 5" xfId="3585"/>
    <cellStyle name="Millares 3 6 18" xfId="3586"/>
    <cellStyle name="Millares 3 6 18 2" xfId="3587"/>
    <cellStyle name="Millares 3 6 18 3" xfId="3588"/>
    <cellStyle name="Millares 3 6 18 4" xfId="3589"/>
    <cellStyle name="Millares 3 6 18 5" xfId="3590"/>
    <cellStyle name="Millares 3 6 19" xfId="3591"/>
    <cellStyle name="Millares 3 6 19 2" xfId="3592"/>
    <cellStyle name="Millares 3 6 19 3" xfId="3593"/>
    <cellStyle name="Millares 3 6 19 4" xfId="3594"/>
    <cellStyle name="Millares 3 6 19 5" xfId="3595"/>
    <cellStyle name="Millares 3 6 2" xfId="3596"/>
    <cellStyle name="Millares 3 6 2 10" xfId="3597"/>
    <cellStyle name="Millares 3 6 2 11" xfId="3598"/>
    <cellStyle name="Millares 3 6 2 12" xfId="3599"/>
    <cellStyle name="Millares 3 6 2 13" xfId="3600"/>
    <cellStyle name="Millares 3 6 2 14" xfId="3601"/>
    <cellStyle name="Millares 3 6 2 15" xfId="3602"/>
    <cellStyle name="Millares 3 6 2 16" xfId="3603"/>
    <cellStyle name="Millares 3 6 2 17" xfId="3604"/>
    <cellStyle name="Millares 3 6 2 18" xfId="3605"/>
    <cellStyle name="Millares 3 6 2 19" xfId="3606"/>
    <cellStyle name="Millares 3 6 2 2" xfId="3607"/>
    <cellStyle name="Millares 3 6 2 2 2" xfId="3608"/>
    <cellStyle name="Millares 3 6 2 2 3" xfId="3609"/>
    <cellStyle name="Millares 3 6 2 2 4" xfId="3610"/>
    <cellStyle name="Millares 3 6 2 2 5" xfId="3611"/>
    <cellStyle name="Millares 3 6 2 2 6" xfId="3612"/>
    <cellStyle name="Millares 3 6 2 20" xfId="3613"/>
    <cellStyle name="Millares 3 6 2 3" xfId="3614"/>
    <cellStyle name="Millares 3 6 2 4" xfId="3615"/>
    <cellStyle name="Millares 3 6 2 5" xfId="3616"/>
    <cellStyle name="Millares 3 6 2 6" xfId="3617"/>
    <cellStyle name="Millares 3 6 2 7" xfId="3618"/>
    <cellStyle name="Millares 3 6 2 8" xfId="3619"/>
    <cellStyle name="Millares 3 6 2 9" xfId="3620"/>
    <cellStyle name="Millares 3 6 20" xfId="3621"/>
    <cellStyle name="Millares 3 6 20 2" xfId="3622"/>
    <cellStyle name="Millares 3 6 20 3" xfId="3623"/>
    <cellStyle name="Millares 3 6 20 4" xfId="3624"/>
    <cellStyle name="Millares 3 6 20 5" xfId="3625"/>
    <cellStyle name="Millares 3 6 21" xfId="3626"/>
    <cellStyle name="Millares 3 6 22" xfId="3627"/>
    <cellStyle name="Millares 3 6 23" xfId="3628"/>
    <cellStyle name="Millares 3 6 24" xfId="3629"/>
    <cellStyle name="Millares 3 6 3" xfId="3630"/>
    <cellStyle name="Millares 3 6 3 2" xfId="3631"/>
    <cellStyle name="Millares 3 6 3 2 2" xfId="3632"/>
    <cellStyle name="Millares 3 6 3 2 3" xfId="3633"/>
    <cellStyle name="Millares 3 6 3 2 4" xfId="3634"/>
    <cellStyle name="Millares 3 6 3 2 5" xfId="3635"/>
    <cellStyle name="Millares 3 6 4" xfId="3636"/>
    <cellStyle name="Millares 3 6 4 2" xfId="3637"/>
    <cellStyle name="Millares 3 6 4 3" xfId="3638"/>
    <cellStyle name="Millares 3 6 4 4" xfId="3639"/>
    <cellStyle name="Millares 3 6 4 5" xfId="3640"/>
    <cellStyle name="Millares 3 6 5" xfId="3641"/>
    <cellStyle name="Millares 3 6 5 2" xfId="3642"/>
    <cellStyle name="Millares 3 6 5 3" xfId="3643"/>
    <cellStyle name="Millares 3 6 5 4" xfId="3644"/>
    <cellStyle name="Millares 3 6 5 5" xfId="3645"/>
    <cellStyle name="Millares 3 6 6" xfId="3646"/>
    <cellStyle name="Millares 3 6 6 2" xfId="3647"/>
    <cellStyle name="Millares 3 6 6 3" xfId="3648"/>
    <cellStyle name="Millares 3 6 6 4" xfId="3649"/>
    <cellStyle name="Millares 3 6 6 5" xfId="3650"/>
    <cellStyle name="Millares 3 6 7" xfId="3651"/>
    <cellStyle name="Millares 3 6 7 2" xfId="3652"/>
    <cellStyle name="Millares 3 6 7 3" xfId="3653"/>
    <cellStyle name="Millares 3 6 7 4" xfId="3654"/>
    <cellStyle name="Millares 3 6 7 5" xfId="3655"/>
    <cellStyle name="Millares 3 6 8" xfId="3656"/>
    <cellStyle name="Millares 3 6 8 2" xfId="3657"/>
    <cellStyle name="Millares 3 6 8 3" xfId="3658"/>
    <cellStyle name="Millares 3 6 8 4" xfId="3659"/>
    <cellStyle name="Millares 3 6 8 5" xfId="3660"/>
    <cellStyle name="Millares 3 6 9" xfId="3661"/>
    <cellStyle name="Millares 3 6 9 2" xfId="3662"/>
    <cellStyle name="Millares 3 6 9 3" xfId="3663"/>
    <cellStyle name="Millares 3 6 9 4" xfId="3664"/>
    <cellStyle name="Millares 3 6 9 5" xfId="3665"/>
    <cellStyle name="Millares 3 60" xfId="3666"/>
    <cellStyle name="Millares 3 61" xfId="3667"/>
    <cellStyle name="Millares 3 62" xfId="3668"/>
    <cellStyle name="Millares 3 63" xfId="36664"/>
    <cellStyle name="Millares 3 7" xfId="3669"/>
    <cellStyle name="Millares 3 8" xfId="3670"/>
    <cellStyle name="Millares 3 9" xfId="3671"/>
    <cellStyle name="Millares 4" xfId="55"/>
    <cellStyle name="Millares 4 2" xfId="3672"/>
    <cellStyle name="Millares 4 2 2" xfId="3673"/>
    <cellStyle name="Millares 4 2 3" xfId="3674"/>
    <cellStyle name="Millares 4 2 4" xfId="3675"/>
    <cellStyle name="Millares 4 2 5" xfId="3676"/>
    <cellStyle name="Millares 4 3" xfId="3677"/>
    <cellStyle name="Millares 4 3 2" xfId="3678"/>
    <cellStyle name="Millares 4 3 3" xfId="3679"/>
    <cellStyle name="Millares 4 3 4" xfId="3680"/>
    <cellStyle name="Millares 4 3 5" xfId="3681"/>
    <cellStyle name="Millares 4 4" xfId="3682"/>
    <cellStyle name="Millares 4 4 2" xfId="3683"/>
    <cellStyle name="Millares 4 4 3" xfId="3684"/>
    <cellStyle name="Millares 4 4 4" xfId="3685"/>
    <cellStyle name="Millares 4 4 5" xfId="3686"/>
    <cellStyle name="Millares 4 5" xfId="3687"/>
    <cellStyle name="Millares 4 5 2" xfId="3688"/>
    <cellStyle name="Millares 4 5 3" xfId="3689"/>
    <cellStyle name="Millares 4 5 4" xfId="3690"/>
    <cellStyle name="Millares 4 5 5" xfId="3691"/>
    <cellStyle name="Millares 4 6" xfId="3692"/>
    <cellStyle name="Millares 4 6 2" xfId="3693"/>
    <cellStyle name="Millares 4 6 3" xfId="3694"/>
    <cellStyle name="Millares 4 6 4" xfId="3695"/>
    <cellStyle name="Millares 4 6 5" xfId="3696"/>
    <cellStyle name="Millares 5" xfId="3697"/>
    <cellStyle name="Millares 5 2" xfId="3698"/>
    <cellStyle name="Millares 5 3" xfId="3699"/>
    <cellStyle name="Millares 6" xfId="3700"/>
    <cellStyle name="Millares 7" xfId="3701"/>
    <cellStyle name="Millares 7 10" xfId="3702"/>
    <cellStyle name="Millares 7 10 2" xfId="3703"/>
    <cellStyle name="Millares 7 10 3" xfId="3704"/>
    <cellStyle name="Millares 7 10 4" xfId="3705"/>
    <cellStyle name="Millares 7 10 5" xfId="3706"/>
    <cellStyle name="Millares 7 11" xfId="3707"/>
    <cellStyle name="Millares 7 11 2" xfId="3708"/>
    <cellStyle name="Millares 7 11 3" xfId="3709"/>
    <cellStyle name="Millares 7 11 4" xfId="3710"/>
    <cellStyle name="Millares 7 11 5" xfId="3711"/>
    <cellStyle name="Millares 7 12" xfId="3712"/>
    <cellStyle name="Millares 7 12 2" xfId="3713"/>
    <cellStyle name="Millares 7 12 3" xfId="3714"/>
    <cellStyle name="Millares 7 12 4" xfId="3715"/>
    <cellStyle name="Millares 7 12 5" xfId="3716"/>
    <cellStyle name="Millares 7 13" xfId="3717"/>
    <cellStyle name="Millares 7 13 2" xfId="3718"/>
    <cellStyle name="Millares 7 13 3" xfId="3719"/>
    <cellStyle name="Millares 7 13 4" xfId="3720"/>
    <cellStyle name="Millares 7 13 5" xfId="3721"/>
    <cellStyle name="Millares 7 14" xfId="3722"/>
    <cellStyle name="Millares 7 14 2" xfId="3723"/>
    <cellStyle name="Millares 7 14 3" xfId="3724"/>
    <cellStyle name="Millares 7 14 4" xfId="3725"/>
    <cellStyle name="Millares 7 14 5" xfId="3726"/>
    <cellStyle name="Millares 7 15" xfId="3727"/>
    <cellStyle name="Millares 7 15 2" xfId="3728"/>
    <cellStyle name="Millares 7 15 3" xfId="3729"/>
    <cellStyle name="Millares 7 15 4" xfId="3730"/>
    <cellStyle name="Millares 7 15 5" xfId="3731"/>
    <cellStyle name="Millares 7 16" xfId="3732"/>
    <cellStyle name="Millares 7 16 2" xfId="3733"/>
    <cellStyle name="Millares 7 16 3" xfId="3734"/>
    <cellStyle name="Millares 7 16 4" xfId="3735"/>
    <cellStyle name="Millares 7 16 5" xfId="3736"/>
    <cellStyle name="Millares 7 17" xfId="3737"/>
    <cellStyle name="Millares 7 17 2" xfId="3738"/>
    <cellStyle name="Millares 7 17 3" xfId="3739"/>
    <cellStyle name="Millares 7 17 4" xfId="3740"/>
    <cellStyle name="Millares 7 17 5" xfId="3741"/>
    <cellStyle name="Millares 7 18" xfId="3742"/>
    <cellStyle name="Millares 7 18 2" xfId="3743"/>
    <cellStyle name="Millares 7 18 3" xfId="3744"/>
    <cellStyle name="Millares 7 18 4" xfId="3745"/>
    <cellStyle name="Millares 7 18 5" xfId="3746"/>
    <cellStyle name="Millares 7 19" xfId="3747"/>
    <cellStyle name="Millares 7 19 2" xfId="3748"/>
    <cellStyle name="Millares 7 19 3" xfId="3749"/>
    <cellStyle name="Millares 7 19 4" xfId="3750"/>
    <cellStyle name="Millares 7 19 5" xfId="3751"/>
    <cellStyle name="Millares 7 2" xfId="3752"/>
    <cellStyle name="Millares 7 2 2" xfId="3753"/>
    <cellStyle name="Millares 7 2 3" xfId="3754"/>
    <cellStyle name="Millares 7 2 4" xfId="3755"/>
    <cellStyle name="Millares 7 2 5" xfId="3756"/>
    <cellStyle name="Millares 7 20" xfId="3757"/>
    <cellStyle name="Millares 7 20 2" xfId="3758"/>
    <cellStyle name="Millares 7 20 3" xfId="3759"/>
    <cellStyle name="Millares 7 20 4" xfId="3760"/>
    <cellStyle name="Millares 7 20 5" xfId="3761"/>
    <cellStyle name="Millares 7 21" xfId="3762"/>
    <cellStyle name="Millares 7 22" xfId="3763"/>
    <cellStyle name="Millares 7 23" xfId="3764"/>
    <cellStyle name="Millares 7 24" xfId="3765"/>
    <cellStyle name="Millares 7 3" xfId="3766"/>
    <cellStyle name="Millares 7 3 2" xfId="3767"/>
    <cellStyle name="Millares 7 3 3" xfId="3768"/>
    <cellStyle name="Millares 7 3 4" xfId="3769"/>
    <cellStyle name="Millares 7 3 5" xfId="3770"/>
    <cellStyle name="Millares 7 4" xfId="3771"/>
    <cellStyle name="Millares 7 4 2" xfId="3772"/>
    <cellStyle name="Millares 7 4 3" xfId="3773"/>
    <cellStyle name="Millares 7 4 4" xfId="3774"/>
    <cellStyle name="Millares 7 4 5" xfId="3775"/>
    <cellStyle name="Millares 7 5" xfId="3776"/>
    <cellStyle name="Millares 7 5 2" xfId="3777"/>
    <cellStyle name="Millares 7 5 3" xfId="3778"/>
    <cellStyle name="Millares 7 5 4" xfId="3779"/>
    <cellStyle name="Millares 7 5 5" xfId="3780"/>
    <cellStyle name="Millares 7 6" xfId="3781"/>
    <cellStyle name="Millares 7 6 2" xfId="3782"/>
    <cellStyle name="Millares 7 6 3" xfId="3783"/>
    <cellStyle name="Millares 7 6 4" xfId="3784"/>
    <cellStyle name="Millares 7 6 5" xfId="3785"/>
    <cellStyle name="Millares 7 7" xfId="3786"/>
    <cellStyle name="Millares 7 7 2" xfId="3787"/>
    <cellStyle name="Millares 7 7 3" xfId="3788"/>
    <cellStyle name="Millares 7 7 4" xfId="3789"/>
    <cellStyle name="Millares 7 7 5" xfId="3790"/>
    <cellStyle name="Millares 7 8" xfId="3791"/>
    <cellStyle name="Millares 7 8 2" xfId="3792"/>
    <cellStyle name="Millares 7 8 3" xfId="3793"/>
    <cellStyle name="Millares 7 8 4" xfId="3794"/>
    <cellStyle name="Millares 7 8 5" xfId="3795"/>
    <cellStyle name="Millares 7 9" xfId="3796"/>
    <cellStyle name="Millares 7 9 2" xfId="3797"/>
    <cellStyle name="Millares 7 9 3" xfId="3798"/>
    <cellStyle name="Millares 7 9 4" xfId="3799"/>
    <cellStyle name="Millares 7 9 5" xfId="3800"/>
    <cellStyle name="Millares 8" xfId="3801"/>
    <cellStyle name="Millares 9" xfId="14946"/>
    <cellStyle name="Moeda [0]_dimon" xfId="14935"/>
    <cellStyle name="Moeda_dimon" xfId="14936"/>
    <cellStyle name="Moneda 2" xfId="43"/>
    <cellStyle name="Neutral" xfId="9" builtinId="28" customBuiltin="1"/>
    <cellStyle name="Normal" xfId="0" builtinId="0"/>
    <cellStyle name="Normal - Style1" xfId="14937"/>
    <cellStyle name="Normal 10" xfId="52"/>
    <cellStyle name="Normal 10 10" xfId="3802"/>
    <cellStyle name="Normal 10 10 2" xfId="3803"/>
    <cellStyle name="Normal 10 10 3" xfId="3804"/>
    <cellStyle name="Normal 10 10 4" xfId="3805"/>
    <cellStyle name="Normal 10 10 5" xfId="3806"/>
    <cellStyle name="Normal 10 11" xfId="3807"/>
    <cellStyle name="Normal 10 11 2" xfId="3808"/>
    <cellStyle name="Normal 10 11 3" xfId="3809"/>
    <cellStyle name="Normal 10 11 4" xfId="3810"/>
    <cellStyle name="Normal 10 11 5" xfId="3811"/>
    <cellStyle name="Normal 10 12" xfId="3812"/>
    <cellStyle name="Normal 10 12 2" xfId="3813"/>
    <cellStyle name="Normal 10 12 3" xfId="3814"/>
    <cellStyle name="Normal 10 12 4" xfId="3815"/>
    <cellStyle name="Normal 10 12 5" xfId="3816"/>
    <cellStyle name="Normal 10 13" xfId="3817"/>
    <cellStyle name="Normal 10 13 2" xfId="3818"/>
    <cellStyle name="Normal 10 13 3" xfId="3819"/>
    <cellStyle name="Normal 10 13 4" xfId="3820"/>
    <cellStyle name="Normal 10 13 5" xfId="3821"/>
    <cellStyle name="Normal 10 14" xfId="3822"/>
    <cellStyle name="Normal 10 14 2" xfId="3823"/>
    <cellStyle name="Normal 10 14 3" xfId="3824"/>
    <cellStyle name="Normal 10 14 4" xfId="3825"/>
    <cellStyle name="Normal 10 14 5" xfId="3826"/>
    <cellStyle name="Normal 10 15" xfId="3827"/>
    <cellStyle name="Normal 10 15 2" xfId="3828"/>
    <cellStyle name="Normal 10 15 3" xfId="3829"/>
    <cellStyle name="Normal 10 15 4" xfId="3830"/>
    <cellStyle name="Normal 10 15 5" xfId="3831"/>
    <cellStyle name="Normal 10 16" xfId="3832"/>
    <cellStyle name="Normal 10 16 2" xfId="3833"/>
    <cellStyle name="Normal 10 16 3" xfId="3834"/>
    <cellStyle name="Normal 10 16 4" xfId="3835"/>
    <cellStyle name="Normal 10 16 5" xfId="3836"/>
    <cellStyle name="Normal 10 17" xfId="3837"/>
    <cellStyle name="Normal 10 17 2" xfId="3838"/>
    <cellStyle name="Normal 10 17 3" xfId="3839"/>
    <cellStyle name="Normal 10 17 4" xfId="3840"/>
    <cellStyle name="Normal 10 17 5" xfId="3841"/>
    <cellStyle name="Normal 10 18" xfId="3842"/>
    <cellStyle name="Normal 10 18 2" xfId="3843"/>
    <cellStyle name="Normal 10 18 3" xfId="3844"/>
    <cellStyle name="Normal 10 18 4" xfId="3845"/>
    <cellStyle name="Normal 10 18 5" xfId="3846"/>
    <cellStyle name="Normal 10 19" xfId="3847"/>
    <cellStyle name="Normal 10 19 2" xfId="3848"/>
    <cellStyle name="Normal 10 19 3" xfId="3849"/>
    <cellStyle name="Normal 10 19 4" xfId="3850"/>
    <cellStyle name="Normal 10 19 5" xfId="3851"/>
    <cellStyle name="Normal 10 2" xfId="3852"/>
    <cellStyle name="Normal 10 2 2" xfId="3853"/>
    <cellStyle name="Normal 10 2 3" xfId="3854"/>
    <cellStyle name="Normal 10 2 4" xfId="3855"/>
    <cellStyle name="Normal 10 2 5" xfId="3856"/>
    <cellStyle name="Normal 10 20" xfId="3857"/>
    <cellStyle name="Normal 10 20 2" xfId="3858"/>
    <cellStyle name="Normal 10 20 3" xfId="3859"/>
    <cellStyle name="Normal 10 20 4" xfId="3860"/>
    <cellStyle name="Normal 10 20 5" xfId="3861"/>
    <cellStyle name="Normal 10 21" xfId="3862"/>
    <cellStyle name="Normal 10 21 2" xfId="3863"/>
    <cellStyle name="Normal 10 21 3" xfId="3864"/>
    <cellStyle name="Normal 10 21 4" xfId="3865"/>
    <cellStyle name="Normal 10 21 5" xfId="3866"/>
    <cellStyle name="Normal 10 22" xfId="3867"/>
    <cellStyle name="Normal 10 22 2" xfId="3868"/>
    <cellStyle name="Normal 10 22 3" xfId="3869"/>
    <cellStyle name="Normal 10 22 4" xfId="3870"/>
    <cellStyle name="Normal 10 22 5" xfId="3871"/>
    <cellStyle name="Normal 10 23" xfId="3872"/>
    <cellStyle name="Normal 10 23 2" xfId="3873"/>
    <cellStyle name="Normal 10 23 3" xfId="3874"/>
    <cellStyle name="Normal 10 23 4" xfId="3875"/>
    <cellStyle name="Normal 10 23 5" xfId="3876"/>
    <cellStyle name="Normal 10 24" xfId="3877"/>
    <cellStyle name="Normal 10 24 2" xfId="3878"/>
    <cellStyle name="Normal 10 24 3" xfId="3879"/>
    <cellStyle name="Normal 10 24 4" xfId="3880"/>
    <cellStyle name="Normal 10 24 5" xfId="3881"/>
    <cellStyle name="Normal 10 25" xfId="3882"/>
    <cellStyle name="Normal 10 26" xfId="3883"/>
    <cellStyle name="Normal 10 27" xfId="3884"/>
    <cellStyle name="Normal 10 28" xfId="3885"/>
    <cellStyle name="Normal 10 3" xfId="3886"/>
    <cellStyle name="Normal 10 3 2" xfId="3887"/>
    <cellStyle name="Normal 10 3 3" xfId="3888"/>
    <cellStyle name="Normal 10 3 4" xfId="3889"/>
    <cellStyle name="Normal 10 3 5" xfId="3890"/>
    <cellStyle name="Normal 10 4" xfId="3891"/>
    <cellStyle name="Normal 10 4 2" xfId="3892"/>
    <cellStyle name="Normal 10 4 3" xfId="3893"/>
    <cellStyle name="Normal 10 4 4" xfId="3894"/>
    <cellStyle name="Normal 10 4 5" xfId="3895"/>
    <cellStyle name="Normal 10 5" xfId="3896"/>
    <cellStyle name="Normal 10 5 2" xfId="3897"/>
    <cellStyle name="Normal 10 5 3" xfId="3898"/>
    <cellStyle name="Normal 10 5 4" xfId="3899"/>
    <cellStyle name="Normal 10 5 5" xfId="3900"/>
    <cellStyle name="Normal 10 6" xfId="3901"/>
    <cellStyle name="Normal 10 6 2" xfId="3902"/>
    <cellStyle name="Normal 10 6 3" xfId="3903"/>
    <cellStyle name="Normal 10 6 4" xfId="3904"/>
    <cellStyle name="Normal 10 6 5" xfId="3905"/>
    <cellStyle name="Normal 10 7" xfId="3906"/>
    <cellStyle name="Normal 10 7 2" xfId="3907"/>
    <cellStyle name="Normal 10 7 3" xfId="3908"/>
    <cellStyle name="Normal 10 7 4" xfId="3909"/>
    <cellStyle name="Normal 10 7 5" xfId="3910"/>
    <cellStyle name="Normal 10 8" xfId="3911"/>
    <cellStyle name="Normal 10 8 2" xfId="3912"/>
    <cellStyle name="Normal 10 8 3" xfId="3913"/>
    <cellStyle name="Normal 10 8 4" xfId="3914"/>
    <cellStyle name="Normal 10 8 5" xfId="3915"/>
    <cellStyle name="Normal 10 9" xfId="3916"/>
    <cellStyle name="Normal 10 9 2" xfId="3917"/>
    <cellStyle name="Normal 10 9 3" xfId="3918"/>
    <cellStyle name="Normal 10 9 4" xfId="3919"/>
    <cellStyle name="Normal 10 9 5" xfId="3920"/>
    <cellStyle name="Normal 11" xfId="3921"/>
    <cellStyle name="Normal 11 10" xfId="3922"/>
    <cellStyle name="Normal 11 10 2" xfId="3923"/>
    <cellStyle name="Normal 11 10 3" xfId="3924"/>
    <cellStyle name="Normal 11 10 4" xfId="3925"/>
    <cellStyle name="Normal 11 10 5" xfId="3926"/>
    <cellStyle name="Normal 11 11" xfId="3927"/>
    <cellStyle name="Normal 11 11 2" xfId="3928"/>
    <cellStyle name="Normal 11 11 3" xfId="3929"/>
    <cellStyle name="Normal 11 11 4" xfId="3930"/>
    <cellStyle name="Normal 11 11 5" xfId="3931"/>
    <cellStyle name="Normal 11 12" xfId="3932"/>
    <cellStyle name="Normal 11 12 2" xfId="3933"/>
    <cellStyle name="Normal 11 12 3" xfId="3934"/>
    <cellStyle name="Normal 11 12 4" xfId="3935"/>
    <cellStyle name="Normal 11 12 5" xfId="3936"/>
    <cellStyle name="Normal 11 13" xfId="3937"/>
    <cellStyle name="Normal 11 13 2" xfId="3938"/>
    <cellStyle name="Normal 11 13 3" xfId="3939"/>
    <cellStyle name="Normal 11 13 4" xfId="3940"/>
    <cellStyle name="Normal 11 13 5" xfId="3941"/>
    <cellStyle name="Normal 11 14" xfId="3942"/>
    <cellStyle name="Normal 11 14 2" xfId="3943"/>
    <cellStyle name="Normal 11 14 3" xfId="3944"/>
    <cellStyle name="Normal 11 14 4" xfId="3945"/>
    <cellStyle name="Normal 11 14 5" xfId="3946"/>
    <cellStyle name="Normal 11 15" xfId="3947"/>
    <cellStyle name="Normal 11 15 2" xfId="3948"/>
    <cellStyle name="Normal 11 15 3" xfId="3949"/>
    <cellStyle name="Normal 11 15 4" xfId="3950"/>
    <cellStyle name="Normal 11 15 5" xfId="3951"/>
    <cellStyle name="Normal 11 16" xfId="3952"/>
    <cellStyle name="Normal 11 16 2" xfId="3953"/>
    <cellStyle name="Normal 11 16 3" xfId="3954"/>
    <cellStyle name="Normal 11 16 4" xfId="3955"/>
    <cellStyle name="Normal 11 16 5" xfId="3956"/>
    <cellStyle name="Normal 11 17" xfId="3957"/>
    <cellStyle name="Normal 11 17 2" xfId="3958"/>
    <cellStyle name="Normal 11 17 3" xfId="3959"/>
    <cellStyle name="Normal 11 17 4" xfId="3960"/>
    <cellStyle name="Normal 11 17 5" xfId="3961"/>
    <cellStyle name="Normal 11 18" xfId="3962"/>
    <cellStyle name="Normal 11 18 2" xfId="3963"/>
    <cellStyle name="Normal 11 18 3" xfId="3964"/>
    <cellStyle name="Normal 11 18 4" xfId="3965"/>
    <cellStyle name="Normal 11 18 5" xfId="3966"/>
    <cellStyle name="Normal 11 19" xfId="3967"/>
    <cellStyle name="Normal 11 19 2" xfId="3968"/>
    <cellStyle name="Normal 11 19 3" xfId="3969"/>
    <cellStyle name="Normal 11 19 4" xfId="3970"/>
    <cellStyle name="Normal 11 19 5" xfId="3971"/>
    <cellStyle name="Normal 11 2" xfId="3972"/>
    <cellStyle name="Normal 11 2 2" xfId="3973"/>
    <cellStyle name="Normal 11 2 3" xfId="3974"/>
    <cellStyle name="Normal 11 2 4" xfId="3975"/>
    <cellStyle name="Normal 11 2 5" xfId="3976"/>
    <cellStyle name="Normal 11 20" xfId="3977"/>
    <cellStyle name="Normal 11 20 2" xfId="3978"/>
    <cellStyle name="Normal 11 20 3" xfId="3979"/>
    <cellStyle name="Normal 11 20 4" xfId="3980"/>
    <cellStyle name="Normal 11 20 5" xfId="3981"/>
    <cellStyle name="Normal 11 21" xfId="3982"/>
    <cellStyle name="Normal 11 21 2" xfId="3983"/>
    <cellStyle name="Normal 11 21 3" xfId="3984"/>
    <cellStyle name="Normal 11 21 4" xfId="3985"/>
    <cellStyle name="Normal 11 21 5" xfId="3986"/>
    <cellStyle name="Normal 11 22" xfId="3987"/>
    <cellStyle name="Normal 11 22 2" xfId="3988"/>
    <cellStyle name="Normal 11 22 3" xfId="3989"/>
    <cellStyle name="Normal 11 22 4" xfId="3990"/>
    <cellStyle name="Normal 11 22 5" xfId="3991"/>
    <cellStyle name="Normal 11 23" xfId="3992"/>
    <cellStyle name="Normal 11 23 2" xfId="3993"/>
    <cellStyle name="Normal 11 23 3" xfId="3994"/>
    <cellStyle name="Normal 11 23 4" xfId="3995"/>
    <cellStyle name="Normal 11 23 5" xfId="3996"/>
    <cellStyle name="Normal 11 24" xfId="3997"/>
    <cellStyle name="Normal 11 24 2" xfId="3998"/>
    <cellStyle name="Normal 11 24 3" xfId="3999"/>
    <cellStyle name="Normal 11 24 4" xfId="4000"/>
    <cellStyle name="Normal 11 24 5" xfId="4001"/>
    <cellStyle name="Normal 11 25" xfId="4002"/>
    <cellStyle name="Normal 11 26" xfId="4003"/>
    <cellStyle name="Normal 11 27" xfId="4004"/>
    <cellStyle name="Normal 11 28" xfId="4005"/>
    <cellStyle name="Normal 11 3" xfId="4006"/>
    <cellStyle name="Normal 11 3 2" xfId="4007"/>
    <cellStyle name="Normal 11 3 3" xfId="4008"/>
    <cellStyle name="Normal 11 3 4" xfId="4009"/>
    <cellStyle name="Normal 11 3 5" xfId="4010"/>
    <cellStyle name="Normal 11 4" xfId="4011"/>
    <cellStyle name="Normal 11 4 2" xfId="4012"/>
    <cellStyle name="Normal 11 4 3" xfId="4013"/>
    <cellStyle name="Normal 11 4 4" xfId="4014"/>
    <cellStyle name="Normal 11 4 5" xfId="4015"/>
    <cellStyle name="Normal 11 5" xfId="4016"/>
    <cellStyle name="Normal 11 5 2" xfId="4017"/>
    <cellStyle name="Normal 11 5 3" xfId="4018"/>
    <cellStyle name="Normal 11 5 4" xfId="4019"/>
    <cellStyle name="Normal 11 5 5" xfId="4020"/>
    <cellStyle name="Normal 11 6" xfId="4021"/>
    <cellStyle name="Normal 11 6 2" xfId="4022"/>
    <cellStyle name="Normal 11 6 3" xfId="4023"/>
    <cellStyle name="Normal 11 6 4" xfId="4024"/>
    <cellStyle name="Normal 11 6 5" xfId="4025"/>
    <cellStyle name="Normal 11 7" xfId="4026"/>
    <cellStyle name="Normal 11 7 2" xfId="4027"/>
    <cellStyle name="Normal 11 7 3" xfId="4028"/>
    <cellStyle name="Normal 11 7 4" xfId="4029"/>
    <cellStyle name="Normal 11 7 5" xfId="4030"/>
    <cellStyle name="Normal 11 8" xfId="4031"/>
    <cellStyle name="Normal 11 8 2" xfId="4032"/>
    <cellStyle name="Normal 11 8 3" xfId="4033"/>
    <cellStyle name="Normal 11 8 4" xfId="4034"/>
    <cellStyle name="Normal 11 8 5" xfId="4035"/>
    <cellStyle name="Normal 11 9" xfId="4036"/>
    <cellStyle name="Normal 11 9 2" xfId="4037"/>
    <cellStyle name="Normal 11 9 3" xfId="4038"/>
    <cellStyle name="Normal 11 9 4" xfId="4039"/>
    <cellStyle name="Normal 11 9 5" xfId="4040"/>
    <cellStyle name="Normal 12" xfId="4041"/>
    <cellStyle name="Normal 12 10" xfId="4042"/>
    <cellStyle name="Normal 12 10 2" xfId="4043"/>
    <cellStyle name="Normal 12 10 3" xfId="4044"/>
    <cellStyle name="Normal 12 10 4" xfId="4045"/>
    <cellStyle name="Normal 12 10 5" xfId="4046"/>
    <cellStyle name="Normal 12 11" xfId="4047"/>
    <cellStyle name="Normal 12 11 2" xfId="4048"/>
    <cellStyle name="Normal 12 11 2 2" xfId="14954"/>
    <cellStyle name="Normal 12 11 2 3" xfId="14955"/>
    <cellStyle name="Normal 12 11 3" xfId="4049"/>
    <cellStyle name="Normal 12 11 3 2" xfId="14956"/>
    <cellStyle name="Normal 12 11 3 3" xfId="14957"/>
    <cellStyle name="Normal 12 11 4" xfId="4050"/>
    <cellStyle name="Normal 12 11 4 2" xfId="14958"/>
    <cellStyle name="Normal 12 11 4 3" xfId="14959"/>
    <cellStyle name="Normal 12 11 5" xfId="4051"/>
    <cellStyle name="Normal 12 11 5 2" xfId="14960"/>
    <cellStyle name="Normal 12 11 5 3" xfId="14961"/>
    <cellStyle name="Normal 12 11 6" xfId="14962"/>
    <cellStyle name="Normal 12 11 7" xfId="14963"/>
    <cellStyle name="Normal 12 12" xfId="4052"/>
    <cellStyle name="Normal 12 12 2" xfId="4053"/>
    <cellStyle name="Normal 12 12 2 2" xfId="14964"/>
    <cellStyle name="Normal 12 12 2 3" xfId="14965"/>
    <cellStyle name="Normal 12 12 3" xfId="4054"/>
    <cellStyle name="Normal 12 12 3 2" xfId="14966"/>
    <cellStyle name="Normal 12 12 3 3" xfId="14967"/>
    <cellStyle name="Normal 12 12 4" xfId="4055"/>
    <cellStyle name="Normal 12 12 4 2" xfId="14968"/>
    <cellStyle name="Normal 12 12 4 3" xfId="14969"/>
    <cellStyle name="Normal 12 12 5" xfId="4056"/>
    <cellStyle name="Normal 12 12 5 2" xfId="14970"/>
    <cellStyle name="Normal 12 12 5 3" xfId="14971"/>
    <cellStyle name="Normal 12 12 6" xfId="14972"/>
    <cellStyle name="Normal 12 12 7" xfId="14973"/>
    <cellStyle name="Normal 12 13" xfId="4057"/>
    <cellStyle name="Normal 12 13 2" xfId="4058"/>
    <cellStyle name="Normal 12 13 2 2" xfId="14974"/>
    <cellStyle name="Normal 12 13 2 3" xfId="14975"/>
    <cellStyle name="Normal 12 13 3" xfId="4059"/>
    <cellStyle name="Normal 12 13 3 2" xfId="14976"/>
    <cellStyle name="Normal 12 13 3 3" xfId="14977"/>
    <cellStyle name="Normal 12 13 4" xfId="4060"/>
    <cellStyle name="Normal 12 13 4 2" xfId="14978"/>
    <cellStyle name="Normal 12 13 4 3" xfId="14979"/>
    <cellStyle name="Normal 12 13 5" xfId="4061"/>
    <cellStyle name="Normal 12 13 5 2" xfId="14980"/>
    <cellStyle name="Normal 12 13 5 3" xfId="14981"/>
    <cellStyle name="Normal 12 13 6" xfId="14982"/>
    <cellStyle name="Normal 12 13 7" xfId="14983"/>
    <cellStyle name="Normal 12 14" xfId="4062"/>
    <cellStyle name="Normal 12 14 2" xfId="4063"/>
    <cellStyle name="Normal 12 14 2 2" xfId="14984"/>
    <cellStyle name="Normal 12 14 2 3" xfId="14985"/>
    <cellStyle name="Normal 12 14 3" xfId="4064"/>
    <cellStyle name="Normal 12 14 3 2" xfId="14986"/>
    <cellStyle name="Normal 12 14 3 3" xfId="14987"/>
    <cellStyle name="Normal 12 14 4" xfId="4065"/>
    <cellStyle name="Normal 12 14 4 2" xfId="14988"/>
    <cellStyle name="Normal 12 14 4 3" xfId="14989"/>
    <cellStyle name="Normal 12 14 5" xfId="4066"/>
    <cellStyle name="Normal 12 14 5 2" xfId="14990"/>
    <cellStyle name="Normal 12 14 5 3" xfId="14991"/>
    <cellStyle name="Normal 12 14 6" xfId="14992"/>
    <cellStyle name="Normal 12 14 7" xfId="14993"/>
    <cellStyle name="Normal 12 15" xfId="4067"/>
    <cellStyle name="Normal 12 15 2" xfId="4068"/>
    <cellStyle name="Normal 12 15 2 2" xfId="14994"/>
    <cellStyle name="Normal 12 15 2 3" xfId="14995"/>
    <cellStyle name="Normal 12 15 3" xfId="4069"/>
    <cellStyle name="Normal 12 15 3 2" xfId="14996"/>
    <cellStyle name="Normal 12 15 3 3" xfId="14997"/>
    <cellStyle name="Normal 12 15 4" xfId="4070"/>
    <cellStyle name="Normal 12 15 4 2" xfId="14998"/>
    <cellStyle name="Normal 12 15 4 3" xfId="14999"/>
    <cellStyle name="Normal 12 15 5" xfId="4071"/>
    <cellStyle name="Normal 12 15 5 2" xfId="15000"/>
    <cellStyle name="Normal 12 15 5 3" xfId="15001"/>
    <cellStyle name="Normal 12 15 6" xfId="15002"/>
    <cellStyle name="Normal 12 15 7" xfId="15003"/>
    <cellStyle name="Normal 12 16" xfId="4072"/>
    <cellStyle name="Normal 12 16 2" xfId="4073"/>
    <cellStyle name="Normal 12 16 2 2" xfId="15004"/>
    <cellStyle name="Normal 12 16 2 3" xfId="15005"/>
    <cellStyle name="Normal 12 16 3" xfId="4074"/>
    <cellStyle name="Normal 12 16 3 2" xfId="15006"/>
    <cellStyle name="Normal 12 16 3 3" xfId="15007"/>
    <cellStyle name="Normal 12 16 4" xfId="4075"/>
    <cellStyle name="Normal 12 16 4 2" xfId="15008"/>
    <cellStyle name="Normal 12 16 4 3" xfId="15009"/>
    <cellStyle name="Normal 12 16 5" xfId="4076"/>
    <cellStyle name="Normal 12 16 5 2" xfId="15010"/>
    <cellStyle name="Normal 12 16 5 3" xfId="15011"/>
    <cellStyle name="Normal 12 16 6" xfId="15012"/>
    <cellStyle name="Normal 12 16 7" xfId="15013"/>
    <cellStyle name="Normal 12 17" xfId="4077"/>
    <cellStyle name="Normal 12 17 2" xfId="4078"/>
    <cellStyle name="Normal 12 17 2 2" xfId="15014"/>
    <cellStyle name="Normal 12 17 2 3" xfId="15015"/>
    <cellStyle name="Normal 12 17 3" xfId="4079"/>
    <cellStyle name="Normal 12 17 3 2" xfId="15016"/>
    <cellStyle name="Normal 12 17 3 3" xfId="15017"/>
    <cellStyle name="Normal 12 17 4" xfId="4080"/>
    <cellStyle name="Normal 12 17 4 2" xfId="15018"/>
    <cellStyle name="Normal 12 17 4 3" xfId="15019"/>
    <cellStyle name="Normal 12 17 5" xfId="4081"/>
    <cellStyle name="Normal 12 17 5 2" xfId="15020"/>
    <cellStyle name="Normal 12 17 5 3" xfId="15021"/>
    <cellStyle name="Normal 12 17 6" xfId="15022"/>
    <cellStyle name="Normal 12 17 7" xfId="15023"/>
    <cellStyle name="Normal 12 18" xfId="4082"/>
    <cellStyle name="Normal 12 18 2" xfId="4083"/>
    <cellStyle name="Normal 12 18 2 2" xfId="15024"/>
    <cellStyle name="Normal 12 18 2 3" xfId="15025"/>
    <cellStyle name="Normal 12 18 3" xfId="4084"/>
    <cellStyle name="Normal 12 18 3 2" xfId="15026"/>
    <cellStyle name="Normal 12 18 3 3" xfId="15027"/>
    <cellStyle name="Normal 12 18 4" xfId="4085"/>
    <cellStyle name="Normal 12 18 4 2" xfId="15028"/>
    <cellStyle name="Normal 12 18 4 3" xfId="15029"/>
    <cellStyle name="Normal 12 18 5" xfId="4086"/>
    <cellStyle name="Normal 12 18 5 2" xfId="15030"/>
    <cellStyle name="Normal 12 18 5 3" xfId="15031"/>
    <cellStyle name="Normal 12 18 6" xfId="15032"/>
    <cellStyle name="Normal 12 18 7" xfId="15033"/>
    <cellStyle name="Normal 12 19" xfId="4087"/>
    <cellStyle name="Normal 12 19 2" xfId="4088"/>
    <cellStyle name="Normal 12 19 2 2" xfId="15034"/>
    <cellStyle name="Normal 12 19 2 3" xfId="15035"/>
    <cellStyle name="Normal 12 19 3" xfId="4089"/>
    <cellStyle name="Normal 12 19 3 2" xfId="15036"/>
    <cellStyle name="Normal 12 19 3 3" xfId="15037"/>
    <cellStyle name="Normal 12 19 4" xfId="4090"/>
    <cellStyle name="Normal 12 19 4 2" xfId="15038"/>
    <cellStyle name="Normal 12 19 4 3" xfId="15039"/>
    <cellStyle name="Normal 12 19 5" xfId="4091"/>
    <cellStyle name="Normal 12 19 5 2" xfId="15040"/>
    <cellStyle name="Normal 12 19 5 3" xfId="15041"/>
    <cellStyle name="Normal 12 19 6" xfId="15042"/>
    <cellStyle name="Normal 12 19 7" xfId="15043"/>
    <cellStyle name="Normal 12 2" xfId="4092"/>
    <cellStyle name="Normal 12 2 2" xfId="4093"/>
    <cellStyle name="Normal 12 2 2 2" xfId="15044"/>
    <cellStyle name="Normal 12 2 2 3" xfId="15045"/>
    <cellStyle name="Normal 12 2 3" xfId="4094"/>
    <cellStyle name="Normal 12 2 3 2" xfId="15046"/>
    <cellStyle name="Normal 12 2 3 3" xfId="15047"/>
    <cellStyle name="Normal 12 2 4" xfId="4095"/>
    <cellStyle name="Normal 12 2 4 2" xfId="15048"/>
    <cellStyle name="Normal 12 2 4 3" xfId="15049"/>
    <cellStyle name="Normal 12 2 5" xfId="4096"/>
    <cellStyle name="Normal 12 2 5 2" xfId="15050"/>
    <cellStyle name="Normal 12 2 5 3" xfId="15051"/>
    <cellStyle name="Normal 12 2 6" xfId="15052"/>
    <cellStyle name="Normal 12 2 7" xfId="15053"/>
    <cellStyle name="Normal 12 20" xfId="4097"/>
    <cellStyle name="Normal 12 20 2" xfId="4098"/>
    <cellStyle name="Normal 12 20 2 2" xfId="15054"/>
    <cellStyle name="Normal 12 20 2 3" xfId="15055"/>
    <cellStyle name="Normal 12 20 3" xfId="4099"/>
    <cellStyle name="Normal 12 20 3 2" xfId="15056"/>
    <cellStyle name="Normal 12 20 3 3" xfId="15057"/>
    <cellStyle name="Normal 12 20 4" xfId="4100"/>
    <cellStyle name="Normal 12 20 4 2" xfId="15058"/>
    <cellStyle name="Normal 12 20 4 3" xfId="15059"/>
    <cellStyle name="Normal 12 20 5" xfId="4101"/>
    <cellStyle name="Normal 12 20 5 2" xfId="15060"/>
    <cellStyle name="Normal 12 20 5 3" xfId="15061"/>
    <cellStyle name="Normal 12 20 6" xfId="15062"/>
    <cellStyle name="Normal 12 20 7" xfId="15063"/>
    <cellStyle name="Normal 12 21" xfId="4102"/>
    <cellStyle name="Normal 12 21 2" xfId="4103"/>
    <cellStyle name="Normal 12 21 2 2" xfId="15064"/>
    <cellStyle name="Normal 12 21 2 3" xfId="15065"/>
    <cellStyle name="Normal 12 21 3" xfId="4104"/>
    <cellStyle name="Normal 12 21 3 2" xfId="15066"/>
    <cellStyle name="Normal 12 21 3 3" xfId="15067"/>
    <cellStyle name="Normal 12 21 4" xfId="4105"/>
    <cellStyle name="Normal 12 21 4 2" xfId="15068"/>
    <cellStyle name="Normal 12 21 4 3" xfId="15069"/>
    <cellStyle name="Normal 12 21 5" xfId="4106"/>
    <cellStyle name="Normal 12 21 5 2" xfId="15070"/>
    <cellStyle name="Normal 12 21 5 3" xfId="15071"/>
    <cellStyle name="Normal 12 21 6" xfId="15072"/>
    <cellStyle name="Normal 12 21 7" xfId="15073"/>
    <cellStyle name="Normal 12 22" xfId="4107"/>
    <cellStyle name="Normal 12 22 2" xfId="4108"/>
    <cellStyle name="Normal 12 22 2 2" xfId="15074"/>
    <cellStyle name="Normal 12 22 2 3" xfId="15075"/>
    <cellStyle name="Normal 12 22 3" xfId="4109"/>
    <cellStyle name="Normal 12 22 3 2" xfId="15076"/>
    <cellStyle name="Normal 12 22 3 3" xfId="15077"/>
    <cellStyle name="Normal 12 22 4" xfId="4110"/>
    <cellStyle name="Normal 12 22 4 2" xfId="15078"/>
    <cellStyle name="Normal 12 22 4 3" xfId="15079"/>
    <cellStyle name="Normal 12 22 5" xfId="4111"/>
    <cellStyle name="Normal 12 22 5 2" xfId="15080"/>
    <cellStyle name="Normal 12 22 5 3" xfId="15081"/>
    <cellStyle name="Normal 12 22 6" xfId="15082"/>
    <cellStyle name="Normal 12 22 7" xfId="15083"/>
    <cellStyle name="Normal 12 23" xfId="4112"/>
    <cellStyle name="Normal 12 23 2" xfId="4113"/>
    <cellStyle name="Normal 12 23 2 2" xfId="15084"/>
    <cellStyle name="Normal 12 23 2 3" xfId="15085"/>
    <cellStyle name="Normal 12 23 3" xfId="4114"/>
    <cellStyle name="Normal 12 23 3 2" xfId="15086"/>
    <cellStyle name="Normal 12 23 3 3" xfId="15087"/>
    <cellStyle name="Normal 12 23 4" xfId="4115"/>
    <cellStyle name="Normal 12 23 4 2" xfId="15088"/>
    <cellStyle name="Normal 12 23 4 3" xfId="15089"/>
    <cellStyle name="Normal 12 23 5" xfId="4116"/>
    <cellStyle name="Normal 12 23 5 2" xfId="15090"/>
    <cellStyle name="Normal 12 23 5 3" xfId="15091"/>
    <cellStyle name="Normal 12 23 6" xfId="15092"/>
    <cellStyle name="Normal 12 23 7" xfId="15093"/>
    <cellStyle name="Normal 12 24" xfId="4117"/>
    <cellStyle name="Normal 12 24 2" xfId="4118"/>
    <cellStyle name="Normal 12 24 2 2" xfId="15094"/>
    <cellStyle name="Normal 12 24 2 3" xfId="15095"/>
    <cellStyle name="Normal 12 24 3" xfId="4119"/>
    <cellStyle name="Normal 12 24 3 2" xfId="15096"/>
    <cellStyle name="Normal 12 24 3 3" xfId="15097"/>
    <cellStyle name="Normal 12 24 4" xfId="4120"/>
    <cellStyle name="Normal 12 24 4 2" xfId="15098"/>
    <cellStyle name="Normal 12 24 4 3" xfId="15099"/>
    <cellStyle name="Normal 12 24 5" xfId="4121"/>
    <cellStyle name="Normal 12 24 5 2" xfId="15100"/>
    <cellStyle name="Normal 12 24 5 3" xfId="15101"/>
    <cellStyle name="Normal 12 24 6" xfId="15102"/>
    <cellStyle name="Normal 12 24 7" xfId="15103"/>
    <cellStyle name="Normal 12 25" xfId="4122"/>
    <cellStyle name="Normal 12 25 2" xfId="15104"/>
    <cellStyle name="Normal 12 25 3" xfId="15105"/>
    <cellStyle name="Normal 12 26" xfId="4123"/>
    <cellStyle name="Normal 12 26 2" xfId="15106"/>
    <cellStyle name="Normal 12 26 3" xfId="15107"/>
    <cellStyle name="Normal 12 27" xfId="4124"/>
    <cellStyle name="Normal 12 27 2" xfId="15108"/>
    <cellStyle name="Normal 12 27 3" xfId="15109"/>
    <cellStyle name="Normal 12 28" xfId="4125"/>
    <cellStyle name="Normal 12 28 2" xfId="15110"/>
    <cellStyle name="Normal 12 28 3" xfId="15111"/>
    <cellStyle name="Normal 12 3" xfId="4126"/>
    <cellStyle name="Normal 12 3 2" xfId="4127"/>
    <cellStyle name="Normal 12 3 2 2" xfId="15112"/>
    <cellStyle name="Normal 12 3 2 3" xfId="15113"/>
    <cellStyle name="Normal 12 3 3" xfId="4128"/>
    <cellStyle name="Normal 12 3 3 2" xfId="15114"/>
    <cellStyle name="Normal 12 3 3 3" xfId="15115"/>
    <cellStyle name="Normal 12 3 4" xfId="4129"/>
    <cellStyle name="Normal 12 3 4 2" xfId="15116"/>
    <cellStyle name="Normal 12 3 4 3" xfId="15117"/>
    <cellStyle name="Normal 12 3 5" xfId="4130"/>
    <cellStyle name="Normal 12 3 5 2" xfId="15118"/>
    <cellStyle name="Normal 12 3 5 3" xfId="15119"/>
    <cellStyle name="Normal 12 3 6" xfId="15120"/>
    <cellStyle name="Normal 12 3 7" xfId="15121"/>
    <cellStyle name="Normal 12 4" xfId="4131"/>
    <cellStyle name="Normal 12 4 2" xfId="4132"/>
    <cellStyle name="Normal 12 4 2 2" xfId="15122"/>
    <cellStyle name="Normal 12 4 2 3" xfId="15123"/>
    <cellStyle name="Normal 12 4 3" xfId="4133"/>
    <cellStyle name="Normal 12 4 3 2" xfId="15124"/>
    <cellStyle name="Normal 12 4 3 3" xfId="15125"/>
    <cellStyle name="Normal 12 4 4" xfId="4134"/>
    <cellStyle name="Normal 12 4 4 2" xfId="15126"/>
    <cellStyle name="Normal 12 4 4 3" xfId="15127"/>
    <cellStyle name="Normal 12 4 5" xfId="4135"/>
    <cellStyle name="Normal 12 4 5 2" xfId="15128"/>
    <cellStyle name="Normal 12 4 5 3" xfId="15129"/>
    <cellStyle name="Normal 12 4 6" xfId="15130"/>
    <cellStyle name="Normal 12 4 7" xfId="15131"/>
    <cellStyle name="Normal 12 5" xfId="4136"/>
    <cellStyle name="Normal 12 5 2" xfId="4137"/>
    <cellStyle name="Normal 12 5 2 2" xfId="15132"/>
    <cellStyle name="Normal 12 5 2 3" xfId="15133"/>
    <cellStyle name="Normal 12 5 3" xfId="4138"/>
    <cellStyle name="Normal 12 5 3 2" xfId="15134"/>
    <cellStyle name="Normal 12 5 3 3" xfId="15135"/>
    <cellStyle name="Normal 12 5 4" xfId="4139"/>
    <cellStyle name="Normal 12 5 4 2" xfId="15136"/>
    <cellStyle name="Normal 12 5 4 3" xfId="15137"/>
    <cellStyle name="Normal 12 5 5" xfId="4140"/>
    <cellStyle name="Normal 12 5 5 2" xfId="15138"/>
    <cellStyle name="Normal 12 5 5 3" xfId="15139"/>
    <cellStyle name="Normal 12 5 6" xfId="15140"/>
    <cellStyle name="Normal 12 5 7" xfId="15141"/>
    <cellStyle name="Normal 12 6" xfId="4141"/>
    <cellStyle name="Normal 12 6 2" xfId="4142"/>
    <cellStyle name="Normal 12 6 2 2" xfId="15142"/>
    <cellStyle name="Normal 12 6 2 3" xfId="15143"/>
    <cellStyle name="Normal 12 6 3" xfId="4143"/>
    <cellStyle name="Normal 12 6 3 2" xfId="15144"/>
    <cellStyle name="Normal 12 6 3 3" xfId="15145"/>
    <cellStyle name="Normal 12 6 4" xfId="4144"/>
    <cellStyle name="Normal 12 6 4 2" xfId="15146"/>
    <cellStyle name="Normal 12 6 4 3" xfId="15147"/>
    <cellStyle name="Normal 12 6 5" xfId="4145"/>
    <cellStyle name="Normal 12 6 5 2" xfId="15148"/>
    <cellStyle name="Normal 12 6 5 3" xfId="15149"/>
    <cellStyle name="Normal 12 6 6" xfId="15150"/>
    <cellStyle name="Normal 12 6 7" xfId="15151"/>
    <cellStyle name="Normal 12 7" xfId="4146"/>
    <cellStyle name="Normal 12 7 2" xfId="4147"/>
    <cellStyle name="Normal 12 7 2 2" xfId="15152"/>
    <cellStyle name="Normal 12 7 2 3" xfId="15153"/>
    <cellStyle name="Normal 12 7 3" xfId="4148"/>
    <cellStyle name="Normal 12 7 3 2" xfId="15154"/>
    <cellStyle name="Normal 12 7 3 3" xfId="15155"/>
    <cellStyle name="Normal 12 7 4" xfId="4149"/>
    <cellStyle name="Normal 12 7 4 2" xfId="15156"/>
    <cellStyle name="Normal 12 7 4 3" xfId="15157"/>
    <cellStyle name="Normal 12 7 5" xfId="4150"/>
    <cellStyle name="Normal 12 7 5 2" xfId="15158"/>
    <cellStyle name="Normal 12 7 5 3" xfId="15159"/>
    <cellStyle name="Normal 12 7 6" xfId="15160"/>
    <cellStyle name="Normal 12 7 7" xfId="15161"/>
    <cellStyle name="Normal 12 8" xfId="4151"/>
    <cellStyle name="Normal 12 8 2" xfId="4152"/>
    <cellStyle name="Normal 12 8 2 2" xfId="15162"/>
    <cellStyle name="Normal 12 8 2 3" xfId="15163"/>
    <cellStyle name="Normal 12 8 3" xfId="4153"/>
    <cellStyle name="Normal 12 8 3 2" xfId="15164"/>
    <cellStyle name="Normal 12 8 3 3" xfId="15165"/>
    <cellStyle name="Normal 12 8 4" xfId="4154"/>
    <cellStyle name="Normal 12 8 4 2" xfId="15166"/>
    <cellStyle name="Normal 12 8 4 3" xfId="15167"/>
    <cellStyle name="Normal 12 8 5" xfId="4155"/>
    <cellStyle name="Normal 12 8 5 2" xfId="15168"/>
    <cellStyle name="Normal 12 8 5 3" xfId="15169"/>
    <cellStyle name="Normal 12 8 6" xfId="15170"/>
    <cellStyle name="Normal 12 8 7" xfId="15171"/>
    <cellStyle name="Normal 12 9" xfId="4156"/>
    <cellStyle name="Normal 12 9 2" xfId="4157"/>
    <cellStyle name="Normal 12 9 2 2" xfId="15172"/>
    <cellStyle name="Normal 12 9 2 3" xfId="15173"/>
    <cellStyle name="Normal 12 9 3" xfId="4158"/>
    <cellStyle name="Normal 12 9 3 2" xfId="15174"/>
    <cellStyle name="Normal 12 9 3 3" xfId="15175"/>
    <cellStyle name="Normal 12 9 4" xfId="4159"/>
    <cellStyle name="Normal 12 9 4 2" xfId="15176"/>
    <cellStyle name="Normal 12 9 4 3" xfId="15177"/>
    <cellStyle name="Normal 12 9 5" xfId="4160"/>
    <cellStyle name="Normal 12 9 5 2" xfId="15178"/>
    <cellStyle name="Normal 12 9 5 3" xfId="15179"/>
    <cellStyle name="Normal 12 9 6" xfId="15180"/>
    <cellStyle name="Normal 12 9 7" xfId="15181"/>
    <cellStyle name="Normal 13" xfId="4161"/>
    <cellStyle name="Normal 13 10" xfId="4162"/>
    <cellStyle name="Normal 13 10 2" xfId="4163"/>
    <cellStyle name="Normal 13 10 2 2" xfId="15182"/>
    <cellStyle name="Normal 13 10 2 3" xfId="15183"/>
    <cellStyle name="Normal 13 10 3" xfId="4164"/>
    <cellStyle name="Normal 13 10 3 2" xfId="15184"/>
    <cellStyle name="Normal 13 10 3 3" xfId="15185"/>
    <cellStyle name="Normal 13 10 4" xfId="4165"/>
    <cellStyle name="Normal 13 10 4 2" xfId="15186"/>
    <cellStyle name="Normal 13 10 4 3" xfId="15187"/>
    <cellStyle name="Normal 13 10 5" xfId="4166"/>
    <cellStyle name="Normal 13 10 5 2" xfId="15188"/>
    <cellStyle name="Normal 13 10 5 3" xfId="15189"/>
    <cellStyle name="Normal 13 10 6" xfId="15190"/>
    <cellStyle name="Normal 13 10 7" xfId="15191"/>
    <cellStyle name="Normal 13 11" xfId="4167"/>
    <cellStyle name="Normal 13 11 2" xfId="4168"/>
    <cellStyle name="Normal 13 11 2 2" xfId="15192"/>
    <cellStyle name="Normal 13 11 2 3" xfId="15193"/>
    <cellStyle name="Normal 13 11 3" xfId="4169"/>
    <cellStyle name="Normal 13 11 3 2" xfId="15194"/>
    <cellStyle name="Normal 13 11 3 3" xfId="15195"/>
    <cellStyle name="Normal 13 11 4" xfId="4170"/>
    <cellStyle name="Normal 13 11 4 2" xfId="15196"/>
    <cellStyle name="Normal 13 11 4 3" xfId="15197"/>
    <cellStyle name="Normal 13 11 5" xfId="4171"/>
    <cellStyle name="Normal 13 11 5 2" xfId="15198"/>
    <cellStyle name="Normal 13 11 5 3" xfId="15199"/>
    <cellStyle name="Normal 13 11 6" xfId="15200"/>
    <cellStyle name="Normal 13 11 7" xfId="15201"/>
    <cellStyle name="Normal 13 12" xfId="4172"/>
    <cellStyle name="Normal 13 12 2" xfId="4173"/>
    <cellStyle name="Normal 13 12 2 2" xfId="15202"/>
    <cellStyle name="Normal 13 12 2 3" xfId="15203"/>
    <cellStyle name="Normal 13 12 3" xfId="4174"/>
    <cellStyle name="Normal 13 12 3 2" xfId="15204"/>
    <cellStyle name="Normal 13 12 3 3" xfId="15205"/>
    <cellStyle name="Normal 13 12 4" xfId="4175"/>
    <cellStyle name="Normal 13 12 4 2" xfId="15206"/>
    <cellStyle name="Normal 13 12 4 3" xfId="15207"/>
    <cellStyle name="Normal 13 12 5" xfId="4176"/>
    <cellStyle name="Normal 13 12 5 2" xfId="15208"/>
    <cellStyle name="Normal 13 12 5 3" xfId="15209"/>
    <cellStyle name="Normal 13 12 6" xfId="15210"/>
    <cellStyle name="Normal 13 12 7" xfId="15211"/>
    <cellStyle name="Normal 13 13" xfId="4177"/>
    <cellStyle name="Normal 13 13 2" xfId="4178"/>
    <cellStyle name="Normal 13 13 2 2" xfId="15212"/>
    <cellStyle name="Normal 13 13 2 3" xfId="15213"/>
    <cellStyle name="Normal 13 13 3" xfId="4179"/>
    <cellStyle name="Normal 13 13 3 2" xfId="15214"/>
    <cellStyle name="Normal 13 13 3 3" xfId="15215"/>
    <cellStyle name="Normal 13 13 4" xfId="4180"/>
    <cellStyle name="Normal 13 13 4 2" xfId="15216"/>
    <cellStyle name="Normal 13 13 4 3" xfId="15217"/>
    <cellStyle name="Normal 13 13 5" xfId="4181"/>
    <cellStyle name="Normal 13 13 5 2" xfId="15218"/>
    <cellStyle name="Normal 13 13 5 3" xfId="15219"/>
    <cellStyle name="Normal 13 13 6" xfId="15220"/>
    <cellStyle name="Normal 13 13 7" xfId="15221"/>
    <cellStyle name="Normal 13 14" xfId="4182"/>
    <cellStyle name="Normal 13 14 2" xfId="4183"/>
    <cellStyle name="Normal 13 14 2 2" xfId="15222"/>
    <cellStyle name="Normal 13 14 2 3" xfId="15223"/>
    <cellStyle name="Normal 13 14 3" xfId="4184"/>
    <cellStyle name="Normal 13 14 3 2" xfId="15224"/>
    <cellStyle name="Normal 13 14 3 3" xfId="15225"/>
    <cellStyle name="Normal 13 14 4" xfId="4185"/>
    <cellStyle name="Normal 13 14 4 2" xfId="15226"/>
    <cellStyle name="Normal 13 14 4 3" xfId="15227"/>
    <cellStyle name="Normal 13 14 5" xfId="4186"/>
    <cellStyle name="Normal 13 14 5 2" xfId="15228"/>
    <cellStyle name="Normal 13 14 5 3" xfId="15229"/>
    <cellStyle name="Normal 13 14 6" xfId="15230"/>
    <cellStyle name="Normal 13 14 7" xfId="15231"/>
    <cellStyle name="Normal 13 15" xfId="4187"/>
    <cellStyle name="Normal 13 15 2" xfId="4188"/>
    <cellStyle name="Normal 13 15 2 2" xfId="15232"/>
    <cellStyle name="Normal 13 15 2 3" xfId="15233"/>
    <cellStyle name="Normal 13 15 3" xfId="4189"/>
    <cellStyle name="Normal 13 15 3 2" xfId="15234"/>
    <cellStyle name="Normal 13 15 3 3" xfId="15235"/>
    <cellStyle name="Normal 13 15 4" xfId="4190"/>
    <cellStyle name="Normal 13 15 4 2" xfId="15236"/>
    <cellStyle name="Normal 13 15 4 3" xfId="15237"/>
    <cellStyle name="Normal 13 15 5" xfId="4191"/>
    <cellStyle name="Normal 13 15 5 2" xfId="15238"/>
    <cellStyle name="Normal 13 15 5 3" xfId="15239"/>
    <cellStyle name="Normal 13 15 6" xfId="15240"/>
    <cellStyle name="Normal 13 15 7" xfId="15241"/>
    <cellStyle name="Normal 13 16" xfId="4192"/>
    <cellStyle name="Normal 13 16 2" xfId="4193"/>
    <cellStyle name="Normal 13 16 2 2" xfId="15242"/>
    <cellStyle name="Normal 13 16 2 3" xfId="15243"/>
    <cellStyle name="Normal 13 16 3" xfId="4194"/>
    <cellStyle name="Normal 13 16 3 2" xfId="15244"/>
    <cellStyle name="Normal 13 16 3 3" xfId="15245"/>
    <cellStyle name="Normal 13 16 4" xfId="4195"/>
    <cellStyle name="Normal 13 16 4 2" xfId="15246"/>
    <cellStyle name="Normal 13 16 4 3" xfId="15247"/>
    <cellStyle name="Normal 13 16 5" xfId="4196"/>
    <cellStyle name="Normal 13 16 5 2" xfId="15248"/>
    <cellStyle name="Normal 13 16 5 3" xfId="15249"/>
    <cellStyle name="Normal 13 16 6" xfId="15250"/>
    <cellStyle name="Normal 13 16 7" xfId="15251"/>
    <cellStyle name="Normal 13 17" xfId="4197"/>
    <cellStyle name="Normal 13 17 2" xfId="4198"/>
    <cellStyle name="Normal 13 17 2 2" xfId="15252"/>
    <cellStyle name="Normal 13 17 2 3" xfId="15253"/>
    <cellStyle name="Normal 13 17 3" xfId="4199"/>
    <cellStyle name="Normal 13 17 3 2" xfId="15254"/>
    <cellStyle name="Normal 13 17 3 3" xfId="15255"/>
    <cellStyle name="Normal 13 17 4" xfId="4200"/>
    <cellStyle name="Normal 13 17 4 2" xfId="15256"/>
    <cellStyle name="Normal 13 17 4 3" xfId="15257"/>
    <cellStyle name="Normal 13 17 5" xfId="4201"/>
    <cellStyle name="Normal 13 17 5 2" xfId="15258"/>
    <cellStyle name="Normal 13 17 5 3" xfId="15259"/>
    <cellStyle name="Normal 13 17 6" xfId="15260"/>
    <cellStyle name="Normal 13 17 7" xfId="15261"/>
    <cellStyle name="Normal 13 18" xfId="4202"/>
    <cellStyle name="Normal 13 18 2" xfId="4203"/>
    <cellStyle name="Normal 13 18 2 2" xfId="15262"/>
    <cellStyle name="Normal 13 18 2 3" xfId="15263"/>
    <cellStyle name="Normal 13 18 3" xfId="4204"/>
    <cellStyle name="Normal 13 18 3 2" xfId="15264"/>
    <cellStyle name="Normal 13 18 3 3" xfId="15265"/>
    <cellStyle name="Normal 13 18 4" xfId="4205"/>
    <cellStyle name="Normal 13 18 4 2" xfId="15266"/>
    <cellStyle name="Normal 13 18 4 3" xfId="15267"/>
    <cellStyle name="Normal 13 18 5" xfId="4206"/>
    <cellStyle name="Normal 13 18 5 2" xfId="15268"/>
    <cellStyle name="Normal 13 18 5 3" xfId="15269"/>
    <cellStyle name="Normal 13 18 6" xfId="15270"/>
    <cellStyle name="Normal 13 18 7" xfId="15271"/>
    <cellStyle name="Normal 13 19" xfId="4207"/>
    <cellStyle name="Normal 13 19 2" xfId="4208"/>
    <cellStyle name="Normal 13 19 2 2" xfId="15272"/>
    <cellStyle name="Normal 13 19 2 3" xfId="15273"/>
    <cellStyle name="Normal 13 19 3" xfId="4209"/>
    <cellStyle name="Normal 13 19 3 2" xfId="15274"/>
    <cellStyle name="Normal 13 19 3 3" xfId="15275"/>
    <cellStyle name="Normal 13 19 4" xfId="4210"/>
    <cellStyle name="Normal 13 19 4 2" xfId="15276"/>
    <cellStyle name="Normal 13 19 4 3" xfId="15277"/>
    <cellStyle name="Normal 13 19 5" xfId="4211"/>
    <cellStyle name="Normal 13 19 5 2" xfId="15278"/>
    <cellStyle name="Normal 13 19 5 3" xfId="15279"/>
    <cellStyle name="Normal 13 19 6" xfId="15280"/>
    <cellStyle name="Normal 13 19 7" xfId="15281"/>
    <cellStyle name="Normal 13 2" xfId="4212"/>
    <cellStyle name="Normal 13 2 2" xfId="4213"/>
    <cellStyle name="Normal 13 2 2 2" xfId="15282"/>
    <cellStyle name="Normal 13 2 2 3" xfId="15283"/>
    <cellStyle name="Normal 13 2 3" xfId="4214"/>
    <cellStyle name="Normal 13 2 3 2" xfId="15284"/>
    <cellStyle name="Normal 13 2 3 3" xfId="15285"/>
    <cellStyle name="Normal 13 2 4" xfId="4215"/>
    <cellStyle name="Normal 13 2 4 2" xfId="15286"/>
    <cellStyle name="Normal 13 2 4 3" xfId="15287"/>
    <cellStyle name="Normal 13 2 5" xfId="4216"/>
    <cellStyle name="Normal 13 2 5 2" xfId="15288"/>
    <cellStyle name="Normal 13 2 5 3" xfId="15289"/>
    <cellStyle name="Normal 13 2 6" xfId="15290"/>
    <cellStyle name="Normal 13 2 7" xfId="15291"/>
    <cellStyle name="Normal 13 20" xfId="4217"/>
    <cellStyle name="Normal 13 20 2" xfId="4218"/>
    <cellStyle name="Normal 13 20 2 2" xfId="15292"/>
    <cellStyle name="Normal 13 20 2 3" xfId="15293"/>
    <cellStyle name="Normal 13 20 3" xfId="4219"/>
    <cellStyle name="Normal 13 20 3 2" xfId="15294"/>
    <cellStyle name="Normal 13 20 3 3" xfId="15295"/>
    <cellStyle name="Normal 13 20 4" xfId="4220"/>
    <cellStyle name="Normal 13 20 4 2" xfId="15296"/>
    <cellStyle name="Normal 13 20 4 3" xfId="15297"/>
    <cellStyle name="Normal 13 20 5" xfId="4221"/>
    <cellStyle name="Normal 13 20 5 2" xfId="15298"/>
    <cellStyle name="Normal 13 20 5 3" xfId="15299"/>
    <cellStyle name="Normal 13 20 6" xfId="15300"/>
    <cellStyle name="Normal 13 20 7" xfId="15301"/>
    <cellStyle name="Normal 13 21" xfId="4222"/>
    <cellStyle name="Normal 13 21 2" xfId="4223"/>
    <cellStyle name="Normal 13 21 2 2" xfId="15302"/>
    <cellStyle name="Normal 13 21 2 3" xfId="15303"/>
    <cellStyle name="Normal 13 21 3" xfId="4224"/>
    <cellStyle name="Normal 13 21 3 2" xfId="15304"/>
    <cellStyle name="Normal 13 21 3 3" xfId="15305"/>
    <cellStyle name="Normal 13 21 4" xfId="4225"/>
    <cellStyle name="Normal 13 21 4 2" xfId="15306"/>
    <cellStyle name="Normal 13 21 4 3" xfId="15307"/>
    <cellStyle name="Normal 13 21 5" xfId="4226"/>
    <cellStyle name="Normal 13 21 5 2" xfId="15308"/>
    <cellStyle name="Normal 13 21 5 3" xfId="15309"/>
    <cellStyle name="Normal 13 21 6" xfId="15310"/>
    <cellStyle name="Normal 13 21 7" xfId="15311"/>
    <cellStyle name="Normal 13 22" xfId="4227"/>
    <cellStyle name="Normal 13 22 2" xfId="4228"/>
    <cellStyle name="Normal 13 22 2 2" xfId="15312"/>
    <cellStyle name="Normal 13 22 2 3" xfId="15313"/>
    <cellStyle name="Normal 13 22 3" xfId="4229"/>
    <cellStyle name="Normal 13 22 3 2" xfId="15314"/>
    <cellStyle name="Normal 13 22 3 3" xfId="15315"/>
    <cellStyle name="Normal 13 22 4" xfId="4230"/>
    <cellStyle name="Normal 13 22 4 2" xfId="15316"/>
    <cellStyle name="Normal 13 22 4 3" xfId="15317"/>
    <cellStyle name="Normal 13 22 5" xfId="4231"/>
    <cellStyle name="Normal 13 22 5 2" xfId="15318"/>
    <cellStyle name="Normal 13 22 5 3" xfId="15319"/>
    <cellStyle name="Normal 13 22 6" xfId="15320"/>
    <cellStyle name="Normal 13 22 7" xfId="15321"/>
    <cellStyle name="Normal 13 23" xfId="4232"/>
    <cellStyle name="Normal 13 23 2" xfId="4233"/>
    <cellStyle name="Normal 13 23 2 2" xfId="15322"/>
    <cellStyle name="Normal 13 23 2 3" xfId="15323"/>
    <cellStyle name="Normal 13 23 3" xfId="4234"/>
    <cellStyle name="Normal 13 23 3 2" xfId="15324"/>
    <cellStyle name="Normal 13 23 3 3" xfId="15325"/>
    <cellStyle name="Normal 13 23 4" xfId="4235"/>
    <cellStyle name="Normal 13 23 4 2" xfId="15326"/>
    <cellStyle name="Normal 13 23 4 3" xfId="15327"/>
    <cellStyle name="Normal 13 23 5" xfId="4236"/>
    <cellStyle name="Normal 13 23 5 2" xfId="15328"/>
    <cellStyle name="Normal 13 23 5 3" xfId="15329"/>
    <cellStyle name="Normal 13 23 6" xfId="15330"/>
    <cellStyle name="Normal 13 23 7" xfId="15331"/>
    <cellStyle name="Normal 13 24" xfId="4237"/>
    <cellStyle name="Normal 13 24 2" xfId="4238"/>
    <cellStyle name="Normal 13 24 2 2" xfId="15332"/>
    <cellStyle name="Normal 13 24 2 3" xfId="15333"/>
    <cellStyle name="Normal 13 24 3" xfId="4239"/>
    <cellStyle name="Normal 13 24 3 2" xfId="15334"/>
    <cellStyle name="Normal 13 24 3 3" xfId="15335"/>
    <cellStyle name="Normal 13 24 4" xfId="4240"/>
    <cellStyle name="Normal 13 24 4 2" xfId="15336"/>
    <cellStyle name="Normal 13 24 4 3" xfId="15337"/>
    <cellStyle name="Normal 13 24 5" xfId="4241"/>
    <cellStyle name="Normal 13 24 5 2" xfId="15338"/>
    <cellStyle name="Normal 13 24 5 3" xfId="15339"/>
    <cellStyle name="Normal 13 24 6" xfId="15340"/>
    <cellStyle name="Normal 13 24 7" xfId="15341"/>
    <cellStyle name="Normal 13 25" xfId="4242"/>
    <cellStyle name="Normal 13 25 2" xfId="15342"/>
    <cellStyle name="Normal 13 25 3" xfId="15343"/>
    <cellStyle name="Normal 13 26" xfId="4243"/>
    <cellStyle name="Normal 13 26 2" xfId="15344"/>
    <cellStyle name="Normal 13 26 3" xfId="15345"/>
    <cellStyle name="Normal 13 27" xfId="4244"/>
    <cellStyle name="Normal 13 27 2" xfId="15346"/>
    <cellStyle name="Normal 13 27 3" xfId="15347"/>
    <cellStyle name="Normal 13 28" xfId="4245"/>
    <cellStyle name="Normal 13 28 2" xfId="15348"/>
    <cellStyle name="Normal 13 28 3" xfId="15349"/>
    <cellStyle name="Normal 13 29" xfId="15350"/>
    <cellStyle name="Normal 13 3" xfId="4246"/>
    <cellStyle name="Normal 13 3 2" xfId="4247"/>
    <cellStyle name="Normal 13 3 2 2" xfId="15351"/>
    <cellStyle name="Normal 13 3 2 3" xfId="15352"/>
    <cellStyle name="Normal 13 3 3" xfId="4248"/>
    <cellStyle name="Normal 13 3 3 2" xfId="15353"/>
    <cellStyle name="Normal 13 3 3 3" xfId="15354"/>
    <cellStyle name="Normal 13 3 4" xfId="4249"/>
    <cellStyle name="Normal 13 3 4 2" xfId="15355"/>
    <cellStyle name="Normal 13 3 4 3" xfId="15356"/>
    <cellStyle name="Normal 13 3 5" xfId="4250"/>
    <cellStyle name="Normal 13 3 5 2" xfId="15357"/>
    <cellStyle name="Normal 13 3 5 3" xfId="15358"/>
    <cellStyle name="Normal 13 3 6" xfId="15359"/>
    <cellStyle name="Normal 13 3 7" xfId="15360"/>
    <cellStyle name="Normal 13 30" xfId="15361"/>
    <cellStyle name="Normal 13 4" xfId="4251"/>
    <cellStyle name="Normal 13 4 2" xfId="4252"/>
    <cellStyle name="Normal 13 4 2 2" xfId="15362"/>
    <cellStyle name="Normal 13 4 2 3" xfId="15363"/>
    <cellStyle name="Normal 13 4 3" xfId="4253"/>
    <cellStyle name="Normal 13 4 3 2" xfId="15364"/>
    <cellStyle name="Normal 13 4 3 3" xfId="15365"/>
    <cellStyle name="Normal 13 4 4" xfId="4254"/>
    <cellStyle name="Normal 13 4 4 2" xfId="15366"/>
    <cellStyle name="Normal 13 4 4 3" xfId="15367"/>
    <cellStyle name="Normal 13 4 5" xfId="4255"/>
    <cellStyle name="Normal 13 4 5 2" xfId="15368"/>
    <cellStyle name="Normal 13 4 5 3" xfId="15369"/>
    <cellStyle name="Normal 13 4 6" xfId="15370"/>
    <cellStyle name="Normal 13 4 7" xfId="15371"/>
    <cellStyle name="Normal 13 5" xfId="4256"/>
    <cellStyle name="Normal 13 5 2" xfId="4257"/>
    <cellStyle name="Normal 13 5 2 2" xfId="15372"/>
    <cellStyle name="Normal 13 5 2 3" xfId="15373"/>
    <cellStyle name="Normal 13 5 3" xfId="4258"/>
    <cellStyle name="Normal 13 5 3 2" xfId="15374"/>
    <cellStyle name="Normal 13 5 3 3" xfId="15375"/>
    <cellStyle name="Normal 13 5 4" xfId="4259"/>
    <cellStyle name="Normal 13 5 4 2" xfId="15376"/>
    <cellStyle name="Normal 13 5 4 3" xfId="15377"/>
    <cellStyle name="Normal 13 5 5" xfId="4260"/>
    <cellStyle name="Normal 13 5 5 2" xfId="15378"/>
    <cellStyle name="Normal 13 5 5 3" xfId="15379"/>
    <cellStyle name="Normal 13 5 6" xfId="15380"/>
    <cellStyle name="Normal 13 5 7" xfId="15381"/>
    <cellStyle name="Normal 13 6" xfId="4261"/>
    <cellStyle name="Normal 13 6 2" xfId="4262"/>
    <cellStyle name="Normal 13 6 2 2" xfId="15382"/>
    <cellStyle name="Normal 13 6 2 3" xfId="15383"/>
    <cellStyle name="Normal 13 6 3" xfId="4263"/>
    <cellStyle name="Normal 13 6 3 2" xfId="15384"/>
    <cellStyle name="Normal 13 6 3 3" xfId="15385"/>
    <cellStyle name="Normal 13 6 4" xfId="4264"/>
    <cellStyle name="Normal 13 6 4 2" xfId="15386"/>
    <cellStyle name="Normal 13 6 4 3" xfId="15387"/>
    <cellStyle name="Normal 13 6 5" xfId="4265"/>
    <cellStyle name="Normal 13 6 5 2" xfId="15388"/>
    <cellStyle name="Normal 13 6 5 3" xfId="15389"/>
    <cellStyle name="Normal 13 6 6" xfId="15390"/>
    <cellStyle name="Normal 13 6 7" xfId="15391"/>
    <cellStyle name="Normal 13 7" xfId="4266"/>
    <cellStyle name="Normal 13 7 2" xfId="4267"/>
    <cellStyle name="Normal 13 7 2 2" xfId="15392"/>
    <cellStyle name="Normal 13 7 2 3" xfId="15393"/>
    <cellStyle name="Normal 13 7 3" xfId="4268"/>
    <cellStyle name="Normal 13 7 3 2" xfId="15394"/>
    <cellStyle name="Normal 13 7 3 3" xfId="15395"/>
    <cellStyle name="Normal 13 7 4" xfId="4269"/>
    <cellStyle name="Normal 13 7 4 2" xfId="15396"/>
    <cellStyle name="Normal 13 7 4 3" xfId="15397"/>
    <cellStyle name="Normal 13 7 5" xfId="4270"/>
    <cellStyle name="Normal 13 7 5 2" xfId="15398"/>
    <cellStyle name="Normal 13 7 5 3" xfId="15399"/>
    <cellStyle name="Normal 13 7 6" xfId="15400"/>
    <cellStyle name="Normal 13 7 7" xfId="15401"/>
    <cellStyle name="Normal 13 8" xfId="4271"/>
    <cellStyle name="Normal 13 8 2" xfId="4272"/>
    <cellStyle name="Normal 13 8 2 2" xfId="15402"/>
    <cellStyle name="Normal 13 8 2 3" xfId="15403"/>
    <cellStyle name="Normal 13 8 3" xfId="4273"/>
    <cellStyle name="Normal 13 8 3 2" xfId="15404"/>
    <cellStyle name="Normal 13 8 3 3" xfId="15405"/>
    <cellStyle name="Normal 13 8 4" xfId="4274"/>
    <cellStyle name="Normal 13 8 4 2" xfId="15406"/>
    <cellStyle name="Normal 13 8 4 3" xfId="15407"/>
    <cellStyle name="Normal 13 8 5" xfId="4275"/>
    <cellStyle name="Normal 13 8 5 2" xfId="15408"/>
    <cellStyle name="Normal 13 8 5 3" xfId="15409"/>
    <cellStyle name="Normal 13 8 6" xfId="15410"/>
    <cellStyle name="Normal 13 8 7" xfId="15411"/>
    <cellStyle name="Normal 13 9" xfId="4276"/>
    <cellStyle name="Normal 13 9 2" xfId="4277"/>
    <cellStyle name="Normal 13 9 2 2" xfId="15412"/>
    <cellStyle name="Normal 13 9 2 3" xfId="15413"/>
    <cellStyle name="Normal 13 9 3" xfId="4278"/>
    <cellStyle name="Normal 13 9 3 2" xfId="15414"/>
    <cellStyle name="Normal 13 9 3 3" xfId="15415"/>
    <cellStyle name="Normal 13 9 4" xfId="4279"/>
    <cellStyle name="Normal 13 9 4 2" xfId="15416"/>
    <cellStyle name="Normal 13 9 4 3" xfId="15417"/>
    <cellStyle name="Normal 13 9 5" xfId="4280"/>
    <cellStyle name="Normal 13 9 5 2" xfId="15418"/>
    <cellStyle name="Normal 13 9 5 3" xfId="15419"/>
    <cellStyle name="Normal 13 9 6" xfId="15420"/>
    <cellStyle name="Normal 13 9 7" xfId="15421"/>
    <cellStyle name="Normal 14" xfId="4281"/>
    <cellStyle name="Normal 14 10" xfId="4282"/>
    <cellStyle name="Normal 14 10 2" xfId="4283"/>
    <cellStyle name="Normal 14 10 2 2" xfId="15422"/>
    <cellStyle name="Normal 14 10 2 3" xfId="15423"/>
    <cellStyle name="Normal 14 10 3" xfId="4284"/>
    <cellStyle name="Normal 14 10 3 2" xfId="15424"/>
    <cellStyle name="Normal 14 10 3 3" xfId="15425"/>
    <cellStyle name="Normal 14 10 4" xfId="4285"/>
    <cellStyle name="Normal 14 10 4 2" xfId="15426"/>
    <cellStyle name="Normal 14 10 4 3" xfId="15427"/>
    <cellStyle name="Normal 14 10 5" xfId="4286"/>
    <cellStyle name="Normal 14 10 5 2" xfId="15428"/>
    <cellStyle name="Normal 14 10 5 3" xfId="15429"/>
    <cellStyle name="Normal 14 10 6" xfId="15430"/>
    <cellStyle name="Normal 14 10 7" xfId="15431"/>
    <cellStyle name="Normal 14 11" xfId="4287"/>
    <cellStyle name="Normal 14 11 2" xfId="4288"/>
    <cellStyle name="Normal 14 11 2 2" xfId="15432"/>
    <cellStyle name="Normal 14 11 2 3" xfId="15433"/>
    <cellStyle name="Normal 14 11 3" xfId="4289"/>
    <cellStyle name="Normal 14 11 3 2" xfId="15434"/>
    <cellStyle name="Normal 14 11 3 3" xfId="15435"/>
    <cellStyle name="Normal 14 11 4" xfId="4290"/>
    <cellStyle name="Normal 14 11 4 2" xfId="15436"/>
    <cellStyle name="Normal 14 11 4 3" xfId="15437"/>
    <cellStyle name="Normal 14 11 5" xfId="4291"/>
    <cellStyle name="Normal 14 11 5 2" xfId="15438"/>
    <cellStyle name="Normal 14 11 5 3" xfId="15439"/>
    <cellStyle name="Normal 14 11 6" xfId="15440"/>
    <cellStyle name="Normal 14 11 7" xfId="15441"/>
    <cellStyle name="Normal 14 12" xfId="4292"/>
    <cellStyle name="Normal 14 12 2" xfId="4293"/>
    <cellStyle name="Normal 14 12 2 2" xfId="15442"/>
    <cellStyle name="Normal 14 12 2 3" xfId="15443"/>
    <cellStyle name="Normal 14 12 3" xfId="4294"/>
    <cellStyle name="Normal 14 12 3 2" xfId="15444"/>
    <cellStyle name="Normal 14 12 3 3" xfId="15445"/>
    <cellStyle name="Normal 14 12 4" xfId="4295"/>
    <cellStyle name="Normal 14 12 4 2" xfId="15446"/>
    <cellStyle name="Normal 14 12 4 3" xfId="15447"/>
    <cellStyle name="Normal 14 12 5" xfId="4296"/>
    <cellStyle name="Normal 14 12 5 2" xfId="15448"/>
    <cellStyle name="Normal 14 12 5 3" xfId="15449"/>
    <cellStyle name="Normal 14 12 6" xfId="15450"/>
    <cellStyle name="Normal 14 12 7" xfId="15451"/>
    <cellStyle name="Normal 14 13" xfId="4297"/>
    <cellStyle name="Normal 14 13 2" xfId="4298"/>
    <cellStyle name="Normal 14 13 2 2" xfId="15452"/>
    <cellStyle name="Normal 14 13 2 3" xfId="15453"/>
    <cellStyle name="Normal 14 13 3" xfId="4299"/>
    <cellStyle name="Normal 14 13 3 2" xfId="15454"/>
    <cellStyle name="Normal 14 13 3 3" xfId="15455"/>
    <cellStyle name="Normal 14 13 4" xfId="4300"/>
    <cellStyle name="Normal 14 13 4 2" xfId="15456"/>
    <cellStyle name="Normal 14 13 4 3" xfId="15457"/>
    <cellStyle name="Normal 14 13 5" xfId="4301"/>
    <cellStyle name="Normal 14 13 5 2" xfId="15458"/>
    <cellStyle name="Normal 14 13 5 3" xfId="15459"/>
    <cellStyle name="Normal 14 13 6" xfId="15460"/>
    <cellStyle name="Normal 14 13 7" xfId="15461"/>
    <cellStyle name="Normal 14 14" xfId="4302"/>
    <cellStyle name="Normal 14 14 2" xfId="4303"/>
    <cellStyle name="Normal 14 14 2 2" xfId="15462"/>
    <cellStyle name="Normal 14 14 2 3" xfId="15463"/>
    <cellStyle name="Normal 14 14 3" xfId="4304"/>
    <cellStyle name="Normal 14 14 3 2" xfId="15464"/>
    <cellStyle name="Normal 14 14 3 3" xfId="15465"/>
    <cellStyle name="Normal 14 14 4" xfId="4305"/>
    <cellStyle name="Normal 14 14 4 2" xfId="15466"/>
    <cellStyle name="Normal 14 14 4 3" xfId="15467"/>
    <cellStyle name="Normal 14 14 5" xfId="4306"/>
    <cellStyle name="Normal 14 14 5 2" xfId="15468"/>
    <cellStyle name="Normal 14 14 5 3" xfId="15469"/>
    <cellStyle name="Normal 14 14 6" xfId="15470"/>
    <cellStyle name="Normal 14 14 7" xfId="15471"/>
    <cellStyle name="Normal 14 15" xfId="4307"/>
    <cellStyle name="Normal 14 15 2" xfId="4308"/>
    <cellStyle name="Normal 14 15 2 2" xfId="15472"/>
    <cellStyle name="Normal 14 15 2 3" xfId="15473"/>
    <cellStyle name="Normal 14 15 3" xfId="4309"/>
    <cellStyle name="Normal 14 15 3 2" xfId="15474"/>
    <cellStyle name="Normal 14 15 3 3" xfId="15475"/>
    <cellStyle name="Normal 14 15 4" xfId="4310"/>
    <cellStyle name="Normal 14 15 4 2" xfId="15476"/>
    <cellStyle name="Normal 14 15 4 3" xfId="15477"/>
    <cellStyle name="Normal 14 15 5" xfId="4311"/>
    <cellStyle name="Normal 14 15 5 2" xfId="15478"/>
    <cellStyle name="Normal 14 15 5 3" xfId="15479"/>
    <cellStyle name="Normal 14 15 6" xfId="15480"/>
    <cellStyle name="Normal 14 15 7" xfId="15481"/>
    <cellStyle name="Normal 14 16" xfId="4312"/>
    <cellStyle name="Normal 14 16 2" xfId="4313"/>
    <cellStyle name="Normal 14 16 2 2" xfId="15482"/>
    <cellStyle name="Normal 14 16 2 3" xfId="15483"/>
    <cellStyle name="Normal 14 16 3" xfId="4314"/>
    <cellStyle name="Normal 14 16 3 2" xfId="15484"/>
    <cellStyle name="Normal 14 16 3 3" xfId="15485"/>
    <cellStyle name="Normal 14 16 4" xfId="4315"/>
    <cellStyle name="Normal 14 16 4 2" xfId="15486"/>
    <cellStyle name="Normal 14 16 4 3" xfId="15487"/>
    <cellStyle name="Normal 14 16 5" xfId="4316"/>
    <cellStyle name="Normal 14 16 5 2" xfId="15488"/>
    <cellStyle name="Normal 14 16 5 3" xfId="15489"/>
    <cellStyle name="Normal 14 16 6" xfId="15490"/>
    <cellStyle name="Normal 14 16 7" xfId="15491"/>
    <cellStyle name="Normal 14 17" xfId="4317"/>
    <cellStyle name="Normal 14 17 2" xfId="4318"/>
    <cellStyle name="Normal 14 17 2 2" xfId="15492"/>
    <cellStyle name="Normal 14 17 2 3" xfId="15493"/>
    <cellStyle name="Normal 14 17 3" xfId="4319"/>
    <cellStyle name="Normal 14 17 3 2" xfId="15494"/>
    <cellStyle name="Normal 14 17 3 3" xfId="15495"/>
    <cellStyle name="Normal 14 17 4" xfId="4320"/>
    <cellStyle name="Normal 14 17 4 2" xfId="15496"/>
    <cellStyle name="Normal 14 17 4 3" xfId="15497"/>
    <cellStyle name="Normal 14 17 5" xfId="4321"/>
    <cellStyle name="Normal 14 17 5 2" xfId="15498"/>
    <cellStyle name="Normal 14 17 5 3" xfId="15499"/>
    <cellStyle name="Normal 14 17 6" xfId="15500"/>
    <cellStyle name="Normal 14 17 7" xfId="15501"/>
    <cellStyle name="Normal 14 18" xfId="4322"/>
    <cellStyle name="Normal 14 18 2" xfId="4323"/>
    <cellStyle name="Normal 14 18 2 2" xfId="15502"/>
    <cellStyle name="Normal 14 18 2 3" xfId="15503"/>
    <cellStyle name="Normal 14 18 3" xfId="4324"/>
    <cellStyle name="Normal 14 18 3 2" xfId="15504"/>
    <cellStyle name="Normal 14 18 3 3" xfId="15505"/>
    <cellStyle name="Normal 14 18 4" xfId="4325"/>
    <cellStyle name="Normal 14 18 4 2" xfId="15506"/>
    <cellStyle name="Normal 14 18 4 3" xfId="15507"/>
    <cellStyle name="Normal 14 18 5" xfId="4326"/>
    <cellStyle name="Normal 14 18 5 2" xfId="15508"/>
    <cellStyle name="Normal 14 18 5 3" xfId="15509"/>
    <cellStyle name="Normal 14 18 6" xfId="15510"/>
    <cellStyle name="Normal 14 18 7" xfId="15511"/>
    <cellStyle name="Normal 14 19" xfId="4327"/>
    <cellStyle name="Normal 14 19 2" xfId="4328"/>
    <cellStyle name="Normal 14 19 2 2" xfId="15512"/>
    <cellStyle name="Normal 14 19 2 3" xfId="15513"/>
    <cellStyle name="Normal 14 19 3" xfId="4329"/>
    <cellStyle name="Normal 14 19 3 2" xfId="15514"/>
    <cellStyle name="Normal 14 19 3 3" xfId="15515"/>
    <cellStyle name="Normal 14 19 4" xfId="4330"/>
    <cellStyle name="Normal 14 19 4 2" xfId="15516"/>
    <cellStyle name="Normal 14 19 4 3" xfId="15517"/>
    <cellStyle name="Normal 14 19 5" xfId="4331"/>
    <cellStyle name="Normal 14 19 5 2" xfId="15518"/>
    <cellStyle name="Normal 14 19 5 3" xfId="15519"/>
    <cellStyle name="Normal 14 19 6" xfId="15520"/>
    <cellStyle name="Normal 14 19 7" xfId="15521"/>
    <cellStyle name="Normal 14 2" xfId="4332"/>
    <cellStyle name="Normal 14 2 2" xfId="4333"/>
    <cellStyle name="Normal 14 2 2 2" xfId="15522"/>
    <cellStyle name="Normal 14 2 2 3" xfId="15523"/>
    <cellStyle name="Normal 14 2 3" xfId="4334"/>
    <cellStyle name="Normal 14 2 3 2" xfId="15524"/>
    <cellStyle name="Normal 14 2 3 3" xfId="15525"/>
    <cellStyle name="Normal 14 2 4" xfId="4335"/>
    <cellStyle name="Normal 14 2 4 2" xfId="15526"/>
    <cellStyle name="Normal 14 2 4 3" xfId="15527"/>
    <cellStyle name="Normal 14 2 5" xfId="4336"/>
    <cellStyle name="Normal 14 2 5 2" xfId="15528"/>
    <cellStyle name="Normal 14 2 5 3" xfId="15529"/>
    <cellStyle name="Normal 14 2 6" xfId="15530"/>
    <cellStyle name="Normal 14 2 7" xfId="15531"/>
    <cellStyle name="Normal 14 20" xfId="4337"/>
    <cellStyle name="Normal 14 20 2" xfId="4338"/>
    <cellStyle name="Normal 14 20 2 2" xfId="15532"/>
    <cellStyle name="Normal 14 20 2 3" xfId="15533"/>
    <cellStyle name="Normal 14 20 3" xfId="4339"/>
    <cellStyle name="Normal 14 20 3 2" xfId="15534"/>
    <cellStyle name="Normal 14 20 3 3" xfId="15535"/>
    <cellStyle name="Normal 14 20 4" xfId="4340"/>
    <cellStyle name="Normal 14 20 4 2" xfId="15536"/>
    <cellStyle name="Normal 14 20 4 3" xfId="15537"/>
    <cellStyle name="Normal 14 20 5" xfId="4341"/>
    <cellStyle name="Normal 14 20 5 2" xfId="15538"/>
    <cellStyle name="Normal 14 20 5 3" xfId="15539"/>
    <cellStyle name="Normal 14 20 6" xfId="15540"/>
    <cellStyle name="Normal 14 20 7" xfId="15541"/>
    <cellStyle name="Normal 14 21" xfId="4342"/>
    <cellStyle name="Normal 14 21 2" xfId="4343"/>
    <cellStyle name="Normal 14 21 2 2" xfId="15542"/>
    <cellStyle name="Normal 14 21 2 3" xfId="15543"/>
    <cellStyle name="Normal 14 21 3" xfId="4344"/>
    <cellStyle name="Normal 14 21 3 2" xfId="15544"/>
    <cellStyle name="Normal 14 21 3 3" xfId="15545"/>
    <cellStyle name="Normal 14 21 4" xfId="4345"/>
    <cellStyle name="Normal 14 21 4 2" xfId="15546"/>
    <cellStyle name="Normal 14 21 4 3" xfId="15547"/>
    <cellStyle name="Normal 14 21 5" xfId="4346"/>
    <cellStyle name="Normal 14 21 5 2" xfId="15548"/>
    <cellStyle name="Normal 14 21 5 3" xfId="15549"/>
    <cellStyle name="Normal 14 21 6" xfId="15550"/>
    <cellStyle name="Normal 14 21 7" xfId="15551"/>
    <cellStyle name="Normal 14 22" xfId="4347"/>
    <cellStyle name="Normal 14 22 2" xfId="4348"/>
    <cellStyle name="Normal 14 22 2 2" xfId="15552"/>
    <cellStyle name="Normal 14 22 2 3" xfId="15553"/>
    <cellStyle name="Normal 14 22 3" xfId="4349"/>
    <cellStyle name="Normal 14 22 3 2" xfId="15554"/>
    <cellStyle name="Normal 14 22 3 3" xfId="15555"/>
    <cellStyle name="Normal 14 22 4" xfId="4350"/>
    <cellStyle name="Normal 14 22 4 2" xfId="15556"/>
    <cellStyle name="Normal 14 22 4 3" xfId="15557"/>
    <cellStyle name="Normal 14 22 5" xfId="4351"/>
    <cellStyle name="Normal 14 22 5 2" xfId="15558"/>
    <cellStyle name="Normal 14 22 5 3" xfId="15559"/>
    <cellStyle name="Normal 14 22 6" xfId="15560"/>
    <cellStyle name="Normal 14 22 7" xfId="15561"/>
    <cellStyle name="Normal 14 23" xfId="4352"/>
    <cellStyle name="Normal 14 23 2" xfId="4353"/>
    <cellStyle name="Normal 14 23 2 2" xfId="15562"/>
    <cellStyle name="Normal 14 23 2 3" xfId="15563"/>
    <cellStyle name="Normal 14 23 3" xfId="4354"/>
    <cellStyle name="Normal 14 23 3 2" xfId="15564"/>
    <cellStyle name="Normal 14 23 3 3" xfId="15565"/>
    <cellStyle name="Normal 14 23 4" xfId="4355"/>
    <cellStyle name="Normal 14 23 4 2" xfId="15566"/>
    <cellStyle name="Normal 14 23 4 3" xfId="15567"/>
    <cellStyle name="Normal 14 23 5" xfId="4356"/>
    <cellStyle name="Normal 14 23 5 2" xfId="15568"/>
    <cellStyle name="Normal 14 23 5 3" xfId="15569"/>
    <cellStyle name="Normal 14 23 6" xfId="15570"/>
    <cellStyle name="Normal 14 23 7" xfId="15571"/>
    <cellStyle name="Normal 14 24" xfId="4357"/>
    <cellStyle name="Normal 14 24 2" xfId="4358"/>
    <cellStyle name="Normal 14 24 2 2" xfId="15572"/>
    <cellStyle name="Normal 14 24 2 3" xfId="15573"/>
    <cellStyle name="Normal 14 24 3" xfId="4359"/>
    <cellStyle name="Normal 14 24 3 2" xfId="15574"/>
    <cellStyle name="Normal 14 24 3 3" xfId="15575"/>
    <cellStyle name="Normal 14 24 4" xfId="4360"/>
    <cellStyle name="Normal 14 24 4 2" xfId="15576"/>
    <cellStyle name="Normal 14 24 4 3" xfId="15577"/>
    <cellStyle name="Normal 14 24 5" xfId="4361"/>
    <cellStyle name="Normal 14 24 5 2" xfId="15578"/>
    <cellStyle name="Normal 14 24 5 3" xfId="15579"/>
    <cellStyle name="Normal 14 24 6" xfId="15580"/>
    <cellStyle name="Normal 14 24 7" xfId="15581"/>
    <cellStyle name="Normal 14 25" xfId="4362"/>
    <cellStyle name="Normal 14 25 2" xfId="15582"/>
    <cellStyle name="Normal 14 25 3" xfId="15583"/>
    <cellStyle name="Normal 14 26" xfId="4363"/>
    <cellStyle name="Normal 14 26 2" xfId="15584"/>
    <cellStyle name="Normal 14 26 3" xfId="15585"/>
    <cellStyle name="Normal 14 27" xfId="4364"/>
    <cellStyle name="Normal 14 27 2" xfId="15586"/>
    <cellStyle name="Normal 14 27 3" xfId="15587"/>
    <cellStyle name="Normal 14 28" xfId="4365"/>
    <cellStyle name="Normal 14 28 2" xfId="15588"/>
    <cellStyle name="Normal 14 28 3" xfId="15589"/>
    <cellStyle name="Normal 14 29" xfId="15590"/>
    <cellStyle name="Normal 14 3" xfId="4366"/>
    <cellStyle name="Normal 14 3 2" xfId="4367"/>
    <cellStyle name="Normal 14 3 2 2" xfId="15591"/>
    <cellStyle name="Normal 14 3 2 3" xfId="15592"/>
    <cellStyle name="Normal 14 3 3" xfId="4368"/>
    <cellStyle name="Normal 14 3 3 2" xfId="15593"/>
    <cellStyle name="Normal 14 3 3 3" xfId="15594"/>
    <cellStyle name="Normal 14 3 4" xfId="4369"/>
    <cellStyle name="Normal 14 3 4 2" xfId="15595"/>
    <cellStyle name="Normal 14 3 4 3" xfId="15596"/>
    <cellStyle name="Normal 14 3 5" xfId="4370"/>
    <cellStyle name="Normal 14 3 5 2" xfId="15597"/>
    <cellStyle name="Normal 14 3 5 3" xfId="15598"/>
    <cellStyle name="Normal 14 3 6" xfId="15599"/>
    <cellStyle name="Normal 14 3 7" xfId="15600"/>
    <cellStyle name="Normal 14 30" xfId="15601"/>
    <cellStyle name="Normal 14 4" xfId="4371"/>
    <cellStyle name="Normal 14 4 2" xfId="4372"/>
    <cellStyle name="Normal 14 4 2 2" xfId="15602"/>
    <cellStyle name="Normal 14 4 2 3" xfId="15603"/>
    <cellStyle name="Normal 14 4 3" xfId="4373"/>
    <cellStyle name="Normal 14 4 3 2" xfId="15604"/>
    <cellStyle name="Normal 14 4 3 3" xfId="15605"/>
    <cellStyle name="Normal 14 4 4" xfId="4374"/>
    <cellStyle name="Normal 14 4 4 2" xfId="15606"/>
    <cellStyle name="Normal 14 4 4 3" xfId="15607"/>
    <cellStyle name="Normal 14 4 5" xfId="4375"/>
    <cellStyle name="Normal 14 4 5 2" xfId="15608"/>
    <cellStyle name="Normal 14 4 5 3" xfId="15609"/>
    <cellStyle name="Normal 14 4 6" xfId="15610"/>
    <cellStyle name="Normal 14 4 7" xfId="15611"/>
    <cellStyle name="Normal 14 5" xfId="4376"/>
    <cellStyle name="Normal 14 5 2" xfId="4377"/>
    <cellStyle name="Normal 14 5 2 2" xfId="15612"/>
    <cellStyle name="Normal 14 5 2 3" xfId="15613"/>
    <cellStyle name="Normal 14 5 3" xfId="4378"/>
    <cellStyle name="Normal 14 5 3 2" xfId="15614"/>
    <cellStyle name="Normal 14 5 3 3" xfId="15615"/>
    <cellStyle name="Normal 14 5 4" xfId="4379"/>
    <cellStyle name="Normal 14 5 4 2" xfId="15616"/>
    <cellStyle name="Normal 14 5 4 3" xfId="15617"/>
    <cellStyle name="Normal 14 5 5" xfId="4380"/>
    <cellStyle name="Normal 14 5 5 2" xfId="15618"/>
    <cellStyle name="Normal 14 5 5 3" xfId="15619"/>
    <cellStyle name="Normal 14 5 6" xfId="15620"/>
    <cellStyle name="Normal 14 5 7" xfId="15621"/>
    <cellStyle name="Normal 14 6" xfId="4381"/>
    <cellStyle name="Normal 14 6 2" xfId="4382"/>
    <cellStyle name="Normal 14 6 2 2" xfId="15622"/>
    <cellStyle name="Normal 14 6 2 3" xfId="15623"/>
    <cellStyle name="Normal 14 6 3" xfId="4383"/>
    <cellStyle name="Normal 14 6 3 2" xfId="15624"/>
    <cellStyle name="Normal 14 6 3 3" xfId="15625"/>
    <cellStyle name="Normal 14 6 4" xfId="4384"/>
    <cellStyle name="Normal 14 6 4 2" xfId="15626"/>
    <cellStyle name="Normal 14 6 4 3" xfId="15627"/>
    <cellStyle name="Normal 14 6 5" xfId="4385"/>
    <cellStyle name="Normal 14 6 5 2" xfId="15628"/>
    <cellStyle name="Normal 14 6 5 3" xfId="15629"/>
    <cellStyle name="Normal 14 6 6" xfId="15630"/>
    <cellStyle name="Normal 14 6 7" xfId="15631"/>
    <cellStyle name="Normal 14 7" xfId="4386"/>
    <cellStyle name="Normal 14 7 2" xfId="4387"/>
    <cellStyle name="Normal 14 7 2 2" xfId="15632"/>
    <cellStyle name="Normal 14 7 2 3" xfId="15633"/>
    <cellStyle name="Normal 14 7 3" xfId="4388"/>
    <cellStyle name="Normal 14 7 3 2" xfId="15634"/>
    <cellStyle name="Normal 14 7 3 3" xfId="15635"/>
    <cellStyle name="Normal 14 7 4" xfId="4389"/>
    <cellStyle name="Normal 14 7 4 2" xfId="15636"/>
    <cellStyle name="Normal 14 7 4 3" xfId="15637"/>
    <cellStyle name="Normal 14 7 5" xfId="4390"/>
    <cellStyle name="Normal 14 7 5 2" xfId="15638"/>
    <cellStyle name="Normal 14 7 5 3" xfId="15639"/>
    <cellStyle name="Normal 14 7 6" xfId="15640"/>
    <cellStyle name="Normal 14 7 7" xfId="15641"/>
    <cellStyle name="Normal 14 8" xfId="4391"/>
    <cellStyle name="Normal 14 8 2" xfId="4392"/>
    <cellStyle name="Normal 14 8 2 2" xfId="15642"/>
    <cellStyle name="Normal 14 8 2 3" xfId="15643"/>
    <cellStyle name="Normal 14 8 3" xfId="4393"/>
    <cellStyle name="Normal 14 8 3 2" xfId="15644"/>
    <cellStyle name="Normal 14 8 3 3" xfId="15645"/>
    <cellStyle name="Normal 14 8 4" xfId="4394"/>
    <cellStyle name="Normal 14 8 4 2" xfId="15646"/>
    <cellStyle name="Normal 14 8 4 3" xfId="15647"/>
    <cellStyle name="Normal 14 8 5" xfId="4395"/>
    <cellStyle name="Normal 14 8 5 2" xfId="15648"/>
    <cellStyle name="Normal 14 8 5 3" xfId="15649"/>
    <cellStyle name="Normal 14 8 6" xfId="15650"/>
    <cellStyle name="Normal 14 8 7" xfId="15651"/>
    <cellStyle name="Normal 14 9" xfId="4396"/>
    <cellStyle name="Normal 14 9 2" xfId="4397"/>
    <cellStyle name="Normal 14 9 2 2" xfId="15652"/>
    <cellStyle name="Normal 14 9 2 3" xfId="15653"/>
    <cellStyle name="Normal 14 9 3" xfId="4398"/>
    <cellStyle name="Normal 14 9 3 2" xfId="15654"/>
    <cellStyle name="Normal 14 9 3 3" xfId="15655"/>
    <cellStyle name="Normal 14 9 4" xfId="4399"/>
    <cellStyle name="Normal 14 9 4 2" xfId="15656"/>
    <cellStyle name="Normal 14 9 4 3" xfId="15657"/>
    <cellStyle name="Normal 14 9 5" xfId="4400"/>
    <cellStyle name="Normal 14 9 5 2" xfId="15658"/>
    <cellStyle name="Normal 14 9 5 3" xfId="15659"/>
    <cellStyle name="Normal 14 9 6" xfId="15660"/>
    <cellStyle name="Normal 14 9 7" xfId="15661"/>
    <cellStyle name="Normal 15" xfId="4401"/>
    <cellStyle name="Normal 15 2" xfId="15662"/>
    <cellStyle name="Normal 15 3" xfId="15663"/>
    <cellStyle name="Normal 16" xfId="4402"/>
    <cellStyle name="Normal 16 2" xfId="4403"/>
    <cellStyle name="Normal 16 2 2" xfId="4404"/>
    <cellStyle name="Normal 16 2 2 2" xfId="15664"/>
    <cellStyle name="Normal 16 2 2 3" xfId="15665"/>
    <cellStyle name="Normal 16 2 3" xfId="4405"/>
    <cellStyle name="Normal 16 2 3 2" xfId="15666"/>
    <cellStyle name="Normal 16 2 3 3" xfId="15667"/>
    <cellStyle name="Normal 16 2 4" xfId="4406"/>
    <cellStyle name="Normal 16 2 4 2" xfId="15668"/>
    <cellStyle name="Normal 16 2 4 3" xfId="15669"/>
    <cellStyle name="Normal 16 2 5" xfId="4407"/>
    <cellStyle name="Normal 16 2 5 2" xfId="15670"/>
    <cellStyle name="Normal 16 2 5 3" xfId="15671"/>
    <cellStyle name="Normal 16 2 6" xfId="15672"/>
    <cellStyle name="Normal 16 2 7" xfId="15673"/>
    <cellStyle name="Normal 16 3" xfId="15674"/>
    <cellStyle name="Normal 16 4" xfId="15675"/>
    <cellStyle name="Normal 17" xfId="4408"/>
    <cellStyle name="Normal 17 10" xfId="4409"/>
    <cellStyle name="Normal 17 10 10" xfId="15676"/>
    <cellStyle name="Normal 17 10 11" xfId="15677"/>
    <cellStyle name="Normal 17 10 2" xfId="4410"/>
    <cellStyle name="Normal 17 10 2 2" xfId="4411"/>
    <cellStyle name="Normal 17 10 2 2 2" xfId="4412"/>
    <cellStyle name="Normal 17 10 2 2 2 2" xfId="4413"/>
    <cellStyle name="Normal 17 10 2 2 2 2 2" xfId="4414"/>
    <cellStyle name="Normal 17 10 2 2 2 2 2 2" xfId="15678"/>
    <cellStyle name="Normal 17 10 2 2 2 2 2 3" xfId="15679"/>
    <cellStyle name="Normal 17 10 2 2 2 2 3" xfId="4415"/>
    <cellStyle name="Normal 17 10 2 2 2 2 3 2" xfId="15680"/>
    <cellStyle name="Normal 17 10 2 2 2 2 3 3" xfId="15681"/>
    <cellStyle name="Normal 17 10 2 2 2 2 4" xfId="15682"/>
    <cellStyle name="Normal 17 10 2 2 2 2 5" xfId="15683"/>
    <cellStyle name="Normal 17 10 2 2 2 3" xfId="4416"/>
    <cellStyle name="Normal 17 10 2 2 2 3 2" xfId="15684"/>
    <cellStyle name="Normal 17 10 2 2 2 3 3" xfId="15685"/>
    <cellStyle name="Normal 17 10 2 2 2 4" xfId="4417"/>
    <cellStyle name="Normal 17 10 2 2 2 4 2" xfId="15686"/>
    <cellStyle name="Normal 17 10 2 2 2 4 3" xfId="15687"/>
    <cellStyle name="Normal 17 10 2 2 2 5" xfId="15688"/>
    <cellStyle name="Normal 17 10 2 2 2 6" xfId="15689"/>
    <cellStyle name="Normal 17 10 2 2 3" xfId="4418"/>
    <cellStyle name="Normal 17 10 2 2 3 2" xfId="4419"/>
    <cellStyle name="Normal 17 10 2 2 3 2 2" xfId="15690"/>
    <cellStyle name="Normal 17 10 2 2 3 2 3" xfId="15691"/>
    <cellStyle name="Normal 17 10 2 2 3 3" xfId="4420"/>
    <cellStyle name="Normal 17 10 2 2 3 3 2" xfId="15692"/>
    <cellStyle name="Normal 17 10 2 2 3 3 3" xfId="15693"/>
    <cellStyle name="Normal 17 10 2 2 3 4" xfId="15694"/>
    <cellStyle name="Normal 17 10 2 2 3 5" xfId="15695"/>
    <cellStyle name="Normal 17 10 2 2 4" xfId="4421"/>
    <cellStyle name="Normal 17 10 2 2 4 2" xfId="15696"/>
    <cellStyle name="Normal 17 10 2 2 4 3" xfId="15697"/>
    <cellStyle name="Normal 17 10 2 2 5" xfId="4422"/>
    <cellStyle name="Normal 17 10 2 2 5 2" xfId="15698"/>
    <cellStyle name="Normal 17 10 2 2 5 3" xfId="15699"/>
    <cellStyle name="Normal 17 10 2 2 6" xfId="15700"/>
    <cellStyle name="Normal 17 10 2 2 7" xfId="15701"/>
    <cellStyle name="Normal 17 10 2 3" xfId="4423"/>
    <cellStyle name="Normal 17 10 2 3 2" xfId="4424"/>
    <cellStyle name="Normal 17 10 2 3 2 2" xfId="4425"/>
    <cellStyle name="Normal 17 10 2 3 2 2 2" xfId="15702"/>
    <cellStyle name="Normal 17 10 2 3 2 2 3" xfId="15703"/>
    <cellStyle name="Normal 17 10 2 3 2 3" xfId="4426"/>
    <cellStyle name="Normal 17 10 2 3 2 3 2" xfId="15704"/>
    <cellStyle name="Normal 17 10 2 3 2 3 3" xfId="15705"/>
    <cellStyle name="Normal 17 10 2 3 2 4" xfId="15706"/>
    <cellStyle name="Normal 17 10 2 3 2 5" xfId="15707"/>
    <cellStyle name="Normal 17 10 2 3 3" xfId="4427"/>
    <cellStyle name="Normal 17 10 2 3 3 2" xfId="15708"/>
    <cellStyle name="Normal 17 10 2 3 3 3" xfId="15709"/>
    <cellStyle name="Normal 17 10 2 3 4" xfId="4428"/>
    <cellStyle name="Normal 17 10 2 3 4 2" xfId="15710"/>
    <cellStyle name="Normal 17 10 2 3 4 3" xfId="15711"/>
    <cellStyle name="Normal 17 10 2 3 5" xfId="15712"/>
    <cellStyle name="Normal 17 10 2 3 6" xfId="15713"/>
    <cellStyle name="Normal 17 10 2 4" xfId="4429"/>
    <cellStyle name="Normal 17 10 2 4 2" xfId="4430"/>
    <cellStyle name="Normal 17 10 2 4 2 2" xfId="15714"/>
    <cellStyle name="Normal 17 10 2 4 2 3" xfId="15715"/>
    <cellStyle name="Normal 17 10 2 4 3" xfId="4431"/>
    <cellStyle name="Normal 17 10 2 4 3 2" xfId="15716"/>
    <cellStyle name="Normal 17 10 2 4 3 3" xfId="15717"/>
    <cellStyle name="Normal 17 10 2 4 4" xfId="15718"/>
    <cellStyle name="Normal 17 10 2 4 5" xfId="15719"/>
    <cellStyle name="Normal 17 10 2 5" xfId="4432"/>
    <cellStyle name="Normal 17 10 2 5 2" xfId="15720"/>
    <cellStyle name="Normal 17 10 2 5 3" xfId="15721"/>
    <cellStyle name="Normal 17 10 2 6" xfId="4433"/>
    <cellStyle name="Normal 17 10 2 6 2" xfId="15722"/>
    <cellStyle name="Normal 17 10 2 6 3" xfId="15723"/>
    <cellStyle name="Normal 17 10 2 7" xfId="15724"/>
    <cellStyle name="Normal 17 10 2 8" xfId="15725"/>
    <cellStyle name="Normal 17 10 3" xfId="4434"/>
    <cellStyle name="Normal 17 10 3 2" xfId="4435"/>
    <cellStyle name="Normal 17 10 3 2 2" xfId="4436"/>
    <cellStyle name="Normal 17 10 3 2 2 2" xfId="4437"/>
    <cellStyle name="Normal 17 10 3 2 2 2 2" xfId="4438"/>
    <cellStyle name="Normal 17 10 3 2 2 2 2 2" xfId="15726"/>
    <cellStyle name="Normal 17 10 3 2 2 2 2 3" xfId="15727"/>
    <cellStyle name="Normal 17 10 3 2 2 2 3" xfId="4439"/>
    <cellStyle name="Normal 17 10 3 2 2 2 3 2" xfId="15728"/>
    <cellStyle name="Normal 17 10 3 2 2 2 3 3" xfId="15729"/>
    <cellStyle name="Normal 17 10 3 2 2 2 4" xfId="15730"/>
    <cellStyle name="Normal 17 10 3 2 2 2 5" xfId="15731"/>
    <cellStyle name="Normal 17 10 3 2 2 3" xfId="4440"/>
    <cellStyle name="Normal 17 10 3 2 2 3 2" xfId="15732"/>
    <cellStyle name="Normal 17 10 3 2 2 3 3" xfId="15733"/>
    <cellStyle name="Normal 17 10 3 2 2 4" xfId="4441"/>
    <cellStyle name="Normal 17 10 3 2 2 4 2" xfId="15734"/>
    <cellStyle name="Normal 17 10 3 2 2 4 3" xfId="15735"/>
    <cellStyle name="Normal 17 10 3 2 2 5" xfId="15736"/>
    <cellStyle name="Normal 17 10 3 2 2 6" xfId="15737"/>
    <cellStyle name="Normal 17 10 3 2 3" xfId="4442"/>
    <cellStyle name="Normal 17 10 3 2 3 2" xfId="4443"/>
    <cellStyle name="Normal 17 10 3 2 3 2 2" xfId="15738"/>
    <cellStyle name="Normal 17 10 3 2 3 2 3" xfId="15739"/>
    <cellStyle name="Normal 17 10 3 2 3 3" xfId="4444"/>
    <cellStyle name="Normal 17 10 3 2 3 3 2" xfId="15740"/>
    <cellStyle name="Normal 17 10 3 2 3 3 3" xfId="15741"/>
    <cellStyle name="Normal 17 10 3 2 3 4" xfId="15742"/>
    <cellStyle name="Normal 17 10 3 2 3 5" xfId="15743"/>
    <cellStyle name="Normal 17 10 3 2 4" xfId="4445"/>
    <cellStyle name="Normal 17 10 3 2 4 2" xfId="15744"/>
    <cellStyle name="Normal 17 10 3 2 4 3" xfId="15745"/>
    <cellStyle name="Normal 17 10 3 2 5" xfId="4446"/>
    <cellStyle name="Normal 17 10 3 2 5 2" xfId="15746"/>
    <cellStyle name="Normal 17 10 3 2 5 3" xfId="15747"/>
    <cellStyle name="Normal 17 10 3 2 6" xfId="15748"/>
    <cellStyle name="Normal 17 10 3 2 7" xfId="15749"/>
    <cellStyle name="Normal 17 10 3 3" xfId="4447"/>
    <cellStyle name="Normal 17 10 3 3 2" xfId="4448"/>
    <cellStyle name="Normal 17 10 3 3 2 2" xfId="4449"/>
    <cellStyle name="Normal 17 10 3 3 2 2 2" xfId="15750"/>
    <cellStyle name="Normal 17 10 3 3 2 2 3" xfId="15751"/>
    <cellStyle name="Normal 17 10 3 3 2 3" xfId="4450"/>
    <cellStyle name="Normal 17 10 3 3 2 3 2" xfId="15752"/>
    <cellStyle name="Normal 17 10 3 3 2 3 3" xfId="15753"/>
    <cellStyle name="Normal 17 10 3 3 2 4" xfId="15754"/>
    <cellStyle name="Normal 17 10 3 3 2 5" xfId="15755"/>
    <cellStyle name="Normal 17 10 3 3 3" xfId="4451"/>
    <cellStyle name="Normal 17 10 3 3 3 2" xfId="15756"/>
    <cellStyle name="Normal 17 10 3 3 3 3" xfId="15757"/>
    <cellStyle name="Normal 17 10 3 3 4" xfId="4452"/>
    <cellStyle name="Normal 17 10 3 3 4 2" xfId="15758"/>
    <cellStyle name="Normal 17 10 3 3 4 3" xfId="15759"/>
    <cellStyle name="Normal 17 10 3 3 5" xfId="15760"/>
    <cellStyle name="Normal 17 10 3 3 6" xfId="15761"/>
    <cellStyle name="Normal 17 10 3 4" xfId="4453"/>
    <cellStyle name="Normal 17 10 3 4 2" xfId="4454"/>
    <cellStyle name="Normal 17 10 3 4 2 2" xfId="15762"/>
    <cellStyle name="Normal 17 10 3 4 2 3" xfId="15763"/>
    <cellStyle name="Normal 17 10 3 4 3" xfId="4455"/>
    <cellStyle name="Normal 17 10 3 4 3 2" xfId="15764"/>
    <cellStyle name="Normal 17 10 3 4 3 3" xfId="15765"/>
    <cellStyle name="Normal 17 10 3 4 4" xfId="15766"/>
    <cellStyle name="Normal 17 10 3 4 5" xfId="15767"/>
    <cellStyle name="Normal 17 10 3 5" xfId="4456"/>
    <cellStyle name="Normal 17 10 3 5 2" xfId="15768"/>
    <cellStyle name="Normal 17 10 3 5 3" xfId="15769"/>
    <cellStyle name="Normal 17 10 3 6" xfId="4457"/>
    <cellStyle name="Normal 17 10 3 6 2" xfId="15770"/>
    <cellStyle name="Normal 17 10 3 6 3" xfId="15771"/>
    <cellStyle name="Normal 17 10 3 7" xfId="15772"/>
    <cellStyle name="Normal 17 10 3 8" xfId="15773"/>
    <cellStyle name="Normal 17 10 4" xfId="4458"/>
    <cellStyle name="Normal 17 10 4 2" xfId="4459"/>
    <cellStyle name="Normal 17 10 4 2 2" xfId="4460"/>
    <cellStyle name="Normal 17 10 4 2 2 2" xfId="4461"/>
    <cellStyle name="Normal 17 10 4 2 2 2 2" xfId="4462"/>
    <cellStyle name="Normal 17 10 4 2 2 2 2 2" xfId="15774"/>
    <cellStyle name="Normal 17 10 4 2 2 2 2 3" xfId="15775"/>
    <cellStyle name="Normal 17 10 4 2 2 2 3" xfId="4463"/>
    <cellStyle name="Normal 17 10 4 2 2 2 3 2" xfId="15776"/>
    <cellStyle name="Normal 17 10 4 2 2 2 3 3" xfId="15777"/>
    <cellStyle name="Normal 17 10 4 2 2 2 4" xfId="15778"/>
    <cellStyle name="Normal 17 10 4 2 2 2 5" xfId="15779"/>
    <cellStyle name="Normal 17 10 4 2 2 3" xfId="4464"/>
    <cellStyle name="Normal 17 10 4 2 2 3 2" xfId="15780"/>
    <cellStyle name="Normal 17 10 4 2 2 3 3" xfId="15781"/>
    <cellStyle name="Normal 17 10 4 2 2 4" xfId="4465"/>
    <cellStyle name="Normal 17 10 4 2 2 4 2" xfId="15782"/>
    <cellStyle name="Normal 17 10 4 2 2 4 3" xfId="15783"/>
    <cellStyle name="Normal 17 10 4 2 2 5" xfId="15784"/>
    <cellStyle name="Normal 17 10 4 2 2 6" xfId="15785"/>
    <cellStyle name="Normal 17 10 4 2 3" xfId="4466"/>
    <cellStyle name="Normal 17 10 4 2 3 2" xfId="4467"/>
    <cellStyle name="Normal 17 10 4 2 3 2 2" xfId="15786"/>
    <cellStyle name="Normal 17 10 4 2 3 2 3" xfId="15787"/>
    <cellStyle name="Normal 17 10 4 2 3 3" xfId="4468"/>
    <cellStyle name="Normal 17 10 4 2 3 3 2" xfId="15788"/>
    <cellStyle name="Normal 17 10 4 2 3 3 3" xfId="15789"/>
    <cellStyle name="Normal 17 10 4 2 3 4" xfId="15790"/>
    <cellStyle name="Normal 17 10 4 2 3 5" xfId="15791"/>
    <cellStyle name="Normal 17 10 4 2 4" xfId="4469"/>
    <cellStyle name="Normal 17 10 4 2 4 2" xfId="15792"/>
    <cellStyle name="Normal 17 10 4 2 4 3" xfId="15793"/>
    <cellStyle name="Normal 17 10 4 2 5" xfId="4470"/>
    <cellStyle name="Normal 17 10 4 2 5 2" xfId="15794"/>
    <cellStyle name="Normal 17 10 4 2 5 3" xfId="15795"/>
    <cellStyle name="Normal 17 10 4 2 6" xfId="15796"/>
    <cellStyle name="Normal 17 10 4 2 7" xfId="15797"/>
    <cellStyle name="Normal 17 10 4 3" xfId="4471"/>
    <cellStyle name="Normal 17 10 4 3 2" xfId="4472"/>
    <cellStyle name="Normal 17 10 4 3 2 2" xfId="4473"/>
    <cellStyle name="Normal 17 10 4 3 2 2 2" xfId="15798"/>
    <cellStyle name="Normal 17 10 4 3 2 2 3" xfId="15799"/>
    <cellStyle name="Normal 17 10 4 3 2 3" xfId="4474"/>
    <cellStyle name="Normal 17 10 4 3 2 3 2" xfId="15800"/>
    <cellStyle name="Normal 17 10 4 3 2 3 3" xfId="15801"/>
    <cellStyle name="Normal 17 10 4 3 2 4" xfId="15802"/>
    <cellStyle name="Normal 17 10 4 3 2 5" xfId="15803"/>
    <cellStyle name="Normal 17 10 4 3 3" xfId="4475"/>
    <cellStyle name="Normal 17 10 4 3 3 2" xfId="15804"/>
    <cellStyle name="Normal 17 10 4 3 3 3" xfId="15805"/>
    <cellStyle name="Normal 17 10 4 3 4" xfId="4476"/>
    <cellStyle name="Normal 17 10 4 3 4 2" xfId="15806"/>
    <cellStyle name="Normal 17 10 4 3 4 3" xfId="15807"/>
    <cellStyle name="Normal 17 10 4 3 5" xfId="15808"/>
    <cellStyle name="Normal 17 10 4 3 6" xfId="15809"/>
    <cellStyle name="Normal 17 10 4 4" xfId="4477"/>
    <cellStyle name="Normal 17 10 4 4 2" xfId="4478"/>
    <cellStyle name="Normal 17 10 4 4 2 2" xfId="15810"/>
    <cellStyle name="Normal 17 10 4 4 2 3" xfId="15811"/>
    <cellStyle name="Normal 17 10 4 4 3" xfId="4479"/>
    <cellStyle name="Normal 17 10 4 4 3 2" xfId="15812"/>
    <cellStyle name="Normal 17 10 4 4 3 3" xfId="15813"/>
    <cellStyle name="Normal 17 10 4 4 4" xfId="15814"/>
    <cellStyle name="Normal 17 10 4 4 5" xfId="15815"/>
    <cellStyle name="Normal 17 10 4 5" xfId="4480"/>
    <cellStyle name="Normal 17 10 4 5 2" xfId="15816"/>
    <cellStyle name="Normal 17 10 4 5 3" xfId="15817"/>
    <cellStyle name="Normal 17 10 4 6" xfId="4481"/>
    <cellStyle name="Normal 17 10 4 6 2" xfId="15818"/>
    <cellStyle name="Normal 17 10 4 6 3" xfId="15819"/>
    <cellStyle name="Normal 17 10 4 7" xfId="15820"/>
    <cellStyle name="Normal 17 10 4 8" xfId="15821"/>
    <cellStyle name="Normal 17 10 5" xfId="4482"/>
    <cellStyle name="Normal 17 10 5 2" xfId="4483"/>
    <cellStyle name="Normal 17 10 5 2 2" xfId="4484"/>
    <cellStyle name="Normal 17 10 5 2 2 2" xfId="4485"/>
    <cellStyle name="Normal 17 10 5 2 2 2 2" xfId="15822"/>
    <cellStyle name="Normal 17 10 5 2 2 2 3" xfId="15823"/>
    <cellStyle name="Normal 17 10 5 2 2 3" xfId="4486"/>
    <cellStyle name="Normal 17 10 5 2 2 3 2" xfId="15824"/>
    <cellStyle name="Normal 17 10 5 2 2 3 3" xfId="15825"/>
    <cellStyle name="Normal 17 10 5 2 2 4" xfId="15826"/>
    <cellStyle name="Normal 17 10 5 2 2 5" xfId="15827"/>
    <cellStyle name="Normal 17 10 5 2 3" xfId="4487"/>
    <cellStyle name="Normal 17 10 5 2 3 2" xfId="15828"/>
    <cellStyle name="Normal 17 10 5 2 3 3" xfId="15829"/>
    <cellStyle name="Normal 17 10 5 2 4" xfId="4488"/>
    <cellStyle name="Normal 17 10 5 2 4 2" xfId="15830"/>
    <cellStyle name="Normal 17 10 5 2 4 3" xfId="15831"/>
    <cellStyle name="Normal 17 10 5 2 5" xfId="15832"/>
    <cellStyle name="Normal 17 10 5 2 6" xfId="15833"/>
    <cellStyle name="Normal 17 10 5 3" xfId="4489"/>
    <cellStyle name="Normal 17 10 5 3 2" xfId="4490"/>
    <cellStyle name="Normal 17 10 5 3 2 2" xfId="15834"/>
    <cellStyle name="Normal 17 10 5 3 2 3" xfId="15835"/>
    <cellStyle name="Normal 17 10 5 3 3" xfId="4491"/>
    <cellStyle name="Normal 17 10 5 3 3 2" xfId="15836"/>
    <cellStyle name="Normal 17 10 5 3 3 3" xfId="15837"/>
    <cellStyle name="Normal 17 10 5 3 4" xfId="15838"/>
    <cellStyle name="Normal 17 10 5 3 5" xfId="15839"/>
    <cellStyle name="Normal 17 10 5 4" xfId="4492"/>
    <cellStyle name="Normal 17 10 5 4 2" xfId="15840"/>
    <cellStyle name="Normal 17 10 5 4 3" xfId="15841"/>
    <cellStyle name="Normal 17 10 5 5" xfId="4493"/>
    <cellStyle name="Normal 17 10 5 5 2" xfId="15842"/>
    <cellStyle name="Normal 17 10 5 5 3" xfId="15843"/>
    <cellStyle name="Normal 17 10 5 6" xfId="15844"/>
    <cellStyle name="Normal 17 10 5 7" xfId="15845"/>
    <cellStyle name="Normal 17 10 6" xfId="4494"/>
    <cellStyle name="Normal 17 10 6 2" xfId="4495"/>
    <cellStyle name="Normal 17 10 6 2 2" xfId="4496"/>
    <cellStyle name="Normal 17 10 6 2 2 2" xfId="15846"/>
    <cellStyle name="Normal 17 10 6 2 2 3" xfId="15847"/>
    <cellStyle name="Normal 17 10 6 2 3" xfId="4497"/>
    <cellStyle name="Normal 17 10 6 2 3 2" xfId="15848"/>
    <cellStyle name="Normal 17 10 6 2 3 3" xfId="15849"/>
    <cellStyle name="Normal 17 10 6 2 4" xfId="15850"/>
    <cellStyle name="Normal 17 10 6 2 5" xfId="15851"/>
    <cellStyle name="Normal 17 10 6 3" xfId="4498"/>
    <cellStyle name="Normal 17 10 6 3 2" xfId="15852"/>
    <cellStyle name="Normal 17 10 6 3 3" xfId="15853"/>
    <cellStyle name="Normal 17 10 6 4" xfId="4499"/>
    <cellStyle name="Normal 17 10 6 4 2" xfId="15854"/>
    <cellStyle name="Normal 17 10 6 4 3" xfId="15855"/>
    <cellStyle name="Normal 17 10 6 5" xfId="15856"/>
    <cellStyle name="Normal 17 10 6 6" xfId="15857"/>
    <cellStyle name="Normal 17 10 7" xfId="4500"/>
    <cellStyle name="Normal 17 10 7 2" xfId="4501"/>
    <cellStyle name="Normal 17 10 7 2 2" xfId="15858"/>
    <cellStyle name="Normal 17 10 7 2 3" xfId="15859"/>
    <cellStyle name="Normal 17 10 7 3" xfId="4502"/>
    <cellStyle name="Normal 17 10 7 3 2" xfId="15860"/>
    <cellStyle name="Normal 17 10 7 3 3" xfId="15861"/>
    <cellStyle name="Normal 17 10 7 4" xfId="15862"/>
    <cellStyle name="Normal 17 10 7 5" xfId="15863"/>
    <cellStyle name="Normal 17 10 8" xfId="4503"/>
    <cellStyle name="Normal 17 10 8 2" xfId="15864"/>
    <cellStyle name="Normal 17 10 8 3" xfId="15865"/>
    <cellStyle name="Normal 17 10 9" xfId="4504"/>
    <cellStyle name="Normal 17 10 9 2" xfId="15866"/>
    <cellStyle name="Normal 17 10 9 3" xfId="15867"/>
    <cellStyle name="Normal 17 11" xfId="4505"/>
    <cellStyle name="Normal 17 11 10" xfId="15868"/>
    <cellStyle name="Normal 17 11 11" xfId="15869"/>
    <cellStyle name="Normal 17 11 2" xfId="4506"/>
    <cellStyle name="Normal 17 11 2 2" xfId="4507"/>
    <cellStyle name="Normal 17 11 2 2 2" xfId="4508"/>
    <cellStyle name="Normal 17 11 2 2 2 2" xfId="4509"/>
    <cellStyle name="Normal 17 11 2 2 2 2 2" xfId="4510"/>
    <cellStyle name="Normal 17 11 2 2 2 2 2 2" xfId="15870"/>
    <cellStyle name="Normal 17 11 2 2 2 2 2 3" xfId="15871"/>
    <cellStyle name="Normal 17 11 2 2 2 2 3" xfId="4511"/>
    <cellStyle name="Normal 17 11 2 2 2 2 3 2" xfId="15872"/>
    <cellStyle name="Normal 17 11 2 2 2 2 3 3" xfId="15873"/>
    <cellStyle name="Normal 17 11 2 2 2 2 4" xfId="15874"/>
    <cellStyle name="Normal 17 11 2 2 2 2 5" xfId="15875"/>
    <cellStyle name="Normal 17 11 2 2 2 3" xfId="4512"/>
    <cellStyle name="Normal 17 11 2 2 2 3 2" xfId="15876"/>
    <cellStyle name="Normal 17 11 2 2 2 3 3" xfId="15877"/>
    <cellStyle name="Normal 17 11 2 2 2 4" xfId="4513"/>
    <cellStyle name="Normal 17 11 2 2 2 4 2" xfId="15878"/>
    <cellStyle name="Normal 17 11 2 2 2 4 3" xfId="15879"/>
    <cellStyle name="Normal 17 11 2 2 2 5" xfId="15880"/>
    <cellStyle name="Normal 17 11 2 2 2 6" xfId="15881"/>
    <cellStyle name="Normal 17 11 2 2 3" xfId="4514"/>
    <cellStyle name="Normal 17 11 2 2 3 2" xfId="4515"/>
    <cellStyle name="Normal 17 11 2 2 3 2 2" xfId="15882"/>
    <cellStyle name="Normal 17 11 2 2 3 2 3" xfId="15883"/>
    <cellStyle name="Normal 17 11 2 2 3 3" xfId="4516"/>
    <cellStyle name="Normal 17 11 2 2 3 3 2" xfId="15884"/>
    <cellStyle name="Normal 17 11 2 2 3 3 3" xfId="15885"/>
    <cellStyle name="Normal 17 11 2 2 3 4" xfId="15886"/>
    <cellStyle name="Normal 17 11 2 2 3 5" xfId="15887"/>
    <cellStyle name="Normal 17 11 2 2 4" xfId="4517"/>
    <cellStyle name="Normal 17 11 2 2 4 2" xfId="15888"/>
    <cellStyle name="Normal 17 11 2 2 4 3" xfId="15889"/>
    <cellStyle name="Normal 17 11 2 2 5" xfId="4518"/>
    <cellStyle name="Normal 17 11 2 2 5 2" xfId="15890"/>
    <cellStyle name="Normal 17 11 2 2 5 3" xfId="15891"/>
    <cellStyle name="Normal 17 11 2 2 6" xfId="15892"/>
    <cellStyle name="Normal 17 11 2 2 7" xfId="15893"/>
    <cellStyle name="Normal 17 11 2 3" xfId="4519"/>
    <cellStyle name="Normal 17 11 2 3 2" xfId="4520"/>
    <cellStyle name="Normal 17 11 2 3 2 2" xfId="4521"/>
    <cellStyle name="Normal 17 11 2 3 2 2 2" xfId="15894"/>
    <cellStyle name="Normal 17 11 2 3 2 2 3" xfId="15895"/>
    <cellStyle name="Normal 17 11 2 3 2 3" xfId="4522"/>
    <cellStyle name="Normal 17 11 2 3 2 3 2" xfId="15896"/>
    <cellStyle name="Normal 17 11 2 3 2 3 3" xfId="15897"/>
    <cellStyle name="Normal 17 11 2 3 2 4" xfId="15898"/>
    <cellStyle name="Normal 17 11 2 3 2 5" xfId="15899"/>
    <cellStyle name="Normal 17 11 2 3 3" xfId="4523"/>
    <cellStyle name="Normal 17 11 2 3 3 2" xfId="15900"/>
    <cellStyle name="Normal 17 11 2 3 3 3" xfId="15901"/>
    <cellStyle name="Normal 17 11 2 3 4" xfId="4524"/>
    <cellStyle name="Normal 17 11 2 3 4 2" xfId="15902"/>
    <cellStyle name="Normal 17 11 2 3 4 3" xfId="15903"/>
    <cellStyle name="Normal 17 11 2 3 5" xfId="15904"/>
    <cellStyle name="Normal 17 11 2 3 6" xfId="15905"/>
    <cellStyle name="Normal 17 11 2 4" xfId="4525"/>
    <cellStyle name="Normal 17 11 2 4 2" xfId="4526"/>
    <cellStyle name="Normal 17 11 2 4 2 2" xfId="15906"/>
    <cellStyle name="Normal 17 11 2 4 2 3" xfId="15907"/>
    <cellStyle name="Normal 17 11 2 4 3" xfId="4527"/>
    <cellStyle name="Normal 17 11 2 4 3 2" xfId="15908"/>
    <cellStyle name="Normal 17 11 2 4 3 3" xfId="15909"/>
    <cellStyle name="Normal 17 11 2 4 4" xfId="15910"/>
    <cellStyle name="Normal 17 11 2 4 5" xfId="15911"/>
    <cellStyle name="Normal 17 11 2 5" xfId="4528"/>
    <cellStyle name="Normal 17 11 2 5 2" xfId="15912"/>
    <cellStyle name="Normal 17 11 2 5 3" xfId="15913"/>
    <cellStyle name="Normal 17 11 2 6" xfId="4529"/>
    <cellStyle name="Normal 17 11 2 6 2" xfId="15914"/>
    <cellStyle name="Normal 17 11 2 6 3" xfId="15915"/>
    <cellStyle name="Normal 17 11 2 7" xfId="15916"/>
    <cellStyle name="Normal 17 11 2 8" xfId="15917"/>
    <cellStyle name="Normal 17 11 3" xfId="4530"/>
    <cellStyle name="Normal 17 11 3 2" xfId="4531"/>
    <cellStyle name="Normal 17 11 3 2 2" xfId="4532"/>
    <cellStyle name="Normal 17 11 3 2 2 2" xfId="4533"/>
    <cellStyle name="Normal 17 11 3 2 2 2 2" xfId="4534"/>
    <cellStyle name="Normal 17 11 3 2 2 2 2 2" xfId="15918"/>
    <cellStyle name="Normal 17 11 3 2 2 2 2 3" xfId="15919"/>
    <cellStyle name="Normal 17 11 3 2 2 2 3" xfId="4535"/>
    <cellStyle name="Normal 17 11 3 2 2 2 3 2" xfId="15920"/>
    <cellStyle name="Normal 17 11 3 2 2 2 3 3" xfId="15921"/>
    <cellStyle name="Normal 17 11 3 2 2 2 4" xfId="15922"/>
    <cellStyle name="Normal 17 11 3 2 2 2 5" xfId="15923"/>
    <cellStyle name="Normal 17 11 3 2 2 3" xfId="4536"/>
    <cellStyle name="Normal 17 11 3 2 2 3 2" xfId="15924"/>
    <cellStyle name="Normal 17 11 3 2 2 3 3" xfId="15925"/>
    <cellStyle name="Normal 17 11 3 2 2 4" xfId="4537"/>
    <cellStyle name="Normal 17 11 3 2 2 4 2" xfId="15926"/>
    <cellStyle name="Normal 17 11 3 2 2 4 3" xfId="15927"/>
    <cellStyle name="Normal 17 11 3 2 2 5" xfId="15928"/>
    <cellStyle name="Normal 17 11 3 2 2 6" xfId="15929"/>
    <cellStyle name="Normal 17 11 3 2 3" xfId="4538"/>
    <cellStyle name="Normal 17 11 3 2 3 2" xfId="4539"/>
    <cellStyle name="Normal 17 11 3 2 3 2 2" xfId="15930"/>
    <cellStyle name="Normal 17 11 3 2 3 2 3" xfId="15931"/>
    <cellStyle name="Normal 17 11 3 2 3 3" xfId="4540"/>
    <cellStyle name="Normal 17 11 3 2 3 3 2" xfId="15932"/>
    <cellStyle name="Normal 17 11 3 2 3 3 3" xfId="15933"/>
    <cellStyle name="Normal 17 11 3 2 3 4" xfId="15934"/>
    <cellStyle name="Normal 17 11 3 2 3 5" xfId="15935"/>
    <cellStyle name="Normal 17 11 3 2 4" xfId="4541"/>
    <cellStyle name="Normal 17 11 3 2 4 2" xfId="15936"/>
    <cellStyle name="Normal 17 11 3 2 4 3" xfId="15937"/>
    <cellStyle name="Normal 17 11 3 2 5" xfId="4542"/>
    <cellStyle name="Normal 17 11 3 2 5 2" xfId="15938"/>
    <cellStyle name="Normal 17 11 3 2 5 3" xfId="15939"/>
    <cellStyle name="Normal 17 11 3 2 6" xfId="15940"/>
    <cellStyle name="Normal 17 11 3 2 7" xfId="15941"/>
    <cellStyle name="Normal 17 11 3 3" xfId="4543"/>
    <cellStyle name="Normal 17 11 3 3 2" xfId="4544"/>
    <cellStyle name="Normal 17 11 3 3 2 2" xfId="4545"/>
    <cellStyle name="Normal 17 11 3 3 2 2 2" xfId="15942"/>
    <cellStyle name="Normal 17 11 3 3 2 2 3" xfId="15943"/>
    <cellStyle name="Normal 17 11 3 3 2 3" xfId="4546"/>
    <cellStyle name="Normal 17 11 3 3 2 3 2" xfId="15944"/>
    <cellStyle name="Normal 17 11 3 3 2 3 3" xfId="15945"/>
    <cellStyle name="Normal 17 11 3 3 2 4" xfId="15946"/>
    <cellStyle name="Normal 17 11 3 3 2 5" xfId="15947"/>
    <cellStyle name="Normal 17 11 3 3 3" xfId="4547"/>
    <cellStyle name="Normal 17 11 3 3 3 2" xfId="15948"/>
    <cellStyle name="Normal 17 11 3 3 3 3" xfId="15949"/>
    <cellStyle name="Normal 17 11 3 3 4" xfId="4548"/>
    <cellStyle name="Normal 17 11 3 3 4 2" xfId="15950"/>
    <cellStyle name="Normal 17 11 3 3 4 3" xfId="15951"/>
    <cellStyle name="Normal 17 11 3 3 5" xfId="15952"/>
    <cellStyle name="Normal 17 11 3 3 6" xfId="15953"/>
    <cellStyle name="Normal 17 11 3 4" xfId="4549"/>
    <cellStyle name="Normal 17 11 3 4 2" xfId="4550"/>
    <cellStyle name="Normal 17 11 3 4 2 2" xfId="15954"/>
    <cellStyle name="Normal 17 11 3 4 2 3" xfId="15955"/>
    <cellStyle name="Normal 17 11 3 4 3" xfId="4551"/>
    <cellStyle name="Normal 17 11 3 4 3 2" xfId="15956"/>
    <cellStyle name="Normal 17 11 3 4 3 3" xfId="15957"/>
    <cellStyle name="Normal 17 11 3 4 4" xfId="15958"/>
    <cellStyle name="Normal 17 11 3 4 5" xfId="15959"/>
    <cellStyle name="Normal 17 11 3 5" xfId="4552"/>
    <cellStyle name="Normal 17 11 3 5 2" xfId="15960"/>
    <cellStyle name="Normal 17 11 3 5 3" xfId="15961"/>
    <cellStyle name="Normal 17 11 3 6" xfId="4553"/>
    <cellStyle name="Normal 17 11 3 6 2" xfId="15962"/>
    <cellStyle name="Normal 17 11 3 6 3" xfId="15963"/>
    <cellStyle name="Normal 17 11 3 7" xfId="15964"/>
    <cellStyle name="Normal 17 11 3 8" xfId="15965"/>
    <cellStyle name="Normal 17 11 4" xfId="4554"/>
    <cellStyle name="Normal 17 11 4 2" xfId="4555"/>
    <cellStyle name="Normal 17 11 4 2 2" xfId="4556"/>
    <cellStyle name="Normal 17 11 4 2 2 2" xfId="4557"/>
    <cellStyle name="Normal 17 11 4 2 2 2 2" xfId="4558"/>
    <cellStyle name="Normal 17 11 4 2 2 2 2 2" xfId="15966"/>
    <cellStyle name="Normal 17 11 4 2 2 2 2 3" xfId="15967"/>
    <cellStyle name="Normal 17 11 4 2 2 2 3" xfId="4559"/>
    <cellStyle name="Normal 17 11 4 2 2 2 3 2" xfId="15968"/>
    <cellStyle name="Normal 17 11 4 2 2 2 3 3" xfId="15969"/>
    <cellStyle name="Normal 17 11 4 2 2 2 4" xfId="15970"/>
    <cellStyle name="Normal 17 11 4 2 2 2 5" xfId="15971"/>
    <cellStyle name="Normal 17 11 4 2 2 3" xfId="4560"/>
    <cellStyle name="Normal 17 11 4 2 2 3 2" xfId="15972"/>
    <cellStyle name="Normal 17 11 4 2 2 3 3" xfId="15973"/>
    <cellStyle name="Normal 17 11 4 2 2 4" xfId="4561"/>
    <cellStyle name="Normal 17 11 4 2 2 4 2" xfId="15974"/>
    <cellStyle name="Normal 17 11 4 2 2 4 3" xfId="15975"/>
    <cellStyle name="Normal 17 11 4 2 2 5" xfId="15976"/>
    <cellStyle name="Normal 17 11 4 2 2 6" xfId="15977"/>
    <cellStyle name="Normal 17 11 4 2 3" xfId="4562"/>
    <cellStyle name="Normal 17 11 4 2 3 2" xfId="4563"/>
    <cellStyle name="Normal 17 11 4 2 3 2 2" xfId="15978"/>
    <cellStyle name="Normal 17 11 4 2 3 2 3" xfId="15979"/>
    <cellStyle name="Normal 17 11 4 2 3 3" xfId="4564"/>
    <cellStyle name="Normal 17 11 4 2 3 3 2" xfId="15980"/>
    <cellStyle name="Normal 17 11 4 2 3 3 3" xfId="15981"/>
    <cellStyle name="Normal 17 11 4 2 3 4" xfId="15982"/>
    <cellStyle name="Normal 17 11 4 2 3 5" xfId="15983"/>
    <cellStyle name="Normal 17 11 4 2 4" xfId="4565"/>
    <cellStyle name="Normal 17 11 4 2 4 2" xfId="15984"/>
    <cellStyle name="Normal 17 11 4 2 4 3" xfId="15985"/>
    <cellStyle name="Normal 17 11 4 2 5" xfId="4566"/>
    <cellStyle name="Normal 17 11 4 2 5 2" xfId="15986"/>
    <cellStyle name="Normal 17 11 4 2 5 3" xfId="15987"/>
    <cellStyle name="Normal 17 11 4 2 6" xfId="15988"/>
    <cellStyle name="Normal 17 11 4 2 7" xfId="15989"/>
    <cellStyle name="Normal 17 11 4 3" xfId="4567"/>
    <cellStyle name="Normal 17 11 4 3 2" xfId="4568"/>
    <cellStyle name="Normal 17 11 4 3 2 2" xfId="4569"/>
    <cellStyle name="Normal 17 11 4 3 2 2 2" xfId="15990"/>
    <cellStyle name="Normal 17 11 4 3 2 2 3" xfId="15991"/>
    <cellStyle name="Normal 17 11 4 3 2 3" xfId="4570"/>
    <cellStyle name="Normal 17 11 4 3 2 3 2" xfId="15992"/>
    <cellStyle name="Normal 17 11 4 3 2 3 3" xfId="15993"/>
    <cellStyle name="Normal 17 11 4 3 2 4" xfId="15994"/>
    <cellStyle name="Normal 17 11 4 3 2 5" xfId="15995"/>
    <cellStyle name="Normal 17 11 4 3 3" xfId="4571"/>
    <cellStyle name="Normal 17 11 4 3 3 2" xfId="15996"/>
    <cellStyle name="Normal 17 11 4 3 3 3" xfId="15997"/>
    <cellStyle name="Normal 17 11 4 3 4" xfId="4572"/>
    <cellStyle name="Normal 17 11 4 3 4 2" xfId="15998"/>
    <cellStyle name="Normal 17 11 4 3 4 3" xfId="15999"/>
    <cellStyle name="Normal 17 11 4 3 5" xfId="16000"/>
    <cellStyle name="Normal 17 11 4 3 6" xfId="16001"/>
    <cellStyle name="Normal 17 11 4 4" xfId="4573"/>
    <cellStyle name="Normal 17 11 4 4 2" xfId="4574"/>
    <cellStyle name="Normal 17 11 4 4 2 2" xfId="16002"/>
    <cellStyle name="Normal 17 11 4 4 2 3" xfId="16003"/>
    <cellStyle name="Normal 17 11 4 4 3" xfId="4575"/>
    <cellStyle name="Normal 17 11 4 4 3 2" xfId="16004"/>
    <cellStyle name="Normal 17 11 4 4 3 3" xfId="16005"/>
    <cellStyle name="Normal 17 11 4 4 4" xfId="16006"/>
    <cellStyle name="Normal 17 11 4 4 5" xfId="16007"/>
    <cellStyle name="Normal 17 11 4 5" xfId="4576"/>
    <cellStyle name="Normal 17 11 4 5 2" xfId="16008"/>
    <cellStyle name="Normal 17 11 4 5 3" xfId="16009"/>
    <cellStyle name="Normal 17 11 4 6" xfId="4577"/>
    <cellStyle name="Normal 17 11 4 6 2" xfId="16010"/>
    <cellStyle name="Normal 17 11 4 6 3" xfId="16011"/>
    <cellStyle name="Normal 17 11 4 7" xfId="16012"/>
    <cellStyle name="Normal 17 11 4 8" xfId="16013"/>
    <cellStyle name="Normal 17 11 5" xfId="4578"/>
    <cellStyle name="Normal 17 11 5 2" xfId="4579"/>
    <cellStyle name="Normal 17 11 5 2 2" xfId="4580"/>
    <cellStyle name="Normal 17 11 5 2 2 2" xfId="4581"/>
    <cellStyle name="Normal 17 11 5 2 2 2 2" xfId="16014"/>
    <cellStyle name="Normal 17 11 5 2 2 2 3" xfId="16015"/>
    <cellStyle name="Normal 17 11 5 2 2 3" xfId="4582"/>
    <cellStyle name="Normal 17 11 5 2 2 3 2" xfId="16016"/>
    <cellStyle name="Normal 17 11 5 2 2 3 3" xfId="16017"/>
    <cellStyle name="Normal 17 11 5 2 2 4" xfId="16018"/>
    <cellStyle name="Normal 17 11 5 2 2 5" xfId="16019"/>
    <cellStyle name="Normal 17 11 5 2 3" xfId="4583"/>
    <cellStyle name="Normal 17 11 5 2 3 2" xfId="16020"/>
    <cellStyle name="Normal 17 11 5 2 3 3" xfId="16021"/>
    <cellStyle name="Normal 17 11 5 2 4" xfId="4584"/>
    <cellStyle name="Normal 17 11 5 2 4 2" xfId="16022"/>
    <cellStyle name="Normal 17 11 5 2 4 3" xfId="16023"/>
    <cellStyle name="Normal 17 11 5 2 5" xfId="16024"/>
    <cellStyle name="Normal 17 11 5 2 6" xfId="16025"/>
    <cellStyle name="Normal 17 11 5 3" xfId="4585"/>
    <cellStyle name="Normal 17 11 5 3 2" xfId="4586"/>
    <cellStyle name="Normal 17 11 5 3 2 2" xfId="16026"/>
    <cellStyle name="Normal 17 11 5 3 2 3" xfId="16027"/>
    <cellStyle name="Normal 17 11 5 3 3" xfId="4587"/>
    <cellStyle name="Normal 17 11 5 3 3 2" xfId="16028"/>
    <cellStyle name="Normal 17 11 5 3 3 3" xfId="16029"/>
    <cellStyle name="Normal 17 11 5 3 4" xfId="16030"/>
    <cellStyle name="Normal 17 11 5 3 5" xfId="16031"/>
    <cellStyle name="Normal 17 11 5 4" xfId="4588"/>
    <cellStyle name="Normal 17 11 5 4 2" xfId="16032"/>
    <cellStyle name="Normal 17 11 5 4 3" xfId="16033"/>
    <cellStyle name="Normal 17 11 5 5" xfId="4589"/>
    <cellStyle name="Normal 17 11 5 5 2" xfId="16034"/>
    <cellStyle name="Normal 17 11 5 5 3" xfId="16035"/>
    <cellStyle name="Normal 17 11 5 6" xfId="16036"/>
    <cellStyle name="Normal 17 11 5 7" xfId="16037"/>
    <cellStyle name="Normal 17 11 6" xfId="4590"/>
    <cellStyle name="Normal 17 11 6 2" xfId="4591"/>
    <cellStyle name="Normal 17 11 6 2 2" xfId="4592"/>
    <cellStyle name="Normal 17 11 6 2 2 2" xfId="16038"/>
    <cellStyle name="Normal 17 11 6 2 2 3" xfId="16039"/>
    <cellStyle name="Normal 17 11 6 2 3" xfId="4593"/>
    <cellStyle name="Normal 17 11 6 2 3 2" xfId="16040"/>
    <cellStyle name="Normal 17 11 6 2 3 3" xfId="16041"/>
    <cellStyle name="Normal 17 11 6 2 4" xfId="16042"/>
    <cellStyle name="Normal 17 11 6 2 5" xfId="16043"/>
    <cellStyle name="Normal 17 11 6 3" xfId="4594"/>
    <cellStyle name="Normal 17 11 6 3 2" xfId="16044"/>
    <cellStyle name="Normal 17 11 6 3 3" xfId="16045"/>
    <cellStyle name="Normal 17 11 6 4" xfId="4595"/>
    <cellStyle name="Normal 17 11 6 4 2" xfId="16046"/>
    <cellStyle name="Normal 17 11 6 4 3" xfId="16047"/>
    <cellStyle name="Normal 17 11 6 5" xfId="16048"/>
    <cellStyle name="Normal 17 11 6 6" xfId="16049"/>
    <cellStyle name="Normal 17 11 7" xfId="4596"/>
    <cellStyle name="Normal 17 11 7 2" xfId="4597"/>
    <cellStyle name="Normal 17 11 7 2 2" xfId="16050"/>
    <cellStyle name="Normal 17 11 7 2 3" xfId="16051"/>
    <cellStyle name="Normal 17 11 7 3" xfId="4598"/>
    <cellStyle name="Normal 17 11 7 3 2" xfId="16052"/>
    <cellStyle name="Normal 17 11 7 3 3" xfId="16053"/>
    <cellStyle name="Normal 17 11 7 4" xfId="16054"/>
    <cellStyle name="Normal 17 11 7 5" xfId="16055"/>
    <cellStyle name="Normal 17 11 8" xfId="4599"/>
    <cellStyle name="Normal 17 11 8 2" xfId="16056"/>
    <cellStyle name="Normal 17 11 8 3" xfId="16057"/>
    <cellStyle name="Normal 17 11 9" xfId="4600"/>
    <cellStyle name="Normal 17 11 9 2" xfId="16058"/>
    <cellStyle name="Normal 17 11 9 3" xfId="16059"/>
    <cellStyle name="Normal 17 12" xfId="4601"/>
    <cellStyle name="Normal 17 12 10" xfId="16060"/>
    <cellStyle name="Normal 17 12 11" xfId="16061"/>
    <cellStyle name="Normal 17 12 2" xfId="4602"/>
    <cellStyle name="Normal 17 12 2 2" xfId="4603"/>
    <cellStyle name="Normal 17 12 2 2 2" xfId="4604"/>
    <cellStyle name="Normal 17 12 2 2 2 2" xfId="4605"/>
    <cellStyle name="Normal 17 12 2 2 2 2 2" xfId="4606"/>
    <cellStyle name="Normal 17 12 2 2 2 2 2 2" xfId="16062"/>
    <cellStyle name="Normal 17 12 2 2 2 2 2 3" xfId="16063"/>
    <cellStyle name="Normal 17 12 2 2 2 2 3" xfId="4607"/>
    <cellStyle name="Normal 17 12 2 2 2 2 3 2" xfId="16064"/>
    <cellStyle name="Normal 17 12 2 2 2 2 3 3" xfId="16065"/>
    <cellStyle name="Normal 17 12 2 2 2 2 4" xfId="16066"/>
    <cellStyle name="Normal 17 12 2 2 2 2 5" xfId="16067"/>
    <cellStyle name="Normal 17 12 2 2 2 3" xfId="4608"/>
    <cellStyle name="Normal 17 12 2 2 2 3 2" xfId="16068"/>
    <cellStyle name="Normal 17 12 2 2 2 3 3" xfId="16069"/>
    <cellStyle name="Normal 17 12 2 2 2 4" xfId="4609"/>
    <cellStyle name="Normal 17 12 2 2 2 4 2" xfId="16070"/>
    <cellStyle name="Normal 17 12 2 2 2 4 3" xfId="16071"/>
    <cellStyle name="Normal 17 12 2 2 2 5" xfId="16072"/>
    <cellStyle name="Normal 17 12 2 2 2 6" xfId="16073"/>
    <cellStyle name="Normal 17 12 2 2 3" xfId="4610"/>
    <cellStyle name="Normal 17 12 2 2 3 2" xfId="4611"/>
    <cellStyle name="Normal 17 12 2 2 3 2 2" xfId="16074"/>
    <cellStyle name="Normal 17 12 2 2 3 2 3" xfId="16075"/>
    <cellStyle name="Normal 17 12 2 2 3 3" xfId="4612"/>
    <cellStyle name="Normal 17 12 2 2 3 3 2" xfId="16076"/>
    <cellStyle name="Normal 17 12 2 2 3 3 3" xfId="16077"/>
    <cellStyle name="Normal 17 12 2 2 3 4" xfId="16078"/>
    <cellStyle name="Normal 17 12 2 2 3 5" xfId="16079"/>
    <cellStyle name="Normal 17 12 2 2 4" xfId="4613"/>
    <cellStyle name="Normal 17 12 2 2 4 2" xfId="16080"/>
    <cellStyle name="Normal 17 12 2 2 4 3" xfId="16081"/>
    <cellStyle name="Normal 17 12 2 2 5" xfId="4614"/>
    <cellStyle name="Normal 17 12 2 2 5 2" xfId="16082"/>
    <cellStyle name="Normal 17 12 2 2 5 3" xfId="16083"/>
    <cellStyle name="Normal 17 12 2 2 6" xfId="16084"/>
    <cellStyle name="Normal 17 12 2 2 7" xfId="16085"/>
    <cellStyle name="Normal 17 12 2 3" xfId="4615"/>
    <cellStyle name="Normal 17 12 2 3 2" xfId="4616"/>
    <cellStyle name="Normal 17 12 2 3 2 2" xfId="4617"/>
    <cellStyle name="Normal 17 12 2 3 2 2 2" xfId="16086"/>
    <cellStyle name="Normal 17 12 2 3 2 2 3" xfId="16087"/>
    <cellStyle name="Normal 17 12 2 3 2 3" xfId="4618"/>
    <cellStyle name="Normal 17 12 2 3 2 3 2" xfId="16088"/>
    <cellStyle name="Normal 17 12 2 3 2 3 3" xfId="16089"/>
    <cellStyle name="Normal 17 12 2 3 2 4" xfId="16090"/>
    <cellStyle name="Normal 17 12 2 3 2 5" xfId="16091"/>
    <cellStyle name="Normal 17 12 2 3 3" xfId="4619"/>
    <cellStyle name="Normal 17 12 2 3 3 2" xfId="16092"/>
    <cellStyle name="Normal 17 12 2 3 3 3" xfId="16093"/>
    <cellStyle name="Normal 17 12 2 3 4" xfId="4620"/>
    <cellStyle name="Normal 17 12 2 3 4 2" xfId="16094"/>
    <cellStyle name="Normal 17 12 2 3 4 3" xfId="16095"/>
    <cellStyle name="Normal 17 12 2 3 5" xfId="16096"/>
    <cellStyle name="Normal 17 12 2 3 6" xfId="16097"/>
    <cellStyle name="Normal 17 12 2 4" xfId="4621"/>
    <cellStyle name="Normal 17 12 2 4 2" xfId="4622"/>
    <cellStyle name="Normal 17 12 2 4 2 2" xfId="16098"/>
    <cellStyle name="Normal 17 12 2 4 2 3" xfId="16099"/>
    <cellStyle name="Normal 17 12 2 4 3" xfId="4623"/>
    <cellStyle name="Normal 17 12 2 4 3 2" xfId="16100"/>
    <cellStyle name="Normal 17 12 2 4 3 3" xfId="16101"/>
    <cellStyle name="Normal 17 12 2 4 4" xfId="16102"/>
    <cellStyle name="Normal 17 12 2 4 5" xfId="16103"/>
    <cellStyle name="Normal 17 12 2 5" xfId="4624"/>
    <cellStyle name="Normal 17 12 2 5 2" xfId="16104"/>
    <cellStyle name="Normal 17 12 2 5 3" xfId="16105"/>
    <cellStyle name="Normal 17 12 2 6" xfId="4625"/>
    <cellStyle name="Normal 17 12 2 6 2" xfId="16106"/>
    <cellStyle name="Normal 17 12 2 6 3" xfId="16107"/>
    <cellStyle name="Normal 17 12 2 7" xfId="16108"/>
    <cellStyle name="Normal 17 12 2 8" xfId="16109"/>
    <cellStyle name="Normal 17 12 3" xfId="4626"/>
    <cellStyle name="Normal 17 12 3 2" xfId="4627"/>
    <cellStyle name="Normal 17 12 3 2 2" xfId="4628"/>
    <cellStyle name="Normal 17 12 3 2 2 2" xfId="4629"/>
    <cellStyle name="Normal 17 12 3 2 2 2 2" xfId="4630"/>
    <cellStyle name="Normal 17 12 3 2 2 2 2 2" xfId="16110"/>
    <cellStyle name="Normal 17 12 3 2 2 2 2 3" xfId="16111"/>
    <cellStyle name="Normal 17 12 3 2 2 2 3" xfId="4631"/>
    <cellStyle name="Normal 17 12 3 2 2 2 3 2" xfId="16112"/>
    <cellStyle name="Normal 17 12 3 2 2 2 3 3" xfId="16113"/>
    <cellStyle name="Normal 17 12 3 2 2 2 4" xfId="16114"/>
    <cellStyle name="Normal 17 12 3 2 2 2 5" xfId="16115"/>
    <cellStyle name="Normal 17 12 3 2 2 3" xfId="4632"/>
    <cellStyle name="Normal 17 12 3 2 2 3 2" xfId="16116"/>
    <cellStyle name="Normal 17 12 3 2 2 3 3" xfId="16117"/>
    <cellStyle name="Normal 17 12 3 2 2 4" xfId="4633"/>
    <cellStyle name="Normal 17 12 3 2 2 4 2" xfId="16118"/>
    <cellStyle name="Normal 17 12 3 2 2 4 3" xfId="16119"/>
    <cellStyle name="Normal 17 12 3 2 2 5" xfId="16120"/>
    <cellStyle name="Normal 17 12 3 2 2 6" xfId="16121"/>
    <cellStyle name="Normal 17 12 3 2 3" xfId="4634"/>
    <cellStyle name="Normal 17 12 3 2 3 2" xfId="4635"/>
    <cellStyle name="Normal 17 12 3 2 3 2 2" xfId="16122"/>
    <cellStyle name="Normal 17 12 3 2 3 2 3" xfId="16123"/>
    <cellStyle name="Normal 17 12 3 2 3 3" xfId="4636"/>
    <cellStyle name="Normal 17 12 3 2 3 3 2" xfId="16124"/>
    <cellStyle name="Normal 17 12 3 2 3 3 3" xfId="16125"/>
    <cellStyle name="Normal 17 12 3 2 3 4" xfId="16126"/>
    <cellStyle name="Normal 17 12 3 2 3 5" xfId="16127"/>
    <cellStyle name="Normal 17 12 3 2 4" xfId="4637"/>
    <cellStyle name="Normal 17 12 3 2 4 2" xfId="16128"/>
    <cellStyle name="Normal 17 12 3 2 4 3" xfId="16129"/>
    <cellStyle name="Normal 17 12 3 2 5" xfId="4638"/>
    <cellStyle name="Normal 17 12 3 2 5 2" xfId="16130"/>
    <cellStyle name="Normal 17 12 3 2 5 3" xfId="16131"/>
    <cellStyle name="Normal 17 12 3 2 6" xfId="16132"/>
    <cellStyle name="Normal 17 12 3 2 7" xfId="16133"/>
    <cellStyle name="Normal 17 12 3 3" xfId="4639"/>
    <cellStyle name="Normal 17 12 3 3 2" xfId="4640"/>
    <cellStyle name="Normal 17 12 3 3 2 2" xfId="4641"/>
    <cellStyle name="Normal 17 12 3 3 2 2 2" xfId="16134"/>
    <cellStyle name="Normal 17 12 3 3 2 2 3" xfId="16135"/>
    <cellStyle name="Normal 17 12 3 3 2 3" xfId="4642"/>
    <cellStyle name="Normal 17 12 3 3 2 3 2" xfId="16136"/>
    <cellStyle name="Normal 17 12 3 3 2 3 3" xfId="16137"/>
    <cellStyle name="Normal 17 12 3 3 2 4" xfId="16138"/>
    <cellStyle name="Normal 17 12 3 3 2 5" xfId="16139"/>
    <cellStyle name="Normal 17 12 3 3 3" xfId="4643"/>
    <cellStyle name="Normal 17 12 3 3 3 2" xfId="16140"/>
    <cellStyle name="Normal 17 12 3 3 3 3" xfId="16141"/>
    <cellStyle name="Normal 17 12 3 3 4" xfId="4644"/>
    <cellStyle name="Normal 17 12 3 3 4 2" xfId="16142"/>
    <cellStyle name="Normal 17 12 3 3 4 3" xfId="16143"/>
    <cellStyle name="Normal 17 12 3 3 5" xfId="16144"/>
    <cellStyle name="Normal 17 12 3 3 6" xfId="16145"/>
    <cellStyle name="Normal 17 12 3 4" xfId="4645"/>
    <cellStyle name="Normal 17 12 3 4 2" xfId="4646"/>
    <cellStyle name="Normal 17 12 3 4 2 2" xfId="16146"/>
    <cellStyle name="Normal 17 12 3 4 2 3" xfId="16147"/>
    <cellStyle name="Normal 17 12 3 4 3" xfId="4647"/>
    <cellStyle name="Normal 17 12 3 4 3 2" xfId="16148"/>
    <cellStyle name="Normal 17 12 3 4 3 3" xfId="16149"/>
    <cellStyle name="Normal 17 12 3 4 4" xfId="16150"/>
    <cellStyle name="Normal 17 12 3 4 5" xfId="16151"/>
    <cellStyle name="Normal 17 12 3 5" xfId="4648"/>
    <cellStyle name="Normal 17 12 3 5 2" xfId="16152"/>
    <cellStyle name="Normal 17 12 3 5 3" xfId="16153"/>
    <cellStyle name="Normal 17 12 3 6" xfId="4649"/>
    <cellStyle name="Normal 17 12 3 6 2" xfId="16154"/>
    <cellStyle name="Normal 17 12 3 6 3" xfId="16155"/>
    <cellStyle name="Normal 17 12 3 7" xfId="16156"/>
    <cellStyle name="Normal 17 12 3 8" xfId="16157"/>
    <cellStyle name="Normal 17 12 4" xfId="4650"/>
    <cellStyle name="Normal 17 12 4 2" xfId="4651"/>
    <cellStyle name="Normal 17 12 4 2 2" xfId="4652"/>
    <cellStyle name="Normal 17 12 4 2 2 2" xfId="4653"/>
    <cellStyle name="Normal 17 12 4 2 2 2 2" xfId="4654"/>
    <cellStyle name="Normal 17 12 4 2 2 2 2 2" xfId="16158"/>
    <cellStyle name="Normal 17 12 4 2 2 2 2 3" xfId="16159"/>
    <cellStyle name="Normal 17 12 4 2 2 2 3" xfId="4655"/>
    <cellStyle name="Normal 17 12 4 2 2 2 3 2" xfId="16160"/>
    <cellStyle name="Normal 17 12 4 2 2 2 3 3" xfId="16161"/>
    <cellStyle name="Normal 17 12 4 2 2 2 4" xfId="16162"/>
    <cellStyle name="Normal 17 12 4 2 2 2 5" xfId="16163"/>
    <cellStyle name="Normal 17 12 4 2 2 3" xfId="4656"/>
    <cellStyle name="Normal 17 12 4 2 2 3 2" xfId="16164"/>
    <cellStyle name="Normal 17 12 4 2 2 3 3" xfId="16165"/>
    <cellStyle name="Normal 17 12 4 2 2 4" xfId="4657"/>
    <cellStyle name="Normal 17 12 4 2 2 4 2" xfId="16166"/>
    <cellStyle name="Normal 17 12 4 2 2 4 3" xfId="16167"/>
    <cellStyle name="Normal 17 12 4 2 2 5" xfId="16168"/>
    <cellStyle name="Normal 17 12 4 2 2 6" xfId="16169"/>
    <cellStyle name="Normal 17 12 4 2 3" xfId="4658"/>
    <cellStyle name="Normal 17 12 4 2 3 2" xfId="4659"/>
    <cellStyle name="Normal 17 12 4 2 3 2 2" xfId="16170"/>
    <cellStyle name="Normal 17 12 4 2 3 2 3" xfId="16171"/>
    <cellStyle name="Normal 17 12 4 2 3 3" xfId="4660"/>
    <cellStyle name="Normal 17 12 4 2 3 3 2" xfId="16172"/>
    <cellStyle name="Normal 17 12 4 2 3 3 3" xfId="16173"/>
    <cellStyle name="Normal 17 12 4 2 3 4" xfId="16174"/>
    <cellStyle name="Normal 17 12 4 2 3 5" xfId="16175"/>
    <cellStyle name="Normal 17 12 4 2 4" xfId="4661"/>
    <cellStyle name="Normal 17 12 4 2 4 2" xfId="16176"/>
    <cellStyle name="Normal 17 12 4 2 4 3" xfId="16177"/>
    <cellStyle name="Normal 17 12 4 2 5" xfId="4662"/>
    <cellStyle name="Normal 17 12 4 2 5 2" xfId="16178"/>
    <cellStyle name="Normal 17 12 4 2 5 3" xfId="16179"/>
    <cellStyle name="Normal 17 12 4 2 6" xfId="16180"/>
    <cellStyle name="Normal 17 12 4 2 7" xfId="16181"/>
    <cellStyle name="Normal 17 12 4 3" xfId="4663"/>
    <cellStyle name="Normal 17 12 4 3 2" xfId="4664"/>
    <cellStyle name="Normal 17 12 4 3 2 2" xfId="4665"/>
    <cellStyle name="Normal 17 12 4 3 2 2 2" xfId="16182"/>
    <cellStyle name="Normal 17 12 4 3 2 2 3" xfId="16183"/>
    <cellStyle name="Normal 17 12 4 3 2 3" xfId="4666"/>
    <cellStyle name="Normal 17 12 4 3 2 3 2" xfId="16184"/>
    <cellStyle name="Normal 17 12 4 3 2 3 3" xfId="16185"/>
    <cellStyle name="Normal 17 12 4 3 2 4" xfId="16186"/>
    <cellStyle name="Normal 17 12 4 3 2 5" xfId="16187"/>
    <cellStyle name="Normal 17 12 4 3 3" xfId="4667"/>
    <cellStyle name="Normal 17 12 4 3 3 2" xfId="16188"/>
    <cellStyle name="Normal 17 12 4 3 3 3" xfId="16189"/>
    <cellStyle name="Normal 17 12 4 3 4" xfId="4668"/>
    <cellStyle name="Normal 17 12 4 3 4 2" xfId="16190"/>
    <cellStyle name="Normal 17 12 4 3 4 3" xfId="16191"/>
    <cellStyle name="Normal 17 12 4 3 5" xfId="16192"/>
    <cellStyle name="Normal 17 12 4 3 6" xfId="16193"/>
    <cellStyle name="Normal 17 12 4 4" xfId="4669"/>
    <cellStyle name="Normal 17 12 4 4 2" xfId="4670"/>
    <cellStyle name="Normal 17 12 4 4 2 2" xfId="16194"/>
    <cellStyle name="Normal 17 12 4 4 2 3" xfId="16195"/>
    <cellStyle name="Normal 17 12 4 4 3" xfId="4671"/>
    <cellStyle name="Normal 17 12 4 4 3 2" xfId="16196"/>
    <cellStyle name="Normal 17 12 4 4 3 3" xfId="16197"/>
    <cellStyle name="Normal 17 12 4 4 4" xfId="16198"/>
    <cellStyle name="Normal 17 12 4 4 5" xfId="16199"/>
    <cellStyle name="Normal 17 12 4 5" xfId="4672"/>
    <cellStyle name="Normal 17 12 4 5 2" xfId="16200"/>
    <cellStyle name="Normal 17 12 4 5 3" xfId="16201"/>
    <cellStyle name="Normal 17 12 4 6" xfId="4673"/>
    <cellStyle name="Normal 17 12 4 6 2" xfId="16202"/>
    <cellStyle name="Normal 17 12 4 6 3" xfId="16203"/>
    <cellStyle name="Normal 17 12 4 7" xfId="16204"/>
    <cellStyle name="Normal 17 12 4 8" xfId="16205"/>
    <cellStyle name="Normal 17 12 5" xfId="4674"/>
    <cellStyle name="Normal 17 12 5 2" xfId="4675"/>
    <cellStyle name="Normal 17 12 5 2 2" xfId="4676"/>
    <cellStyle name="Normal 17 12 5 2 2 2" xfId="4677"/>
    <cellStyle name="Normal 17 12 5 2 2 2 2" xfId="16206"/>
    <cellStyle name="Normal 17 12 5 2 2 2 3" xfId="16207"/>
    <cellStyle name="Normal 17 12 5 2 2 3" xfId="4678"/>
    <cellStyle name="Normal 17 12 5 2 2 3 2" xfId="16208"/>
    <cellStyle name="Normal 17 12 5 2 2 3 3" xfId="16209"/>
    <cellStyle name="Normal 17 12 5 2 2 4" xfId="16210"/>
    <cellStyle name="Normal 17 12 5 2 2 5" xfId="16211"/>
    <cellStyle name="Normal 17 12 5 2 3" xfId="4679"/>
    <cellStyle name="Normal 17 12 5 2 3 2" xfId="16212"/>
    <cellStyle name="Normal 17 12 5 2 3 3" xfId="16213"/>
    <cellStyle name="Normal 17 12 5 2 4" xfId="4680"/>
    <cellStyle name="Normal 17 12 5 2 4 2" xfId="16214"/>
    <cellStyle name="Normal 17 12 5 2 4 3" xfId="16215"/>
    <cellStyle name="Normal 17 12 5 2 5" xfId="16216"/>
    <cellStyle name="Normal 17 12 5 2 6" xfId="16217"/>
    <cellStyle name="Normal 17 12 5 3" xfId="4681"/>
    <cellStyle name="Normal 17 12 5 3 2" xfId="4682"/>
    <cellStyle name="Normal 17 12 5 3 2 2" xfId="16218"/>
    <cellStyle name="Normal 17 12 5 3 2 3" xfId="16219"/>
    <cellStyle name="Normal 17 12 5 3 3" xfId="4683"/>
    <cellStyle name="Normal 17 12 5 3 3 2" xfId="16220"/>
    <cellStyle name="Normal 17 12 5 3 3 3" xfId="16221"/>
    <cellStyle name="Normal 17 12 5 3 4" xfId="16222"/>
    <cellStyle name="Normal 17 12 5 3 5" xfId="16223"/>
    <cellStyle name="Normal 17 12 5 4" xfId="4684"/>
    <cellStyle name="Normal 17 12 5 4 2" xfId="16224"/>
    <cellStyle name="Normal 17 12 5 4 3" xfId="16225"/>
    <cellStyle name="Normal 17 12 5 5" xfId="4685"/>
    <cellStyle name="Normal 17 12 5 5 2" xfId="16226"/>
    <cellStyle name="Normal 17 12 5 5 3" xfId="16227"/>
    <cellStyle name="Normal 17 12 5 6" xfId="16228"/>
    <cellStyle name="Normal 17 12 5 7" xfId="16229"/>
    <cellStyle name="Normal 17 12 6" xfId="4686"/>
    <cellStyle name="Normal 17 12 6 2" xfId="4687"/>
    <cellStyle name="Normal 17 12 6 2 2" xfId="4688"/>
    <cellStyle name="Normal 17 12 6 2 2 2" xfId="16230"/>
    <cellStyle name="Normal 17 12 6 2 2 3" xfId="16231"/>
    <cellStyle name="Normal 17 12 6 2 3" xfId="4689"/>
    <cellStyle name="Normal 17 12 6 2 3 2" xfId="16232"/>
    <cellStyle name="Normal 17 12 6 2 3 3" xfId="16233"/>
    <cellStyle name="Normal 17 12 6 2 4" xfId="16234"/>
    <cellStyle name="Normal 17 12 6 2 5" xfId="16235"/>
    <cellStyle name="Normal 17 12 6 3" xfId="4690"/>
    <cellStyle name="Normal 17 12 6 3 2" xfId="16236"/>
    <cellStyle name="Normal 17 12 6 3 3" xfId="16237"/>
    <cellStyle name="Normal 17 12 6 4" xfId="4691"/>
    <cellStyle name="Normal 17 12 6 4 2" xfId="16238"/>
    <cellStyle name="Normal 17 12 6 4 3" xfId="16239"/>
    <cellStyle name="Normal 17 12 6 5" xfId="16240"/>
    <cellStyle name="Normal 17 12 6 6" xfId="16241"/>
    <cellStyle name="Normal 17 12 7" xfId="4692"/>
    <cellStyle name="Normal 17 12 7 2" xfId="4693"/>
    <cellStyle name="Normal 17 12 7 2 2" xfId="16242"/>
    <cellStyle name="Normal 17 12 7 2 3" xfId="16243"/>
    <cellStyle name="Normal 17 12 7 3" xfId="4694"/>
    <cellStyle name="Normal 17 12 7 3 2" xfId="16244"/>
    <cellStyle name="Normal 17 12 7 3 3" xfId="16245"/>
    <cellStyle name="Normal 17 12 7 4" xfId="16246"/>
    <cellStyle name="Normal 17 12 7 5" xfId="16247"/>
    <cellStyle name="Normal 17 12 8" xfId="4695"/>
    <cellStyle name="Normal 17 12 8 2" xfId="16248"/>
    <cellStyle name="Normal 17 12 8 3" xfId="16249"/>
    <cellStyle name="Normal 17 12 9" xfId="4696"/>
    <cellStyle name="Normal 17 12 9 2" xfId="16250"/>
    <cellStyle name="Normal 17 12 9 3" xfId="16251"/>
    <cellStyle name="Normal 17 13" xfId="4697"/>
    <cellStyle name="Normal 17 13 10" xfId="16252"/>
    <cellStyle name="Normal 17 13 11" xfId="16253"/>
    <cellStyle name="Normal 17 13 2" xfId="4698"/>
    <cellStyle name="Normal 17 13 2 2" xfId="4699"/>
    <cellStyle name="Normal 17 13 2 2 2" xfId="4700"/>
    <cellStyle name="Normal 17 13 2 2 2 2" xfId="4701"/>
    <cellStyle name="Normal 17 13 2 2 2 2 2" xfId="4702"/>
    <cellStyle name="Normal 17 13 2 2 2 2 2 2" xfId="16254"/>
    <cellStyle name="Normal 17 13 2 2 2 2 2 3" xfId="16255"/>
    <cellStyle name="Normal 17 13 2 2 2 2 3" xfId="4703"/>
    <cellStyle name="Normal 17 13 2 2 2 2 3 2" xfId="16256"/>
    <cellStyle name="Normal 17 13 2 2 2 2 3 3" xfId="16257"/>
    <cellStyle name="Normal 17 13 2 2 2 2 4" xfId="16258"/>
    <cellStyle name="Normal 17 13 2 2 2 2 5" xfId="16259"/>
    <cellStyle name="Normal 17 13 2 2 2 3" xfId="4704"/>
    <cellStyle name="Normal 17 13 2 2 2 3 2" xfId="16260"/>
    <cellStyle name="Normal 17 13 2 2 2 3 3" xfId="16261"/>
    <cellStyle name="Normal 17 13 2 2 2 4" xfId="4705"/>
    <cellStyle name="Normal 17 13 2 2 2 4 2" xfId="16262"/>
    <cellStyle name="Normal 17 13 2 2 2 4 3" xfId="16263"/>
    <cellStyle name="Normal 17 13 2 2 2 5" xfId="16264"/>
    <cellStyle name="Normal 17 13 2 2 2 6" xfId="16265"/>
    <cellStyle name="Normal 17 13 2 2 3" xfId="4706"/>
    <cellStyle name="Normal 17 13 2 2 3 2" xfId="4707"/>
    <cellStyle name="Normal 17 13 2 2 3 2 2" xfId="16266"/>
    <cellStyle name="Normal 17 13 2 2 3 2 3" xfId="16267"/>
    <cellStyle name="Normal 17 13 2 2 3 3" xfId="4708"/>
    <cellStyle name="Normal 17 13 2 2 3 3 2" xfId="16268"/>
    <cellStyle name="Normal 17 13 2 2 3 3 3" xfId="16269"/>
    <cellStyle name="Normal 17 13 2 2 3 4" xfId="16270"/>
    <cellStyle name="Normal 17 13 2 2 3 5" xfId="16271"/>
    <cellStyle name="Normal 17 13 2 2 4" xfId="4709"/>
    <cellStyle name="Normal 17 13 2 2 4 2" xfId="16272"/>
    <cellStyle name="Normal 17 13 2 2 4 3" xfId="16273"/>
    <cellStyle name="Normal 17 13 2 2 5" xfId="4710"/>
    <cellStyle name="Normal 17 13 2 2 5 2" xfId="16274"/>
    <cellStyle name="Normal 17 13 2 2 5 3" xfId="16275"/>
    <cellStyle name="Normal 17 13 2 2 6" xfId="16276"/>
    <cellStyle name="Normal 17 13 2 2 7" xfId="16277"/>
    <cellStyle name="Normal 17 13 2 3" xfId="4711"/>
    <cellStyle name="Normal 17 13 2 3 2" xfId="4712"/>
    <cellStyle name="Normal 17 13 2 3 2 2" xfId="4713"/>
    <cellStyle name="Normal 17 13 2 3 2 2 2" xfId="16278"/>
    <cellStyle name="Normal 17 13 2 3 2 2 3" xfId="16279"/>
    <cellStyle name="Normal 17 13 2 3 2 3" xfId="4714"/>
    <cellStyle name="Normal 17 13 2 3 2 3 2" xfId="16280"/>
    <cellStyle name="Normal 17 13 2 3 2 3 3" xfId="16281"/>
    <cellStyle name="Normal 17 13 2 3 2 4" xfId="16282"/>
    <cellStyle name="Normal 17 13 2 3 2 5" xfId="16283"/>
    <cellStyle name="Normal 17 13 2 3 3" xfId="4715"/>
    <cellStyle name="Normal 17 13 2 3 3 2" xfId="16284"/>
    <cellStyle name="Normal 17 13 2 3 3 3" xfId="16285"/>
    <cellStyle name="Normal 17 13 2 3 4" xfId="4716"/>
    <cellStyle name="Normal 17 13 2 3 4 2" xfId="16286"/>
    <cellStyle name="Normal 17 13 2 3 4 3" xfId="16287"/>
    <cellStyle name="Normal 17 13 2 3 5" xfId="16288"/>
    <cellStyle name="Normal 17 13 2 3 6" xfId="16289"/>
    <cellStyle name="Normal 17 13 2 4" xfId="4717"/>
    <cellStyle name="Normal 17 13 2 4 2" xfId="4718"/>
    <cellStyle name="Normal 17 13 2 4 2 2" xfId="16290"/>
    <cellStyle name="Normal 17 13 2 4 2 3" xfId="16291"/>
    <cellStyle name="Normal 17 13 2 4 3" xfId="4719"/>
    <cellStyle name="Normal 17 13 2 4 3 2" xfId="16292"/>
    <cellStyle name="Normal 17 13 2 4 3 3" xfId="16293"/>
    <cellStyle name="Normal 17 13 2 4 4" xfId="16294"/>
    <cellStyle name="Normal 17 13 2 4 5" xfId="16295"/>
    <cellStyle name="Normal 17 13 2 5" xfId="4720"/>
    <cellStyle name="Normal 17 13 2 5 2" xfId="16296"/>
    <cellStyle name="Normal 17 13 2 5 3" xfId="16297"/>
    <cellStyle name="Normal 17 13 2 6" xfId="4721"/>
    <cellStyle name="Normal 17 13 2 6 2" xfId="16298"/>
    <cellStyle name="Normal 17 13 2 6 3" xfId="16299"/>
    <cellStyle name="Normal 17 13 2 7" xfId="16300"/>
    <cellStyle name="Normal 17 13 2 8" xfId="16301"/>
    <cellStyle name="Normal 17 13 3" xfId="4722"/>
    <cellStyle name="Normal 17 13 3 2" xfId="4723"/>
    <cellStyle name="Normal 17 13 3 2 2" xfId="4724"/>
    <cellStyle name="Normal 17 13 3 2 2 2" xfId="4725"/>
    <cellStyle name="Normal 17 13 3 2 2 2 2" xfId="4726"/>
    <cellStyle name="Normal 17 13 3 2 2 2 2 2" xfId="16302"/>
    <cellStyle name="Normal 17 13 3 2 2 2 2 3" xfId="16303"/>
    <cellStyle name="Normal 17 13 3 2 2 2 3" xfId="4727"/>
    <cellStyle name="Normal 17 13 3 2 2 2 3 2" xfId="16304"/>
    <cellStyle name="Normal 17 13 3 2 2 2 3 3" xfId="16305"/>
    <cellStyle name="Normal 17 13 3 2 2 2 4" xfId="16306"/>
    <cellStyle name="Normal 17 13 3 2 2 2 5" xfId="16307"/>
    <cellStyle name="Normal 17 13 3 2 2 3" xfId="4728"/>
    <cellStyle name="Normal 17 13 3 2 2 3 2" xfId="16308"/>
    <cellStyle name="Normal 17 13 3 2 2 3 3" xfId="16309"/>
    <cellStyle name="Normal 17 13 3 2 2 4" xfId="4729"/>
    <cellStyle name="Normal 17 13 3 2 2 4 2" xfId="16310"/>
    <cellStyle name="Normal 17 13 3 2 2 4 3" xfId="16311"/>
    <cellStyle name="Normal 17 13 3 2 2 5" xfId="16312"/>
    <cellStyle name="Normal 17 13 3 2 2 6" xfId="16313"/>
    <cellStyle name="Normal 17 13 3 2 3" xfId="4730"/>
    <cellStyle name="Normal 17 13 3 2 3 2" xfId="4731"/>
    <cellStyle name="Normal 17 13 3 2 3 2 2" xfId="16314"/>
    <cellStyle name="Normal 17 13 3 2 3 2 3" xfId="16315"/>
    <cellStyle name="Normal 17 13 3 2 3 3" xfId="4732"/>
    <cellStyle name="Normal 17 13 3 2 3 3 2" xfId="16316"/>
    <cellStyle name="Normal 17 13 3 2 3 3 3" xfId="16317"/>
    <cellStyle name="Normal 17 13 3 2 3 4" xfId="16318"/>
    <cellStyle name="Normal 17 13 3 2 3 5" xfId="16319"/>
    <cellStyle name="Normal 17 13 3 2 4" xfId="4733"/>
    <cellStyle name="Normal 17 13 3 2 4 2" xfId="16320"/>
    <cellStyle name="Normal 17 13 3 2 4 3" xfId="16321"/>
    <cellStyle name="Normal 17 13 3 2 5" xfId="4734"/>
    <cellStyle name="Normal 17 13 3 2 5 2" xfId="16322"/>
    <cellStyle name="Normal 17 13 3 2 5 3" xfId="16323"/>
    <cellStyle name="Normal 17 13 3 2 6" xfId="16324"/>
    <cellStyle name="Normal 17 13 3 2 7" xfId="16325"/>
    <cellStyle name="Normal 17 13 3 3" xfId="4735"/>
    <cellStyle name="Normal 17 13 3 3 2" xfId="4736"/>
    <cellStyle name="Normal 17 13 3 3 2 2" xfId="4737"/>
    <cellStyle name="Normal 17 13 3 3 2 2 2" xfId="16326"/>
    <cellStyle name="Normal 17 13 3 3 2 2 3" xfId="16327"/>
    <cellStyle name="Normal 17 13 3 3 2 3" xfId="4738"/>
    <cellStyle name="Normal 17 13 3 3 2 3 2" xfId="16328"/>
    <cellStyle name="Normal 17 13 3 3 2 3 3" xfId="16329"/>
    <cellStyle name="Normal 17 13 3 3 2 4" xfId="16330"/>
    <cellStyle name="Normal 17 13 3 3 2 5" xfId="16331"/>
    <cellStyle name="Normal 17 13 3 3 3" xfId="4739"/>
    <cellStyle name="Normal 17 13 3 3 3 2" xfId="16332"/>
    <cellStyle name="Normal 17 13 3 3 3 3" xfId="16333"/>
    <cellStyle name="Normal 17 13 3 3 4" xfId="4740"/>
    <cellStyle name="Normal 17 13 3 3 4 2" xfId="16334"/>
    <cellStyle name="Normal 17 13 3 3 4 3" xfId="16335"/>
    <cellStyle name="Normal 17 13 3 3 5" xfId="16336"/>
    <cellStyle name="Normal 17 13 3 3 6" xfId="16337"/>
    <cellStyle name="Normal 17 13 3 4" xfId="4741"/>
    <cellStyle name="Normal 17 13 3 4 2" xfId="4742"/>
    <cellStyle name="Normal 17 13 3 4 2 2" xfId="16338"/>
    <cellStyle name="Normal 17 13 3 4 2 3" xfId="16339"/>
    <cellStyle name="Normal 17 13 3 4 3" xfId="4743"/>
    <cellStyle name="Normal 17 13 3 4 3 2" xfId="16340"/>
    <cellStyle name="Normal 17 13 3 4 3 3" xfId="16341"/>
    <cellStyle name="Normal 17 13 3 4 4" xfId="16342"/>
    <cellStyle name="Normal 17 13 3 4 5" xfId="16343"/>
    <cellStyle name="Normal 17 13 3 5" xfId="4744"/>
    <cellStyle name="Normal 17 13 3 5 2" xfId="16344"/>
    <cellStyle name="Normal 17 13 3 5 3" xfId="16345"/>
    <cellStyle name="Normal 17 13 3 6" xfId="4745"/>
    <cellStyle name="Normal 17 13 3 6 2" xfId="16346"/>
    <cellStyle name="Normal 17 13 3 6 3" xfId="16347"/>
    <cellStyle name="Normal 17 13 3 7" xfId="16348"/>
    <cellStyle name="Normal 17 13 3 8" xfId="16349"/>
    <cellStyle name="Normal 17 13 4" xfId="4746"/>
    <cellStyle name="Normal 17 13 4 2" xfId="4747"/>
    <cellStyle name="Normal 17 13 4 2 2" xfId="4748"/>
    <cellStyle name="Normal 17 13 4 2 2 2" xfId="4749"/>
    <cellStyle name="Normal 17 13 4 2 2 2 2" xfId="4750"/>
    <cellStyle name="Normal 17 13 4 2 2 2 2 2" xfId="16350"/>
    <cellStyle name="Normal 17 13 4 2 2 2 2 3" xfId="16351"/>
    <cellStyle name="Normal 17 13 4 2 2 2 3" xfId="4751"/>
    <cellStyle name="Normal 17 13 4 2 2 2 3 2" xfId="16352"/>
    <cellStyle name="Normal 17 13 4 2 2 2 3 3" xfId="16353"/>
    <cellStyle name="Normal 17 13 4 2 2 2 4" xfId="16354"/>
    <cellStyle name="Normal 17 13 4 2 2 2 5" xfId="16355"/>
    <cellStyle name="Normal 17 13 4 2 2 3" xfId="4752"/>
    <cellStyle name="Normal 17 13 4 2 2 3 2" xfId="16356"/>
    <cellStyle name="Normal 17 13 4 2 2 3 3" xfId="16357"/>
    <cellStyle name="Normal 17 13 4 2 2 4" xfId="4753"/>
    <cellStyle name="Normal 17 13 4 2 2 4 2" xfId="16358"/>
    <cellStyle name="Normal 17 13 4 2 2 4 3" xfId="16359"/>
    <cellStyle name="Normal 17 13 4 2 2 5" xfId="16360"/>
    <cellStyle name="Normal 17 13 4 2 2 6" xfId="16361"/>
    <cellStyle name="Normal 17 13 4 2 3" xfId="4754"/>
    <cellStyle name="Normal 17 13 4 2 3 2" xfId="4755"/>
    <cellStyle name="Normal 17 13 4 2 3 2 2" xfId="16362"/>
    <cellStyle name="Normal 17 13 4 2 3 2 3" xfId="16363"/>
    <cellStyle name="Normal 17 13 4 2 3 3" xfId="4756"/>
    <cellStyle name="Normal 17 13 4 2 3 3 2" xfId="16364"/>
    <cellStyle name="Normal 17 13 4 2 3 3 3" xfId="16365"/>
    <cellStyle name="Normal 17 13 4 2 3 4" xfId="16366"/>
    <cellStyle name="Normal 17 13 4 2 3 5" xfId="16367"/>
    <cellStyle name="Normal 17 13 4 2 4" xfId="4757"/>
    <cellStyle name="Normal 17 13 4 2 4 2" xfId="16368"/>
    <cellStyle name="Normal 17 13 4 2 4 3" xfId="16369"/>
    <cellStyle name="Normal 17 13 4 2 5" xfId="4758"/>
    <cellStyle name="Normal 17 13 4 2 5 2" xfId="16370"/>
    <cellStyle name="Normal 17 13 4 2 5 3" xfId="16371"/>
    <cellStyle name="Normal 17 13 4 2 6" xfId="16372"/>
    <cellStyle name="Normal 17 13 4 2 7" xfId="16373"/>
    <cellStyle name="Normal 17 13 4 3" xfId="4759"/>
    <cellStyle name="Normal 17 13 4 3 2" xfId="4760"/>
    <cellStyle name="Normal 17 13 4 3 2 2" xfId="4761"/>
    <cellStyle name="Normal 17 13 4 3 2 2 2" xfId="16374"/>
    <cellStyle name="Normal 17 13 4 3 2 2 3" xfId="16375"/>
    <cellStyle name="Normal 17 13 4 3 2 3" xfId="4762"/>
    <cellStyle name="Normal 17 13 4 3 2 3 2" xfId="16376"/>
    <cellStyle name="Normal 17 13 4 3 2 3 3" xfId="16377"/>
    <cellStyle name="Normal 17 13 4 3 2 4" xfId="16378"/>
    <cellStyle name="Normal 17 13 4 3 2 5" xfId="16379"/>
    <cellStyle name="Normal 17 13 4 3 3" xfId="4763"/>
    <cellStyle name="Normal 17 13 4 3 3 2" xfId="16380"/>
    <cellStyle name="Normal 17 13 4 3 3 3" xfId="16381"/>
    <cellStyle name="Normal 17 13 4 3 4" xfId="4764"/>
    <cellStyle name="Normal 17 13 4 3 4 2" xfId="16382"/>
    <cellStyle name="Normal 17 13 4 3 4 3" xfId="16383"/>
    <cellStyle name="Normal 17 13 4 3 5" xfId="16384"/>
    <cellStyle name="Normal 17 13 4 3 6" xfId="16385"/>
    <cellStyle name="Normal 17 13 4 4" xfId="4765"/>
    <cellStyle name="Normal 17 13 4 4 2" xfId="4766"/>
    <cellStyle name="Normal 17 13 4 4 2 2" xfId="16386"/>
    <cellStyle name="Normal 17 13 4 4 2 3" xfId="16387"/>
    <cellStyle name="Normal 17 13 4 4 3" xfId="4767"/>
    <cellStyle name="Normal 17 13 4 4 3 2" xfId="16388"/>
    <cellStyle name="Normal 17 13 4 4 3 3" xfId="16389"/>
    <cellStyle name="Normal 17 13 4 4 4" xfId="16390"/>
    <cellStyle name="Normal 17 13 4 4 5" xfId="16391"/>
    <cellStyle name="Normal 17 13 4 5" xfId="4768"/>
    <cellStyle name="Normal 17 13 4 5 2" xfId="16392"/>
    <cellStyle name="Normal 17 13 4 5 3" xfId="16393"/>
    <cellStyle name="Normal 17 13 4 6" xfId="4769"/>
    <cellStyle name="Normal 17 13 4 6 2" xfId="16394"/>
    <cellStyle name="Normal 17 13 4 6 3" xfId="16395"/>
    <cellStyle name="Normal 17 13 4 7" xfId="16396"/>
    <cellStyle name="Normal 17 13 4 8" xfId="16397"/>
    <cellStyle name="Normal 17 13 5" xfId="4770"/>
    <cellStyle name="Normal 17 13 5 2" xfId="4771"/>
    <cellStyle name="Normal 17 13 5 2 2" xfId="4772"/>
    <cellStyle name="Normal 17 13 5 2 2 2" xfId="4773"/>
    <cellStyle name="Normal 17 13 5 2 2 2 2" xfId="16398"/>
    <cellStyle name="Normal 17 13 5 2 2 2 3" xfId="16399"/>
    <cellStyle name="Normal 17 13 5 2 2 3" xfId="4774"/>
    <cellStyle name="Normal 17 13 5 2 2 3 2" xfId="16400"/>
    <cellStyle name="Normal 17 13 5 2 2 3 3" xfId="16401"/>
    <cellStyle name="Normal 17 13 5 2 2 4" xfId="16402"/>
    <cellStyle name="Normal 17 13 5 2 2 5" xfId="16403"/>
    <cellStyle name="Normal 17 13 5 2 3" xfId="4775"/>
    <cellStyle name="Normal 17 13 5 2 3 2" xfId="16404"/>
    <cellStyle name="Normal 17 13 5 2 3 3" xfId="16405"/>
    <cellStyle name="Normal 17 13 5 2 4" xfId="4776"/>
    <cellStyle name="Normal 17 13 5 2 4 2" xfId="16406"/>
    <cellStyle name="Normal 17 13 5 2 4 3" xfId="16407"/>
    <cellStyle name="Normal 17 13 5 2 5" xfId="16408"/>
    <cellStyle name="Normal 17 13 5 2 6" xfId="16409"/>
    <cellStyle name="Normal 17 13 5 3" xfId="4777"/>
    <cellStyle name="Normal 17 13 5 3 2" xfId="4778"/>
    <cellStyle name="Normal 17 13 5 3 2 2" xfId="16410"/>
    <cellStyle name="Normal 17 13 5 3 2 3" xfId="16411"/>
    <cellStyle name="Normal 17 13 5 3 3" xfId="4779"/>
    <cellStyle name="Normal 17 13 5 3 3 2" xfId="16412"/>
    <cellStyle name="Normal 17 13 5 3 3 3" xfId="16413"/>
    <cellStyle name="Normal 17 13 5 3 4" xfId="16414"/>
    <cellStyle name="Normal 17 13 5 3 5" xfId="16415"/>
    <cellStyle name="Normal 17 13 5 4" xfId="4780"/>
    <cellStyle name="Normal 17 13 5 4 2" xfId="16416"/>
    <cellStyle name="Normal 17 13 5 4 3" xfId="16417"/>
    <cellStyle name="Normal 17 13 5 5" xfId="4781"/>
    <cellStyle name="Normal 17 13 5 5 2" xfId="16418"/>
    <cellStyle name="Normal 17 13 5 5 3" xfId="16419"/>
    <cellStyle name="Normal 17 13 5 6" xfId="16420"/>
    <cellStyle name="Normal 17 13 5 7" xfId="16421"/>
    <cellStyle name="Normal 17 13 6" xfId="4782"/>
    <cellStyle name="Normal 17 13 6 2" xfId="4783"/>
    <cellStyle name="Normal 17 13 6 2 2" xfId="4784"/>
    <cellStyle name="Normal 17 13 6 2 2 2" xfId="16422"/>
    <cellStyle name="Normal 17 13 6 2 2 3" xfId="16423"/>
    <cellStyle name="Normal 17 13 6 2 3" xfId="4785"/>
    <cellStyle name="Normal 17 13 6 2 3 2" xfId="16424"/>
    <cellStyle name="Normal 17 13 6 2 3 3" xfId="16425"/>
    <cellStyle name="Normal 17 13 6 2 4" xfId="16426"/>
    <cellStyle name="Normal 17 13 6 2 5" xfId="16427"/>
    <cellStyle name="Normal 17 13 6 3" xfId="4786"/>
    <cellStyle name="Normal 17 13 6 3 2" xfId="16428"/>
    <cellStyle name="Normal 17 13 6 3 3" xfId="16429"/>
    <cellStyle name="Normal 17 13 6 4" xfId="4787"/>
    <cellStyle name="Normal 17 13 6 4 2" xfId="16430"/>
    <cellStyle name="Normal 17 13 6 4 3" xfId="16431"/>
    <cellStyle name="Normal 17 13 6 5" xfId="16432"/>
    <cellStyle name="Normal 17 13 6 6" xfId="16433"/>
    <cellStyle name="Normal 17 13 7" xfId="4788"/>
    <cellStyle name="Normal 17 13 7 2" xfId="4789"/>
    <cellStyle name="Normal 17 13 7 2 2" xfId="16434"/>
    <cellStyle name="Normal 17 13 7 2 3" xfId="16435"/>
    <cellStyle name="Normal 17 13 7 3" xfId="4790"/>
    <cellStyle name="Normal 17 13 7 3 2" xfId="16436"/>
    <cellStyle name="Normal 17 13 7 3 3" xfId="16437"/>
    <cellStyle name="Normal 17 13 7 4" xfId="16438"/>
    <cellStyle name="Normal 17 13 7 5" xfId="16439"/>
    <cellStyle name="Normal 17 13 8" xfId="4791"/>
    <cellStyle name="Normal 17 13 8 2" xfId="16440"/>
    <cellStyle name="Normal 17 13 8 3" xfId="16441"/>
    <cellStyle name="Normal 17 13 9" xfId="4792"/>
    <cellStyle name="Normal 17 13 9 2" xfId="16442"/>
    <cellStyle name="Normal 17 13 9 3" xfId="16443"/>
    <cellStyle name="Normal 17 14" xfId="4793"/>
    <cellStyle name="Normal 17 14 10" xfId="16444"/>
    <cellStyle name="Normal 17 14 11" xfId="16445"/>
    <cellStyle name="Normal 17 14 2" xfId="4794"/>
    <cellStyle name="Normal 17 14 2 2" xfId="4795"/>
    <cellStyle name="Normal 17 14 2 2 2" xfId="4796"/>
    <cellStyle name="Normal 17 14 2 2 2 2" xfId="4797"/>
    <cellStyle name="Normal 17 14 2 2 2 2 2" xfId="4798"/>
    <cellStyle name="Normal 17 14 2 2 2 2 2 2" xfId="16446"/>
    <cellStyle name="Normal 17 14 2 2 2 2 2 3" xfId="16447"/>
    <cellStyle name="Normal 17 14 2 2 2 2 3" xfId="4799"/>
    <cellStyle name="Normal 17 14 2 2 2 2 3 2" xfId="16448"/>
    <cellStyle name="Normal 17 14 2 2 2 2 3 3" xfId="16449"/>
    <cellStyle name="Normal 17 14 2 2 2 2 4" xfId="16450"/>
    <cellStyle name="Normal 17 14 2 2 2 2 5" xfId="16451"/>
    <cellStyle name="Normal 17 14 2 2 2 3" xfId="4800"/>
    <cellStyle name="Normal 17 14 2 2 2 3 2" xfId="16452"/>
    <cellStyle name="Normal 17 14 2 2 2 3 3" xfId="16453"/>
    <cellStyle name="Normal 17 14 2 2 2 4" xfId="4801"/>
    <cellStyle name="Normal 17 14 2 2 2 4 2" xfId="16454"/>
    <cellStyle name="Normal 17 14 2 2 2 4 3" xfId="16455"/>
    <cellStyle name="Normal 17 14 2 2 2 5" xfId="16456"/>
    <cellStyle name="Normal 17 14 2 2 2 6" xfId="16457"/>
    <cellStyle name="Normal 17 14 2 2 3" xfId="4802"/>
    <cellStyle name="Normal 17 14 2 2 3 2" xfId="4803"/>
    <cellStyle name="Normal 17 14 2 2 3 2 2" xfId="16458"/>
    <cellStyle name="Normal 17 14 2 2 3 2 3" xfId="16459"/>
    <cellStyle name="Normal 17 14 2 2 3 3" xfId="4804"/>
    <cellStyle name="Normal 17 14 2 2 3 3 2" xfId="16460"/>
    <cellStyle name="Normal 17 14 2 2 3 3 3" xfId="16461"/>
    <cellStyle name="Normal 17 14 2 2 3 4" xfId="16462"/>
    <cellStyle name="Normal 17 14 2 2 3 5" xfId="16463"/>
    <cellStyle name="Normal 17 14 2 2 4" xfId="4805"/>
    <cellStyle name="Normal 17 14 2 2 4 2" xfId="16464"/>
    <cellStyle name="Normal 17 14 2 2 4 3" xfId="16465"/>
    <cellStyle name="Normal 17 14 2 2 5" xfId="4806"/>
    <cellStyle name="Normal 17 14 2 2 5 2" xfId="16466"/>
    <cellStyle name="Normal 17 14 2 2 5 3" xfId="16467"/>
    <cellStyle name="Normal 17 14 2 2 6" xfId="16468"/>
    <cellStyle name="Normal 17 14 2 2 7" xfId="16469"/>
    <cellStyle name="Normal 17 14 2 3" xfId="4807"/>
    <cellStyle name="Normal 17 14 2 3 2" xfId="4808"/>
    <cellStyle name="Normal 17 14 2 3 2 2" xfId="4809"/>
    <cellStyle name="Normal 17 14 2 3 2 2 2" xfId="16470"/>
    <cellStyle name="Normal 17 14 2 3 2 2 3" xfId="16471"/>
    <cellStyle name="Normal 17 14 2 3 2 3" xfId="4810"/>
    <cellStyle name="Normal 17 14 2 3 2 3 2" xfId="16472"/>
    <cellStyle name="Normal 17 14 2 3 2 3 3" xfId="16473"/>
    <cellStyle name="Normal 17 14 2 3 2 4" xfId="16474"/>
    <cellStyle name="Normal 17 14 2 3 2 5" xfId="16475"/>
    <cellStyle name="Normal 17 14 2 3 3" xfId="4811"/>
    <cellStyle name="Normal 17 14 2 3 3 2" xfId="16476"/>
    <cellStyle name="Normal 17 14 2 3 3 3" xfId="16477"/>
    <cellStyle name="Normal 17 14 2 3 4" xfId="4812"/>
    <cellStyle name="Normal 17 14 2 3 4 2" xfId="16478"/>
    <cellStyle name="Normal 17 14 2 3 4 3" xfId="16479"/>
    <cellStyle name="Normal 17 14 2 3 5" xfId="16480"/>
    <cellStyle name="Normal 17 14 2 3 6" xfId="16481"/>
    <cellStyle name="Normal 17 14 2 4" xfId="4813"/>
    <cellStyle name="Normal 17 14 2 4 2" xfId="4814"/>
    <cellStyle name="Normal 17 14 2 4 2 2" xfId="16482"/>
    <cellStyle name="Normal 17 14 2 4 2 3" xfId="16483"/>
    <cellStyle name="Normal 17 14 2 4 3" xfId="4815"/>
    <cellStyle name="Normal 17 14 2 4 3 2" xfId="16484"/>
    <cellStyle name="Normal 17 14 2 4 3 3" xfId="16485"/>
    <cellStyle name="Normal 17 14 2 4 4" xfId="16486"/>
    <cellStyle name="Normal 17 14 2 4 5" xfId="16487"/>
    <cellStyle name="Normal 17 14 2 5" xfId="4816"/>
    <cellStyle name="Normal 17 14 2 5 2" xfId="16488"/>
    <cellStyle name="Normal 17 14 2 5 3" xfId="16489"/>
    <cellStyle name="Normal 17 14 2 6" xfId="4817"/>
    <cellStyle name="Normal 17 14 2 6 2" xfId="16490"/>
    <cellStyle name="Normal 17 14 2 6 3" xfId="16491"/>
    <cellStyle name="Normal 17 14 2 7" xfId="16492"/>
    <cellStyle name="Normal 17 14 2 8" xfId="16493"/>
    <cellStyle name="Normal 17 14 3" xfId="4818"/>
    <cellStyle name="Normal 17 14 3 2" xfId="4819"/>
    <cellStyle name="Normal 17 14 3 2 2" xfId="4820"/>
    <cellStyle name="Normal 17 14 3 2 2 2" xfId="4821"/>
    <cellStyle name="Normal 17 14 3 2 2 2 2" xfId="4822"/>
    <cellStyle name="Normal 17 14 3 2 2 2 2 2" xfId="16494"/>
    <cellStyle name="Normal 17 14 3 2 2 2 2 3" xfId="16495"/>
    <cellStyle name="Normal 17 14 3 2 2 2 3" xfId="4823"/>
    <cellStyle name="Normal 17 14 3 2 2 2 3 2" xfId="16496"/>
    <cellStyle name="Normal 17 14 3 2 2 2 3 3" xfId="16497"/>
    <cellStyle name="Normal 17 14 3 2 2 2 4" xfId="16498"/>
    <cellStyle name="Normal 17 14 3 2 2 2 5" xfId="16499"/>
    <cellStyle name="Normal 17 14 3 2 2 3" xfId="4824"/>
    <cellStyle name="Normal 17 14 3 2 2 3 2" xfId="16500"/>
    <cellStyle name="Normal 17 14 3 2 2 3 3" xfId="16501"/>
    <cellStyle name="Normal 17 14 3 2 2 4" xfId="4825"/>
    <cellStyle name="Normal 17 14 3 2 2 4 2" xfId="16502"/>
    <cellStyle name="Normal 17 14 3 2 2 4 3" xfId="16503"/>
    <cellStyle name="Normal 17 14 3 2 2 5" xfId="16504"/>
    <cellStyle name="Normal 17 14 3 2 2 6" xfId="16505"/>
    <cellStyle name="Normal 17 14 3 2 3" xfId="4826"/>
    <cellStyle name="Normal 17 14 3 2 3 2" xfId="4827"/>
    <cellStyle name="Normal 17 14 3 2 3 2 2" xfId="16506"/>
    <cellStyle name="Normal 17 14 3 2 3 2 3" xfId="16507"/>
    <cellStyle name="Normal 17 14 3 2 3 3" xfId="4828"/>
    <cellStyle name="Normal 17 14 3 2 3 3 2" xfId="16508"/>
    <cellStyle name="Normal 17 14 3 2 3 3 3" xfId="16509"/>
    <cellStyle name="Normal 17 14 3 2 3 4" xfId="16510"/>
    <cellStyle name="Normal 17 14 3 2 3 5" xfId="16511"/>
    <cellStyle name="Normal 17 14 3 2 4" xfId="4829"/>
    <cellStyle name="Normal 17 14 3 2 4 2" xfId="16512"/>
    <cellStyle name="Normal 17 14 3 2 4 3" xfId="16513"/>
    <cellStyle name="Normal 17 14 3 2 5" xfId="4830"/>
    <cellStyle name="Normal 17 14 3 2 5 2" xfId="16514"/>
    <cellStyle name="Normal 17 14 3 2 5 3" xfId="16515"/>
    <cellStyle name="Normal 17 14 3 2 6" xfId="16516"/>
    <cellStyle name="Normal 17 14 3 2 7" xfId="16517"/>
    <cellStyle name="Normal 17 14 3 3" xfId="4831"/>
    <cellStyle name="Normal 17 14 3 3 2" xfId="4832"/>
    <cellStyle name="Normal 17 14 3 3 2 2" xfId="4833"/>
    <cellStyle name="Normal 17 14 3 3 2 2 2" xfId="16518"/>
    <cellStyle name="Normal 17 14 3 3 2 2 3" xfId="16519"/>
    <cellStyle name="Normal 17 14 3 3 2 3" xfId="4834"/>
    <cellStyle name="Normal 17 14 3 3 2 3 2" xfId="16520"/>
    <cellStyle name="Normal 17 14 3 3 2 3 3" xfId="16521"/>
    <cellStyle name="Normal 17 14 3 3 2 4" xfId="16522"/>
    <cellStyle name="Normal 17 14 3 3 2 5" xfId="16523"/>
    <cellStyle name="Normal 17 14 3 3 3" xfId="4835"/>
    <cellStyle name="Normal 17 14 3 3 3 2" xfId="16524"/>
    <cellStyle name="Normal 17 14 3 3 3 3" xfId="16525"/>
    <cellStyle name="Normal 17 14 3 3 4" xfId="4836"/>
    <cellStyle name="Normal 17 14 3 3 4 2" xfId="16526"/>
    <cellStyle name="Normal 17 14 3 3 4 3" xfId="16527"/>
    <cellStyle name="Normal 17 14 3 3 5" xfId="16528"/>
    <cellStyle name="Normal 17 14 3 3 6" xfId="16529"/>
    <cellStyle name="Normal 17 14 3 4" xfId="4837"/>
    <cellStyle name="Normal 17 14 3 4 2" xfId="4838"/>
    <cellStyle name="Normal 17 14 3 4 2 2" xfId="16530"/>
    <cellStyle name="Normal 17 14 3 4 2 3" xfId="16531"/>
    <cellStyle name="Normal 17 14 3 4 3" xfId="4839"/>
    <cellStyle name="Normal 17 14 3 4 3 2" xfId="16532"/>
    <cellStyle name="Normal 17 14 3 4 3 3" xfId="16533"/>
    <cellStyle name="Normal 17 14 3 4 4" xfId="16534"/>
    <cellStyle name="Normal 17 14 3 4 5" xfId="16535"/>
    <cellStyle name="Normal 17 14 3 5" xfId="4840"/>
    <cellStyle name="Normal 17 14 3 5 2" xfId="16536"/>
    <cellStyle name="Normal 17 14 3 5 3" xfId="16537"/>
    <cellStyle name="Normal 17 14 3 6" xfId="4841"/>
    <cellStyle name="Normal 17 14 3 6 2" xfId="16538"/>
    <cellStyle name="Normal 17 14 3 6 3" xfId="16539"/>
    <cellStyle name="Normal 17 14 3 7" xfId="16540"/>
    <cellStyle name="Normal 17 14 3 8" xfId="16541"/>
    <cellStyle name="Normal 17 14 4" xfId="4842"/>
    <cellStyle name="Normal 17 14 4 2" xfId="4843"/>
    <cellStyle name="Normal 17 14 4 2 2" xfId="4844"/>
    <cellStyle name="Normal 17 14 4 2 2 2" xfId="4845"/>
    <cellStyle name="Normal 17 14 4 2 2 2 2" xfId="4846"/>
    <cellStyle name="Normal 17 14 4 2 2 2 2 2" xfId="16542"/>
    <cellStyle name="Normal 17 14 4 2 2 2 2 3" xfId="16543"/>
    <cellStyle name="Normal 17 14 4 2 2 2 3" xfId="4847"/>
    <cellStyle name="Normal 17 14 4 2 2 2 3 2" xfId="16544"/>
    <cellStyle name="Normal 17 14 4 2 2 2 3 3" xfId="16545"/>
    <cellStyle name="Normal 17 14 4 2 2 2 4" xfId="16546"/>
    <cellStyle name="Normal 17 14 4 2 2 2 5" xfId="16547"/>
    <cellStyle name="Normal 17 14 4 2 2 3" xfId="4848"/>
    <cellStyle name="Normal 17 14 4 2 2 3 2" xfId="16548"/>
    <cellStyle name="Normal 17 14 4 2 2 3 3" xfId="16549"/>
    <cellStyle name="Normal 17 14 4 2 2 4" xfId="4849"/>
    <cellStyle name="Normal 17 14 4 2 2 4 2" xfId="16550"/>
    <cellStyle name="Normal 17 14 4 2 2 4 3" xfId="16551"/>
    <cellStyle name="Normal 17 14 4 2 2 5" xfId="16552"/>
    <cellStyle name="Normal 17 14 4 2 2 6" xfId="16553"/>
    <cellStyle name="Normal 17 14 4 2 3" xfId="4850"/>
    <cellStyle name="Normal 17 14 4 2 3 2" xfId="4851"/>
    <cellStyle name="Normal 17 14 4 2 3 2 2" xfId="16554"/>
    <cellStyle name="Normal 17 14 4 2 3 2 3" xfId="16555"/>
    <cellStyle name="Normal 17 14 4 2 3 3" xfId="4852"/>
    <cellStyle name="Normal 17 14 4 2 3 3 2" xfId="16556"/>
    <cellStyle name="Normal 17 14 4 2 3 3 3" xfId="16557"/>
    <cellStyle name="Normal 17 14 4 2 3 4" xfId="16558"/>
    <cellStyle name="Normal 17 14 4 2 3 5" xfId="16559"/>
    <cellStyle name="Normal 17 14 4 2 4" xfId="4853"/>
    <cellStyle name="Normal 17 14 4 2 4 2" xfId="16560"/>
    <cellStyle name="Normal 17 14 4 2 4 3" xfId="16561"/>
    <cellStyle name="Normal 17 14 4 2 5" xfId="4854"/>
    <cellStyle name="Normal 17 14 4 2 5 2" xfId="16562"/>
    <cellStyle name="Normal 17 14 4 2 5 3" xfId="16563"/>
    <cellStyle name="Normal 17 14 4 2 6" xfId="16564"/>
    <cellStyle name="Normal 17 14 4 2 7" xfId="16565"/>
    <cellStyle name="Normal 17 14 4 3" xfId="4855"/>
    <cellStyle name="Normal 17 14 4 3 2" xfId="4856"/>
    <cellStyle name="Normal 17 14 4 3 2 2" xfId="4857"/>
    <cellStyle name="Normal 17 14 4 3 2 2 2" xfId="16566"/>
    <cellStyle name="Normal 17 14 4 3 2 2 3" xfId="16567"/>
    <cellStyle name="Normal 17 14 4 3 2 3" xfId="4858"/>
    <cellStyle name="Normal 17 14 4 3 2 3 2" xfId="16568"/>
    <cellStyle name="Normal 17 14 4 3 2 3 3" xfId="16569"/>
    <cellStyle name="Normal 17 14 4 3 2 4" xfId="16570"/>
    <cellStyle name="Normal 17 14 4 3 2 5" xfId="16571"/>
    <cellStyle name="Normal 17 14 4 3 3" xfId="4859"/>
    <cellStyle name="Normal 17 14 4 3 3 2" xfId="16572"/>
    <cellStyle name="Normal 17 14 4 3 3 3" xfId="16573"/>
    <cellStyle name="Normal 17 14 4 3 4" xfId="4860"/>
    <cellStyle name="Normal 17 14 4 3 4 2" xfId="16574"/>
    <cellStyle name="Normal 17 14 4 3 4 3" xfId="16575"/>
    <cellStyle name="Normal 17 14 4 3 5" xfId="16576"/>
    <cellStyle name="Normal 17 14 4 3 6" xfId="16577"/>
    <cellStyle name="Normal 17 14 4 4" xfId="4861"/>
    <cellStyle name="Normal 17 14 4 4 2" xfId="4862"/>
    <cellStyle name="Normal 17 14 4 4 2 2" xfId="16578"/>
    <cellStyle name="Normal 17 14 4 4 2 3" xfId="16579"/>
    <cellStyle name="Normal 17 14 4 4 3" xfId="4863"/>
    <cellStyle name="Normal 17 14 4 4 3 2" xfId="16580"/>
    <cellStyle name="Normal 17 14 4 4 3 3" xfId="16581"/>
    <cellStyle name="Normal 17 14 4 4 4" xfId="16582"/>
    <cellStyle name="Normal 17 14 4 4 5" xfId="16583"/>
    <cellStyle name="Normal 17 14 4 5" xfId="4864"/>
    <cellStyle name="Normal 17 14 4 5 2" xfId="16584"/>
    <cellStyle name="Normal 17 14 4 5 3" xfId="16585"/>
    <cellStyle name="Normal 17 14 4 6" xfId="4865"/>
    <cellStyle name="Normal 17 14 4 6 2" xfId="16586"/>
    <cellStyle name="Normal 17 14 4 6 3" xfId="16587"/>
    <cellStyle name="Normal 17 14 4 7" xfId="16588"/>
    <cellStyle name="Normal 17 14 4 8" xfId="16589"/>
    <cellStyle name="Normal 17 14 5" xfId="4866"/>
    <cellStyle name="Normal 17 14 5 2" xfId="4867"/>
    <cellStyle name="Normal 17 14 5 2 2" xfId="4868"/>
    <cellStyle name="Normal 17 14 5 2 2 2" xfId="4869"/>
    <cellStyle name="Normal 17 14 5 2 2 2 2" xfId="16590"/>
    <cellStyle name="Normal 17 14 5 2 2 2 3" xfId="16591"/>
    <cellStyle name="Normal 17 14 5 2 2 3" xfId="4870"/>
    <cellStyle name="Normal 17 14 5 2 2 3 2" xfId="16592"/>
    <cellStyle name="Normal 17 14 5 2 2 3 3" xfId="16593"/>
    <cellStyle name="Normal 17 14 5 2 2 4" xfId="16594"/>
    <cellStyle name="Normal 17 14 5 2 2 5" xfId="16595"/>
    <cellStyle name="Normal 17 14 5 2 3" xfId="4871"/>
    <cellStyle name="Normal 17 14 5 2 3 2" xfId="16596"/>
    <cellStyle name="Normal 17 14 5 2 3 3" xfId="16597"/>
    <cellStyle name="Normal 17 14 5 2 4" xfId="4872"/>
    <cellStyle name="Normal 17 14 5 2 4 2" xfId="16598"/>
    <cellStyle name="Normal 17 14 5 2 4 3" xfId="16599"/>
    <cellStyle name="Normal 17 14 5 2 5" xfId="16600"/>
    <cellStyle name="Normal 17 14 5 2 6" xfId="16601"/>
    <cellStyle name="Normal 17 14 5 3" xfId="4873"/>
    <cellStyle name="Normal 17 14 5 3 2" xfId="4874"/>
    <cellStyle name="Normal 17 14 5 3 2 2" xfId="16602"/>
    <cellStyle name="Normal 17 14 5 3 2 3" xfId="16603"/>
    <cellStyle name="Normal 17 14 5 3 3" xfId="4875"/>
    <cellStyle name="Normal 17 14 5 3 3 2" xfId="16604"/>
    <cellStyle name="Normal 17 14 5 3 3 3" xfId="16605"/>
    <cellStyle name="Normal 17 14 5 3 4" xfId="16606"/>
    <cellStyle name="Normal 17 14 5 3 5" xfId="16607"/>
    <cellStyle name="Normal 17 14 5 4" xfId="4876"/>
    <cellStyle name="Normal 17 14 5 4 2" xfId="16608"/>
    <cellStyle name="Normal 17 14 5 4 3" xfId="16609"/>
    <cellStyle name="Normal 17 14 5 5" xfId="4877"/>
    <cellStyle name="Normal 17 14 5 5 2" xfId="16610"/>
    <cellStyle name="Normal 17 14 5 5 3" xfId="16611"/>
    <cellStyle name="Normal 17 14 5 6" xfId="16612"/>
    <cellStyle name="Normal 17 14 5 7" xfId="16613"/>
    <cellStyle name="Normal 17 14 6" xfId="4878"/>
    <cellStyle name="Normal 17 14 6 2" xfId="4879"/>
    <cellStyle name="Normal 17 14 6 2 2" xfId="4880"/>
    <cellStyle name="Normal 17 14 6 2 2 2" xfId="16614"/>
    <cellStyle name="Normal 17 14 6 2 2 3" xfId="16615"/>
    <cellStyle name="Normal 17 14 6 2 3" xfId="4881"/>
    <cellStyle name="Normal 17 14 6 2 3 2" xfId="16616"/>
    <cellStyle name="Normal 17 14 6 2 3 3" xfId="16617"/>
    <cellStyle name="Normal 17 14 6 2 4" xfId="16618"/>
    <cellStyle name="Normal 17 14 6 2 5" xfId="16619"/>
    <cellStyle name="Normal 17 14 6 3" xfId="4882"/>
    <cellStyle name="Normal 17 14 6 3 2" xfId="16620"/>
    <cellStyle name="Normal 17 14 6 3 3" xfId="16621"/>
    <cellStyle name="Normal 17 14 6 4" xfId="4883"/>
    <cellStyle name="Normal 17 14 6 4 2" xfId="16622"/>
    <cellStyle name="Normal 17 14 6 4 3" xfId="16623"/>
    <cellStyle name="Normal 17 14 6 5" xfId="16624"/>
    <cellStyle name="Normal 17 14 6 6" xfId="16625"/>
    <cellStyle name="Normal 17 14 7" xfId="4884"/>
    <cellStyle name="Normal 17 14 7 2" xfId="4885"/>
    <cellStyle name="Normal 17 14 7 2 2" xfId="16626"/>
    <cellStyle name="Normal 17 14 7 2 3" xfId="16627"/>
    <cellStyle name="Normal 17 14 7 3" xfId="4886"/>
    <cellStyle name="Normal 17 14 7 3 2" xfId="16628"/>
    <cellStyle name="Normal 17 14 7 3 3" xfId="16629"/>
    <cellStyle name="Normal 17 14 7 4" xfId="16630"/>
    <cellStyle name="Normal 17 14 7 5" xfId="16631"/>
    <cellStyle name="Normal 17 14 8" xfId="4887"/>
    <cellStyle name="Normal 17 14 8 2" xfId="16632"/>
    <cellStyle name="Normal 17 14 8 3" xfId="16633"/>
    <cellStyle name="Normal 17 14 9" xfId="4888"/>
    <cellStyle name="Normal 17 14 9 2" xfId="16634"/>
    <cellStyle name="Normal 17 14 9 3" xfId="16635"/>
    <cellStyle name="Normal 17 15" xfId="4889"/>
    <cellStyle name="Normal 17 15 10" xfId="16636"/>
    <cellStyle name="Normal 17 15 11" xfId="16637"/>
    <cellStyle name="Normal 17 15 2" xfId="4890"/>
    <cellStyle name="Normal 17 15 2 2" xfId="4891"/>
    <cellStyle name="Normal 17 15 2 2 2" xfId="4892"/>
    <cellStyle name="Normal 17 15 2 2 2 2" xfId="4893"/>
    <cellStyle name="Normal 17 15 2 2 2 2 2" xfId="4894"/>
    <cellStyle name="Normal 17 15 2 2 2 2 2 2" xfId="16638"/>
    <cellStyle name="Normal 17 15 2 2 2 2 2 3" xfId="16639"/>
    <cellStyle name="Normal 17 15 2 2 2 2 3" xfId="4895"/>
    <cellStyle name="Normal 17 15 2 2 2 2 3 2" xfId="16640"/>
    <cellStyle name="Normal 17 15 2 2 2 2 3 3" xfId="16641"/>
    <cellStyle name="Normal 17 15 2 2 2 2 4" xfId="16642"/>
    <cellStyle name="Normal 17 15 2 2 2 2 5" xfId="16643"/>
    <cellStyle name="Normal 17 15 2 2 2 3" xfId="4896"/>
    <cellStyle name="Normal 17 15 2 2 2 3 2" xfId="16644"/>
    <cellStyle name="Normal 17 15 2 2 2 3 3" xfId="16645"/>
    <cellStyle name="Normal 17 15 2 2 2 4" xfId="4897"/>
    <cellStyle name="Normal 17 15 2 2 2 4 2" xfId="16646"/>
    <cellStyle name="Normal 17 15 2 2 2 4 3" xfId="16647"/>
    <cellStyle name="Normal 17 15 2 2 2 5" xfId="16648"/>
    <cellStyle name="Normal 17 15 2 2 2 6" xfId="16649"/>
    <cellStyle name="Normal 17 15 2 2 3" xfId="4898"/>
    <cellStyle name="Normal 17 15 2 2 3 2" xfId="4899"/>
    <cellStyle name="Normal 17 15 2 2 3 2 2" xfId="16650"/>
    <cellStyle name="Normal 17 15 2 2 3 2 3" xfId="16651"/>
    <cellStyle name="Normal 17 15 2 2 3 3" xfId="4900"/>
    <cellStyle name="Normal 17 15 2 2 3 3 2" xfId="16652"/>
    <cellStyle name="Normal 17 15 2 2 3 3 3" xfId="16653"/>
    <cellStyle name="Normal 17 15 2 2 3 4" xfId="16654"/>
    <cellStyle name="Normal 17 15 2 2 3 5" xfId="16655"/>
    <cellStyle name="Normal 17 15 2 2 4" xfId="4901"/>
    <cellStyle name="Normal 17 15 2 2 4 2" xfId="16656"/>
    <cellStyle name="Normal 17 15 2 2 4 3" xfId="16657"/>
    <cellStyle name="Normal 17 15 2 2 5" xfId="4902"/>
    <cellStyle name="Normal 17 15 2 2 5 2" xfId="16658"/>
    <cellStyle name="Normal 17 15 2 2 5 3" xfId="16659"/>
    <cellStyle name="Normal 17 15 2 2 6" xfId="16660"/>
    <cellStyle name="Normal 17 15 2 2 7" xfId="16661"/>
    <cellStyle name="Normal 17 15 2 3" xfId="4903"/>
    <cellStyle name="Normal 17 15 2 3 2" xfId="4904"/>
    <cellStyle name="Normal 17 15 2 3 2 2" xfId="4905"/>
    <cellStyle name="Normal 17 15 2 3 2 2 2" xfId="16662"/>
    <cellStyle name="Normal 17 15 2 3 2 2 3" xfId="16663"/>
    <cellStyle name="Normal 17 15 2 3 2 3" xfId="4906"/>
    <cellStyle name="Normal 17 15 2 3 2 3 2" xfId="16664"/>
    <cellStyle name="Normal 17 15 2 3 2 3 3" xfId="16665"/>
    <cellStyle name="Normal 17 15 2 3 2 4" xfId="16666"/>
    <cellStyle name="Normal 17 15 2 3 2 5" xfId="16667"/>
    <cellStyle name="Normal 17 15 2 3 3" xfId="4907"/>
    <cellStyle name="Normal 17 15 2 3 3 2" xfId="16668"/>
    <cellStyle name="Normal 17 15 2 3 3 3" xfId="16669"/>
    <cellStyle name="Normal 17 15 2 3 4" xfId="4908"/>
    <cellStyle name="Normal 17 15 2 3 4 2" xfId="16670"/>
    <cellStyle name="Normal 17 15 2 3 4 3" xfId="16671"/>
    <cellStyle name="Normal 17 15 2 3 5" xfId="16672"/>
    <cellStyle name="Normal 17 15 2 3 6" xfId="16673"/>
    <cellStyle name="Normal 17 15 2 4" xfId="4909"/>
    <cellStyle name="Normal 17 15 2 4 2" xfId="4910"/>
    <cellStyle name="Normal 17 15 2 4 2 2" xfId="16674"/>
    <cellStyle name="Normal 17 15 2 4 2 3" xfId="16675"/>
    <cellStyle name="Normal 17 15 2 4 3" xfId="4911"/>
    <cellStyle name="Normal 17 15 2 4 3 2" xfId="16676"/>
    <cellStyle name="Normal 17 15 2 4 3 3" xfId="16677"/>
    <cellStyle name="Normal 17 15 2 4 4" xfId="16678"/>
    <cellStyle name="Normal 17 15 2 4 5" xfId="16679"/>
    <cellStyle name="Normal 17 15 2 5" xfId="4912"/>
    <cellStyle name="Normal 17 15 2 5 2" xfId="16680"/>
    <cellStyle name="Normal 17 15 2 5 3" xfId="16681"/>
    <cellStyle name="Normal 17 15 2 6" xfId="4913"/>
    <cellStyle name="Normal 17 15 2 6 2" xfId="16682"/>
    <cellStyle name="Normal 17 15 2 6 3" xfId="16683"/>
    <cellStyle name="Normal 17 15 2 7" xfId="16684"/>
    <cellStyle name="Normal 17 15 2 8" xfId="16685"/>
    <cellStyle name="Normal 17 15 3" xfId="4914"/>
    <cellStyle name="Normal 17 15 3 2" xfId="4915"/>
    <cellStyle name="Normal 17 15 3 2 2" xfId="4916"/>
    <cellStyle name="Normal 17 15 3 2 2 2" xfId="4917"/>
    <cellStyle name="Normal 17 15 3 2 2 2 2" xfId="4918"/>
    <cellStyle name="Normal 17 15 3 2 2 2 2 2" xfId="16686"/>
    <cellStyle name="Normal 17 15 3 2 2 2 2 3" xfId="16687"/>
    <cellStyle name="Normal 17 15 3 2 2 2 3" xfId="4919"/>
    <cellStyle name="Normal 17 15 3 2 2 2 3 2" xfId="16688"/>
    <cellStyle name="Normal 17 15 3 2 2 2 3 3" xfId="16689"/>
    <cellStyle name="Normal 17 15 3 2 2 2 4" xfId="16690"/>
    <cellStyle name="Normal 17 15 3 2 2 2 5" xfId="16691"/>
    <cellStyle name="Normal 17 15 3 2 2 3" xfId="4920"/>
    <cellStyle name="Normal 17 15 3 2 2 3 2" xfId="16692"/>
    <cellStyle name="Normal 17 15 3 2 2 3 3" xfId="16693"/>
    <cellStyle name="Normal 17 15 3 2 2 4" xfId="4921"/>
    <cellStyle name="Normal 17 15 3 2 2 4 2" xfId="16694"/>
    <cellStyle name="Normal 17 15 3 2 2 4 3" xfId="16695"/>
    <cellStyle name="Normal 17 15 3 2 2 5" xfId="16696"/>
    <cellStyle name="Normal 17 15 3 2 2 6" xfId="16697"/>
    <cellStyle name="Normal 17 15 3 2 3" xfId="4922"/>
    <cellStyle name="Normal 17 15 3 2 3 2" xfId="4923"/>
    <cellStyle name="Normal 17 15 3 2 3 2 2" xfId="16698"/>
    <cellStyle name="Normal 17 15 3 2 3 2 3" xfId="16699"/>
    <cellStyle name="Normal 17 15 3 2 3 3" xfId="4924"/>
    <cellStyle name="Normal 17 15 3 2 3 3 2" xfId="16700"/>
    <cellStyle name="Normal 17 15 3 2 3 3 3" xfId="16701"/>
    <cellStyle name="Normal 17 15 3 2 3 4" xfId="16702"/>
    <cellStyle name="Normal 17 15 3 2 3 5" xfId="16703"/>
    <cellStyle name="Normal 17 15 3 2 4" xfId="4925"/>
    <cellStyle name="Normal 17 15 3 2 4 2" xfId="16704"/>
    <cellStyle name="Normal 17 15 3 2 4 3" xfId="16705"/>
    <cellStyle name="Normal 17 15 3 2 5" xfId="4926"/>
    <cellStyle name="Normal 17 15 3 2 5 2" xfId="16706"/>
    <cellStyle name="Normal 17 15 3 2 5 3" xfId="16707"/>
    <cellStyle name="Normal 17 15 3 2 6" xfId="16708"/>
    <cellStyle name="Normal 17 15 3 2 7" xfId="16709"/>
    <cellStyle name="Normal 17 15 3 3" xfId="4927"/>
    <cellStyle name="Normal 17 15 3 3 2" xfId="4928"/>
    <cellStyle name="Normal 17 15 3 3 2 2" xfId="4929"/>
    <cellStyle name="Normal 17 15 3 3 2 2 2" xfId="16710"/>
    <cellStyle name="Normal 17 15 3 3 2 2 3" xfId="16711"/>
    <cellStyle name="Normal 17 15 3 3 2 3" xfId="4930"/>
    <cellStyle name="Normal 17 15 3 3 2 3 2" xfId="16712"/>
    <cellStyle name="Normal 17 15 3 3 2 3 3" xfId="16713"/>
    <cellStyle name="Normal 17 15 3 3 2 4" xfId="16714"/>
    <cellStyle name="Normal 17 15 3 3 2 5" xfId="16715"/>
    <cellStyle name="Normal 17 15 3 3 3" xfId="4931"/>
    <cellStyle name="Normal 17 15 3 3 3 2" xfId="16716"/>
    <cellStyle name="Normal 17 15 3 3 3 3" xfId="16717"/>
    <cellStyle name="Normal 17 15 3 3 4" xfId="4932"/>
    <cellStyle name="Normal 17 15 3 3 4 2" xfId="16718"/>
    <cellStyle name="Normal 17 15 3 3 4 3" xfId="16719"/>
    <cellStyle name="Normal 17 15 3 3 5" xfId="16720"/>
    <cellStyle name="Normal 17 15 3 3 6" xfId="16721"/>
    <cellStyle name="Normal 17 15 3 4" xfId="4933"/>
    <cellStyle name="Normal 17 15 3 4 2" xfId="4934"/>
    <cellStyle name="Normal 17 15 3 4 2 2" xfId="16722"/>
    <cellStyle name="Normal 17 15 3 4 2 3" xfId="16723"/>
    <cellStyle name="Normal 17 15 3 4 3" xfId="4935"/>
    <cellStyle name="Normal 17 15 3 4 3 2" xfId="16724"/>
    <cellStyle name="Normal 17 15 3 4 3 3" xfId="16725"/>
    <cellStyle name="Normal 17 15 3 4 4" xfId="16726"/>
    <cellStyle name="Normal 17 15 3 4 5" xfId="16727"/>
    <cellStyle name="Normal 17 15 3 5" xfId="4936"/>
    <cellStyle name="Normal 17 15 3 5 2" xfId="16728"/>
    <cellStyle name="Normal 17 15 3 5 3" xfId="16729"/>
    <cellStyle name="Normal 17 15 3 6" xfId="4937"/>
    <cellStyle name="Normal 17 15 3 6 2" xfId="16730"/>
    <cellStyle name="Normal 17 15 3 6 3" xfId="16731"/>
    <cellStyle name="Normal 17 15 3 7" xfId="16732"/>
    <cellStyle name="Normal 17 15 3 8" xfId="16733"/>
    <cellStyle name="Normal 17 15 4" xfId="4938"/>
    <cellStyle name="Normal 17 15 4 2" xfId="4939"/>
    <cellStyle name="Normal 17 15 4 2 2" xfId="4940"/>
    <cellStyle name="Normal 17 15 4 2 2 2" xfId="4941"/>
    <cellStyle name="Normal 17 15 4 2 2 2 2" xfId="4942"/>
    <cellStyle name="Normal 17 15 4 2 2 2 2 2" xfId="16734"/>
    <cellStyle name="Normal 17 15 4 2 2 2 2 3" xfId="16735"/>
    <cellStyle name="Normal 17 15 4 2 2 2 3" xfId="4943"/>
    <cellStyle name="Normal 17 15 4 2 2 2 3 2" xfId="16736"/>
    <cellStyle name="Normal 17 15 4 2 2 2 3 3" xfId="16737"/>
    <cellStyle name="Normal 17 15 4 2 2 2 4" xfId="16738"/>
    <cellStyle name="Normal 17 15 4 2 2 2 5" xfId="16739"/>
    <cellStyle name="Normal 17 15 4 2 2 3" xfId="4944"/>
    <cellStyle name="Normal 17 15 4 2 2 3 2" xfId="16740"/>
    <cellStyle name="Normal 17 15 4 2 2 3 3" xfId="16741"/>
    <cellStyle name="Normal 17 15 4 2 2 4" xfId="4945"/>
    <cellStyle name="Normal 17 15 4 2 2 4 2" xfId="16742"/>
    <cellStyle name="Normal 17 15 4 2 2 4 3" xfId="16743"/>
    <cellStyle name="Normal 17 15 4 2 2 5" xfId="16744"/>
    <cellStyle name="Normal 17 15 4 2 2 6" xfId="16745"/>
    <cellStyle name="Normal 17 15 4 2 3" xfId="4946"/>
    <cellStyle name="Normal 17 15 4 2 3 2" xfId="4947"/>
    <cellStyle name="Normal 17 15 4 2 3 2 2" xfId="16746"/>
    <cellStyle name="Normal 17 15 4 2 3 2 3" xfId="16747"/>
    <cellStyle name="Normal 17 15 4 2 3 3" xfId="4948"/>
    <cellStyle name="Normal 17 15 4 2 3 3 2" xfId="16748"/>
    <cellStyle name="Normal 17 15 4 2 3 3 3" xfId="16749"/>
    <cellStyle name="Normal 17 15 4 2 3 4" xfId="16750"/>
    <cellStyle name="Normal 17 15 4 2 3 5" xfId="16751"/>
    <cellStyle name="Normal 17 15 4 2 4" xfId="4949"/>
    <cellStyle name="Normal 17 15 4 2 4 2" xfId="16752"/>
    <cellStyle name="Normal 17 15 4 2 4 3" xfId="16753"/>
    <cellStyle name="Normal 17 15 4 2 5" xfId="4950"/>
    <cellStyle name="Normal 17 15 4 2 5 2" xfId="16754"/>
    <cellStyle name="Normal 17 15 4 2 5 3" xfId="16755"/>
    <cellStyle name="Normal 17 15 4 2 6" xfId="16756"/>
    <cellStyle name="Normal 17 15 4 2 7" xfId="16757"/>
    <cellStyle name="Normal 17 15 4 3" xfId="4951"/>
    <cellStyle name="Normal 17 15 4 3 2" xfId="4952"/>
    <cellStyle name="Normal 17 15 4 3 2 2" xfId="4953"/>
    <cellStyle name="Normal 17 15 4 3 2 2 2" xfId="16758"/>
    <cellStyle name="Normal 17 15 4 3 2 2 3" xfId="16759"/>
    <cellStyle name="Normal 17 15 4 3 2 3" xfId="4954"/>
    <cellStyle name="Normal 17 15 4 3 2 3 2" xfId="16760"/>
    <cellStyle name="Normal 17 15 4 3 2 3 3" xfId="16761"/>
    <cellStyle name="Normal 17 15 4 3 2 4" xfId="16762"/>
    <cellStyle name="Normal 17 15 4 3 2 5" xfId="16763"/>
    <cellStyle name="Normal 17 15 4 3 3" xfId="4955"/>
    <cellStyle name="Normal 17 15 4 3 3 2" xfId="16764"/>
    <cellStyle name="Normal 17 15 4 3 3 3" xfId="16765"/>
    <cellStyle name="Normal 17 15 4 3 4" xfId="4956"/>
    <cellStyle name="Normal 17 15 4 3 4 2" xfId="16766"/>
    <cellStyle name="Normal 17 15 4 3 4 3" xfId="16767"/>
    <cellStyle name="Normal 17 15 4 3 5" xfId="16768"/>
    <cellStyle name="Normal 17 15 4 3 6" xfId="16769"/>
    <cellStyle name="Normal 17 15 4 4" xfId="4957"/>
    <cellStyle name="Normal 17 15 4 4 2" xfId="4958"/>
    <cellStyle name="Normal 17 15 4 4 2 2" xfId="16770"/>
    <cellStyle name="Normal 17 15 4 4 2 3" xfId="16771"/>
    <cellStyle name="Normal 17 15 4 4 3" xfId="4959"/>
    <cellStyle name="Normal 17 15 4 4 3 2" xfId="16772"/>
    <cellStyle name="Normal 17 15 4 4 3 3" xfId="16773"/>
    <cellStyle name="Normal 17 15 4 4 4" xfId="16774"/>
    <cellStyle name="Normal 17 15 4 4 5" xfId="16775"/>
    <cellStyle name="Normal 17 15 4 5" xfId="4960"/>
    <cellStyle name="Normal 17 15 4 5 2" xfId="16776"/>
    <cellStyle name="Normal 17 15 4 5 3" xfId="16777"/>
    <cellStyle name="Normal 17 15 4 6" xfId="4961"/>
    <cellStyle name="Normal 17 15 4 6 2" xfId="16778"/>
    <cellStyle name="Normal 17 15 4 6 3" xfId="16779"/>
    <cellStyle name="Normal 17 15 4 7" xfId="16780"/>
    <cellStyle name="Normal 17 15 4 8" xfId="16781"/>
    <cellStyle name="Normal 17 15 5" xfId="4962"/>
    <cellStyle name="Normal 17 15 5 2" xfId="4963"/>
    <cellStyle name="Normal 17 15 5 2 2" xfId="4964"/>
    <cellStyle name="Normal 17 15 5 2 2 2" xfId="4965"/>
    <cellStyle name="Normal 17 15 5 2 2 2 2" xfId="16782"/>
    <cellStyle name="Normal 17 15 5 2 2 2 3" xfId="16783"/>
    <cellStyle name="Normal 17 15 5 2 2 3" xfId="4966"/>
    <cellStyle name="Normal 17 15 5 2 2 3 2" xfId="16784"/>
    <cellStyle name="Normal 17 15 5 2 2 3 3" xfId="16785"/>
    <cellStyle name="Normal 17 15 5 2 2 4" xfId="16786"/>
    <cellStyle name="Normal 17 15 5 2 2 5" xfId="16787"/>
    <cellStyle name="Normal 17 15 5 2 3" xfId="4967"/>
    <cellStyle name="Normal 17 15 5 2 3 2" xfId="16788"/>
    <cellStyle name="Normal 17 15 5 2 3 3" xfId="16789"/>
    <cellStyle name="Normal 17 15 5 2 4" xfId="4968"/>
    <cellStyle name="Normal 17 15 5 2 4 2" xfId="16790"/>
    <cellStyle name="Normal 17 15 5 2 4 3" xfId="16791"/>
    <cellStyle name="Normal 17 15 5 2 5" xfId="16792"/>
    <cellStyle name="Normal 17 15 5 2 6" xfId="16793"/>
    <cellStyle name="Normal 17 15 5 3" xfId="4969"/>
    <cellStyle name="Normal 17 15 5 3 2" xfId="4970"/>
    <cellStyle name="Normal 17 15 5 3 2 2" xfId="16794"/>
    <cellStyle name="Normal 17 15 5 3 2 3" xfId="16795"/>
    <cellStyle name="Normal 17 15 5 3 3" xfId="4971"/>
    <cellStyle name="Normal 17 15 5 3 3 2" xfId="16796"/>
    <cellStyle name="Normal 17 15 5 3 3 3" xfId="16797"/>
    <cellStyle name="Normal 17 15 5 3 4" xfId="16798"/>
    <cellStyle name="Normal 17 15 5 3 5" xfId="16799"/>
    <cellStyle name="Normal 17 15 5 4" xfId="4972"/>
    <cellStyle name="Normal 17 15 5 4 2" xfId="16800"/>
    <cellStyle name="Normal 17 15 5 4 3" xfId="16801"/>
    <cellStyle name="Normal 17 15 5 5" xfId="4973"/>
    <cellStyle name="Normal 17 15 5 5 2" xfId="16802"/>
    <cellStyle name="Normal 17 15 5 5 3" xfId="16803"/>
    <cellStyle name="Normal 17 15 5 6" xfId="16804"/>
    <cellStyle name="Normal 17 15 5 7" xfId="16805"/>
    <cellStyle name="Normal 17 15 6" xfId="4974"/>
    <cellStyle name="Normal 17 15 6 2" xfId="4975"/>
    <cellStyle name="Normal 17 15 6 2 2" xfId="4976"/>
    <cellStyle name="Normal 17 15 6 2 2 2" xfId="16806"/>
    <cellStyle name="Normal 17 15 6 2 2 3" xfId="16807"/>
    <cellStyle name="Normal 17 15 6 2 3" xfId="4977"/>
    <cellStyle name="Normal 17 15 6 2 3 2" xfId="16808"/>
    <cellStyle name="Normal 17 15 6 2 3 3" xfId="16809"/>
    <cellStyle name="Normal 17 15 6 2 4" xfId="16810"/>
    <cellStyle name="Normal 17 15 6 2 5" xfId="16811"/>
    <cellStyle name="Normal 17 15 6 3" xfId="4978"/>
    <cellStyle name="Normal 17 15 6 3 2" xfId="16812"/>
    <cellStyle name="Normal 17 15 6 3 3" xfId="16813"/>
    <cellStyle name="Normal 17 15 6 4" xfId="4979"/>
    <cellStyle name="Normal 17 15 6 4 2" xfId="16814"/>
    <cellStyle name="Normal 17 15 6 4 3" xfId="16815"/>
    <cellStyle name="Normal 17 15 6 5" xfId="16816"/>
    <cellStyle name="Normal 17 15 6 6" xfId="16817"/>
    <cellStyle name="Normal 17 15 7" xfId="4980"/>
    <cellStyle name="Normal 17 15 7 2" xfId="4981"/>
    <cellStyle name="Normal 17 15 7 2 2" xfId="16818"/>
    <cellStyle name="Normal 17 15 7 2 3" xfId="16819"/>
    <cellStyle name="Normal 17 15 7 3" xfId="4982"/>
    <cellStyle name="Normal 17 15 7 3 2" xfId="16820"/>
    <cellStyle name="Normal 17 15 7 3 3" xfId="16821"/>
    <cellStyle name="Normal 17 15 7 4" xfId="16822"/>
    <cellStyle name="Normal 17 15 7 5" xfId="16823"/>
    <cellStyle name="Normal 17 15 8" xfId="4983"/>
    <cellStyle name="Normal 17 15 8 2" xfId="16824"/>
    <cellStyle name="Normal 17 15 8 3" xfId="16825"/>
    <cellStyle name="Normal 17 15 9" xfId="4984"/>
    <cellStyle name="Normal 17 15 9 2" xfId="16826"/>
    <cellStyle name="Normal 17 15 9 3" xfId="16827"/>
    <cellStyle name="Normal 17 16" xfId="4985"/>
    <cellStyle name="Normal 17 16 10" xfId="16828"/>
    <cellStyle name="Normal 17 16 11" xfId="16829"/>
    <cellStyle name="Normal 17 16 2" xfId="4986"/>
    <cellStyle name="Normal 17 16 2 2" xfId="4987"/>
    <cellStyle name="Normal 17 16 2 2 2" xfId="4988"/>
    <cellStyle name="Normal 17 16 2 2 2 2" xfId="4989"/>
    <cellStyle name="Normal 17 16 2 2 2 2 2" xfId="4990"/>
    <cellStyle name="Normal 17 16 2 2 2 2 2 2" xfId="16830"/>
    <cellStyle name="Normal 17 16 2 2 2 2 2 3" xfId="16831"/>
    <cellStyle name="Normal 17 16 2 2 2 2 3" xfId="4991"/>
    <cellStyle name="Normal 17 16 2 2 2 2 3 2" xfId="16832"/>
    <cellStyle name="Normal 17 16 2 2 2 2 3 3" xfId="16833"/>
    <cellStyle name="Normal 17 16 2 2 2 2 4" xfId="16834"/>
    <cellStyle name="Normal 17 16 2 2 2 2 5" xfId="16835"/>
    <cellStyle name="Normal 17 16 2 2 2 3" xfId="4992"/>
    <cellStyle name="Normal 17 16 2 2 2 3 2" xfId="16836"/>
    <cellStyle name="Normal 17 16 2 2 2 3 3" xfId="16837"/>
    <cellStyle name="Normal 17 16 2 2 2 4" xfId="4993"/>
    <cellStyle name="Normal 17 16 2 2 2 4 2" xfId="16838"/>
    <cellStyle name="Normal 17 16 2 2 2 4 3" xfId="16839"/>
    <cellStyle name="Normal 17 16 2 2 2 5" xfId="16840"/>
    <cellStyle name="Normal 17 16 2 2 2 6" xfId="16841"/>
    <cellStyle name="Normal 17 16 2 2 3" xfId="4994"/>
    <cellStyle name="Normal 17 16 2 2 3 2" xfId="4995"/>
    <cellStyle name="Normal 17 16 2 2 3 2 2" xfId="16842"/>
    <cellStyle name="Normal 17 16 2 2 3 2 3" xfId="16843"/>
    <cellStyle name="Normal 17 16 2 2 3 3" xfId="4996"/>
    <cellStyle name="Normal 17 16 2 2 3 3 2" xfId="16844"/>
    <cellStyle name="Normal 17 16 2 2 3 3 3" xfId="16845"/>
    <cellStyle name="Normal 17 16 2 2 3 4" xfId="16846"/>
    <cellStyle name="Normal 17 16 2 2 3 5" xfId="16847"/>
    <cellStyle name="Normal 17 16 2 2 4" xfId="4997"/>
    <cellStyle name="Normal 17 16 2 2 4 2" xfId="16848"/>
    <cellStyle name="Normal 17 16 2 2 4 3" xfId="16849"/>
    <cellStyle name="Normal 17 16 2 2 5" xfId="4998"/>
    <cellStyle name="Normal 17 16 2 2 5 2" xfId="16850"/>
    <cellStyle name="Normal 17 16 2 2 5 3" xfId="16851"/>
    <cellStyle name="Normal 17 16 2 2 6" xfId="16852"/>
    <cellStyle name="Normal 17 16 2 2 7" xfId="16853"/>
    <cellStyle name="Normal 17 16 2 3" xfId="4999"/>
    <cellStyle name="Normal 17 16 2 3 2" xfId="5000"/>
    <cellStyle name="Normal 17 16 2 3 2 2" xfId="5001"/>
    <cellStyle name="Normal 17 16 2 3 2 2 2" xfId="16854"/>
    <cellStyle name="Normal 17 16 2 3 2 2 3" xfId="16855"/>
    <cellStyle name="Normal 17 16 2 3 2 3" xfId="5002"/>
    <cellStyle name="Normal 17 16 2 3 2 3 2" xfId="16856"/>
    <cellStyle name="Normal 17 16 2 3 2 3 3" xfId="16857"/>
    <cellStyle name="Normal 17 16 2 3 2 4" xfId="16858"/>
    <cellStyle name="Normal 17 16 2 3 2 5" xfId="16859"/>
    <cellStyle name="Normal 17 16 2 3 3" xfId="5003"/>
    <cellStyle name="Normal 17 16 2 3 3 2" xfId="16860"/>
    <cellStyle name="Normal 17 16 2 3 3 3" xfId="16861"/>
    <cellStyle name="Normal 17 16 2 3 4" xfId="5004"/>
    <cellStyle name="Normal 17 16 2 3 4 2" xfId="16862"/>
    <cellStyle name="Normal 17 16 2 3 4 3" xfId="16863"/>
    <cellStyle name="Normal 17 16 2 3 5" xfId="16864"/>
    <cellStyle name="Normal 17 16 2 3 6" xfId="16865"/>
    <cellStyle name="Normal 17 16 2 4" xfId="5005"/>
    <cellStyle name="Normal 17 16 2 4 2" xfId="5006"/>
    <cellStyle name="Normal 17 16 2 4 2 2" xfId="16866"/>
    <cellStyle name="Normal 17 16 2 4 2 3" xfId="16867"/>
    <cellStyle name="Normal 17 16 2 4 3" xfId="5007"/>
    <cellStyle name="Normal 17 16 2 4 3 2" xfId="16868"/>
    <cellStyle name="Normal 17 16 2 4 3 3" xfId="16869"/>
    <cellStyle name="Normal 17 16 2 4 4" xfId="16870"/>
    <cellStyle name="Normal 17 16 2 4 5" xfId="16871"/>
    <cellStyle name="Normal 17 16 2 5" xfId="5008"/>
    <cellStyle name="Normal 17 16 2 5 2" xfId="16872"/>
    <cellStyle name="Normal 17 16 2 5 3" xfId="16873"/>
    <cellStyle name="Normal 17 16 2 6" xfId="5009"/>
    <cellStyle name="Normal 17 16 2 6 2" xfId="16874"/>
    <cellStyle name="Normal 17 16 2 6 3" xfId="16875"/>
    <cellStyle name="Normal 17 16 2 7" xfId="16876"/>
    <cellStyle name="Normal 17 16 2 8" xfId="16877"/>
    <cellStyle name="Normal 17 16 3" xfId="5010"/>
    <cellStyle name="Normal 17 16 3 2" xfId="5011"/>
    <cellStyle name="Normal 17 16 3 2 2" xfId="5012"/>
    <cellStyle name="Normal 17 16 3 2 2 2" xfId="5013"/>
    <cellStyle name="Normal 17 16 3 2 2 2 2" xfId="5014"/>
    <cellStyle name="Normal 17 16 3 2 2 2 2 2" xfId="16878"/>
    <cellStyle name="Normal 17 16 3 2 2 2 2 3" xfId="16879"/>
    <cellStyle name="Normal 17 16 3 2 2 2 3" xfId="5015"/>
    <cellStyle name="Normal 17 16 3 2 2 2 3 2" xfId="16880"/>
    <cellStyle name="Normal 17 16 3 2 2 2 3 3" xfId="16881"/>
    <cellStyle name="Normal 17 16 3 2 2 2 4" xfId="16882"/>
    <cellStyle name="Normal 17 16 3 2 2 2 5" xfId="16883"/>
    <cellStyle name="Normal 17 16 3 2 2 3" xfId="5016"/>
    <cellStyle name="Normal 17 16 3 2 2 3 2" xfId="16884"/>
    <cellStyle name="Normal 17 16 3 2 2 3 3" xfId="16885"/>
    <cellStyle name="Normal 17 16 3 2 2 4" xfId="5017"/>
    <cellStyle name="Normal 17 16 3 2 2 4 2" xfId="16886"/>
    <cellStyle name="Normal 17 16 3 2 2 4 3" xfId="16887"/>
    <cellStyle name="Normal 17 16 3 2 2 5" xfId="16888"/>
    <cellStyle name="Normal 17 16 3 2 2 6" xfId="16889"/>
    <cellStyle name="Normal 17 16 3 2 3" xfId="5018"/>
    <cellStyle name="Normal 17 16 3 2 3 2" xfId="5019"/>
    <cellStyle name="Normal 17 16 3 2 3 2 2" xfId="16890"/>
    <cellStyle name="Normal 17 16 3 2 3 2 3" xfId="16891"/>
    <cellStyle name="Normal 17 16 3 2 3 3" xfId="5020"/>
    <cellStyle name="Normal 17 16 3 2 3 3 2" xfId="16892"/>
    <cellStyle name="Normal 17 16 3 2 3 3 3" xfId="16893"/>
    <cellStyle name="Normal 17 16 3 2 3 4" xfId="16894"/>
    <cellStyle name="Normal 17 16 3 2 3 5" xfId="16895"/>
    <cellStyle name="Normal 17 16 3 2 4" xfId="5021"/>
    <cellStyle name="Normal 17 16 3 2 4 2" xfId="16896"/>
    <cellStyle name="Normal 17 16 3 2 4 3" xfId="16897"/>
    <cellStyle name="Normal 17 16 3 2 5" xfId="5022"/>
    <cellStyle name="Normal 17 16 3 2 5 2" xfId="16898"/>
    <cellStyle name="Normal 17 16 3 2 5 3" xfId="16899"/>
    <cellStyle name="Normal 17 16 3 2 6" xfId="16900"/>
    <cellStyle name="Normal 17 16 3 2 7" xfId="16901"/>
    <cellStyle name="Normal 17 16 3 3" xfId="5023"/>
    <cellStyle name="Normal 17 16 3 3 2" xfId="5024"/>
    <cellStyle name="Normal 17 16 3 3 2 2" xfId="5025"/>
    <cellStyle name="Normal 17 16 3 3 2 2 2" xfId="16902"/>
    <cellStyle name="Normal 17 16 3 3 2 2 3" xfId="16903"/>
    <cellStyle name="Normal 17 16 3 3 2 3" xfId="5026"/>
    <cellStyle name="Normal 17 16 3 3 2 3 2" xfId="16904"/>
    <cellStyle name="Normal 17 16 3 3 2 3 3" xfId="16905"/>
    <cellStyle name="Normal 17 16 3 3 2 4" xfId="16906"/>
    <cellStyle name="Normal 17 16 3 3 2 5" xfId="16907"/>
    <cellStyle name="Normal 17 16 3 3 3" xfId="5027"/>
    <cellStyle name="Normal 17 16 3 3 3 2" xfId="16908"/>
    <cellStyle name="Normal 17 16 3 3 3 3" xfId="16909"/>
    <cellStyle name="Normal 17 16 3 3 4" xfId="5028"/>
    <cellStyle name="Normal 17 16 3 3 4 2" xfId="16910"/>
    <cellStyle name="Normal 17 16 3 3 4 3" xfId="16911"/>
    <cellStyle name="Normal 17 16 3 3 5" xfId="16912"/>
    <cellStyle name="Normal 17 16 3 3 6" xfId="16913"/>
    <cellStyle name="Normal 17 16 3 4" xfId="5029"/>
    <cellStyle name="Normal 17 16 3 4 2" xfId="5030"/>
    <cellStyle name="Normal 17 16 3 4 2 2" xfId="16914"/>
    <cellStyle name="Normal 17 16 3 4 2 3" xfId="16915"/>
    <cellStyle name="Normal 17 16 3 4 3" xfId="5031"/>
    <cellStyle name="Normal 17 16 3 4 3 2" xfId="16916"/>
    <cellStyle name="Normal 17 16 3 4 3 3" xfId="16917"/>
    <cellStyle name="Normal 17 16 3 4 4" xfId="16918"/>
    <cellStyle name="Normal 17 16 3 4 5" xfId="16919"/>
    <cellStyle name="Normal 17 16 3 5" xfId="5032"/>
    <cellStyle name="Normal 17 16 3 5 2" xfId="16920"/>
    <cellStyle name="Normal 17 16 3 5 3" xfId="16921"/>
    <cellStyle name="Normal 17 16 3 6" xfId="5033"/>
    <cellStyle name="Normal 17 16 3 6 2" xfId="16922"/>
    <cellStyle name="Normal 17 16 3 6 3" xfId="16923"/>
    <cellStyle name="Normal 17 16 3 7" xfId="16924"/>
    <cellStyle name="Normal 17 16 3 8" xfId="16925"/>
    <cellStyle name="Normal 17 16 4" xfId="5034"/>
    <cellStyle name="Normal 17 16 4 2" xfId="5035"/>
    <cellStyle name="Normal 17 16 4 2 2" xfId="5036"/>
    <cellStyle name="Normal 17 16 4 2 2 2" xfId="5037"/>
    <cellStyle name="Normal 17 16 4 2 2 2 2" xfId="5038"/>
    <cellStyle name="Normal 17 16 4 2 2 2 2 2" xfId="16926"/>
    <cellStyle name="Normal 17 16 4 2 2 2 2 3" xfId="16927"/>
    <cellStyle name="Normal 17 16 4 2 2 2 3" xfId="5039"/>
    <cellStyle name="Normal 17 16 4 2 2 2 3 2" xfId="16928"/>
    <cellStyle name="Normal 17 16 4 2 2 2 3 3" xfId="16929"/>
    <cellStyle name="Normal 17 16 4 2 2 2 4" xfId="16930"/>
    <cellStyle name="Normal 17 16 4 2 2 2 5" xfId="16931"/>
    <cellStyle name="Normal 17 16 4 2 2 3" xfId="5040"/>
    <cellStyle name="Normal 17 16 4 2 2 3 2" xfId="16932"/>
    <cellStyle name="Normal 17 16 4 2 2 3 3" xfId="16933"/>
    <cellStyle name="Normal 17 16 4 2 2 4" xfId="5041"/>
    <cellStyle name="Normal 17 16 4 2 2 4 2" xfId="16934"/>
    <cellStyle name="Normal 17 16 4 2 2 4 3" xfId="16935"/>
    <cellStyle name="Normal 17 16 4 2 2 5" xfId="16936"/>
    <cellStyle name="Normal 17 16 4 2 2 6" xfId="16937"/>
    <cellStyle name="Normal 17 16 4 2 3" xfId="5042"/>
    <cellStyle name="Normal 17 16 4 2 3 2" xfId="5043"/>
    <cellStyle name="Normal 17 16 4 2 3 2 2" xfId="16938"/>
    <cellStyle name="Normal 17 16 4 2 3 2 3" xfId="16939"/>
    <cellStyle name="Normal 17 16 4 2 3 3" xfId="5044"/>
    <cellStyle name="Normal 17 16 4 2 3 3 2" xfId="16940"/>
    <cellStyle name="Normal 17 16 4 2 3 3 3" xfId="16941"/>
    <cellStyle name="Normal 17 16 4 2 3 4" xfId="16942"/>
    <cellStyle name="Normal 17 16 4 2 3 5" xfId="16943"/>
    <cellStyle name="Normal 17 16 4 2 4" xfId="5045"/>
    <cellStyle name="Normal 17 16 4 2 4 2" xfId="16944"/>
    <cellStyle name="Normal 17 16 4 2 4 3" xfId="16945"/>
    <cellStyle name="Normal 17 16 4 2 5" xfId="5046"/>
    <cellStyle name="Normal 17 16 4 2 5 2" xfId="16946"/>
    <cellStyle name="Normal 17 16 4 2 5 3" xfId="16947"/>
    <cellStyle name="Normal 17 16 4 2 6" xfId="16948"/>
    <cellStyle name="Normal 17 16 4 2 7" xfId="16949"/>
    <cellStyle name="Normal 17 16 4 3" xfId="5047"/>
    <cellStyle name="Normal 17 16 4 3 2" xfId="5048"/>
    <cellStyle name="Normal 17 16 4 3 2 2" xfId="5049"/>
    <cellStyle name="Normal 17 16 4 3 2 2 2" xfId="16950"/>
    <cellStyle name="Normal 17 16 4 3 2 2 3" xfId="16951"/>
    <cellStyle name="Normal 17 16 4 3 2 3" xfId="5050"/>
    <cellStyle name="Normal 17 16 4 3 2 3 2" xfId="16952"/>
    <cellStyle name="Normal 17 16 4 3 2 3 3" xfId="16953"/>
    <cellStyle name="Normal 17 16 4 3 2 4" xfId="16954"/>
    <cellStyle name="Normal 17 16 4 3 2 5" xfId="16955"/>
    <cellStyle name="Normal 17 16 4 3 3" xfId="5051"/>
    <cellStyle name="Normal 17 16 4 3 3 2" xfId="16956"/>
    <cellStyle name="Normal 17 16 4 3 3 3" xfId="16957"/>
    <cellStyle name="Normal 17 16 4 3 4" xfId="5052"/>
    <cellStyle name="Normal 17 16 4 3 4 2" xfId="16958"/>
    <cellStyle name="Normal 17 16 4 3 4 3" xfId="16959"/>
    <cellStyle name="Normal 17 16 4 3 5" xfId="16960"/>
    <cellStyle name="Normal 17 16 4 3 6" xfId="16961"/>
    <cellStyle name="Normal 17 16 4 4" xfId="5053"/>
    <cellStyle name="Normal 17 16 4 4 2" xfId="5054"/>
    <cellStyle name="Normal 17 16 4 4 2 2" xfId="16962"/>
    <cellStyle name="Normal 17 16 4 4 2 3" xfId="16963"/>
    <cellStyle name="Normal 17 16 4 4 3" xfId="5055"/>
    <cellStyle name="Normal 17 16 4 4 3 2" xfId="16964"/>
    <cellStyle name="Normal 17 16 4 4 3 3" xfId="16965"/>
    <cellStyle name="Normal 17 16 4 4 4" xfId="16966"/>
    <cellStyle name="Normal 17 16 4 4 5" xfId="16967"/>
    <cellStyle name="Normal 17 16 4 5" xfId="5056"/>
    <cellStyle name="Normal 17 16 4 5 2" xfId="16968"/>
    <cellStyle name="Normal 17 16 4 5 3" xfId="16969"/>
    <cellStyle name="Normal 17 16 4 6" xfId="5057"/>
    <cellStyle name="Normal 17 16 4 6 2" xfId="16970"/>
    <cellStyle name="Normal 17 16 4 6 3" xfId="16971"/>
    <cellStyle name="Normal 17 16 4 7" xfId="16972"/>
    <cellStyle name="Normal 17 16 4 8" xfId="16973"/>
    <cellStyle name="Normal 17 16 5" xfId="5058"/>
    <cellStyle name="Normal 17 16 5 2" xfId="5059"/>
    <cellStyle name="Normal 17 16 5 2 2" xfId="5060"/>
    <cellStyle name="Normal 17 16 5 2 2 2" xfId="5061"/>
    <cellStyle name="Normal 17 16 5 2 2 2 2" xfId="16974"/>
    <cellStyle name="Normal 17 16 5 2 2 2 3" xfId="16975"/>
    <cellStyle name="Normal 17 16 5 2 2 3" xfId="5062"/>
    <cellStyle name="Normal 17 16 5 2 2 3 2" xfId="16976"/>
    <cellStyle name="Normal 17 16 5 2 2 3 3" xfId="16977"/>
    <cellStyle name="Normal 17 16 5 2 2 4" xfId="16978"/>
    <cellStyle name="Normal 17 16 5 2 2 5" xfId="16979"/>
    <cellStyle name="Normal 17 16 5 2 3" xfId="5063"/>
    <cellStyle name="Normal 17 16 5 2 3 2" xfId="16980"/>
    <cellStyle name="Normal 17 16 5 2 3 3" xfId="16981"/>
    <cellStyle name="Normal 17 16 5 2 4" xfId="5064"/>
    <cellStyle name="Normal 17 16 5 2 4 2" xfId="16982"/>
    <cellStyle name="Normal 17 16 5 2 4 3" xfId="16983"/>
    <cellStyle name="Normal 17 16 5 2 5" xfId="16984"/>
    <cellStyle name="Normal 17 16 5 2 6" xfId="16985"/>
    <cellStyle name="Normal 17 16 5 3" xfId="5065"/>
    <cellStyle name="Normal 17 16 5 3 2" xfId="5066"/>
    <cellStyle name="Normal 17 16 5 3 2 2" xfId="16986"/>
    <cellStyle name="Normal 17 16 5 3 2 3" xfId="16987"/>
    <cellStyle name="Normal 17 16 5 3 3" xfId="5067"/>
    <cellStyle name="Normal 17 16 5 3 3 2" xfId="16988"/>
    <cellStyle name="Normal 17 16 5 3 3 3" xfId="16989"/>
    <cellStyle name="Normal 17 16 5 3 4" xfId="16990"/>
    <cellStyle name="Normal 17 16 5 3 5" xfId="16991"/>
    <cellStyle name="Normal 17 16 5 4" xfId="5068"/>
    <cellStyle name="Normal 17 16 5 4 2" xfId="16992"/>
    <cellStyle name="Normal 17 16 5 4 3" xfId="16993"/>
    <cellStyle name="Normal 17 16 5 5" xfId="5069"/>
    <cellStyle name="Normal 17 16 5 5 2" xfId="16994"/>
    <cellStyle name="Normal 17 16 5 5 3" xfId="16995"/>
    <cellStyle name="Normal 17 16 5 6" xfId="16996"/>
    <cellStyle name="Normal 17 16 5 7" xfId="16997"/>
    <cellStyle name="Normal 17 16 6" xfId="5070"/>
    <cellStyle name="Normal 17 16 6 2" xfId="5071"/>
    <cellStyle name="Normal 17 16 6 2 2" xfId="5072"/>
    <cellStyle name="Normal 17 16 6 2 2 2" xfId="16998"/>
    <cellStyle name="Normal 17 16 6 2 2 3" xfId="16999"/>
    <cellStyle name="Normal 17 16 6 2 3" xfId="5073"/>
    <cellStyle name="Normal 17 16 6 2 3 2" xfId="17000"/>
    <cellStyle name="Normal 17 16 6 2 3 3" xfId="17001"/>
    <cellStyle name="Normal 17 16 6 2 4" xfId="17002"/>
    <cellStyle name="Normal 17 16 6 2 5" xfId="17003"/>
    <cellStyle name="Normal 17 16 6 3" xfId="5074"/>
    <cellStyle name="Normal 17 16 6 3 2" xfId="17004"/>
    <cellStyle name="Normal 17 16 6 3 3" xfId="17005"/>
    <cellStyle name="Normal 17 16 6 4" xfId="5075"/>
    <cellStyle name="Normal 17 16 6 4 2" xfId="17006"/>
    <cellStyle name="Normal 17 16 6 4 3" xfId="17007"/>
    <cellStyle name="Normal 17 16 6 5" xfId="17008"/>
    <cellStyle name="Normal 17 16 6 6" xfId="17009"/>
    <cellStyle name="Normal 17 16 7" xfId="5076"/>
    <cellStyle name="Normal 17 16 7 2" xfId="5077"/>
    <cellStyle name="Normal 17 16 7 2 2" xfId="17010"/>
    <cellStyle name="Normal 17 16 7 2 3" xfId="17011"/>
    <cellStyle name="Normal 17 16 7 3" xfId="5078"/>
    <cellStyle name="Normal 17 16 7 3 2" xfId="17012"/>
    <cellStyle name="Normal 17 16 7 3 3" xfId="17013"/>
    <cellStyle name="Normal 17 16 7 4" xfId="17014"/>
    <cellStyle name="Normal 17 16 7 5" xfId="17015"/>
    <cellStyle name="Normal 17 16 8" xfId="5079"/>
    <cellStyle name="Normal 17 16 8 2" xfId="17016"/>
    <cellStyle name="Normal 17 16 8 3" xfId="17017"/>
    <cellStyle name="Normal 17 16 9" xfId="5080"/>
    <cellStyle name="Normal 17 16 9 2" xfId="17018"/>
    <cellStyle name="Normal 17 16 9 3" xfId="17019"/>
    <cellStyle name="Normal 17 17" xfId="5081"/>
    <cellStyle name="Normal 17 17 10" xfId="17020"/>
    <cellStyle name="Normal 17 17 11" xfId="17021"/>
    <cellStyle name="Normal 17 17 2" xfId="5082"/>
    <cellStyle name="Normal 17 17 2 2" xfId="5083"/>
    <cellStyle name="Normal 17 17 2 2 2" xfId="5084"/>
    <cellStyle name="Normal 17 17 2 2 2 2" xfId="5085"/>
    <cellStyle name="Normal 17 17 2 2 2 2 2" xfId="5086"/>
    <cellStyle name="Normal 17 17 2 2 2 2 2 2" xfId="17022"/>
    <cellStyle name="Normal 17 17 2 2 2 2 2 3" xfId="17023"/>
    <cellStyle name="Normal 17 17 2 2 2 2 3" xfId="5087"/>
    <cellStyle name="Normal 17 17 2 2 2 2 3 2" xfId="17024"/>
    <cellStyle name="Normal 17 17 2 2 2 2 3 3" xfId="17025"/>
    <cellStyle name="Normal 17 17 2 2 2 2 4" xfId="17026"/>
    <cellStyle name="Normal 17 17 2 2 2 2 5" xfId="17027"/>
    <cellStyle name="Normal 17 17 2 2 2 3" xfId="5088"/>
    <cellStyle name="Normal 17 17 2 2 2 3 2" xfId="17028"/>
    <cellStyle name="Normal 17 17 2 2 2 3 3" xfId="17029"/>
    <cellStyle name="Normal 17 17 2 2 2 4" xfId="5089"/>
    <cellStyle name="Normal 17 17 2 2 2 4 2" xfId="17030"/>
    <cellStyle name="Normal 17 17 2 2 2 4 3" xfId="17031"/>
    <cellStyle name="Normal 17 17 2 2 2 5" xfId="17032"/>
    <cellStyle name="Normal 17 17 2 2 2 6" xfId="17033"/>
    <cellStyle name="Normal 17 17 2 2 3" xfId="5090"/>
    <cellStyle name="Normal 17 17 2 2 3 2" xfId="5091"/>
    <cellStyle name="Normal 17 17 2 2 3 2 2" xfId="17034"/>
    <cellStyle name="Normal 17 17 2 2 3 2 3" xfId="17035"/>
    <cellStyle name="Normal 17 17 2 2 3 3" xfId="5092"/>
    <cellStyle name="Normal 17 17 2 2 3 3 2" xfId="17036"/>
    <cellStyle name="Normal 17 17 2 2 3 3 3" xfId="17037"/>
    <cellStyle name="Normal 17 17 2 2 3 4" xfId="17038"/>
    <cellStyle name="Normal 17 17 2 2 3 5" xfId="17039"/>
    <cellStyle name="Normal 17 17 2 2 4" xfId="5093"/>
    <cellStyle name="Normal 17 17 2 2 4 2" xfId="17040"/>
    <cellStyle name="Normal 17 17 2 2 4 3" xfId="17041"/>
    <cellStyle name="Normal 17 17 2 2 5" xfId="5094"/>
    <cellStyle name="Normal 17 17 2 2 5 2" xfId="17042"/>
    <cellStyle name="Normal 17 17 2 2 5 3" xfId="17043"/>
    <cellStyle name="Normal 17 17 2 2 6" xfId="17044"/>
    <cellStyle name="Normal 17 17 2 2 7" xfId="17045"/>
    <cellStyle name="Normal 17 17 2 3" xfId="5095"/>
    <cellStyle name="Normal 17 17 2 3 2" xfId="5096"/>
    <cellStyle name="Normal 17 17 2 3 2 2" xfId="5097"/>
    <cellStyle name="Normal 17 17 2 3 2 2 2" xfId="17046"/>
    <cellStyle name="Normal 17 17 2 3 2 2 3" xfId="17047"/>
    <cellStyle name="Normal 17 17 2 3 2 3" xfId="5098"/>
    <cellStyle name="Normal 17 17 2 3 2 3 2" xfId="17048"/>
    <cellStyle name="Normal 17 17 2 3 2 3 3" xfId="17049"/>
    <cellStyle name="Normal 17 17 2 3 2 4" xfId="17050"/>
    <cellStyle name="Normal 17 17 2 3 2 5" xfId="17051"/>
    <cellStyle name="Normal 17 17 2 3 3" xfId="5099"/>
    <cellStyle name="Normal 17 17 2 3 3 2" xfId="17052"/>
    <cellStyle name="Normal 17 17 2 3 3 3" xfId="17053"/>
    <cellStyle name="Normal 17 17 2 3 4" xfId="5100"/>
    <cellStyle name="Normal 17 17 2 3 4 2" xfId="17054"/>
    <cellStyle name="Normal 17 17 2 3 4 3" xfId="17055"/>
    <cellStyle name="Normal 17 17 2 3 5" xfId="17056"/>
    <cellStyle name="Normal 17 17 2 3 6" xfId="17057"/>
    <cellStyle name="Normal 17 17 2 4" xfId="5101"/>
    <cellStyle name="Normal 17 17 2 4 2" xfId="5102"/>
    <cellStyle name="Normal 17 17 2 4 2 2" xfId="17058"/>
    <cellStyle name="Normal 17 17 2 4 2 3" xfId="17059"/>
    <cellStyle name="Normal 17 17 2 4 3" xfId="5103"/>
    <cellStyle name="Normal 17 17 2 4 3 2" xfId="17060"/>
    <cellStyle name="Normal 17 17 2 4 3 3" xfId="17061"/>
    <cellStyle name="Normal 17 17 2 4 4" xfId="17062"/>
    <cellStyle name="Normal 17 17 2 4 5" xfId="17063"/>
    <cellStyle name="Normal 17 17 2 5" xfId="5104"/>
    <cellStyle name="Normal 17 17 2 5 2" xfId="17064"/>
    <cellStyle name="Normal 17 17 2 5 3" xfId="17065"/>
    <cellStyle name="Normal 17 17 2 6" xfId="5105"/>
    <cellStyle name="Normal 17 17 2 6 2" xfId="17066"/>
    <cellStyle name="Normal 17 17 2 6 3" xfId="17067"/>
    <cellStyle name="Normal 17 17 2 7" xfId="17068"/>
    <cellStyle name="Normal 17 17 2 8" xfId="17069"/>
    <cellStyle name="Normal 17 17 3" xfId="5106"/>
    <cellStyle name="Normal 17 17 3 2" xfId="5107"/>
    <cellStyle name="Normal 17 17 3 2 2" xfId="5108"/>
    <cellStyle name="Normal 17 17 3 2 2 2" xfId="5109"/>
    <cellStyle name="Normal 17 17 3 2 2 2 2" xfId="5110"/>
    <cellStyle name="Normal 17 17 3 2 2 2 2 2" xfId="17070"/>
    <cellStyle name="Normal 17 17 3 2 2 2 2 3" xfId="17071"/>
    <cellStyle name="Normal 17 17 3 2 2 2 3" xfId="5111"/>
    <cellStyle name="Normal 17 17 3 2 2 2 3 2" xfId="17072"/>
    <cellStyle name="Normal 17 17 3 2 2 2 3 3" xfId="17073"/>
    <cellStyle name="Normal 17 17 3 2 2 2 4" xfId="17074"/>
    <cellStyle name="Normal 17 17 3 2 2 2 5" xfId="17075"/>
    <cellStyle name="Normal 17 17 3 2 2 3" xfId="5112"/>
    <cellStyle name="Normal 17 17 3 2 2 3 2" xfId="17076"/>
    <cellStyle name="Normal 17 17 3 2 2 3 3" xfId="17077"/>
    <cellStyle name="Normal 17 17 3 2 2 4" xfId="5113"/>
    <cellStyle name="Normal 17 17 3 2 2 4 2" xfId="17078"/>
    <cellStyle name="Normal 17 17 3 2 2 4 3" xfId="17079"/>
    <cellStyle name="Normal 17 17 3 2 2 5" xfId="17080"/>
    <cellStyle name="Normal 17 17 3 2 2 6" xfId="17081"/>
    <cellStyle name="Normal 17 17 3 2 3" xfId="5114"/>
    <cellStyle name="Normal 17 17 3 2 3 2" xfId="5115"/>
    <cellStyle name="Normal 17 17 3 2 3 2 2" xfId="17082"/>
    <cellStyle name="Normal 17 17 3 2 3 2 3" xfId="17083"/>
    <cellStyle name="Normal 17 17 3 2 3 3" xfId="5116"/>
    <cellStyle name="Normal 17 17 3 2 3 3 2" xfId="17084"/>
    <cellStyle name="Normal 17 17 3 2 3 3 3" xfId="17085"/>
    <cellStyle name="Normal 17 17 3 2 3 4" xfId="17086"/>
    <cellStyle name="Normal 17 17 3 2 3 5" xfId="17087"/>
    <cellStyle name="Normal 17 17 3 2 4" xfId="5117"/>
    <cellStyle name="Normal 17 17 3 2 4 2" xfId="17088"/>
    <cellStyle name="Normal 17 17 3 2 4 3" xfId="17089"/>
    <cellStyle name="Normal 17 17 3 2 5" xfId="5118"/>
    <cellStyle name="Normal 17 17 3 2 5 2" xfId="17090"/>
    <cellStyle name="Normal 17 17 3 2 5 3" xfId="17091"/>
    <cellStyle name="Normal 17 17 3 2 6" xfId="17092"/>
    <cellStyle name="Normal 17 17 3 2 7" xfId="17093"/>
    <cellStyle name="Normal 17 17 3 3" xfId="5119"/>
    <cellStyle name="Normal 17 17 3 3 2" xfId="5120"/>
    <cellStyle name="Normal 17 17 3 3 2 2" xfId="5121"/>
    <cellStyle name="Normal 17 17 3 3 2 2 2" xfId="17094"/>
    <cellStyle name="Normal 17 17 3 3 2 2 3" xfId="17095"/>
    <cellStyle name="Normal 17 17 3 3 2 3" xfId="5122"/>
    <cellStyle name="Normal 17 17 3 3 2 3 2" xfId="17096"/>
    <cellStyle name="Normal 17 17 3 3 2 3 3" xfId="17097"/>
    <cellStyle name="Normal 17 17 3 3 2 4" xfId="17098"/>
    <cellStyle name="Normal 17 17 3 3 2 5" xfId="17099"/>
    <cellStyle name="Normal 17 17 3 3 3" xfId="5123"/>
    <cellStyle name="Normal 17 17 3 3 3 2" xfId="17100"/>
    <cellStyle name="Normal 17 17 3 3 3 3" xfId="17101"/>
    <cellStyle name="Normal 17 17 3 3 4" xfId="5124"/>
    <cellStyle name="Normal 17 17 3 3 4 2" xfId="17102"/>
    <cellStyle name="Normal 17 17 3 3 4 3" xfId="17103"/>
    <cellStyle name="Normal 17 17 3 3 5" xfId="17104"/>
    <cellStyle name="Normal 17 17 3 3 6" xfId="17105"/>
    <cellStyle name="Normal 17 17 3 4" xfId="5125"/>
    <cellStyle name="Normal 17 17 3 4 2" xfId="5126"/>
    <cellStyle name="Normal 17 17 3 4 2 2" xfId="17106"/>
    <cellStyle name="Normal 17 17 3 4 2 3" xfId="17107"/>
    <cellStyle name="Normal 17 17 3 4 3" xfId="5127"/>
    <cellStyle name="Normal 17 17 3 4 3 2" xfId="17108"/>
    <cellStyle name="Normal 17 17 3 4 3 3" xfId="17109"/>
    <cellStyle name="Normal 17 17 3 4 4" xfId="17110"/>
    <cellStyle name="Normal 17 17 3 4 5" xfId="17111"/>
    <cellStyle name="Normal 17 17 3 5" xfId="5128"/>
    <cellStyle name="Normal 17 17 3 5 2" xfId="17112"/>
    <cellStyle name="Normal 17 17 3 5 3" xfId="17113"/>
    <cellStyle name="Normal 17 17 3 6" xfId="5129"/>
    <cellStyle name="Normal 17 17 3 6 2" xfId="17114"/>
    <cellStyle name="Normal 17 17 3 6 3" xfId="17115"/>
    <cellStyle name="Normal 17 17 3 7" xfId="17116"/>
    <cellStyle name="Normal 17 17 3 8" xfId="17117"/>
    <cellStyle name="Normal 17 17 4" xfId="5130"/>
    <cellStyle name="Normal 17 17 4 2" xfId="5131"/>
    <cellStyle name="Normal 17 17 4 2 2" xfId="5132"/>
    <cellStyle name="Normal 17 17 4 2 2 2" xfId="5133"/>
    <cellStyle name="Normal 17 17 4 2 2 2 2" xfId="5134"/>
    <cellStyle name="Normal 17 17 4 2 2 2 2 2" xfId="17118"/>
    <cellStyle name="Normal 17 17 4 2 2 2 2 3" xfId="17119"/>
    <cellStyle name="Normal 17 17 4 2 2 2 3" xfId="5135"/>
    <cellStyle name="Normal 17 17 4 2 2 2 3 2" xfId="17120"/>
    <cellStyle name="Normal 17 17 4 2 2 2 3 3" xfId="17121"/>
    <cellStyle name="Normal 17 17 4 2 2 2 4" xfId="17122"/>
    <cellStyle name="Normal 17 17 4 2 2 2 5" xfId="17123"/>
    <cellStyle name="Normal 17 17 4 2 2 3" xfId="5136"/>
    <cellStyle name="Normal 17 17 4 2 2 3 2" xfId="17124"/>
    <cellStyle name="Normal 17 17 4 2 2 3 3" xfId="17125"/>
    <cellStyle name="Normal 17 17 4 2 2 4" xfId="5137"/>
    <cellStyle name="Normal 17 17 4 2 2 4 2" xfId="17126"/>
    <cellStyle name="Normal 17 17 4 2 2 4 3" xfId="17127"/>
    <cellStyle name="Normal 17 17 4 2 2 5" xfId="17128"/>
    <cellStyle name="Normal 17 17 4 2 2 6" xfId="17129"/>
    <cellStyle name="Normal 17 17 4 2 3" xfId="5138"/>
    <cellStyle name="Normal 17 17 4 2 3 2" xfId="5139"/>
    <cellStyle name="Normal 17 17 4 2 3 2 2" xfId="17130"/>
    <cellStyle name="Normal 17 17 4 2 3 2 3" xfId="17131"/>
    <cellStyle name="Normal 17 17 4 2 3 3" xfId="5140"/>
    <cellStyle name="Normal 17 17 4 2 3 3 2" xfId="17132"/>
    <cellStyle name="Normal 17 17 4 2 3 3 3" xfId="17133"/>
    <cellStyle name="Normal 17 17 4 2 3 4" xfId="17134"/>
    <cellStyle name="Normal 17 17 4 2 3 5" xfId="17135"/>
    <cellStyle name="Normal 17 17 4 2 4" xfId="5141"/>
    <cellStyle name="Normal 17 17 4 2 4 2" xfId="17136"/>
    <cellStyle name="Normal 17 17 4 2 4 3" xfId="17137"/>
    <cellStyle name="Normal 17 17 4 2 5" xfId="5142"/>
    <cellStyle name="Normal 17 17 4 2 5 2" xfId="17138"/>
    <cellStyle name="Normal 17 17 4 2 5 3" xfId="17139"/>
    <cellStyle name="Normal 17 17 4 2 6" xfId="17140"/>
    <cellStyle name="Normal 17 17 4 2 7" xfId="17141"/>
    <cellStyle name="Normal 17 17 4 3" xfId="5143"/>
    <cellStyle name="Normal 17 17 4 3 2" xfId="5144"/>
    <cellStyle name="Normal 17 17 4 3 2 2" xfId="5145"/>
    <cellStyle name="Normal 17 17 4 3 2 2 2" xfId="17142"/>
    <cellStyle name="Normal 17 17 4 3 2 2 3" xfId="17143"/>
    <cellStyle name="Normal 17 17 4 3 2 3" xfId="5146"/>
    <cellStyle name="Normal 17 17 4 3 2 3 2" xfId="17144"/>
    <cellStyle name="Normal 17 17 4 3 2 3 3" xfId="17145"/>
    <cellStyle name="Normal 17 17 4 3 2 4" xfId="17146"/>
    <cellStyle name="Normal 17 17 4 3 2 5" xfId="17147"/>
    <cellStyle name="Normal 17 17 4 3 3" xfId="5147"/>
    <cellStyle name="Normal 17 17 4 3 3 2" xfId="17148"/>
    <cellStyle name="Normal 17 17 4 3 3 3" xfId="17149"/>
    <cellStyle name="Normal 17 17 4 3 4" xfId="5148"/>
    <cellStyle name="Normal 17 17 4 3 4 2" xfId="17150"/>
    <cellStyle name="Normal 17 17 4 3 4 3" xfId="17151"/>
    <cellStyle name="Normal 17 17 4 3 5" xfId="17152"/>
    <cellStyle name="Normal 17 17 4 3 6" xfId="17153"/>
    <cellStyle name="Normal 17 17 4 4" xfId="5149"/>
    <cellStyle name="Normal 17 17 4 4 2" xfId="5150"/>
    <cellStyle name="Normal 17 17 4 4 2 2" xfId="17154"/>
    <cellStyle name="Normal 17 17 4 4 2 3" xfId="17155"/>
    <cellStyle name="Normal 17 17 4 4 3" xfId="5151"/>
    <cellStyle name="Normal 17 17 4 4 3 2" xfId="17156"/>
    <cellStyle name="Normal 17 17 4 4 3 3" xfId="17157"/>
    <cellStyle name="Normal 17 17 4 4 4" xfId="17158"/>
    <cellStyle name="Normal 17 17 4 4 5" xfId="17159"/>
    <cellStyle name="Normal 17 17 4 5" xfId="5152"/>
    <cellStyle name="Normal 17 17 4 5 2" xfId="17160"/>
    <cellStyle name="Normal 17 17 4 5 3" xfId="17161"/>
    <cellStyle name="Normal 17 17 4 6" xfId="5153"/>
    <cellStyle name="Normal 17 17 4 6 2" xfId="17162"/>
    <cellStyle name="Normal 17 17 4 6 3" xfId="17163"/>
    <cellStyle name="Normal 17 17 4 7" xfId="17164"/>
    <cellStyle name="Normal 17 17 4 8" xfId="17165"/>
    <cellStyle name="Normal 17 17 5" xfId="5154"/>
    <cellStyle name="Normal 17 17 5 2" xfId="5155"/>
    <cellStyle name="Normal 17 17 5 2 2" xfId="5156"/>
    <cellStyle name="Normal 17 17 5 2 2 2" xfId="5157"/>
    <cellStyle name="Normal 17 17 5 2 2 2 2" xfId="17166"/>
    <cellStyle name="Normal 17 17 5 2 2 2 3" xfId="17167"/>
    <cellStyle name="Normal 17 17 5 2 2 3" xfId="5158"/>
    <cellStyle name="Normal 17 17 5 2 2 3 2" xfId="17168"/>
    <cellStyle name="Normal 17 17 5 2 2 3 3" xfId="17169"/>
    <cellStyle name="Normal 17 17 5 2 2 4" xfId="17170"/>
    <cellStyle name="Normal 17 17 5 2 2 5" xfId="17171"/>
    <cellStyle name="Normal 17 17 5 2 3" xfId="5159"/>
    <cellStyle name="Normal 17 17 5 2 3 2" xfId="17172"/>
    <cellStyle name="Normal 17 17 5 2 3 3" xfId="17173"/>
    <cellStyle name="Normal 17 17 5 2 4" xfId="5160"/>
    <cellStyle name="Normal 17 17 5 2 4 2" xfId="17174"/>
    <cellStyle name="Normal 17 17 5 2 4 3" xfId="17175"/>
    <cellStyle name="Normal 17 17 5 2 5" xfId="17176"/>
    <cellStyle name="Normal 17 17 5 2 6" xfId="17177"/>
    <cellStyle name="Normal 17 17 5 3" xfId="5161"/>
    <cellStyle name="Normal 17 17 5 3 2" xfId="5162"/>
    <cellStyle name="Normal 17 17 5 3 2 2" xfId="17178"/>
    <cellStyle name="Normal 17 17 5 3 2 3" xfId="17179"/>
    <cellStyle name="Normal 17 17 5 3 3" xfId="5163"/>
    <cellStyle name="Normal 17 17 5 3 3 2" xfId="17180"/>
    <cellStyle name="Normal 17 17 5 3 3 3" xfId="17181"/>
    <cellStyle name="Normal 17 17 5 3 4" xfId="17182"/>
    <cellStyle name="Normal 17 17 5 3 5" xfId="17183"/>
    <cellStyle name="Normal 17 17 5 4" xfId="5164"/>
    <cellStyle name="Normal 17 17 5 4 2" xfId="17184"/>
    <cellStyle name="Normal 17 17 5 4 3" xfId="17185"/>
    <cellStyle name="Normal 17 17 5 5" xfId="5165"/>
    <cellStyle name="Normal 17 17 5 5 2" xfId="17186"/>
    <cellStyle name="Normal 17 17 5 5 3" xfId="17187"/>
    <cellStyle name="Normal 17 17 5 6" xfId="17188"/>
    <cellStyle name="Normal 17 17 5 7" xfId="17189"/>
    <cellStyle name="Normal 17 17 6" xfId="5166"/>
    <cellStyle name="Normal 17 17 6 2" xfId="5167"/>
    <cellStyle name="Normal 17 17 6 2 2" xfId="5168"/>
    <cellStyle name="Normal 17 17 6 2 2 2" xfId="17190"/>
    <cellStyle name="Normal 17 17 6 2 2 3" xfId="17191"/>
    <cellStyle name="Normal 17 17 6 2 3" xfId="5169"/>
    <cellStyle name="Normal 17 17 6 2 3 2" xfId="17192"/>
    <cellStyle name="Normal 17 17 6 2 3 3" xfId="17193"/>
    <cellStyle name="Normal 17 17 6 2 4" xfId="17194"/>
    <cellStyle name="Normal 17 17 6 2 5" xfId="17195"/>
    <cellStyle name="Normal 17 17 6 3" xfId="5170"/>
    <cellStyle name="Normal 17 17 6 3 2" xfId="17196"/>
    <cellStyle name="Normal 17 17 6 3 3" xfId="17197"/>
    <cellStyle name="Normal 17 17 6 4" xfId="5171"/>
    <cellStyle name="Normal 17 17 6 4 2" xfId="17198"/>
    <cellStyle name="Normal 17 17 6 4 3" xfId="17199"/>
    <cellStyle name="Normal 17 17 6 5" xfId="17200"/>
    <cellStyle name="Normal 17 17 6 6" xfId="17201"/>
    <cellStyle name="Normal 17 17 7" xfId="5172"/>
    <cellStyle name="Normal 17 17 7 2" xfId="5173"/>
    <cellStyle name="Normal 17 17 7 2 2" xfId="17202"/>
    <cellStyle name="Normal 17 17 7 2 3" xfId="17203"/>
    <cellStyle name="Normal 17 17 7 3" xfId="5174"/>
    <cellStyle name="Normal 17 17 7 3 2" xfId="17204"/>
    <cellStyle name="Normal 17 17 7 3 3" xfId="17205"/>
    <cellStyle name="Normal 17 17 7 4" xfId="17206"/>
    <cellStyle name="Normal 17 17 7 5" xfId="17207"/>
    <cellStyle name="Normal 17 17 8" xfId="5175"/>
    <cellStyle name="Normal 17 17 8 2" xfId="17208"/>
    <cellStyle name="Normal 17 17 8 3" xfId="17209"/>
    <cellStyle name="Normal 17 17 9" xfId="5176"/>
    <cellStyle name="Normal 17 17 9 2" xfId="17210"/>
    <cellStyle name="Normal 17 17 9 3" xfId="17211"/>
    <cellStyle name="Normal 17 18" xfId="5177"/>
    <cellStyle name="Normal 17 18 10" xfId="17212"/>
    <cellStyle name="Normal 17 18 11" xfId="17213"/>
    <cellStyle name="Normal 17 18 2" xfId="5178"/>
    <cellStyle name="Normal 17 18 2 2" xfId="5179"/>
    <cellStyle name="Normal 17 18 2 2 2" xfId="5180"/>
    <cellStyle name="Normal 17 18 2 2 2 2" xfId="5181"/>
    <cellStyle name="Normal 17 18 2 2 2 2 2" xfId="5182"/>
    <cellStyle name="Normal 17 18 2 2 2 2 2 2" xfId="17214"/>
    <cellStyle name="Normal 17 18 2 2 2 2 2 3" xfId="17215"/>
    <cellStyle name="Normal 17 18 2 2 2 2 3" xfId="5183"/>
    <cellStyle name="Normal 17 18 2 2 2 2 3 2" xfId="17216"/>
    <cellStyle name="Normal 17 18 2 2 2 2 3 3" xfId="17217"/>
    <cellStyle name="Normal 17 18 2 2 2 2 4" xfId="17218"/>
    <cellStyle name="Normal 17 18 2 2 2 2 5" xfId="17219"/>
    <cellStyle name="Normal 17 18 2 2 2 3" xfId="5184"/>
    <cellStyle name="Normal 17 18 2 2 2 3 2" xfId="17220"/>
    <cellStyle name="Normal 17 18 2 2 2 3 3" xfId="17221"/>
    <cellStyle name="Normal 17 18 2 2 2 4" xfId="5185"/>
    <cellStyle name="Normal 17 18 2 2 2 4 2" xfId="17222"/>
    <cellStyle name="Normal 17 18 2 2 2 4 3" xfId="17223"/>
    <cellStyle name="Normal 17 18 2 2 2 5" xfId="17224"/>
    <cellStyle name="Normal 17 18 2 2 2 6" xfId="17225"/>
    <cellStyle name="Normal 17 18 2 2 3" xfId="5186"/>
    <cellStyle name="Normal 17 18 2 2 3 2" xfId="5187"/>
    <cellStyle name="Normal 17 18 2 2 3 2 2" xfId="17226"/>
    <cellStyle name="Normal 17 18 2 2 3 2 3" xfId="17227"/>
    <cellStyle name="Normal 17 18 2 2 3 3" xfId="5188"/>
    <cellStyle name="Normal 17 18 2 2 3 3 2" xfId="17228"/>
    <cellStyle name="Normal 17 18 2 2 3 3 3" xfId="17229"/>
    <cellStyle name="Normal 17 18 2 2 3 4" xfId="17230"/>
    <cellStyle name="Normal 17 18 2 2 3 5" xfId="17231"/>
    <cellStyle name="Normal 17 18 2 2 4" xfId="5189"/>
    <cellStyle name="Normal 17 18 2 2 4 2" xfId="17232"/>
    <cellStyle name="Normal 17 18 2 2 4 3" xfId="17233"/>
    <cellStyle name="Normal 17 18 2 2 5" xfId="5190"/>
    <cellStyle name="Normal 17 18 2 2 5 2" xfId="17234"/>
    <cellStyle name="Normal 17 18 2 2 5 3" xfId="17235"/>
    <cellStyle name="Normal 17 18 2 2 6" xfId="17236"/>
    <cellStyle name="Normal 17 18 2 2 7" xfId="17237"/>
    <cellStyle name="Normal 17 18 2 3" xfId="5191"/>
    <cellStyle name="Normal 17 18 2 3 2" xfId="5192"/>
    <cellStyle name="Normal 17 18 2 3 2 2" xfId="5193"/>
    <cellStyle name="Normal 17 18 2 3 2 2 2" xfId="17238"/>
    <cellStyle name="Normal 17 18 2 3 2 2 3" xfId="17239"/>
    <cellStyle name="Normal 17 18 2 3 2 3" xfId="5194"/>
    <cellStyle name="Normal 17 18 2 3 2 3 2" xfId="17240"/>
    <cellStyle name="Normal 17 18 2 3 2 3 3" xfId="17241"/>
    <cellStyle name="Normal 17 18 2 3 2 4" xfId="17242"/>
    <cellStyle name="Normal 17 18 2 3 2 5" xfId="17243"/>
    <cellStyle name="Normal 17 18 2 3 3" xfId="5195"/>
    <cellStyle name="Normal 17 18 2 3 3 2" xfId="17244"/>
    <cellStyle name="Normal 17 18 2 3 3 3" xfId="17245"/>
    <cellStyle name="Normal 17 18 2 3 4" xfId="5196"/>
    <cellStyle name="Normal 17 18 2 3 4 2" xfId="17246"/>
    <cellStyle name="Normal 17 18 2 3 4 3" xfId="17247"/>
    <cellStyle name="Normal 17 18 2 3 5" xfId="17248"/>
    <cellStyle name="Normal 17 18 2 3 6" xfId="17249"/>
    <cellStyle name="Normal 17 18 2 4" xfId="5197"/>
    <cellStyle name="Normal 17 18 2 4 2" xfId="5198"/>
    <cellStyle name="Normal 17 18 2 4 2 2" xfId="17250"/>
    <cellStyle name="Normal 17 18 2 4 2 3" xfId="17251"/>
    <cellStyle name="Normal 17 18 2 4 3" xfId="5199"/>
    <cellStyle name="Normal 17 18 2 4 3 2" xfId="17252"/>
    <cellStyle name="Normal 17 18 2 4 3 3" xfId="17253"/>
    <cellStyle name="Normal 17 18 2 4 4" xfId="17254"/>
    <cellStyle name="Normal 17 18 2 4 5" xfId="17255"/>
    <cellStyle name="Normal 17 18 2 5" xfId="5200"/>
    <cellStyle name="Normal 17 18 2 5 2" xfId="17256"/>
    <cellStyle name="Normal 17 18 2 5 3" xfId="17257"/>
    <cellStyle name="Normal 17 18 2 6" xfId="5201"/>
    <cellStyle name="Normal 17 18 2 6 2" xfId="17258"/>
    <cellStyle name="Normal 17 18 2 6 3" xfId="17259"/>
    <cellStyle name="Normal 17 18 2 7" xfId="17260"/>
    <cellStyle name="Normal 17 18 2 8" xfId="17261"/>
    <cellStyle name="Normal 17 18 3" xfId="5202"/>
    <cellStyle name="Normal 17 18 3 2" xfId="5203"/>
    <cellStyle name="Normal 17 18 3 2 2" xfId="5204"/>
    <cellStyle name="Normal 17 18 3 2 2 2" xfId="5205"/>
    <cellStyle name="Normal 17 18 3 2 2 2 2" xfId="5206"/>
    <cellStyle name="Normal 17 18 3 2 2 2 2 2" xfId="17262"/>
    <cellStyle name="Normal 17 18 3 2 2 2 2 3" xfId="17263"/>
    <cellStyle name="Normal 17 18 3 2 2 2 3" xfId="5207"/>
    <cellStyle name="Normal 17 18 3 2 2 2 3 2" xfId="17264"/>
    <cellStyle name="Normal 17 18 3 2 2 2 3 3" xfId="17265"/>
    <cellStyle name="Normal 17 18 3 2 2 2 4" xfId="17266"/>
    <cellStyle name="Normal 17 18 3 2 2 2 5" xfId="17267"/>
    <cellStyle name="Normal 17 18 3 2 2 3" xfId="5208"/>
    <cellStyle name="Normal 17 18 3 2 2 3 2" xfId="17268"/>
    <cellStyle name="Normal 17 18 3 2 2 3 3" xfId="17269"/>
    <cellStyle name="Normal 17 18 3 2 2 4" xfId="5209"/>
    <cellStyle name="Normal 17 18 3 2 2 4 2" xfId="17270"/>
    <cellStyle name="Normal 17 18 3 2 2 4 3" xfId="17271"/>
    <cellStyle name="Normal 17 18 3 2 2 5" xfId="17272"/>
    <cellStyle name="Normal 17 18 3 2 2 6" xfId="17273"/>
    <cellStyle name="Normal 17 18 3 2 3" xfId="5210"/>
    <cellStyle name="Normal 17 18 3 2 3 2" xfId="5211"/>
    <cellStyle name="Normal 17 18 3 2 3 2 2" xfId="17274"/>
    <cellStyle name="Normal 17 18 3 2 3 2 3" xfId="17275"/>
    <cellStyle name="Normal 17 18 3 2 3 3" xfId="5212"/>
    <cellStyle name="Normal 17 18 3 2 3 3 2" xfId="17276"/>
    <cellStyle name="Normal 17 18 3 2 3 3 3" xfId="17277"/>
    <cellStyle name="Normal 17 18 3 2 3 4" xfId="17278"/>
    <cellStyle name="Normal 17 18 3 2 3 5" xfId="17279"/>
    <cellStyle name="Normal 17 18 3 2 4" xfId="5213"/>
    <cellStyle name="Normal 17 18 3 2 4 2" xfId="17280"/>
    <cellStyle name="Normal 17 18 3 2 4 3" xfId="17281"/>
    <cellStyle name="Normal 17 18 3 2 5" xfId="5214"/>
    <cellStyle name="Normal 17 18 3 2 5 2" xfId="17282"/>
    <cellStyle name="Normal 17 18 3 2 5 3" xfId="17283"/>
    <cellStyle name="Normal 17 18 3 2 6" xfId="17284"/>
    <cellStyle name="Normal 17 18 3 2 7" xfId="17285"/>
    <cellStyle name="Normal 17 18 3 3" xfId="5215"/>
    <cellStyle name="Normal 17 18 3 3 2" xfId="5216"/>
    <cellStyle name="Normal 17 18 3 3 2 2" xfId="5217"/>
    <cellStyle name="Normal 17 18 3 3 2 2 2" xfId="17286"/>
    <cellStyle name="Normal 17 18 3 3 2 2 3" xfId="17287"/>
    <cellStyle name="Normal 17 18 3 3 2 3" xfId="5218"/>
    <cellStyle name="Normal 17 18 3 3 2 3 2" xfId="17288"/>
    <cellStyle name="Normal 17 18 3 3 2 3 3" xfId="17289"/>
    <cellStyle name="Normal 17 18 3 3 2 4" xfId="17290"/>
    <cellStyle name="Normal 17 18 3 3 2 5" xfId="17291"/>
    <cellStyle name="Normal 17 18 3 3 3" xfId="5219"/>
    <cellStyle name="Normal 17 18 3 3 3 2" xfId="17292"/>
    <cellStyle name="Normal 17 18 3 3 3 3" xfId="17293"/>
    <cellStyle name="Normal 17 18 3 3 4" xfId="5220"/>
    <cellStyle name="Normal 17 18 3 3 4 2" xfId="17294"/>
    <cellStyle name="Normal 17 18 3 3 4 3" xfId="17295"/>
    <cellStyle name="Normal 17 18 3 3 5" xfId="17296"/>
    <cellStyle name="Normal 17 18 3 3 6" xfId="17297"/>
    <cellStyle name="Normal 17 18 3 4" xfId="5221"/>
    <cellStyle name="Normal 17 18 3 4 2" xfId="5222"/>
    <cellStyle name="Normal 17 18 3 4 2 2" xfId="17298"/>
    <cellStyle name="Normal 17 18 3 4 2 3" xfId="17299"/>
    <cellStyle name="Normal 17 18 3 4 3" xfId="5223"/>
    <cellStyle name="Normal 17 18 3 4 3 2" xfId="17300"/>
    <cellStyle name="Normal 17 18 3 4 3 3" xfId="17301"/>
    <cellStyle name="Normal 17 18 3 4 4" xfId="17302"/>
    <cellStyle name="Normal 17 18 3 4 5" xfId="17303"/>
    <cellStyle name="Normal 17 18 3 5" xfId="5224"/>
    <cellStyle name="Normal 17 18 3 5 2" xfId="17304"/>
    <cellStyle name="Normal 17 18 3 5 3" xfId="17305"/>
    <cellStyle name="Normal 17 18 3 6" xfId="5225"/>
    <cellStyle name="Normal 17 18 3 6 2" xfId="17306"/>
    <cellStyle name="Normal 17 18 3 6 3" xfId="17307"/>
    <cellStyle name="Normal 17 18 3 7" xfId="17308"/>
    <cellStyle name="Normal 17 18 3 8" xfId="17309"/>
    <cellStyle name="Normal 17 18 4" xfId="5226"/>
    <cellStyle name="Normal 17 18 4 2" xfId="5227"/>
    <cellStyle name="Normal 17 18 4 2 2" xfId="5228"/>
    <cellStyle name="Normal 17 18 4 2 2 2" xfId="5229"/>
    <cellStyle name="Normal 17 18 4 2 2 2 2" xfId="5230"/>
    <cellStyle name="Normal 17 18 4 2 2 2 2 2" xfId="17310"/>
    <cellStyle name="Normal 17 18 4 2 2 2 2 3" xfId="17311"/>
    <cellStyle name="Normal 17 18 4 2 2 2 3" xfId="5231"/>
    <cellStyle name="Normal 17 18 4 2 2 2 3 2" xfId="17312"/>
    <cellStyle name="Normal 17 18 4 2 2 2 3 3" xfId="17313"/>
    <cellStyle name="Normal 17 18 4 2 2 2 4" xfId="17314"/>
    <cellStyle name="Normal 17 18 4 2 2 2 5" xfId="17315"/>
    <cellStyle name="Normal 17 18 4 2 2 3" xfId="5232"/>
    <cellStyle name="Normal 17 18 4 2 2 3 2" xfId="17316"/>
    <cellStyle name="Normal 17 18 4 2 2 3 3" xfId="17317"/>
    <cellStyle name="Normal 17 18 4 2 2 4" xfId="5233"/>
    <cellStyle name="Normal 17 18 4 2 2 4 2" xfId="17318"/>
    <cellStyle name="Normal 17 18 4 2 2 4 3" xfId="17319"/>
    <cellStyle name="Normal 17 18 4 2 2 5" xfId="17320"/>
    <cellStyle name="Normal 17 18 4 2 2 6" xfId="17321"/>
    <cellStyle name="Normal 17 18 4 2 3" xfId="5234"/>
    <cellStyle name="Normal 17 18 4 2 3 2" xfId="5235"/>
    <cellStyle name="Normal 17 18 4 2 3 2 2" xfId="17322"/>
    <cellStyle name="Normal 17 18 4 2 3 2 3" xfId="17323"/>
    <cellStyle name="Normal 17 18 4 2 3 3" xfId="5236"/>
    <cellStyle name="Normal 17 18 4 2 3 3 2" xfId="17324"/>
    <cellStyle name="Normal 17 18 4 2 3 3 3" xfId="17325"/>
    <cellStyle name="Normal 17 18 4 2 3 4" xfId="17326"/>
    <cellStyle name="Normal 17 18 4 2 3 5" xfId="17327"/>
    <cellStyle name="Normal 17 18 4 2 4" xfId="5237"/>
    <cellStyle name="Normal 17 18 4 2 4 2" xfId="17328"/>
    <cellStyle name="Normal 17 18 4 2 4 3" xfId="17329"/>
    <cellStyle name="Normal 17 18 4 2 5" xfId="5238"/>
    <cellStyle name="Normal 17 18 4 2 5 2" xfId="17330"/>
    <cellStyle name="Normal 17 18 4 2 5 3" xfId="17331"/>
    <cellStyle name="Normal 17 18 4 2 6" xfId="17332"/>
    <cellStyle name="Normal 17 18 4 2 7" xfId="17333"/>
    <cellStyle name="Normal 17 18 4 3" xfId="5239"/>
    <cellStyle name="Normal 17 18 4 3 2" xfId="5240"/>
    <cellStyle name="Normal 17 18 4 3 2 2" xfId="5241"/>
    <cellStyle name="Normal 17 18 4 3 2 2 2" xfId="17334"/>
    <cellStyle name="Normal 17 18 4 3 2 2 3" xfId="17335"/>
    <cellStyle name="Normal 17 18 4 3 2 3" xfId="5242"/>
    <cellStyle name="Normal 17 18 4 3 2 3 2" xfId="17336"/>
    <cellStyle name="Normal 17 18 4 3 2 3 3" xfId="17337"/>
    <cellStyle name="Normal 17 18 4 3 2 4" xfId="17338"/>
    <cellStyle name="Normal 17 18 4 3 2 5" xfId="17339"/>
    <cellStyle name="Normal 17 18 4 3 3" xfId="5243"/>
    <cellStyle name="Normal 17 18 4 3 3 2" xfId="17340"/>
    <cellStyle name="Normal 17 18 4 3 3 3" xfId="17341"/>
    <cellStyle name="Normal 17 18 4 3 4" xfId="5244"/>
    <cellStyle name="Normal 17 18 4 3 4 2" xfId="17342"/>
    <cellStyle name="Normal 17 18 4 3 4 3" xfId="17343"/>
    <cellStyle name="Normal 17 18 4 3 5" xfId="17344"/>
    <cellStyle name="Normal 17 18 4 3 6" xfId="17345"/>
    <cellStyle name="Normal 17 18 4 4" xfId="5245"/>
    <cellStyle name="Normal 17 18 4 4 2" xfId="5246"/>
    <cellStyle name="Normal 17 18 4 4 2 2" xfId="17346"/>
    <cellStyle name="Normal 17 18 4 4 2 3" xfId="17347"/>
    <cellStyle name="Normal 17 18 4 4 3" xfId="5247"/>
    <cellStyle name="Normal 17 18 4 4 3 2" xfId="17348"/>
    <cellStyle name="Normal 17 18 4 4 3 3" xfId="17349"/>
    <cellStyle name="Normal 17 18 4 4 4" xfId="17350"/>
    <cellStyle name="Normal 17 18 4 4 5" xfId="17351"/>
    <cellStyle name="Normal 17 18 4 5" xfId="5248"/>
    <cellStyle name="Normal 17 18 4 5 2" xfId="17352"/>
    <cellStyle name="Normal 17 18 4 5 3" xfId="17353"/>
    <cellStyle name="Normal 17 18 4 6" xfId="5249"/>
    <cellStyle name="Normal 17 18 4 6 2" xfId="17354"/>
    <cellStyle name="Normal 17 18 4 6 3" xfId="17355"/>
    <cellStyle name="Normal 17 18 4 7" xfId="17356"/>
    <cellStyle name="Normal 17 18 4 8" xfId="17357"/>
    <cellStyle name="Normal 17 18 5" xfId="5250"/>
    <cellStyle name="Normal 17 18 5 2" xfId="5251"/>
    <cellStyle name="Normal 17 18 5 2 2" xfId="5252"/>
    <cellStyle name="Normal 17 18 5 2 2 2" xfId="5253"/>
    <cellStyle name="Normal 17 18 5 2 2 2 2" xfId="17358"/>
    <cellStyle name="Normal 17 18 5 2 2 2 3" xfId="17359"/>
    <cellStyle name="Normal 17 18 5 2 2 3" xfId="5254"/>
    <cellStyle name="Normal 17 18 5 2 2 3 2" xfId="17360"/>
    <cellStyle name="Normal 17 18 5 2 2 3 3" xfId="17361"/>
    <cellStyle name="Normal 17 18 5 2 2 4" xfId="17362"/>
    <cellStyle name="Normal 17 18 5 2 2 5" xfId="17363"/>
    <cellStyle name="Normal 17 18 5 2 3" xfId="5255"/>
    <cellStyle name="Normal 17 18 5 2 3 2" xfId="17364"/>
    <cellStyle name="Normal 17 18 5 2 3 3" xfId="17365"/>
    <cellStyle name="Normal 17 18 5 2 4" xfId="5256"/>
    <cellStyle name="Normal 17 18 5 2 4 2" xfId="17366"/>
    <cellStyle name="Normal 17 18 5 2 4 3" xfId="17367"/>
    <cellStyle name="Normal 17 18 5 2 5" xfId="17368"/>
    <cellStyle name="Normal 17 18 5 2 6" xfId="17369"/>
    <cellStyle name="Normal 17 18 5 3" xfId="5257"/>
    <cellStyle name="Normal 17 18 5 3 2" xfId="5258"/>
    <cellStyle name="Normal 17 18 5 3 2 2" xfId="17370"/>
    <cellStyle name="Normal 17 18 5 3 2 3" xfId="17371"/>
    <cellStyle name="Normal 17 18 5 3 3" xfId="5259"/>
    <cellStyle name="Normal 17 18 5 3 3 2" xfId="17372"/>
    <cellStyle name="Normal 17 18 5 3 3 3" xfId="17373"/>
    <cellStyle name="Normal 17 18 5 3 4" xfId="17374"/>
    <cellStyle name="Normal 17 18 5 3 5" xfId="17375"/>
    <cellStyle name="Normal 17 18 5 4" xfId="5260"/>
    <cellStyle name="Normal 17 18 5 4 2" xfId="17376"/>
    <cellStyle name="Normal 17 18 5 4 3" xfId="17377"/>
    <cellStyle name="Normal 17 18 5 5" xfId="5261"/>
    <cellStyle name="Normal 17 18 5 5 2" xfId="17378"/>
    <cellStyle name="Normal 17 18 5 5 3" xfId="17379"/>
    <cellStyle name="Normal 17 18 5 6" xfId="17380"/>
    <cellStyle name="Normal 17 18 5 7" xfId="17381"/>
    <cellStyle name="Normal 17 18 6" xfId="5262"/>
    <cellStyle name="Normal 17 18 6 2" xfId="5263"/>
    <cellStyle name="Normal 17 18 6 2 2" xfId="5264"/>
    <cellStyle name="Normal 17 18 6 2 2 2" xfId="17382"/>
    <cellStyle name="Normal 17 18 6 2 2 3" xfId="17383"/>
    <cellStyle name="Normal 17 18 6 2 3" xfId="5265"/>
    <cellStyle name="Normal 17 18 6 2 3 2" xfId="17384"/>
    <cellStyle name="Normal 17 18 6 2 3 3" xfId="17385"/>
    <cellStyle name="Normal 17 18 6 2 4" xfId="17386"/>
    <cellStyle name="Normal 17 18 6 2 5" xfId="17387"/>
    <cellStyle name="Normal 17 18 6 3" xfId="5266"/>
    <cellStyle name="Normal 17 18 6 3 2" xfId="17388"/>
    <cellStyle name="Normal 17 18 6 3 3" xfId="17389"/>
    <cellStyle name="Normal 17 18 6 4" xfId="5267"/>
    <cellStyle name="Normal 17 18 6 4 2" xfId="17390"/>
    <cellStyle name="Normal 17 18 6 4 3" xfId="17391"/>
    <cellStyle name="Normal 17 18 6 5" xfId="17392"/>
    <cellStyle name="Normal 17 18 6 6" xfId="17393"/>
    <cellStyle name="Normal 17 18 7" xfId="5268"/>
    <cellStyle name="Normal 17 18 7 2" xfId="5269"/>
    <cellStyle name="Normal 17 18 7 2 2" xfId="17394"/>
    <cellStyle name="Normal 17 18 7 2 3" xfId="17395"/>
    <cellStyle name="Normal 17 18 7 3" xfId="5270"/>
    <cellStyle name="Normal 17 18 7 3 2" xfId="17396"/>
    <cellStyle name="Normal 17 18 7 3 3" xfId="17397"/>
    <cellStyle name="Normal 17 18 7 4" xfId="17398"/>
    <cellStyle name="Normal 17 18 7 5" xfId="17399"/>
    <cellStyle name="Normal 17 18 8" xfId="5271"/>
    <cellStyle name="Normal 17 18 8 2" xfId="17400"/>
    <cellStyle name="Normal 17 18 8 3" xfId="17401"/>
    <cellStyle name="Normal 17 18 9" xfId="5272"/>
    <cellStyle name="Normal 17 18 9 2" xfId="17402"/>
    <cellStyle name="Normal 17 18 9 3" xfId="17403"/>
    <cellStyle name="Normal 17 19" xfId="5273"/>
    <cellStyle name="Normal 17 19 10" xfId="17404"/>
    <cellStyle name="Normal 17 19 11" xfId="17405"/>
    <cellStyle name="Normal 17 19 2" xfId="5274"/>
    <cellStyle name="Normal 17 19 2 2" xfId="5275"/>
    <cellStyle name="Normal 17 19 2 2 2" xfId="5276"/>
    <cellStyle name="Normal 17 19 2 2 2 2" xfId="5277"/>
    <cellStyle name="Normal 17 19 2 2 2 2 2" xfId="5278"/>
    <cellStyle name="Normal 17 19 2 2 2 2 2 2" xfId="17406"/>
    <cellStyle name="Normal 17 19 2 2 2 2 2 3" xfId="17407"/>
    <cellStyle name="Normal 17 19 2 2 2 2 3" xfId="5279"/>
    <cellStyle name="Normal 17 19 2 2 2 2 3 2" xfId="17408"/>
    <cellStyle name="Normal 17 19 2 2 2 2 3 3" xfId="17409"/>
    <cellStyle name="Normal 17 19 2 2 2 2 4" xfId="17410"/>
    <cellStyle name="Normal 17 19 2 2 2 2 5" xfId="17411"/>
    <cellStyle name="Normal 17 19 2 2 2 3" xfId="5280"/>
    <cellStyle name="Normal 17 19 2 2 2 3 2" xfId="17412"/>
    <cellStyle name="Normal 17 19 2 2 2 3 3" xfId="17413"/>
    <cellStyle name="Normal 17 19 2 2 2 4" xfId="5281"/>
    <cellStyle name="Normal 17 19 2 2 2 4 2" xfId="17414"/>
    <cellStyle name="Normal 17 19 2 2 2 4 3" xfId="17415"/>
    <cellStyle name="Normal 17 19 2 2 2 5" xfId="17416"/>
    <cellStyle name="Normal 17 19 2 2 2 6" xfId="17417"/>
    <cellStyle name="Normal 17 19 2 2 3" xfId="5282"/>
    <cellStyle name="Normal 17 19 2 2 3 2" xfId="5283"/>
    <cellStyle name="Normal 17 19 2 2 3 2 2" xfId="17418"/>
    <cellStyle name="Normal 17 19 2 2 3 2 3" xfId="17419"/>
    <cellStyle name="Normal 17 19 2 2 3 3" xfId="5284"/>
    <cellStyle name="Normal 17 19 2 2 3 3 2" xfId="17420"/>
    <cellStyle name="Normal 17 19 2 2 3 3 3" xfId="17421"/>
    <cellStyle name="Normal 17 19 2 2 3 4" xfId="17422"/>
    <cellStyle name="Normal 17 19 2 2 3 5" xfId="17423"/>
    <cellStyle name="Normal 17 19 2 2 4" xfId="5285"/>
    <cellStyle name="Normal 17 19 2 2 4 2" xfId="17424"/>
    <cellStyle name="Normal 17 19 2 2 4 3" xfId="17425"/>
    <cellStyle name="Normal 17 19 2 2 5" xfId="5286"/>
    <cellStyle name="Normal 17 19 2 2 5 2" xfId="17426"/>
    <cellStyle name="Normal 17 19 2 2 5 3" xfId="17427"/>
    <cellStyle name="Normal 17 19 2 2 6" xfId="17428"/>
    <cellStyle name="Normal 17 19 2 2 7" xfId="17429"/>
    <cellStyle name="Normal 17 19 2 3" xfId="5287"/>
    <cellStyle name="Normal 17 19 2 3 2" xfId="5288"/>
    <cellStyle name="Normal 17 19 2 3 2 2" xfId="5289"/>
    <cellStyle name="Normal 17 19 2 3 2 2 2" xfId="17430"/>
    <cellStyle name="Normal 17 19 2 3 2 2 3" xfId="17431"/>
    <cellStyle name="Normal 17 19 2 3 2 3" xfId="5290"/>
    <cellStyle name="Normal 17 19 2 3 2 3 2" xfId="17432"/>
    <cellStyle name="Normal 17 19 2 3 2 3 3" xfId="17433"/>
    <cellStyle name="Normal 17 19 2 3 2 4" xfId="17434"/>
    <cellStyle name="Normal 17 19 2 3 2 5" xfId="17435"/>
    <cellStyle name="Normal 17 19 2 3 3" xfId="5291"/>
    <cellStyle name="Normal 17 19 2 3 3 2" xfId="17436"/>
    <cellStyle name="Normal 17 19 2 3 3 3" xfId="17437"/>
    <cellStyle name="Normal 17 19 2 3 4" xfId="5292"/>
    <cellStyle name="Normal 17 19 2 3 4 2" xfId="17438"/>
    <cellStyle name="Normal 17 19 2 3 4 3" xfId="17439"/>
    <cellStyle name="Normal 17 19 2 3 5" xfId="17440"/>
    <cellStyle name="Normal 17 19 2 3 6" xfId="17441"/>
    <cellStyle name="Normal 17 19 2 4" xfId="5293"/>
    <cellStyle name="Normal 17 19 2 4 2" xfId="5294"/>
    <cellStyle name="Normal 17 19 2 4 2 2" xfId="17442"/>
    <cellStyle name="Normal 17 19 2 4 2 3" xfId="17443"/>
    <cellStyle name="Normal 17 19 2 4 3" xfId="5295"/>
    <cellStyle name="Normal 17 19 2 4 3 2" xfId="17444"/>
    <cellStyle name="Normal 17 19 2 4 3 3" xfId="17445"/>
    <cellStyle name="Normal 17 19 2 4 4" xfId="17446"/>
    <cellStyle name="Normal 17 19 2 4 5" xfId="17447"/>
    <cellStyle name="Normal 17 19 2 5" xfId="5296"/>
    <cellStyle name="Normal 17 19 2 5 2" xfId="17448"/>
    <cellStyle name="Normal 17 19 2 5 3" xfId="17449"/>
    <cellStyle name="Normal 17 19 2 6" xfId="5297"/>
    <cellStyle name="Normal 17 19 2 6 2" xfId="17450"/>
    <cellStyle name="Normal 17 19 2 6 3" xfId="17451"/>
    <cellStyle name="Normal 17 19 2 7" xfId="17452"/>
    <cellStyle name="Normal 17 19 2 8" xfId="17453"/>
    <cellStyle name="Normal 17 19 3" xfId="5298"/>
    <cellStyle name="Normal 17 19 3 2" xfId="5299"/>
    <cellStyle name="Normal 17 19 3 2 2" xfId="5300"/>
    <cellStyle name="Normal 17 19 3 2 2 2" xfId="5301"/>
    <cellStyle name="Normal 17 19 3 2 2 2 2" xfId="5302"/>
    <cellStyle name="Normal 17 19 3 2 2 2 2 2" xfId="17454"/>
    <cellStyle name="Normal 17 19 3 2 2 2 2 3" xfId="17455"/>
    <cellStyle name="Normal 17 19 3 2 2 2 3" xfId="5303"/>
    <cellStyle name="Normal 17 19 3 2 2 2 3 2" xfId="17456"/>
    <cellStyle name="Normal 17 19 3 2 2 2 3 3" xfId="17457"/>
    <cellStyle name="Normal 17 19 3 2 2 2 4" xfId="17458"/>
    <cellStyle name="Normal 17 19 3 2 2 2 5" xfId="17459"/>
    <cellStyle name="Normal 17 19 3 2 2 3" xfId="5304"/>
    <cellStyle name="Normal 17 19 3 2 2 3 2" xfId="17460"/>
    <cellStyle name="Normal 17 19 3 2 2 3 3" xfId="17461"/>
    <cellStyle name="Normal 17 19 3 2 2 4" xfId="5305"/>
    <cellStyle name="Normal 17 19 3 2 2 4 2" xfId="17462"/>
    <cellStyle name="Normal 17 19 3 2 2 4 3" xfId="17463"/>
    <cellStyle name="Normal 17 19 3 2 2 5" xfId="17464"/>
    <cellStyle name="Normal 17 19 3 2 2 6" xfId="17465"/>
    <cellStyle name="Normal 17 19 3 2 3" xfId="5306"/>
    <cellStyle name="Normal 17 19 3 2 3 2" xfId="5307"/>
    <cellStyle name="Normal 17 19 3 2 3 2 2" xfId="17466"/>
    <cellStyle name="Normal 17 19 3 2 3 2 3" xfId="17467"/>
    <cellStyle name="Normal 17 19 3 2 3 3" xfId="5308"/>
    <cellStyle name="Normal 17 19 3 2 3 3 2" xfId="17468"/>
    <cellStyle name="Normal 17 19 3 2 3 3 3" xfId="17469"/>
    <cellStyle name="Normal 17 19 3 2 3 4" xfId="17470"/>
    <cellStyle name="Normal 17 19 3 2 3 5" xfId="17471"/>
    <cellStyle name="Normal 17 19 3 2 4" xfId="5309"/>
    <cellStyle name="Normal 17 19 3 2 4 2" xfId="17472"/>
    <cellStyle name="Normal 17 19 3 2 4 3" xfId="17473"/>
    <cellStyle name="Normal 17 19 3 2 5" xfId="5310"/>
    <cellStyle name="Normal 17 19 3 2 5 2" xfId="17474"/>
    <cellStyle name="Normal 17 19 3 2 5 3" xfId="17475"/>
    <cellStyle name="Normal 17 19 3 2 6" xfId="17476"/>
    <cellStyle name="Normal 17 19 3 2 7" xfId="17477"/>
    <cellStyle name="Normal 17 19 3 3" xfId="5311"/>
    <cellStyle name="Normal 17 19 3 3 2" xfId="5312"/>
    <cellStyle name="Normal 17 19 3 3 2 2" xfId="5313"/>
    <cellStyle name="Normal 17 19 3 3 2 2 2" xfId="17478"/>
    <cellStyle name="Normal 17 19 3 3 2 2 3" xfId="17479"/>
    <cellStyle name="Normal 17 19 3 3 2 3" xfId="5314"/>
    <cellStyle name="Normal 17 19 3 3 2 3 2" xfId="17480"/>
    <cellStyle name="Normal 17 19 3 3 2 3 3" xfId="17481"/>
    <cellStyle name="Normal 17 19 3 3 2 4" xfId="17482"/>
    <cellStyle name="Normal 17 19 3 3 2 5" xfId="17483"/>
    <cellStyle name="Normal 17 19 3 3 3" xfId="5315"/>
    <cellStyle name="Normal 17 19 3 3 3 2" xfId="17484"/>
    <cellStyle name="Normal 17 19 3 3 3 3" xfId="17485"/>
    <cellStyle name="Normal 17 19 3 3 4" xfId="5316"/>
    <cellStyle name="Normal 17 19 3 3 4 2" xfId="17486"/>
    <cellStyle name="Normal 17 19 3 3 4 3" xfId="17487"/>
    <cellStyle name="Normal 17 19 3 3 5" xfId="17488"/>
    <cellStyle name="Normal 17 19 3 3 6" xfId="17489"/>
    <cellStyle name="Normal 17 19 3 4" xfId="5317"/>
    <cellStyle name="Normal 17 19 3 4 2" xfId="5318"/>
    <cellStyle name="Normal 17 19 3 4 2 2" xfId="17490"/>
    <cellStyle name="Normal 17 19 3 4 2 3" xfId="17491"/>
    <cellStyle name="Normal 17 19 3 4 3" xfId="5319"/>
    <cellStyle name="Normal 17 19 3 4 3 2" xfId="17492"/>
    <cellStyle name="Normal 17 19 3 4 3 3" xfId="17493"/>
    <cellStyle name="Normal 17 19 3 4 4" xfId="17494"/>
    <cellStyle name="Normal 17 19 3 4 5" xfId="17495"/>
    <cellStyle name="Normal 17 19 3 5" xfId="5320"/>
    <cellStyle name="Normal 17 19 3 5 2" xfId="17496"/>
    <cellStyle name="Normal 17 19 3 5 3" xfId="17497"/>
    <cellStyle name="Normal 17 19 3 6" xfId="5321"/>
    <cellStyle name="Normal 17 19 3 6 2" xfId="17498"/>
    <cellStyle name="Normal 17 19 3 6 3" xfId="17499"/>
    <cellStyle name="Normal 17 19 3 7" xfId="17500"/>
    <cellStyle name="Normal 17 19 3 8" xfId="17501"/>
    <cellStyle name="Normal 17 19 4" xfId="5322"/>
    <cellStyle name="Normal 17 19 4 2" xfId="5323"/>
    <cellStyle name="Normal 17 19 4 2 2" xfId="5324"/>
    <cellStyle name="Normal 17 19 4 2 2 2" xfId="5325"/>
    <cellStyle name="Normal 17 19 4 2 2 2 2" xfId="5326"/>
    <cellStyle name="Normal 17 19 4 2 2 2 2 2" xfId="17502"/>
    <cellStyle name="Normal 17 19 4 2 2 2 2 3" xfId="17503"/>
    <cellStyle name="Normal 17 19 4 2 2 2 3" xfId="5327"/>
    <cellStyle name="Normal 17 19 4 2 2 2 3 2" xfId="17504"/>
    <cellStyle name="Normal 17 19 4 2 2 2 3 3" xfId="17505"/>
    <cellStyle name="Normal 17 19 4 2 2 2 4" xfId="17506"/>
    <cellStyle name="Normal 17 19 4 2 2 2 5" xfId="17507"/>
    <cellStyle name="Normal 17 19 4 2 2 3" xfId="5328"/>
    <cellStyle name="Normal 17 19 4 2 2 3 2" xfId="17508"/>
    <cellStyle name="Normal 17 19 4 2 2 3 3" xfId="17509"/>
    <cellStyle name="Normal 17 19 4 2 2 4" xfId="5329"/>
    <cellStyle name="Normal 17 19 4 2 2 4 2" xfId="17510"/>
    <cellStyle name="Normal 17 19 4 2 2 4 3" xfId="17511"/>
    <cellStyle name="Normal 17 19 4 2 2 5" xfId="17512"/>
    <cellStyle name="Normal 17 19 4 2 2 6" xfId="17513"/>
    <cellStyle name="Normal 17 19 4 2 3" xfId="5330"/>
    <cellStyle name="Normal 17 19 4 2 3 2" xfId="5331"/>
    <cellStyle name="Normal 17 19 4 2 3 2 2" xfId="17514"/>
    <cellStyle name="Normal 17 19 4 2 3 2 3" xfId="17515"/>
    <cellStyle name="Normal 17 19 4 2 3 3" xfId="5332"/>
    <cellStyle name="Normal 17 19 4 2 3 3 2" xfId="17516"/>
    <cellStyle name="Normal 17 19 4 2 3 3 3" xfId="17517"/>
    <cellStyle name="Normal 17 19 4 2 3 4" xfId="17518"/>
    <cellStyle name="Normal 17 19 4 2 3 5" xfId="17519"/>
    <cellStyle name="Normal 17 19 4 2 4" xfId="5333"/>
    <cellStyle name="Normal 17 19 4 2 4 2" xfId="17520"/>
    <cellStyle name="Normal 17 19 4 2 4 3" xfId="17521"/>
    <cellStyle name="Normal 17 19 4 2 5" xfId="5334"/>
    <cellStyle name="Normal 17 19 4 2 5 2" xfId="17522"/>
    <cellStyle name="Normal 17 19 4 2 5 3" xfId="17523"/>
    <cellStyle name="Normal 17 19 4 2 6" xfId="17524"/>
    <cellStyle name="Normal 17 19 4 2 7" xfId="17525"/>
    <cellStyle name="Normal 17 19 4 3" xfId="5335"/>
    <cellStyle name="Normal 17 19 4 3 2" xfId="5336"/>
    <cellStyle name="Normal 17 19 4 3 2 2" xfId="5337"/>
    <cellStyle name="Normal 17 19 4 3 2 2 2" xfId="17526"/>
    <cellStyle name="Normal 17 19 4 3 2 2 3" xfId="17527"/>
    <cellStyle name="Normal 17 19 4 3 2 3" xfId="5338"/>
    <cellStyle name="Normal 17 19 4 3 2 3 2" xfId="17528"/>
    <cellStyle name="Normal 17 19 4 3 2 3 3" xfId="17529"/>
    <cellStyle name="Normal 17 19 4 3 2 4" xfId="17530"/>
    <cellStyle name="Normal 17 19 4 3 2 5" xfId="17531"/>
    <cellStyle name="Normal 17 19 4 3 3" xfId="5339"/>
    <cellStyle name="Normal 17 19 4 3 3 2" xfId="17532"/>
    <cellStyle name="Normal 17 19 4 3 3 3" xfId="17533"/>
    <cellStyle name="Normal 17 19 4 3 4" xfId="5340"/>
    <cellStyle name="Normal 17 19 4 3 4 2" xfId="17534"/>
    <cellStyle name="Normal 17 19 4 3 4 3" xfId="17535"/>
    <cellStyle name="Normal 17 19 4 3 5" xfId="17536"/>
    <cellStyle name="Normal 17 19 4 3 6" xfId="17537"/>
    <cellStyle name="Normal 17 19 4 4" xfId="5341"/>
    <cellStyle name="Normal 17 19 4 4 2" xfId="5342"/>
    <cellStyle name="Normal 17 19 4 4 2 2" xfId="17538"/>
    <cellStyle name="Normal 17 19 4 4 2 3" xfId="17539"/>
    <cellStyle name="Normal 17 19 4 4 3" xfId="5343"/>
    <cellStyle name="Normal 17 19 4 4 3 2" xfId="17540"/>
    <cellStyle name="Normal 17 19 4 4 3 3" xfId="17541"/>
    <cellStyle name="Normal 17 19 4 4 4" xfId="17542"/>
    <cellStyle name="Normal 17 19 4 4 5" xfId="17543"/>
    <cellStyle name="Normal 17 19 4 5" xfId="5344"/>
    <cellStyle name="Normal 17 19 4 5 2" xfId="17544"/>
    <cellStyle name="Normal 17 19 4 5 3" xfId="17545"/>
    <cellStyle name="Normal 17 19 4 6" xfId="5345"/>
    <cellStyle name="Normal 17 19 4 6 2" xfId="17546"/>
    <cellStyle name="Normal 17 19 4 6 3" xfId="17547"/>
    <cellStyle name="Normal 17 19 4 7" xfId="17548"/>
    <cellStyle name="Normal 17 19 4 8" xfId="17549"/>
    <cellStyle name="Normal 17 19 5" xfId="5346"/>
    <cellStyle name="Normal 17 19 5 2" xfId="5347"/>
    <cellStyle name="Normal 17 19 5 2 2" xfId="5348"/>
    <cellStyle name="Normal 17 19 5 2 2 2" xfId="5349"/>
    <cellStyle name="Normal 17 19 5 2 2 2 2" xfId="17550"/>
    <cellStyle name="Normal 17 19 5 2 2 2 3" xfId="17551"/>
    <cellStyle name="Normal 17 19 5 2 2 3" xfId="5350"/>
    <cellStyle name="Normal 17 19 5 2 2 3 2" xfId="17552"/>
    <cellStyle name="Normal 17 19 5 2 2 3 3" xfId="17553"/>
    <cellStyle name="Normal 17 19 5 2 2 4" xfId="17554"/>
    <cellStyle name="Normal 17 19 5 2 2 5" xfId="17555"/>
    <cellStyle name="Normal 17 19 5 2 3" xfId="5351"/>
    <cellStyle name="Normal 17 19 5 2 3 2" xfId="17556"/>
    <cellStyle name="Normal 17 19 5 2 3 3" xfId="17557"/>
    <cellStyle name="Normal 17 19 5 2 4" xfId="5352"/>
    <cellStyle name="Normal 17 19 5 2 4 2" xfId="17558"/>
    <cellStyle name="Normal 17 19 5 2 4 3" xfId="17559"/>
    <cellStyle name="Normal 17 19 5 2 5" xfId="17560"/>
    <cellStyle name="Normal 17 19 5 2 6" xfId="17561"/>
    <cellStyle name="Normal 17 19 5 3" xfId="5353"/>
    <cellStyle name="Normal 17 19 5 3 2" xfId="5354"/>
    <cellStyle name="Normal 17 19 5 3 2 2" xfId="17562"/>
    <cellStyle name="Normal 17 19 5 3 2 3" xfId="17563"/>
    <cellStyle name="Normal 17 19 5 3 3" xfId="5355"/>
    <cellStyle name="Normal 17 19 5 3 3 2" xfId="17564"/>
    <cellStyle name="Normal 17 19 5 3 3 3" xfId="17565"/>
    <cellStyle name="Normal 17 19 5 3 4" xfId="17566"/>
    <cellStyle name="Normal 17 19 5 3 5" xfId="17567"/>
    <cellStyle name="Normal 17 19 5 4" xfId="5356"/>
    <cellStyle name="Normal 17 19 5 4 2" xfId="17568"/>
    <cellStyle name="Normal 17 19 5 4 3" xfId="17569"/>
    <cellStyle name="Normal 17 19 5 5" xfId="5357"/>
    <cellStyle name="Normal 17 19 5 5 2" xfId="17570"/>
    <cellStyle name="Normal 17 19 5 5 3" xfId="17571"/>
    <cellStyle name="Normal 17 19 5 6" xfId="17572"/>
    <cellStyle name="Normal 17 19 5 7" xfId="17573"/>
    <cellStyle name="Normal 17 19 6" xfId="5358"/>
    <cellStyle name="Normal 17 19 6 2" xfId="5359"/>
    <cellStyle name="Normal 17 19 6 2 2" xfId="5360"/>
    <cellStyle name="Normal 17 19 6 2 2 2" xfId="17574"/>
    <cellStyle name="Normal 17 19 6 2 2 3" xfId="17575"/>
    <cellStyle name="Normal 17 19 6 2 3" xfId="5361"/>
    <cellStyle name="Normal 17 19 6 2 3 2" xfId="17576"/>
    <cellStyle name="Normal 17 19 6 2 3 3" xfId="17577"/>
    <cellStyle name="Normal 17 19 6 2 4" xfId="17578"/>
    <cellStyle name="Normal 17 19 6 2 5" xfId="17579"/>
    <cellStyle name="Normal 17 19 6 3" xfId="5362"/>
    <cellStyle name="Normal 17 19 6 3 2" xfId="17580"/>
    <cellStyle name="Normal 17 19 6 3 3" xfId="17581"/>
    <cellStyle name="Normal 17 19 6 4" xfId="5363"/>
    <cellStyle name="Normal 17 19 6 4 2" xfId="17582"/>
    <cellStyle name="Normal 17 19 6 4 3" xfId="17583"/>
    <cellStyle name="Normal 17 19 6 5" xfId="17584"/>
    <cellStyle name="Normal 17 19 6 6" xfId="17585"/>
    <cellStyle name="Normal 17 19 7" xfId="5364"/>
    <cellStyle name="Normal 17 19 7 2" xfId="5365"/>
    <cellStyle name="Normal 17 19 7 2 2" xfId="17586"/>
    <cellStyle name="Normal 17 19 7 2 3" xfId="17587"/>
    <cellStyle name="Normal 17 19 7 3" xfId="5366"/>
    <cellStyle name="Normal 17 19 7 3 2" xfId="17588"/>
    <cellStyle name="Normal 17 19 7 3 3" xfId="17589"/>
    <cellStyle name="Normal 17 19 7 4" xfId="17590"/>
    <cellStyle name="Normal 17 19 7 5" xfId="17591"/>
    <cellStyle name="Normal 17 19 8" xfId="5367"/>
    <cellStyle name="Normal 17 19 8 2" xfId="17592"/>
    <cellStyle name="Normal 17 19 8 3" xfId="17593"/>
    <cellStyle name="Normal 17 19 9" xfId="5368"/>
    <cellStyle name="Normal 17 19 9 2" xfId="17594"/>
    <cellStyle name="Normal 17 19 9 3" xfId="17595"/>
    <cellStyle name="Normal 17 2" xfId="5369"/>
    <cellStyle name="Normal 17 2 10" xfId="17596"/>
    <cellStyle name="Normal 17 2 11" xfId="17597"/>
    <cellStyle name="Normal 17 2 2" xfId="5370"/>
    <cellStyle name="Normal 17 2 2 2" xfId="5371"/>
    <cellStyle name="Normal 17 2 2 2 2" xfId="5372"/>
    <cellStyle name="Normal 17 2 2 2 2 2" xfId="5373"/>
    <cellStyle name="Normal 17 2 2 2 2 2 2" xfId="5374"/>
    <cellStyle name="Normal 17 2 2 2 2 2 2 2" xfId="17598"/>
    <cellStyle name="Normal 17 2 2 2 2 2 2 3" xfId="17599"/>
    <cellStyle name="Normal 17 2 2 2 2 2 3" xfId="5375"/>
    <cellStyle name="Normal 17 2 2 2 2 2 3 2" xfId="17600"/>
    <cellStyle name="Normal 17 2 2 2 2 2 3 3" xfId="17601"/>
    <cellStyle name="Normal 17 2 2 2 2 2 4" xfId="17602"/>
    <cellStyle name="Normal 17 2 2 2 2 2 5" xfId="17603"/>
    <cellStyle name="Normal 17 2 2 2 2 3" xfId="5376"/>
    <cellStyle name="Normal 17 2 2 2 2 3 2" xfId="17604"/>
    <cellStyle name="Normal 17 2 2 2 2 3 3" xfId="17605"/>
    <cellStyle name="Normal 17 2 2 2 2 4" xfId="5377"/>
    <cellStyle name="Normal 17 2 2 2 2 4 2" xfId="17606"/>
    <cellStyle name="Normal 17 2 2 2 2 4 3" xfId="17607"/>
    <cellStyle name="Normal 17 2 2 2 2 5" xfId="17608"/>
    <cellStyle name="Normal 17 2 2 2 2 6" xfId="17609"/>
    <cellStyle name="Normal 17 2 2 2 3" xfId="5378"/>
    <cellStyle name="Normal 17 2 2 2 3 2" xfId="5379"/>
    <cellStyle name="Normal 17 2 2 2 3 2 2" xfId="17610"/>
    <cellStyle name="Normal 17 2 2 2 3 2 3" xfId="17611"/>
    <cellStyle name="Normal 17 2 2 2 3 3" xfId="5380"/>
    <cellStyle name="Normal 17 2 2 2 3 3 2" xfId="17612"/>
    <cellStyle name="Normal 17 2 2 2 3 3 3" xfId="17613"/>
    <cellStyle name="Normal 17 2 2 2 3 4" xfId="17614"/>
    <cellStyle name="Normal 17 2 2 2 3 5" xfId="17615"/>
    <cellStyle name="Normal 17 2 2 2 4" xfId="5381"/>
    <cellStyle name="Normal 17 2 2 2 4 2" xfId="17616"/>
    <cellStyle name="Normal 17 2 2 2 4 3" xfId="17617"/>
    <cellStyle name="Normal 17 2 2 2 5" xfId="5382"/>
    <cellStyle name="Normal 17 2 2 2 5 2" xfId="17618"/>
    <cellStyle name="Normal 17 2 2 2 5 3" xfId="17619"/>
    <cellStyle name="Normal 17 2 2 2 6" xfId="17620"/>
    <cellStyle name="Normal 17 2 2 2 7" xfId="17621"/>
    <cellStyle name="Normal 17 2 2 3" xfId="5383"/>
    <cellStyle name="Normal 17 2 2 3 2" xfId="5384"/>
    <cellStyle name="Normal 17 2 2 3 2 2" xfId="5385"/>
    <cellStyle name="Normal 17 2 2 3 2 2 2" xfId="17622"/>
    <cellStyle name="Normal 17 2 2 3 2 2 3" xfId="17623"/>
    <cellStyle name="Normal 17 2 2 3 2 3" xfId="5386"/>
    <cellStyle name="Normal 17 2 2 3 2 3 2" xfId="17624"/>
    <cellStyle name="Normal 17 2 2 3 2 3 3" xfId="17625"/>
    <cellStyle name="Normal 17 2 2 3 2 4" xfId="17626"/>
    <cellStyle name="Normal 17 2 2 3 2 5" xfId="17627"/>
    <cellStyle name="Normal 17 2 2 3 3" xfId="5387"/>
    <cellStyle name="Normal 17 2 2 3 3 2" xfId="17628"/>
    <cellStyle name="Normal 17 2 2 3 3 3" xfId="17629"/>
    <cellStyle name="Normal 17 2 2 3 4" xfId="5388"/>
    <cellStyle name="Normal 17 2 2 3 4 2" xfId="17630"/>
    <cellStyle name="Normal 17 2 2 3 4 3" xfId="17631"/>
    <cellStyle name="Normal 17 2 2 3 5" xfId="17632"/>
    <cellStyle name="Normal 17 2 2 3 6" xfId="17633"/>
    <cellStyle name="Normal 17 2 2 4" xfId="5389"/>
    <cellStyle name="Normal 17 2 2 4 2" xfId="5390"/>
    <cellStyle name="Normal 17 2 2 4 2 2" xfId="17634"/>
    <cellStyle name="Normal 17 2 2 4 2 3" xfId="17635"/>
    <cellStyle name="Normal 17 2 2 4 3" xfId="5391"/>
    <cellStyle name="Normal 17 2 2 4 3 2" xfId="17636"/>
    <cellStyle name="Normal 17 2 2 4 3 3" xfId="17637"/>
    <cellStyle name="Normal 17 2 2 4 4" xfId="17638"/>
    <cellStyle name="Normal 17 2 2 4 5" xfId="17639"/>
    <cellStyle name="Normal 17 2 2 5" xfId="5392"/>
    <cellStyle name="Normal 17 2 2 5 2" xfId="17640"/>
    <cellStyle name="Normal 17 2 2 5 3" xfId="17641"/>
    <cellStyle name="Normal 17 2 2 6" xfId="5393"/>
    <cellStyle name="Normal 17 2 2 6 2" xfId="17642"/>
    <cellStyle name="Normal 17 2 2 6 3" xfId="17643"/>
    <cellStyle name="Normal 17 2 2 7" xfId="17644"/>
    <cellStyle name="Normal 17 2 2 8" xfId="17645"/>
    <cellStyle name="Normal 17 2 3" xfId="5394"/>
    <cellStyle name="Normal 17 2 3 2" xfId="5395"/>
    <cellStyle name="Normal 17 2 3 2 2" xfId="5396"/>
    <cellStyle name="Normal 17 2 3 2 2 2" xfId="5397"/>
    <cellStyle name="Normal 17 2 3 2 2 2 2" xfId="5398"/>
    <cellStyle name="Normal 17 2 3 2 2 2 2 2" xfId="17646"/>
    <cellStyle name="Normal 17 2 3 2 2 2 2 3" xfId="17647"/>
    <cellStyle name="Normal 17 2 3 2 2 2 3" xfId="5399"/>
    <cellStyle name="Normal 17 2 3 2 2 2 3 2" xfId="17648"/>
    <cellStyle name="Normal 17 2 3 2 2 2 3 3" xfId="17649"/>
    <cellStyle name="Normal 17 2 3 2 2 2 4" xfId="17650"/>
    <cellStyle name="Normal 17 2 3 2 2 2 5" xfId="17651"/>
    <cellStyle name="Normal 17 2 3 2 2 3" xfId="5400"/>
    <cellStyle name="Normal 17 2 3 2 2 3 2" xfId="17652"/>
    <cellStyle name="Normal 17 2 3 2 2 3 3" xfId="17653"/>
    <cellStyle name="Normal 17 2 3 2 2 4" xfId="5401"/>
    <cellStyle name="Normal 17 2 3 2 2 4 2" xfId="17654"/>
    <cellStyle name="Normal 17 2 3 2 2 4 3" xfId="17655"/>
    <cellStyle name="Normal 17 2 3 2 2 5" xfId="17656"/>
    <cellStyle name="Normal 17 2 3 2 2 6" xfId="17657"/>
    <cellStyle name="Normal 17 2 3 2 3" xfId="5402"/>
    <cellStyle name="Normal 17 2 3 2 3 2" xfId="5403"/>
    <cellStyle name="Normal 17 2 3 2 3 2 2" xfId="17658"/>
    <cellStyle name="Normal 17 2 3 2 3 2 3" xfId="17659"/>
    <cellStyle name="Normal 17 2 3 2 3 3" xfId="5404"/>
    <cellStyle name="Normal 17 2 3 2 3 3 2" xfId="17660"/>
    <cellStyle name="Normal 17 2 3 2 3 3 3" xfId="17661"/>
    <cellStyle name="Normal 17 2 3 2 3 4" xfId="17662"/>
    <cellStyle name="Normal 17 2 3 2 3 5" xfId="17663"/>
    <cellStyle name="Normal 17 2 3 2 4" xfId="5405"/>
    <cellStyle name="Normal 17 2 3 2 4 2" xfId="17664"/>
    <cellStyle name="Normal 17 2 3 2 4 3" xfId="17665"/>
    <cellStyle name="Normal 17 2 3 2 5" xfId="5406"/>
    <cellStyle name="Normal 17 2 3 2 5 2" xfId="17666"/>
    <cellStyle name="Normal 17 2 3 2 5 3" xfId="17667"/>
    <cellStyle name="Normal 17 2 3 2 6" xfId="17668"/>
    <cellStyle name="Normal 17 2 3 2 7" xfId="17669"/>
    <cellStyle name="Normal 17 2 3 3" xfId="5407"/>
    <cellStyle name="Normal 17 2 3 3 2" xfId="5408"/>
    <cellStyle name="Normal 17 2 3 3 2 2" xfId="5409"/>
    <cellStyle name="Normal 17 2 3 3 2 2 2" xfId="17670"/>
    <cellStyle name="Normal 17 2 3 3 2 2 3" xfId="17671"/>
    <cellStyle name="Normal 17 2 3 3 2 3" xfId="5410"/>
    <cellStyle name="Normal 17 2 3 3 2 3 2" xfId="17672"/>
    <cellStyle name="Normal 17 2 3 3 2 3 3" xfId="17673"/>
    <cellStyle name="Normal 17 2 3 3 2 4" xfId="17674"/>
    <cellStyle name="Normal 17 2 3 3 2 5" xfId="17675"/>
    <cellStyle name="Normal 17 2 3 3 3" xfId="5411"/>
    <cellStyle name="Normal 17 2 3 3 3 2" xfId="17676"/>
    <cellStyle name="Normal 17 2 3 3 3 3" xfId="17677"/>
    <cellStyle name="Normal 17 2 3 3 4" xfId="5412"/>
    <cellStyle name="Normal 17 2 3 3 4 2" xfId="17678"/>
    <cellStyle name="Normal 17 2 3 3 4 3" xfId="17679"/>
    <cellStyle name="Normal 17 2 3 3 5" xfId="17680"/>
    <cellStyle name="Normal 17 2 3 3 6" xfId="17681"/>
    <cellStyle name="Normal 17 2 3 4" xfId="5413"/>
    <cellStyle name="Normal 17 2 3 4 2" xfId="5414"/>
    <cellStyle name="Normal 17 2 3 4 2 2" xfId="17682"/>
    <cellStyle name="Normal 17 2 3 4 2 3" xfId="17683"/>
    <cellStyle name="Normal 17 2 3 4 3" xfId="5415"/>
    <cellStyle name="Normal 17 2 3 4 3 2" xfId="17684"/>
    <cellStyle name="Normal 17 2 3 4 3 3" xfId="17685"/>
    <cellStyle name="Normal 17 2 3 4 4" xfId="17686"/>
    <cellStyle name="Normal 17 2 3 4 5" xfId="17687"/>
    <cellStyle name="Normal 17 2 3 5" xfId="5416"/>
    <cellStyle name="Normal 17 2 3 5 2" xfId="17688"/>
    <cellStyle name="Normal 17 2 3 5 3" xfId="17689"/>
    <cellStyle name="Normal 17 2 3 6" xfId="5417"/>
    <cellStyle name="Normal 17 2 3 6 2" xfId="17690"/>
    <cellStyle name="Normal 17 2 3 6 3" xfId="17691"/>
    <cellStyle name="Normal 17 2 3 7" xfId="17692"/>
    <cellStyle name="Normal 17 2 3 8" xfId="17693"/>
    <cellStyle name="Normal 17 2 4" xfId="5418"/>
    <cellStyle name="Normal 17 2 4 2" xfId="5419"/>
    <cellStyle name="Normal 17 2 4 2 2" xfId="5420"/>
    <cellStyle name="Normal 17 2 4 2 2 2" xfId="5421"/>
    <cellStyle name="Normal 17 2 4 2 2 2 2" xfId="5422"/>
    <cellStyle name="Normal 17 2 4 2 2 2 2 2" xfId="17694"/>
    <cellStyle name="Normal 17 2 4 2 2 2 2 3" xfId="17695"/>
    <cellStyle name="Normal 17 2 4 2 2 2 3" xfId="5423"/>
    <cellStyle name="Normal 17 2 4 2 2 2 3 2" xfId="17696"/>
    <cellStyle name="Normal 17 2 4 2 2 2 3 3" xfId="17697"/>
    <cellStyle name="Normal 17 2 4 2 2 2 4" xfId="17698"/>
    <cellStyle name="Normal 17 2 4 2 2 2 5" xfId="17699"/>
    <cellStyle name="Normal 17 2 4 2 2 3" xfId="5424"/>
    <cellStyle name="Normal 17 2 4 2 2 3 2" xfId="17700"/>
    <cellStyle name="Normal 17 2 4 2 2 3 3" xfId="17701"/>
    <cellStyle name="Normal 17 2 4 2 2 4" xfId="5425"/>
    <cellStyle name="Normal 17 2 4 2 2 4 2" xfId="17702"/>
    <cellStyle name="Normal 17 2 4 2 2 4 3" xfId="17703"/>
    <cellStyle name="Normal 17 2 4 2 2 5" xfId="17704"/>
    <cellStyle name="Normal 17 2 4 2 2 6" xfId="17705"/>
    <cellStyle name="Normal 17 2 4 2 3" xfId="5426"/>
    <cellStyle name="Normal 17 2 4 2 3 2" xfId="5427"/>
    <cellStyle name="Normal 17 2 4 2 3 2 2" xfId="17706"/>
    <cellStyle name="Normal 17 2 4 2 3 2 3" xfId="17707"/>
    <cellStyle name="Normal 17 2 4 2 3 3" xfId="5428"/>
    <cellStyle name="Normal 17 2 4 2 3 3 2" xfId="17708"/>
    <cellStyle name="Normal 17 2 4 2 3 3 3" xfId="17709"/>
    <cellStyle name="Normal 17 2 4 2 3 4" xfId="17710"/>
    <cellStyle name="Normal 17 2 4 2 3 5" xfId="17711"/>
    <cellStyle name="Normal 17 2 4 2 4" xfId="5429"/>
    <cellStyle name="Normal 17 2 4 2 4 2" xfId="17712"/>
    <cellStyle name="Normal 17 2 4 2 4 3" xfId="17713"/>
    <cellStyle name="Normal 17 2 4 2 5" xfId="5430"/>
    <cellStyle name="Normal 17 2 4 2 5 2" xfId="17714"/>
    <cellStyle name="Normal 17 2 4 2 5 3" xfId="17715"/>
    <cellStyle name="Normal 17 2 4 2 6" xfId="17716"/>
    <cellStyle name="Normal 17 2 4 2 7" xfId="17717"/>
    <cellStyle name="Normal 17 2 4 3" xfId="5431"/>
    <cellStyle name="Normal 17 2 4 3 2" xfId="5432"/>
    <cellStyle name="Normal 17 2 4 3 2 2" xfId="5433"/>
    <cellStyle name="Normal 17 2 4 3 2 2 2" xfId="17718"/>
    <cellStyle name="Normal 17 2 4 3 2 2 3" xfId="17719"/>
    <cellStyle name="Normal 17 2 4 3 2 3" xfId="5434"/>
    <cellStyle name="Normal 17 2 4 3 2 3 2" xfId="17720"/>
    <cellStyle name="Normal 17 2 4 3 2 3 3" xfId="17721"/>
    <cellStyle name="Normal 17 2 4 3 2 4" xfId="17722"/>
    <cellStyle name="Normal 17 2 4 3 2 5" xfId="17723"/>
    <cellStyle name="Normal 17 2 4 3 3" xfId="5435"/>
    <cellStyle name="Normal 17 2 4 3 3 2" xfId="17724"/>
    <cellStyle name="Normal 17 2 4 3 3 3" xfId="17725"/>
    <cellStyle name="Normal 17 2 4 3 4" xfId="5436"/>
    <cellStyle name="Normal 17 2 4 3 4 2" xfId="17726"/>
    <cellStyle name="Normal 17 2 4 3 4 3" xfId="17727"/>
    <cellStyle name="Normal 17 2 4 3 5" xfId="17728"/>
    <cellStyle name="Normal 17 2 4 3 6" xfId="17729"/>
    <cellStyle name="Normal 17 2 4 4" xfId="5437"/>
    <cellStyle name="Normal 17 2 4 4 2" xfId="5438"/>
    <cellStyle name="Normal 17 2 4 4 2 2" xfId="17730"/>
    <cellStyle name="Normal 17 2 4 4 2 3" xfId="17731"/>
    <cellStyle name="Normal 17 2 4 4 3" xfId="5439"/>
    <cellStyle name="Normal 17 2 4 4 3 2" xfId="17732"/>
    <cellStyle name="Normal 17 2 4 4 3 3" xfId="17733"/>
    <cellStyle name="Normal 17 2 4 4 4" xfId="17734"/>
    <cellStyle name="Normal 17 2 4 4 5" xfId="17735"/>
    <cellStyle name="Normal 17 2 4 5" xfId="5440"/>
    <cellStyle name="Normal 17 2 4 5 2" xfId="17736"/>
    <cellStyle name="Normal 17 2 4 5 3" xfId="17737"/>
    <cellStyle name="Normal 17 2 4 6" xfId="5441"/>
    <cellStyle name="Normal 17 2 4 6 2" xfId="17738"/>
    <cellStyle name="Normal 17 2 4 6 3" xfId="17739"/>
    <cellStyle name="Normal 17 2 4 7" xfId="17740"/>
    <cellStyle name="Normal 17 2 4 8" xfId="17741"/>
    <cellStyle name="Normal 17 2 5" xfId="5442"/>
    <cellStyle name="Normal 17 2 5 2" xfId="5443"/>
    <cellStyle name="Normal 17 2 5 2 2" xfId="5444"/>
    <cellStyle name="Normal 17 2 5 2 2 2" xfId="5445"/>
    <cellStyle name="Normal 17 2 5 2 2 2 2" xfId="17742"/>
    <cellStyle name="Normal 17 2 5 2 2 2 3" xfId="17743"/>
    <cellStyle name="Normal 17 2 5 2 2 3" xfId="5446"/>
    <cellStyle name="Normal 17 2 5 2 2 3 2" xfId="17744"/>
    <cellStyle name="Normal 17 2 5 2 2 3 3" xfId="17745"/>
    <cellStyle name="Normal 17 2 5 2 2 4" xfId="17746"/>
    <cellStyle name="Normal 17 2 5 2 2 5" xfId="17747"/>
    <cellStyle name="Normal 17 2 5 2 3" xfId="5447"/>
    <cellStyle name="Normal 17 2 5 2 3 2" xfId="17748"/>
    <cellStyle name="Normal 17 2 5 2 3 3" xfId="17749"/>
    <cellStyle name="Normal 17 2 5 2 4" xfId="5448"/>
    <cellStyle name="Normal 17 2 5 2 4 2" xfId="17750"/>
    <cellStyle name="Normal 17 2 5 2 4 3" xfId="17751"/>
    <cellStyle name="Normal 17 2 5 2 5" xfId="17752"/>
    <cellStyle name="Normal 17 2 5 2 6" xfId="17753"/>
    <cellStyle name="Normal 17 2 5 3" xfId="5449"/>
    <cellStyle name="Normal 17 2 5 3 2" xfId="5450"/>
    <cellStyle name="Normal 17 2 5 3 2 2" xfId="17754"/>
    <cellStyle name="Normal 17 2 5 3 2 3" xfId="17755"/>
    <cellStyle name="Normal 17 2 5 3 3" xfId="5451"/>
    <cellStyle name="Normal 17 2 5 3 3 2" xfId="17756"/>
    <cellStyle name="Normal 17 2 5 3 3 3" xfId="17757"/>
    <cellStyle name="Normal 17 2 5 3 4" xfId="17758"/>
    <cellStyle name="Normal 17 2 5 3 5" xfId="17759"/>
    <cellStyle name="Normal 17 2 5 4" xfId="5452"/>
    <cellStyle name="Normal 17 2 5 4 2" xfId="17760"/>
    <cellStyle name="Normal 17 2 5 4 3" xfId="17761"/>
    <cellStyle name="Normal 17 2 5 5" xfId="5453"/>
    <cellStyle name="Normal 17 2 5 5 2" xfId="17762"/>
    <cellStyle name="Normal 17 2 5 5 3" xfId="17763"/>
    <cellStyle name="Normal 17 2 5 6" xfId="17764"/>
    <cellStyle name="Normal 17 2 5 7" xfId="17765"/>
    <cellStyle name="Normal 17 2 6" xfId="5454"/>
    <cellStyle name="Normal 17 2 6 2" xfId="5455"/>
    <cellStyle name="Normal 17 2 6 2 2" xfId="5456"/>
    <cellStyle name="Normal 17 2 6 2 2 2" xfId="17766"/>
    <cellStyle name="Normal 17 2 6 2 2 3" xfId="17767"/>
    <cellStyle name="Normal 17 2 6 2 3" xfId="5457"/>
    <cellStyle name="Normal 17 2 6 2 3 2" xfId="17768"/>
    <cellStyle name="Normal 17 2 6 2 3 3" xfId="17769"/>
    <cellStyle name="Normal 17 2 6 2 4" xfId="17770"/>
    <cellStyle name="Normal 17 2 6 2 5" xfId="17771"/>
    <cellStyle name="Normal 17 2 6 3" xfId="5458"/>
    <cellStyle name="Normal 17 2 6 3 2" xfId="17772"/>
    <cellStyle name="Normal 17 2 6 3 3" xfId="17773"/>
    <cellStyle name="Normal 17 2 6 4" xfId="5459"/>
    <cellStyle name="Normal 17 2 6 4 2" xfId="17774"/>
    <cellStyle name="Normal 17 2 6 4 3" xfId="17775"/>
    <cellStyle name="Normal 17 2 6 5" xfId="17776"/>
    <cellStyle name="Normal 17 2 6 6" xfId="17777"/>
    <cellStyle name="Normal 17 2 7" xfId="5460"/>
    <cellStyle name="Normal 17 2 7 2" xfId="5461"/>
    <cellStyle name="Normal 17 2 7 2 2" xfId="17778"/>
    <cellStyle name="Normal 17 2 7 2 3" xfId="17779"/>
    <cellStyle name="Normal 17 2 7 3" xfId="5462"/>
    <cellStyle name="Normal 17 2 7 3 2" xfId="17780"/>
    <cellStyle name="Normal 17 2 7 3 3" xfId="17781"/>
    <cellStyle name="Normal 17 2 7 4" xfId="17782"/>
    <cellStyle name="Normal 17 2 7 5" xfId="17783"/>
    <cellStyle name="Normal 17 2 8" xfId="5463"/>
    <cellStyle name="Normal 17 2 8 2" xfId="17784"/>
    <cellStyle name="Normal 17 2 8 3" xfId="17785"/>
    <cellStyle name="Normal 17 2 9" xfId="5464"/>
    <cellStyle name="Normal 17 2 9 2" xfId="17786"/>
    <cellStyle name="Normal 17 2 9 3" xfId="17787"/>
    <cellStyle name="Normal 17 20" xfId="5465"/>
    <cellStyle name="Normal 17 20 10" xfId="17788"/>
    <cellStyle name="Normal 17 20 11" xfId="17789"/>
    <cellStyle name="Normal 17 20 2" xfId="5466"/>
    <cellStyle name="Normal 17 20 2 2" xfId="5467"/>
    <cellStyle name="Normal 17 20 2 2 2" xfId="5468"/>
    <cellStyle name="Normal 17 20 2 2 2 2" xfId="5469"/>
    <cellStyle name="Normal 17 20 2 2 2 2 2" xfId="5470"/>
    <cellStyle name="Normal 17 20 2 2 2 2 2 2" xfId="17790"/>
    <cellStyle name="Normal 17 20 2 2 2 2 2 3" xfId="17791"/>
    <cellStyle name="Normal 17 20 2 2 2 2 3" xfId="5471"/>
    <cellStyle name="Normal 17 20 2 2 2 2 3 2" xfId="17792"/>
    <cellStyle name="Normal 17 20 2 2 2 2 3 3" xfId="17793"/>
    <cellStyle name="Normal 17 20 2 2 2 2 4" xfId="17794"/>
    <cellStyle name="Normal 17 20 2 2 2 2 5" xfId="17795"/>
    <cellStyle name="Normal 17 20 2 2 2 3" xfId="5472"/>
    <cellStyle name="Normal 17 20 2 2 2 3 2" xfId="17796"/>
    <cellStyle name="Normal 17 20 2 2 2 3 3" xfId="17797"/>
    <cellStyle name="Normal 17 20 2 2 2 4" xfId="5473"/>
    <cellStyle name="Normal 17 20 2 2 2 4 2" xfId="17798"/>
    <cellStyle name="Normal 17 20 2 2 2 4 3" xfId="17799"/>
    <cellStyle name="Normal 17 20 2 2 2 5" xfId="17800"/>
    <cellStyle name="Normal 17 20 2 2 2 6" xfId="17801"/>
    <cellStyle name="Normal 17 20 2 2 3" xfId="5474"/>
    <cellStyle name="Normal 17 20 2 2 3 2" xfId="5475"/>
    <cellStyle name="Normal 17 20 2 2 3 2 2" xfId="17802"/>
    <cellStyle name="Normal 17 20 2 2 3 2 3" xfId="17803"/>
    <cellStyle name="Normal 17 20 2 2 3 3" xfId="5476"/>
    <cellStyle name="Normal 17 20 2 2 3 3 2" xfId="17804"/>
    <cellStyle name="Normal 17 20 2 2 3 3 3" xfId="17805"/>
    <cellStyle name="Normal 17 20 2 2 3 4" xfId="17806"/>
    <cellStyle name="Normal 17 20 2 2 3 5" xfId="17807"/>
    <cellStyle name="Normal 17 20 2 2 4" xfId="5477"/>
    <cellStyle name="Normal 17 20 2 2 4 2" xfId="17808"/>
    <cellStyle name="Normal 17 20 2 2 4 3" xfId="17809"/>
    <cellStyle name="Normal 17 20 2 2 5" xfId="5478"/>
    <cellStyle name="Normal 17 20 2 2 5 2" xfId="17810"/>
    <cellStyle name="Normal 17 20 2 2 5 3" xfId="17811"/>
    <cellStyle name="Normal 17 20 2 2 6" xfId="17812"/>
    <cellStyle name="Normal 17 20 2 2 7" xfId="17813"/>
    <cellStyle name="Normal 17 20 2 3" xfId="5479"/>
    <cellStyle name="Normal 17 20 2 3 2" xfId="5480"/>
    <cellStyle name="Normal 17 20 2 3 2 2" xfId="5481"/>
    <cellStyle name="Normal 17 20 2 3 2 2 2" xfId="17814"/>
    <cellStyle name="Normal 17 20 2 3 2 2 3" xfId="17815"/>
    <cellStyle name="Normal 17 20 2 3 2 3" xfId="5482"/>
    <cellStyle name="Normal 17 20 2 3 2 3 2" xfId="17816"/>
    <cellStyle name="Normal 17 20 2 3 2 3 3" xfId="17817"/>
    <cellStyle name="Normal 17 20 2 3 2 4" xfId="17818"/>
    <cellStyle name="Normal 17 20 2 3 2 5" xfId="17819"/>
    <cellStyle name="Normal 17 20 2 3 3" xfId="5483"/>
    <cellStyle name="Normal 17 20 2 3 3 2" xfId="17820"/>
    <cellStyle name="Normal 17 20 2 3 3 3" xfId="17821"/>
    <cellStyle name="Normal 17 20 2 3 4" xfId="5484"/>
    <cellStyle name="Normal 17 20 2 3 4 2" xfId="17822"/>
    <cellStyle name="Normal 17 20 2 3 4 3" xfId="17823"/>
    <cellStyle name="Normal 17 20 2 3 5" xfId="17824"/>
    <cellStyle name="Normal 17 20 2 3 6" xfId="17825"/>
    <cellStyle name="Normal 17 20 2 4" xfId="5485"/>
    <cellStyle name="Normal 17 20 2 4 2" xfId="5486"/>
    <cellStyle name="Normal 17 20 2 4 2 2" xfId="17826"/>
    <cellStyle name="Normal 17 20 2 4 2 3" xfId="17827"/>
    <cellStyle name="Normal 17 20 2 4 3" xfId="5487"/>
    <cellStyle name="Normal 17 20 2 4 3 2" xfId="17828"/>
    <cellStyle name="Normal 17 20 2 4 3 3" xfId="17829"/>
    <cellStyle name="Normal 17 20 2 4 4" xfId="17830"/>
    <cellStyle name="Normal 17 20 2 4 5" xfId="17831"/>
    <cellStyle name="Normal 17 20 2 5" xfId="5488"/>
    <cellStyle name="Normal 17 20 2 5 2" xfId="17832"/>
    <cellStyle name="Normal 17 20 2 5 3" xfId="17833"/>
    <cellStyle name="Normal 17 20 2 6" xfId="5489"/>
    <cellStyle name="Normal 17 20 2 6 2" xfId="17834"/>
    <cellStyle name="Normal 17 20 2 6 3" xfId="17835"/>
    <cellStyle name="Normal 17 20 2 7" xfId="17836"/>
    <cellStyle name="Normal 17 20 2 8" xfId="17837"/>
    <cellStyle name="Normal 17 20 3" xfId="5490"/>
    <cellStyle name="Normal 17 20 3 2" xfId="5491"/>
    <cellStyle name="Normal 17 20 3 2 2" xfId="5492"/>
    <cellStyle name="Normal 17 20 3 2 2 2" xfId="5493"/>
    <cellStyle name="Normal 17 20 3 2 2 2 2" xfId="5494"/>
    <cellStyle name="Normal 17 20 3 2 2 2 2 2" xfId="17838"/>
    <cellStyle name="Normal 17 20 3 2 2 2 2 3" xfId="17839"/>
    <cellStyle name="Normal 17 20 3 2 2 2 3" xfId="5495"/>
    <cellStyle name="Normal 17 20 3 2 2 2 3 2" xfId="17840"/>
    <cellStyle name="Normal 17 20 3 2 2 2 3 3" xfId="17841"/>
    <cellStyle name="Normal 17 20 3 2 2 2 4" xfId="17842"/>
    <cellStyle name="Normal 17 20 3 2 2 2 5" xfId="17843"/>
    <cellStyle name="Normal 17 20 3 2 2 3" xfId="5496"/>
    <cellStyle name="Normal 17 20 3 2 2 3 2" xfId="17844"/>
    <cellStyle name="Normal 17 20 3 2 2 3 3" xfId="17845"/>
    <cellStyle name="Normal 17 20 3 2 2 4" xfId="5497"/>
    <cellStyle name="Normal 17 20 3 2 2 4 2" xfId="17846"/>
    <cellStyle name="Normal 17 20 3 2 2 4 3" xfId="17847"/>
    <cellStyle name="Normal 17 20 3 2 2 5" xfId="17848"/>
    <cellStyle name="Normal 17 20 3 2 2 6" xfId="17849"/>
    <cellStyle name="Normal 17 20 3 2 3" xfId="5498"/>
    <cellStyle name="Normal 17 20 3 2 3 2" xfId="5499"/>
    <cellStyle name="Normal 17 20 3 2 3 2 2" xfId="17850"/>
    <cellStyle name="Normal 17 20 3 2 3 2 3" xfId="17851"/>
    <cellStyle name="Normal 17 20 3 2 3 3" xfId="5500"/>
    <cellStyle name="Normal 17 20 3 2 3 3 2" xfId="17852"/>
    <cellStyle name="Normal 17 20 3 2 3 3 3" xfId="17853"/>
    <cellStyle name="Normal 17 20 3 2 3 4" xfId="17854"/>
    <cellStyle name="Normal 17 20 3 2 3 5" xfId="17855"/>
    <cellStyle name="Normal 17 20 3 2 4" xfId="5501"/>
    <cellStyle name="Normal 17 20 3 2 4 2" xfId="17856"/>
    <cellStyle name="Normal 17 20 3 2 4 3" xfId="17857"/>
    <cellStyle name="Normal 17 20 3 2 5" xfId="5502"/>
    <cellStyle name="Normal 17 20 3 2 5 2" xfId="17858"/>
    <cellStyle name="Normal 17 20 3 2 5 3" xfId="17859"/>
    <cellStyle name="Normal 17 20 3 2 6" xfId="17860"/>
    <cellStyle name="Normal 17 20 3 2 7" xfId="17861"/>
    <cellStyle name="Normal 17 20 3 3" xfId="5503"/>
    <cellStyle name="Normal 17 20 3 3 2" xfId="5504"/>
    <cellStyle name="Normal 17 20 3 3 2 2" xfId="5505"/>
    <cellStyle name="Normal 17 20 3 3 2 2 2" xfId="17862"/>
    <cellStyle name="Normal 17 20 3 3 2 2 3" xfId="17863"/>
    <cellStyle name="Normal 17 20 3 3 2 3" xfId="5506"/>
    <cellStyle name="Normal 17 20 3 3 2 3 2" xfId="17864"/>
    <cellStyle name="Normal 17 20 3 3 2 3 3" xfId="17865"/>
    <cellStyle name="Normal 17 20 3 3 2 4" xfId="17866"/>
    <cellStyle name="Normal 17 20 3 3 2 5" xfId="17867"/>
    <cellStyle name="Normal 17 20 3 3 3" xfId="5507"/>
    <cellStyle name="Normal 17 20 3 3 3 2" xfId="17868"/>
    <cellStyle name="Normal 17 20 3 3 3 3" xfId="17869"/>
    <cellStyle name="Normal 17 20 3 3 4" xfId="5508"/>
    <cellStyle name="Normal 17 20 3 3 4 2" xfId="17870"/>
    <cellStyle name="Normal 17 20 3 3 4 3" xfId="17871"/>
    <cellStyle name="Normal 17 20 3 3 5" xfId="17872"/>
    <cellStyle name="Normal 17 20 3 3 6" xfId="17873"/>
    <cellStyle name="Normal 17 20 3 4" xfId="5509"/>
    <cellStyle name="Normal 17 20 3 4 2" xfId="5510"/>
    <cellStyle name="Normal 17 20 3 4 2 2" xfId="17874"/>
    <cellStyle name="Normal 17 20 3 4 2 3" xfId="17875"/>
    <cellStyle name="Normal 17 20 3 4 3" xfId="5511"/>
    <cellStyle name="Normal 17 20 3 4 3 2" xfId="17876"/>
    <cellStyle name="Normal 17 20 3 4 3 3" xfId="17877"/>
    <cellStyle name="Normal 17 20 3 4 4" xfId="17878"/>
    <cellStyle name="Normal 17 20 3 4 5" xfId="17879"/>
    <cellStyle name="Normal 17 20 3 5" xfId="5512"/>
    <cellStyle name="Normal 17 20 3 5 2" xfId="17880"/>
    <cellStyle name="Normal 17 20 3 5 3" xfId="17881"/>
    <cellStyle name="Normal 17 20 3 6" xfId="5513"/>
    <cellStyle name="Normal 17 20 3 6 2" xfId="17882"/>
    <cellStyle name="Normal 17 20 3 6 3" xfId="17883"/>
    <cellStyle name="Normal 17 20 3 7" xfId="17884"/>
    <cellStyle name="Normal 17 20 3 8" xfId="17885"/>
    <cellStyle name="Normal 17 20 4" xfId="5514"/>
    <cellStyle name="Normal 17 20 4 2" xfId="5515"/>
    <cellStyle name="Normal 17 20 4 2 2" xfId="5516"/>
    <cellStyle name="Normal 17 20 4 2 2 2" xfId="5517"/>
    <cellStyle name="Normal 17 20 4 2 2 2 2" xfId="5518"/>
    <cellStyle name="Normal 17 20 4 2 2 2 2 2" xfId="17886"/>
    <cellStyle name="Normal 17 20 4 2 2 2 2 3" xfId="17887"/>
    <cellStyle name="Normal 17 20 4 2 2 2 3" xfId="5519"/>
    <cellStyle name="Normal 17 20 4 2 2 2 3 2" xfId="17888"/>
    <cellStyle name="Normal 17 20 4 2 2 2 3 3" xfId="17889"/>
    <cellStyle name="Normal 17 20 4 2 2 2 4" xfId="17890"/>
    <cellStyle name="Normal 17 20 4 2 2 2 5" xfId="17891"/>
    <cellStyle name="Normal 17 20 4 2 2 3" xfId="5520"/>
    <cellStyle name="Normal 17 20 4 2 2 3 2" xfId="17892"/>
    <cellStyle name="Normal 17 20 4 2 2 3 3" xfId="17893"/>
    <cellStyle name="Normal 17 20 4 2 2 4" xfId="5521"/>
    <cellStyle name="Normal 17 20 4 2 2 4 2" xfId="17894"/>
    <cellStyle name="Normal 17 20 4 2 2 4 3" xfId="17895"/>
    <cellStyle name="Normal 17 20 4 2 2 5" xfId="17896"/>
    <cellStyle name="Normal 17 20 4 2 2 6" xfId="17897"/>
    <cellStyle name="Normal 17 20 4 2 3" xfId="5522"/>
    <cellStyle name="Normal 17 20 4 2 3 2" xfId="5523"/>
    <cellStyle name="Normal 17 20 4 2 3 2 2" xfId="17898"/>
    <cellStyle name="Normal 17 20 4 2 3 2 3" xfId="17899"/>
    <cellStyle name="Normal 17 20 4 2 3 3" xfId="5524"/>
    <cellStyle name="Normal 17 20 4 2 3 3 2" xfId="17900"/>
    <cellStyle name="Normal 17 20 4 2 3 3 3" xfId="17901"/>
    <cellStyle name="Normal 17 20 4 2 3 4" xfId="17902"/>
    <cellStyle name="Normal 17 20 4 2 3 5" xfId="17903"/>
    <cellStyle name="Normal 17 20 4 2 4" xfId="5525"/>
    <cellStyle name="Normal 17 20 4 2 4 2" xfId="17904"/>
    <cellStyle name="Normal 17 20 4 2 4 3" xfId="17905"/>
    <cellStyle name="Normal 17 20 4 2 5" xfId="5526"/>
    <cellStyle name="Normal 17 20 4 2 5 2" xfId="17906"/>
    <cellStyle name="Normal 17 20 4 2 5 3" xfId="17907"/>
    <cellStyle name="Normal 17 20 4 2 6" xfId="17908"/>
    <cellStyle name="Normal 17 20 4 2 7" xfId="17909"/>
    <cellStyle name="Normal 17 20 4 3" xfId="5527"/>
    <cellStyle name="Normal 17 20 4 3 2" xfId="5528"/>
    <cellStyle name="Normal 17 20 4 3 2 2" xfId="5529"/>
    <cellStyle name="Normal 17 20 4 3 2 2 2" xfId="17910"/>
    <cellStyle name="Normal 17 20 4 3 2 2 3" xfId="17911"/>
    <cellStyle name="Normal 17 20 4 3 2 3" xfId="5530"/>
    <cellStyle name="Normal 17 20 4 3 2 3 2" xfId="17912"/>
    <cellStyle name="Normal 17 20 4 3 2 3 3" xfId="17913"/>
    <cellStyle name="Normal 17 20 4 3 2 4" xfId="17914"/>
    <cellStyle name="Normal 17 20 4 3 2 5" xfId="17915"/>
    <cellStyle name="Normal 17 20 4 3 3" xfId="5531"/>
    <cellStyle name="Normal 17 20 4 3 3 2" xfId="17916"/>
    <cellStyle name="Normal 17 20 4 3 3 3" xfId="17917"/>
    <cellStyle name="Normal 17 20 4 3 4" xfId="5532"/>
    <cellStyle name="Normal 17 20 4 3 4 2" xfId="17918"/>
    <cellStyle name="Normal 17 20 4 3 4 3" xfId="17919"/>
    <cellStyle name="Normal 17 20 4 3 5" xfId="17920"/>
    <cellStyle name="Normal 17 20 4 3 6" xfId="17921"/>
    <cellStyle name="Normal 17 20 4 4" xfId="5533"/>
    <cellStyle name="Normal 17 20 4 4 2" xfId="5534"/>
    <cellStyle name="Normal 17 20 4 4 2 2" xfId="17922"/>
    <cellStyle name="Normal 17 20 4 4 2 3" xfId="17923"/>
    <cellStyle name="Normal 17 20 4 4 3" xfId="5535"/>
    <cellStyle name="Normal 17 20 4 4 3 2" xfId="17924"/>
    <cellStyle name="Normal 17 20 4 4 3 3" xfId="17925"/>
    <cellStyle name="Normal 17 20 4 4 4" xfId="17926"/>
    <cellStyle name="Normal 17 20 4 4 5" xfId="17927"/>
    <cellStyle name="Normal 17 20 4 5" xfId="5536"/>
    <cellStyle name="Normal 17 20 4 5 2" xfId="17928"/>
    <cellStyle name="Normal 17 20 4 5 3" xfId="17929"/>
    <cellStyle name="Normal 17 20 4 6" xfId="5537"/>
    <cellStyle name="Normal 17 20 4 6 2" xfId="17930"/>
    <cellStyle name="Normal 17 20 4 6 3" xfId="17931"/>
    <cellStyle name="Normal 17 20 4 7" xfId="17932"/>
    <cellStyle name="Normal 17 20 4 8" xfId="17933"/>
    <cellStyle name="Normal 17 20 5" xfId="5538"/>
    <cellStyle name="Normal 17 20 5 2" xfId="5539"/>
    <cellStyle name="Normal 17 20 5 2 2" xfId="5540"/>
    <cellStyle name="Normal 17 20 5 2 2 2" xfId="5541"/>
    <cellStyle name="Normal 17 20 5 2 2 2 2" xfId="17934"/>
    <cellStyle name="Normal 17 20 5 2 2 2 3" xfId="17935"/>
    <cellStyle name="Normal 17 20 5 2 2 3" xfId="5542"/>
    <cellStyle name="Normal 17 20 5 2 2 3 2" xfId="17936"/>
    <cellStyle name="Normal 17 20 5 2 2 3 3" xfId="17937"/>
    <cellStyle name="Normal 17 20 5 2 2 4" xfId="17938"/>
    <cellStyle name="Normal 17 20 5 2 2 5" xfId="17939"/>
    <cellStyle name="Normal 17 20 5 2 3" xfId="5543"/>
    <cellStyle name="Normal 17 20 5 2 3 2" xfId="17940"/>
    <cellStyle name="Normal 17 20 5 2 3 3" xfId="17941"/>
    <cellStyle name="Normal 17 20 5 2 4" xfId="5544"/>
    <cellStyle name="Normal 17 20 5 2 4 2" xfId="17942"/>
    <cellStyle name="Normal 17 20 5 2 4 3" xfId="17943"/>
    <cellStyle name="Normal 17 20 5 2 5" xfId="17944"/>
    <cellStyle name="Normal 17 20 5 2 6" xfId="17945"/>
    <cellStyle name="Normal 17 20 5 3" xfId="5545"/>
    <cellStyle name="Normal 17 20 5 3 2" xfId="5546"/>
    <cellStyle name="Normal 17 20 5 3 2 2" xfId="17946"/>
    <cellStyle name="Normal 17 20 5 3 2 3" xfId="17947"/>
    <cellStyle name="Normal 17 20 5 3 3" xfId="5547"/>
    <cellStyle name="Normal 17 20 5 3 3 2" xfId="17948"/>
    <cellStyle name="Normal 17 20 5 3 3 3" xfId="17949"/>
    <cellStyle name="Normal 17 20 5 3 4" xfId="17950"/>
    <cellStyle name="Normal 17 20 5 3 5" xfId="17951"/>
    <cellStyle name="Normal 17 20 5 4" xfId="5548"/>
    <cellStyle name="Normal 17 20 5 4 2" xfId="17952"/>
    <cellStyle name="Normal 17 20 5 4 3" xfId="17953"/>
    <cellStyle name="Normal 17 20 5 5" xfId="5549"/>
    <cellStyle name="Normal 17 20 5 5 2" xfId="17954"/>
    <cellStyle name="Normal 17 20 5 5 3" xfId="17955"/>
    <cellStyle name="Normal 17 20 5 6" xfId="17956"/>
    <cellStyle name="Normal 17 20 5 7" xfId="17957"/>
    <cellStyle name="Normal 17 20 6" xfId="5550"/>
    <cellStyle name="Normal 17 20 6 2" xfId="5551"/>
    <cellStyle name="Normal 17 20 6 2 2" xfId="5552"/>
    <cellStyle name="Normal 17 20 6 2 2 2" xfId="17958"/>
    <cellStyle name="Normal 17 20 6 2 2 3" xfId="17959"/>
    <cellStyle name="Normal 17 20 6 2 3" xfId="5553"/>
    <cellStyle name="Normal 17 20 6 2 3 2" xfId="17960"/>
    <cellStyle name="Normal 17 20 6 2 3 3" xfId="17961"/>
    <cellStyle name="Normal 17 20 6 2 4" xfId="17962"/>
    <cellStyle name="Normal 17 20 6 2 5" xfId="17963"/>
    <cellStyle name="Normal 17 20 6 3" xfId="5554"/>
    <cellStyle name="Normal 17 20 6 3 2" xfId="17964"/>
    <cellStyle name="Normal 17 20 6 3 3" xfId="17965"/>
    <cellStyle name="Normal 17 20 6 4" xfId="5555"/>
    <cellStyle name="Normal 17 20 6 4 2" xfId="17966"/>
    <cellStyle name="Normal 17 20 6 4 3" xfId="17967"/>
    <cellStyle name="Normal 17 20 6 5" xfId="17968"/>
    <cellStyle name="Normal 17 20 6 6" xfId="17969"/>
    <cellStyle name="Normal 17 20 7" xfId="5556"/>
    <cellStyle name="Normal 17 20 7 2" xfId="5557"/>
    <cellStyle name="Normal 17 20 7 2 2" xfId="17970"/>
    <cellStyle name="Normal 17 20 7 2 3" xfId="17971"/>
    <cellStyle name="Normal 17 20 7 3" xfId="5558"/>
    <cellStyle name="Normal 17 20 7 3 2" xfId="17972"/>
    <cellStyle name="Normal 17 20 7 3 3" xfId="17973"/>
    <cellStyle name="Normal 17 20 7 4" xfId="17974"/>
    <cellStyle name="Normal 17 20 7 5" xfId="17975"/>
    <cellStyle name="Normal 17 20 8" xfId="5559"/>
    <cellStyle name="Normal 17 20 8 2" xfId="17976"/>
    <cellStyle name="Normal 17 20 8 3" xfId="17977"/>
    <cellStyle name="Normal 17 20 9" xfId="5560"/>
    <cellStyle name="Normal 17 20 9 2" xfId="17978"/>
    <cellStyle name="Normal 17 20 9 3" xfId="17979"/>
    <cellStyle name="Normal 17 21" xfId="5561"/>
    <cellStyle name="Normal 17 21 10" xfId="17980"/>
    <cellStyle name="Normal 17 21 11" xfId="17981"/>
    <cellStyle name="Normal 17 21 2" xfId="5562"/>
    <cellStyle name="Normal 17 21 2 2" xfId="5563"/>
    <cellStyle name="Normal 17 21 2 2 2" xfId="5564"/>
    <cellStyle name="Normal 17 21 2 2 2 2" xfId="5565"/>
    <cellStyle name="Normal 17 21 2 2 2 2 2" xfId="5566"/>
    <cellStyle name="Normal 17 21 2 2 2 2 2 2" xfId="17982"/>
    <cellStyle name="Normal 17 21 2 2 2 2 2 3" xfId="17983"/>
    <cellStyle name="Normal 17 21 2 2 2 2 3" xfId="5567"/>
    <cellStyle name="Normal 17 21 2 2 2 2 3 2" xfId="17984"/>
    <cellStyle name="Normal 17 21 2 2 2 2 3 3" xfId="17985"/>
    <cellStyle name="Normal 17 21 2 2 2 2 4" xfId="17986"/>
    <cellStyle name="Normal 17 21 2 2 2 2 5" xfId="17987"/>
    <cellStyle name="Normal 17 21 2 2 2 3" xfId="5568"/>
    <cellStyle name="Normal 17 21 2 2 2 3 2" xfId="17988"/>
    <cellStyle name="Normal 17 21 2 2 2 3 3" xfId="17989"/>
    <cellStyle name="Normal 17 21 2 2 2 4" xfId="5569"/>
    <cellStyle name="Normal 17 21 2 2 2 4 2" xfId="17990"/>
    <cellStyle name="Normal 17 21 2 2 2 4 3" xfId="17991"/>
    <cellStyle name="Normal 17 21 2 2 2 5" xfId="17992"/>
    <cellStyle name="Normal 17 21 2 2 2 6" xfId="17993"/>
    <cellStyle name="Normal 17 21 2 2 3" xfId="5570"/>
    <cellStyle name="Normal 17 21 2 2 3 2" xfId="5571"/>
    <cellStyle name="Normal 17 21 2 2 3 2 2" xfId="17994"/>
    <cellStyle name="Normal 17 21 2 2 3 2 3" xfId="17995"/>
    <cellStyle name="Normal 17 21 2 2 3 3" xfId="5572"/>
    <cellStyle name="Normal 17 21 2 2 3 3 2" xfId="17996"/>
    <cellStyle name="Normal 17 21 2 2 3 3 3" xfId="17997"/>
    <cellStyle name="Normal 17 21 2 2 3 4" xfId="17998"/>
    <cellStyle name="Normal 17 21 2 2 3 5" xfId="17999"/>
    <cellStyle name="Normal 17 21 2 2 4" xfId="5573"/>
    <cellStyle name="Normal 17 21 2 2 4 2" xfId="18000"/>
    <cellStyle name="Normal 17 21 2 2 4 3" xfId="18001"/>
    <cellStyle name="Normal 17 21 2 2 5" xfId="5574"/>
    <cellStyle name="Normal 17 21 2 2 5 2" xfId="18002"/>
    <cellStyle name="Normal 17 21 2 2 5 3" xfId="18003"/>
    <cellStyle name="Normal 17 21 2 2 6" xfId="18004"/>
    <cellStyle name="Normal 17 21 2 2 7" xfId="18005"/>
    <cellStyle name="Normal 17 21 2 3" xfId="5575"/>
    <cellStyle name="Normal 17 21 2 3 2" xfId="5576"/>
    <cellStyle name="Normal 17 21 2 3 2 2" xfId="5577"/>
    <cellStyle name="Normal 17 21 2 3 2 2 2" xfId="18006"/>
    <cellStyle name="Normal 17 21 2 3 2 2 3" xfId="18007"/>
    <cellStyle name="Normal 17 21 2 3 2 3" xfId="5578"/>
    <cellStyle name="Normal 17 21 2 3 2 3 2" xfId="18008"/>
    <cellStyle name="Normal 17 21 2 3 2 3 3" xfId="18009"/>
    <cellStyle name="Normal 17 21 2 3 2 4" xfId="18010"/>
    <cellStyle name="Normal 17 21 2 3 2 5" xfId="18011"/>
    <cellStyle name="Normal 17 21 2 3 3" xfId="5579"/>
    <cellStyle name="Normal 17 21 2 3 3 2" xfId="18012"/>
    <cellStyle name="Normal 17 21 2 3 3 3" xfId="18013"/>
    <cellStyle name="Normal 17 21 2 3 4" xfId="5580"/>
    <cellStyle name="Normal 17 21 2 3 4 2" xfId="18014"/>
    <cellStyle name="Normal 17 21 2 3 4 3" xfId="18015"/>
    <cellStyle name="Normal 17 21 2 3 5" xfId="18016"/>
    <cellStyle name="Normal 17 21 2 3 6" xfId="18017"/>
    <cellStyle name="Normal 17 21 2 4" xfId="5581"/>
    <cellStyle name="Normal 17 21 2 4 2" xfId="5582"/>
    <cellStyle name="Normal 17 21 2 4 2 2" xfId="18018"/>
    <cellStyle name="Normal 17 21 2 4 2 3" xfId="18019"/>
    <cellStyle name="Normal 17 21 2 4 3" xfId="5583"/>
    <cellStyle name="Normal 17 21 2 4 3 2" xfId="18020"/>
    <cellStyle name="Normal 17 21 2 4 3 3" xfId="18021"/>
    <cellStyle name="Normal 17 21 2 4 4" xfId="18022"/>
    <cellStyle name="Normal 17 21 2 4 5" xfId="18023"/>
    <cellStyle name="Normal 17 21 2 5" xfId="5584"/>
    <cellStyle name="Normal 17 21 2 5 2" xfId="18024"/>
    <cellStyle name="Normal 17 21 2 5 3" xfId="18025"/>
    <cellStyle name="Normal 17 21 2 6" xfId="5585"/>
    <cellStyle name="Normal 17 21 2 6 2" xfId="18026"/>
    <cellStyle name="Normal 17 21 2 6 3" xfId="18027"/>
    <cellStyle name="Normal 17 21 2 7" xfId="18028"/>
    <cellStyle name="Normal 17 21 2 8" xfId="18029"/>
    <cellStyle name="Normal 17 21 3" xfId="5586"/>
    <cellStyle name="Normal 17 21 3 2" xfId="5587"/>
    <cellStyle name="Normal 17 21 3 2 2" xfId="5588"/>
    <cellStyle name="Normal 17 21 3 2 2 2" xfId="5589"/>
    <cellStyle name="Normal 17 21 3 2 2 2 2" xfId="5590"/>
    <cellStyle name="Normal 17 21 3 2 2 2 2 2" xfId="18030"/>
    <cellStyle name="Normal 17 21 3 2 2 2 2 3" xfId="18031"/>
    <cellStyle name="Normal 17 21 3 2 2 2 3" xfId="5591"/>
    <cellStyle name="Normal 17 21 3 2 2 2 3 2" xfId="18032"/>
    <cellStyle name="Normal 17 21 3 2 2 2 3 3" xfId="18033"/>
    <cellStyle name="Normal 17 21 3 2 2 2 4" xfId="18034"/>
    <cellStyle name="Normal 17 21 3 2 2 2 5" xfId="18035"/>
    <cellStyle name="Normal 17 21 3 2 2 3" xfId="5592"/>
    <cellStyle name="Normal 17 21 3 2 2 3 2" xfId="18036"/>
    <cellStyle name="Normal 17 21 3 2 2 3 3" xfId="18037"/>
    <cellStyle name="Normal 17 21 3 2 2 4" xfId="5593"/>
    <cellStyle name="Normal 17 21 3 2 2 4 2" xfId="18038"/>
    <cellStyle name="Normal 17 21 3 2 2 4 3" xfId="18039"/>
    <cellStyle name="Normal 17 21 3 2 2 5" xfId="18040"/>
    <cellStyle name="Normal 17 21 3 2 2 6" xfId="18041"/>
    <cellStyle name="Normal 17 21 3 2 3" xfId="5594"/>
    <cellStyle name="Normal 17 21 3 2 3 2" xfId="5595"/>
    <cellStyle name="Normal 17 21 3 2 3 2 2" xfId="18042"/>
    <cellStyle name="Normal 17 21 3 2 3 2 3" xfId="18043"/>
    <cellStyle name="Normal 17 21 3 2 3 3" xfId="5596"/>
    <cellStyle name="Normal 17 21 3 2 3 3 2" xfId="18044"/>
    <cellStyle name="Normal 17 21 3 2 3 3 3" xfId="18045"/>
    <cellStyle name="Normal 17 21 3 2 3 4" xfId="18046"/>
    <cellStyle name="Normal 17 21 3 2 3 5" xfId="18047"/>
    <cellStyle name="Normal 17 21 3 2 4" xfId="5597"/>
    <cellStyle name="Normal 17 21 3 2 4 2" xfId="18048"/>
    <cellStyle name="Normal 17 21 3 2 4 3" xfId="18049"/>
    <cellStyle name="Normal 17 21 3 2 5" xfId="5598"/>
    <cellStyle name="Normal 17 21 3 2 5 2" xfId="18050"/>
    <cellStyle name="Normal 17 21 3 2 5 3" xfId="18051"/>
    <cellStyle name="Normal 17 21 3 2 6" xfId="18052"/>
    <cellStyle name="Normal 17 21 3 2 7" xfId="18053"/>
    <cellStyle name="Normal 17 21 3 3" xfId="5599"/>
    <cellStyle name="Normal 17 21 3 3 2" xfId="5600"/>
    <cellStyle name="Normal 17 21 3 3 2 2" xfId="5601"/>
    <cellStyle name="Normal 17 21 3 3 2 2 2" xfId="18054"/>
    <cellStyle name="Normal 17 21 3 3 2 2 3" xfId="18055"/>
    <cellStyle name="Normal 17 21 3 3 2 3" xfId="5602"/>
    <cellStyle name="Normal 17 21 3 3 2 3 2" xfId="18056"/>
    <cellStyle name="Normal 17 21 3 3 2 3 3" xfId="18057"/>
    <cellStyle name="Normal 17 21 3 3 2 4" xfId="18058"/>
    <cellStyle name="Normal 17 21 3 3 2 5" xfId="18059"/>
    <cellStyle name="Normal 17 21 3 3 3" xfId="5603"/>
    <cellStyle name="Normal 17 21 3 3 3 2" xfId="18060"/>
    <cellStyle name="Normal 17 21 3 3 3 3" xfId="18061"/>
    <cellStyle name="Normal 17 21 3 3 4" xfId="5604"/>
    <cellStyle name="Normal 17 21 3 3 4 2" xfId="18062"/>
    <cellStyle name="Normal 17 21 3 3 4 3" xfId="18063"/>
    <cellStyle name="Normal 17 21 3 3 5" xfId="18064"/>
    <cellStyle name="Normal 17 21 3 3 6" xfId="18065"/>
    <cellStyle name="Normal 17 21 3 4" xfId="5605"/>
    <cellStyle name="Normal 17 21 3 4 2" xfId="5606"/>
    <cellStyle name="Normal 17 21 3 4 2 2" xfId="18066"/>
    <cellStyle name="Normal 17 21 3 4 2 3" xfId="18067"/>
    <cellStyle name="Normal 17 21 3 4 3" xfId="5607"/>
    <cellStyle name="Normal 17 21 3 4 3 2" xfId="18068"/>
    <cellStyle name="Normal 17 21 3 4 3 3" xfId="18069"/>
    <cellStyle name="Normal 17 21 3 4 4" xfId="18070"/>
    <cellStyle name="Normal 17 21 3 4 5" xfId="18071"/>
    <cellStyle name="Normal 17 21 3 5" xfId="5608"/>
    <cellStyle name="Normal 17 21 3 5 2" xfId="18072"/>
    <cellStyle name="Normal 17 21 3 5 3" xfId="18073"/>
    <cellStyle name="Normal 17 21 3 6" xfId="5609"/>
    <cellStyle name="Normal 17 21 3 6 2" xfId="18074"/>
    <cellStyle name="Normal 17 21 3 6 3" xfId="18075"/>
    <cellStyle name="Normal 17 21 3 7" xfId="18076"/>
    <cellStyle name="Normal 17 21 3 8" xfId="18077"/>
    <cellStyle name="Normal 17 21 4" xfId="5610"/>
    <cellStyle name="Normal 17 21 4 2" xfId="5611"/>
    <cellStyle name="Normal 17 21 4 2 2" xfId="5612"/>
    <cellStyle name="Normal 17 21 4 2 2 2" xfId="5613"/>
    <cellStyle name="Normal 17 21 4 2 2 2 2" xfId="5614"/>
    <cellStyle name="Normal 17 21 4 2 2 2 2 2" xfId="18078"/>
    <cellStyle name="Normal 17 21 4 2 2 2 2 3" xfId="18079"/>
    <cellStyle name="Normal 17 21 4 2 2 2 3" xfId="5615"/>
    <cellStyle name="Normal 17 21 4 2 2 2 3 2" xfId="18080"/>
    <cellStyle name="Normal 17 21 4 2 2 2 3 3" xfId="18081"/>
    <cellStyle name="Normal 17 21 4 2 2 2 4" xfId="18082"/>
    <cellStyle name="Normal 17 21 4 2 2 2 5" xfId="18083"/>
    <cellStyle name="Normal 17 21 4 2 2 3" xfId="5616"/>
    <cellStyle name="Normal 17 21 4 2 2 3 2" xfId="18084"/>
    <cellStyle name="Normal 17 21 4 2 2 3 3" xfId="18085"/>
    <cellStyle name="Normal 17 21 4 2 2 4" xfId="5617"/>
    <cellStyle name="Normal 17 21 4 2 2 4 2" xfId="18086"/>
    <cellStyle name="Normal 17 21 4 2 2 4 3" xfId="18087"/>
    <cellStyle name="Normal 17 21 4 2 2 5" xfId="18088"/>
    <cellStyle name="Normal 17 21 4 2 2 6" xfId="18089"/>
    <cellStyle name="Normal 17 21 4 2 3" xfId="5618"/>
    <cellStyle name="Normal 17 21 4 2 3 2" xfId="5619"/>
    <cellStyle name="Normal 17 21 4 2 3 2 2" xfId="18090"/>
    <cellStyle name="Normal 17 21 4 2 3 2 3" xfId="18091"/>
    <cellStyle name="Normal 17 21 4 2 3 3" xfId="5620"/>
    <cellStyle name="Normal 17 21 4 2 3 3 2" xfId="18092"/>
    <cellStyle name="Normal 17 21 4 2 3 3 3" xfId="18093"/>
    <cellStyle name="Normal 17 21 4 2 3 4" xfId="18094"/>
    <cellStyle name="Normal 17 21 4 2 3 5" xfId="18095"/>
    <cellStyle name="Normal 17 21 4 2 4" xfId="5621"/>
    <cellStyle name="Normal 17 21 4 2 4 2" xfId="18096"/>
    <cellStyle name="Normal 17 21 4 2 4 3" xfId="18097"/>
    <cellStyle name="Normal 17 21 4 2 5" xfId="5622"/>
    <cellStyle name="Normal 17 21 4 2 5 2" xfId="18098"/>
    <cellStyle name="Normal 17 21 4 2 5 3" xfId="18099"/>
    <cellStyle name="Normal 17 21 4 2 6" xfId="18100"/>
    <cellStyle name="Normal 17 21 4 2 7" xfId="18101"/>
    <cellStyle name="Normal 17 21 4 3" xfId="5623"/>
    <cellStyle name="Normal 17 21 4 3 2" xfId="5624"/>
    <cellStyle name="Normal 17 21 4 3 2 2" xfId="5625"/>
    <cellStyle name="Normal 17 21 4 3 2 2 2" xfId="18102"/>
    <cellStyle name="Normal 17 21 4 3 2 2 3" xfId="18103"/>
    <cellStyle name="Normal 17 21 4 3 2 3" xfId="5626"/>
    <cellStyle name="Normal 17 21 4 3 2 3 2" xfId="18104"/>
    <cellStyle name="Normal 17 21 4 3 2 3 3" xfId="18105"/>
    <cellStyle name="Normal 17 21 4 3 2 4" xfId="18106"/>
    <cellStyle name="Normal 17 21 4 3 2 5" xfId="18107"/>
    <cellStyle name="Normal 17 21 4 3 3" xfId="5627"/>
    <cellStyle name="Normal 17 21 4 3 3 2" xfId="18108"/>
    <cellStyle name="Normal 17 21 4 3 3 3" xfId="18109"/>
    <cellStyle name="Normal 17 21 4 3 4" xfId="5628"/>
    <cellStyle name="Normal 17 21 4 3 4 2" xfId="18110"/>
    <cellStyle name="Normal 17 21 4 3 4 3" xfId="18111"/>
    <cellStyle name="Normal 17 21 4 3 5" xfId="18112"/>
    <cellStyle name="Normal 17 21 4 3 6" xfId="18113"/>
    <cellStyle name="Normal 17 21 4 4" xfId="5629"/>
    <cellStyle name="Normal 17 21 4 4 2" xfId="5630"/>
    <cellStyle name="Normal 17 21 4 4 2 2" xfId="18114"/>
    <cellStyle name="Normal 17 21 4 4 2 3" xfId="18115"/>
    <cellStyle name="Normal 17 21 4 4 3" xfId="5631"/>
    <cellStyle name="Normal 17 21 4 4 3 2" xfId="18116"/>
    <cellStyle name="Normal 17 21 4 4 3 3" xfId="18117"/>
    <cellStyle name="Normal 17 21 4 4 4" xfId="18118"/>
    <cellStyle name="Normal 17 21 4 4 5" xfId="18119"/>
    <cellStyle name="Normal 17 21 4 5" xfId="5632"/>
    <cellStyle name="Normal 17 21 4 5 2" xfId="18120"/>
    <cellStyle name="Normal 17 21 4 5 3" xfId="18121"/>
    <cellStyle name="Normal 17 21 4 6" xfId="5633"/>
    <cellStyle name="Normal 17 21 4 6 2" xfId="18122"/>
    <cellStyle name="Normal 17 21 4 6 3" xfId="18123"/>
    <cellStyle name="Normal 17 21 4 7" xfId="18124"/>
    <cellStyle name="Normal 17 21 4 8" xfId="18125"/>
    <cellStyle name="Normal 17 21 5" xfId="5634"/>
    <cellStyle name="Normal 17 21 5 2" xfId="5635"/>
    <cellStyle name="Normal 17 21 5 2 2" xfId="5636"/>
    <cellStyle name="Normal 17 21 5 2 2 2" xfId="5637"/>
    <cellStyle name="Normal 17 21 5 2 2 2 2" xfId="18126"/>
    <cellStyle name="Normal 17 21 5 2 2 2 3" xfId="18127"/>
    <cellStyle name="Normal 17 21 5 2 2 3" xfId="5638"/>
    <cellStyle name="Normal 17 21 5 2 2 3 2" xfId="18128"/>
    <cellStyle name="Normal 17 21 5 2 2 3 3" xfId="18129"/>
    <cellStyle name="Normal 17 21 5 2 2 4" xfId="18130"/>
    <cellStyle name="Normal 17 21 5 2 2 5" xfId="18131"/>
    <cellStyle name="Normal 17 21 5 2 3" xfId="5639"/>
    <cellStyle name="Normal 17 21 5 2 3 2" xfId="18132"/>
    <cellStyle name="Normal 17 21 5 2 3 3" xfId="18133"/>
    <cellStyle name="Normal 17 21 5 2 4" xfId="5640"/>
    <cellStyle name="Normal 17 21 5 2 4 2" xfId="18134"/>
    <cellStyle name="Normal 17 21 5 2 4 3" xfId="18135"/>
    <cellStyle name="Normal 17 21 5 2 5" xfId="18136"/>
    <cellStyle name="Normal 17 21 5 2 6" xfId="18137"/>
    <cellStyle name="Normal 17 21 5 3" xfId="5641"/>
    <cellStyle name="Normal 17 21 5 3 2" xfId="5642"/>
    <cellStyle name="Normal 17 21 5 3 2 2" xfId="18138"/>
    <cellStyle name="Normal 17 21 5 3 2 3" xfId="18139"/>
    <cellStyle name="Normal 17 21 5 3 3" xfId="5643"/>
    <cellStyle name="Normal 17 21 5 3 3 2" xfId="18140"/>
    <cellStyle name="Normal 17 21 5 3 3 3" xfId="18141"/>
    <cellStyle name="Normal 17 21 5 3 4" xfId="18142"/>
    <cellStyle name="Normal 17 21 5 3 5" xfId="18143"/>
    <cellStyle name="Normal 17 21 5 4" xfId="5644"/>
    <cellStyle name="Normal 17 21 5 4 2" xfId="18144"/>
    <cellStyle name="Normal 17 21 5 4 3" xfId="18145"/>
    <cellStyle name="Normal 17 21 5 5" xfId="5645"/>
    <cellStyle name="Normal 17 21 5 5 2" xfId="18146"/>
    <cellStyle name="Normal 17 21 5 5 3" xfId="18147"/>
    <cellStyle name="Normal 17 21 5 6" xfId="18148"/>
    <cellStyle name="Normal 17 21 5 7" xfId="18149"/>
    <cellStyle name="Normal 17 21 6" xfId="5646"/>
    <cellStyle name="Normal 17 21 6 2" xfId="5647"/>
    <cellStyle name="Normal 17 21 6 2 2" xfId="5648"/>
    <cellStyle name="Normal 17 21 6 2 2 2" xfId="18150"/>
    <cellStyle name="Normal 17 21 6 2 2 3" xfId="18151"/>
    <cellStyle name="Normal 17 21 6 2 3" xfId="5649"/>
    <cellStyle name="Normal 17 21 6 2 3 2" xfId="18152"/>
    <cellStyle name="Normal 17 21 6 2 3 3" xfId="18153"/>
    <cellStyle name="Normal 17 21 6 2 4" xfId="18154"/>
    <cellStyle name="Normal 17 21 6 2 5" xfId="18155"/>
    <cellStyle name="Normal 17 21 6 3" xfId="5650"/>
    <cellStyle name="Normal 17 21 6 3 2" xfId="18156"/>
    <cellStyle name="Normal 17 21 6 3 3" xfId="18157"/>
    <cellStyle name="Normal 17 21 6 4" xfId="5651"/>
    <cellStyle name="Normal 17 21 6 4 2" xfId="18158"/>
    <cellStyle name="Normal 17 21 6 4 3" xfId="18159"/>
    <cellStyle name="Normal 17 21 6 5" xfId="18160"/>
    <cellStyle name="Normal 17 21 6 6" xfId="18161"/>
    <cellStyle name="Normal 17 21 7" xfId="5652"/>
    <cellStyle name="Normal 17 21 7 2" xfId="5653"/>
    <cellStyle name="Normal 17 21 7 2 2" xfId="18162"/>
    <cellStyle name="Normal 17 21 7 2 3" xfId="18163"/>
    <cellStyle name="Normal 17 21 7 3" xfId="5654"/>
    <cellStyle name="Normal 17 21 7 3 2" xfId="18164"/>
    <cellStyle name="Normal 17 21 7 3 3" xfId="18165"/>
    <cellStyle name="Normal 17 21 7 4" xfId="18166"/>
    <cellStyle name="Normal 17 21 7 5" xfId="18167"/>
    <cellStyle name="Normal 17 21 8" xfId="5655"/>
    <cellStyle name="Normal 17 21 8 2" xfId="18168"/>
    <cellStyle name="Normal 17 21 8 3" xfId="18169"/>
    <cellStyle name="Normal 17 21 9" xfId="5656"/>
    <cellStyle name="Normal 17 21 9 2" xfId="18170"/>
    <cellStyle name="Normal 17 21 9 3" xfId="18171"/>
    <cellStyle name="Normal 17 22" xfId="5657"/>
    <cellStyle name="Normal 17 22 10" xfId="18172"/>
    <cellStyle name="Normal 17 22 11" xfId="18173"/>
    <cellStyle name="Normal 17 22 2" xfId="5658"/>
    <cellStyle name="Normal 17 22 2 2" xfId="5659"/>
    <cellStyle name="Normal 17 22 2 2 2" xfId="5660"/>
    <cellStyle name="Normal 17 22 2 2 2 2" xfId="5661"/>
    <cellStyle name="Normal 17 22 2 2 2 2 2" xfId="5662"/>
    <cellStyle name="Normal 17 22 2 2 2 2 2 2" xfId="18174"/>
    <cellStyle name="Normal 17 22 2 2 2 2 2 3" xfId="18175"/>
    <cellStyle name="Normal 17 22 2 2 2 2 3" xfId="5663"/>
    <cellStyle name="Normal 17 22 2 2 2 2 3 2" xfId="18176"/>
    <cellStyle name="Normal 17 22 2 2 2 2 3 3" xfId="18177"/>
    <cellStyle name="Normal 17 22 2 2 2 2 4" xfId="18178"/>
    <cellStyle name="Normal 17 22 2 2 2 2 5" xfId="18179"/>
    <cellStyle name="Normal 17 22 2 2 2 3" xfId="5664"/>
    <cellStyle name="Normal 17 22 2 2 2 3 2" xfId="18180"/>
    <cellStyle name="Normal 17 22 2 2 2 3 3" xfId="18181"/>
    <cellStyle name="Normal 17 22 2 2 2 4" xfId="5665"/>
    <cellStyle name="Normal 17 22 2 2 2 4 2" xfId="18182"/>
    <cellStyle name="Normal 17 22 2 2 2 4 3" xfId="18183"/>
    <cellStyle name="Normal 17 22 2 2 2 5" xfId="18184"/>
    <cellStyle name="Normal 17 22 2 2 2 6" xfId="18185"/>
    <cellStyle name="Normal 17 22 2 2 3" xfId="5666"/>
    <cellStyle name="Normal 17 22 2 2 3 2" xfId="5667"/>
    <cellStyle name="Normal 17 22 2 2 3 2 2" xfId="18186"/>
    <cellStyle name="Normal 17 22 2 2 3 2 3" xfId="18187"/>
    <cellStyle name="Normal 17 22 2 2 3 3" xfId="5668"/>
    <cellStyle name="Normal 17 22 2 2 3 3 2" xfId="18188"/>
    <cellStyle name="Normal 17 22 2 2 3 3 3" xfId="18189"/>
    <cellStyle name="Normal 17 22 2 2 3 4" xfId="18190"/>
    <cellStyle name="Normal 17 22 2 2 3 5" xfId="18191"/>
    <cellStyle name="Normal 17 22 2 2 4" xfId="5669"/>
    <cellStyle name="Normal 17 22 2 2 4 2" xfId="18192"/>
    <cellStyle name="Normal 17 22 2 2 4 3" xfId="18193"/>
    <cellStyle name="Normal 17 22 2 2 5" xfId="5670"/>
    <cellStyle name="Normal 17 22 2 2 5 2" xfId="18194"/>
    <cellStyle name="Normal 17 22 2 2 5 3" xfId="18195"/>
    <cellStyle name="Normal 17 22 2 2 6" xfId="18196"/>
    <cellStyle name="Normal 17 22 2 2 7" xfId="18197"/>
    <cellStyle name="Normal 17 22 2 3" xfId="5671"/>
    <cellStyle name="Normal 17 22 2 3 2" xfId="5672"/>
    <cellStyle name="Normal 17 22 2 3 2 2" xfId="5673"/>
    <cellStyle name="Normal 17 22 2 3 2 2 2" xfId="18198"/>
    <cellStyle name="Normal 17 22 2 3 2 2 3" xfId="18199"/>
    <cellStyle name="Normal 17 22 2 3 2 3" xfId="5674"/>
    <cellStyle name="Normal 17 22 2 3 2 3 2" xfId="18200"/>
    <cellStyle name="Normal 17 22 2 3 2 3 3" xfId="18201"/>
    <cellStyle name="Normal 17 22 2 3 2 4" xfId="18202"/>
    <cellStyle name="Normal 17 22 2 3 2 5" xfId="18203"/>
    <cellStyle name="Normal 17 22 2 3 3" xfId="5675"/>
    <cellStyle name="Normal 17 22 2 3 3 2" xfId="18204"/>
    <cellStyle name="Normal 17 22 2 3 3 3" xfId="18205"/>
    <cellStyle name="Normal 17 22 2 3 4" xfId="5676"/>
    <cellStyle name="Normal 17 22 2 3 4 2" xfId="18206"/>
    <cellStyle name="Normal 17 22 2 3 4 3" xfId="18207"/>
    <cellStyle name="Normal 17 22 2 3 5" xfId="18208"/>
    <cellStyle name="Normal 17 22 2 3 6" xfId="18209"/>
    <cellStyle name="Normal 17 22 2 4" xfId="5677"/>
    <cellStyle name="Normal 17 22 2 4 2" xfId="5678"/>
    <cellStyle name="Normal 17 22 2 4 2 2" xfId="18210"/>
    <cellStyle name="Normal 17 22 2 4 2 3" xfId="18211"/>
    <cellStyle name="Normal 17 22 2 4 3" xfId="5679"/>
    <cellStyle name="Normal 17 22 2 4 3 2" xfId="18212"/>
    <cellStyle name="Normal 17 22 2 4 3 3" xfId="18213"/>
    <cellStyle name="Normal 17 22 2 4 4" xfId="18214"/>
    <cellStyle name="Normal 17 22 2 4 5" xfId="18215"/>
    <cellStyle name="Normal 17 22 2 5" xfId="5680"/>
    <cellStyle name="Normal 17 22 2 5 2" xfId="18216"/>
    <cellStyle name="Normal 17 22 2 5 3" xfId="18217"/>
    <cellStyle name="Normal 17 22 2 6" xfId="5681"/>
    <cellStyle name="Normal 17 22 2 6 2" xfId="18218"/>
    <cellStyle name="Normal 17 22 2 6 3" xfId="18219"/>
    <cellStyle name="Normal 17 22 2 7" xfId="18220"/>
    <cellStyle name="Normal 17 22 2 8" xfId="18221"/>
    <cellStyle name="Normal 17 22 3" xfId="5682"/>
    <cellStyle name="Normal 17 22 3 2" xfId="5683"/>
    <cellStyle name="Normal 17 22 3 2 2" xfId="5684"/>
    <cellStyle name="Normal 17 22 3 2 2 2" xfId="5685"/>
    <cellStyle name="Normal 17 22 3 2 2 2 2" xfId="5686"/>
    <cellStyle name="Normal 17 22 3 2 2 2 2 2" xfId="18222"/>
    <cellStyle name="Normal 17 22 3 2 2 2 2 3" xfId="18223"/>
    <cellStyle name="Normal 17 22 3 2 2 2 3" xfId="5687"/>
    <cellStyle name="Normal 17 22 3 2 2 2 3 2" xfId="18224"/>
    <cellStyle name="Normal 17 22 3 2 2 2 3 3" xfId="18225"/>
    <cellStyle name="Normal 17 22 3 2 2 2 4" xfId="18226"/>
    <cellStyle name="Normal 17 22 3 2 2 2 5" xfId="18227"/>
    <cellStyle name="Normal 17 22 3 2 2 3" xfId="5688"/>
    <cellStyle name="Normal 17 22 3 2 2 3 2" xfId="18228"/>
    <cellStyle name="Normal 17 22 3 2 2 3 3" xfId="18229"/>
    <cellStyle name="Normal 17 22 3 2 2 4" xfId="5689"/>
    <cellStyle name="Normal 17 22 3 2 2 4 2" xfId="18230"/>
    <cellStyle name="Normal 17 22 3 2 2 4 3" xfId="18231"/>
    <cellStyle name="Normal 17 22 3 2 2 5" xfId="18232"/>
    <cellStyle name="Normal 17 22 3 2 2 6" xfId="18233"/>
    <cellStyle name="Normal 17 22 3 2 3" xfId="5690"/>
    <cellStyle name="Normal 17 22 3 2 3 2" xfId="5691"/>
    <cellStyle name="Normal 17 22 3 2 3 2 2" xfId="18234"/>
    <cellStyle name="Normal 17 22 3 2 3 2 3" xfId="18235"/>
    <cellStyle name="Normal 17 22 3 2 3 3" xfId="5692"/>
    <cellStyle name="Normal 17 22 3 2 3 3 2" xfId="18236"/>
    <cellStyle name="Normal 17 22 3 2 3 3 3" xfId="18237"/>
    <cellStyle name="Normal 17 22 3 2 3 4" xfId="18238"/>
    <cellStyle name="Normal 17 22 3 2 3 5" xfId="18239"/>
    <cellStyle name="Normal 17 22 3 2 4" xfId="5693"/>
    <cellStyle name="Normal 17 22 3 2 4 2" xfId="18240"/>
    <cellStyle name="Normal 17 22 3 2 4 3" xfId="18241"/>
    <cellStyle name="Normal 17 22 3 2 5" xfId="5694"/>
    <cellStyle name="Normal 17 22 3 2 5 2" xfId="18242"/>
    <cellStyle name="Normal 17 22 3 2 5 3" xfId="18243"/>
    <cellStyle name="Normal 17 22 3 2 6" xfId="18244"/>
    <cellStyle name="Normal 17 22 3 2 7" xfId="18245"/>
    <cellStyle name="Normal 17 22 3 3" xfId="5695"/>
    <cellStyle name="Normal 17 22 3 3 2" xfId="5696"/>
    <cellStyle name="Normal 17 22 3 3 2 2" xfId="5697"/>
    <cellStyle name="Normal 17 22 3 3 2 2 2" xfId="18246"/>
    <cellStyle name="Normal 17 22 3 3 2 2 3" xfId="18247"/>
    <cellStyle name="Normal 17 22 3 3 2 3" xfId="5698"/>
    <cellStyle name="Normal 17 22 3 3 2 3 2" xfId="18248"/>
    <cellStyle name="Normal 17 22 3 3 2 3 3" xfId="18249"/>
    <cellStyle name="Normal 17 22 3 3 2 4" xfId="18250"/>
    <cellStyle name="Normal 17 22 3 3 2 5" xfId="18251"/>
    <cellStyle name="Normal 17 22 3 3 3" xfId="5699"/>
    <cellStyle name="Normal 17 22 3 3 3 2" xfId="18252"/>
    <cellStyle name="Normal 17 22 3 3 3 3" xfId="18253"/>
    <cellStyle name="Normal 17 22 3 3 4" xfId="5700"/>
    <cellStyle name="Normal 17 22 3 3 4 2" xfId="18254"/>
    <cellStyle name="Normal 17 22 3 3 4 3" xfId="18255"/>
    <cellStyle name="Normal 17 22 3 3 5" xfId="18256"/>
    <cellStyle name="Normal 17 22 3 3 6" xfId="18257"/>
    <cellStyle name="Normal 17 22 3 4" xfId="5701"/>
    <cellStyle name="Normal 17 22 3 4 2" xfId="5702"/>
    <cellStyle name="Normal 17 22 3 4 2 2" xfId="18258"/>
    <cellStyle name="Normal 17 22 3 4 2 3" xfId="18259"/>
    <cellStyle name="Normal 17 22 3 4 3" xfId="5703"/>
    <cellStyle name="Normal 17 22 3 4 3 2" xfId="18260"/>
    <cellStyle name="Normal 17 22 3 4 3 3" xfId="18261"/>
    <cellStyle name="Normal 17 22 3 4 4" xfId="18262"/>
    <cellStyle name="Normal 17 22 3 4 5" xfId="18263"/>
    <cellStyle name="Normal 17 22 3 5" xfId="5704"/>
    <cellStyle name="Normal 17 22 3 5 2" xfId="18264"/>
    <cellStyle name="Normal 17 22 3 5 3" xfId="18265"/>
    <cellStyle name="Normal 17 22 3 6" xfId="5705"/>
    <cellStyle name="Normal 17 22 3 6 2" xfId="18266"/>
    <cellStyle name="Normal 17 22 3 6 3" xfId="18267"/>
    <cellStyle name="Normal 17 22 3 7" xfId="18268"/>
    <cellStyle name="Normal 17 22 3 8" xfId="18269"/>
    <cellStyle name="Normal 17 22 4" xfId="5706"/>
    <cellStyle name="Normal 17 22 4 2" xfId="5707"/>
    <cellStyle name="Normal 17 22 4 2 2" xfId="5708"/>
    <cellStyle name="Normal 17 22 4 2 2 2" xfId="5709"/>
    <cellStyle name="Normal 17 22 4 2 2 2 2" xfId="5710"/>
    <cellStyle name="Normal 17 22 4 2 2 2 2 2" xfId="18270"/>
    <cellStyle name="Normal 17 22 4 2 2 2 2 3" xfId="18271"/>
    <cellStyle name="Normal 17 22 4 2 2 2 3" xfId="5711"/>
    <cellStyle name="Normal 17 22 4 2 2 2 3 2" xfId="18272"/>
    <cellStyle name="Normal 17 22 4 2 2 2 3 3" xfId="18273"/>
    <cellStyle name="Normal 17 22 4 2 2 2 4" xfId="18274"/>
    <cellStyle name="Normal 17 22 4 2 2 2 5" xfId="18275"/>
    <cellStyle name="Normal 17 22 4 2 2 3" xfId="5712"/>
    <cellStyle name="Normal 17 22 4 2 2 3 2" xfId="18276"/>
    <cellStyle name="Normal 17 22 4 2 2 3 3" xfId="18277"/>
    <cellStyle name="Normal 17 22 4 2 2 4" xfId="5713"/>
    <cellStyle name="Normal 17 22 4 2 2 4 2" xfId="18278"/>
    <cellStyle name="Normal 17 22 4 2 2 4 3" xfId="18279"/>
    <cellStyle name="Normal 17 22 4 2 2 5" xfId="18280"/>
    <cellStyle name="Normal 17 22 4 2 2 6" xfId="18281"/>
    <cellStyle name="Normal 17 22 4 2 3" xfId="5714"/>
    <cellStyle name="Normal 17 22 4 2 3 2" xfId="5715"/>
    <cellStyle name="Normal 17 22 4 2 3 2 2" xfId="18282"/>
    <cellStyle name="Normal 17 22 4 2 3 2 3" xfId="18283"/>
    <cellStyle name="Normal 17 22 4 2 3 3" xfId="5716"/>
    <cellStyle name="Normal 17 22 4 2 3 3 2" xfId="18284"/>
    <cellStyle name="Normal 17 22 4 2 3 3 3" xfId="18285"/>
    <cellStyle name="Normal 17 22 4 2 3 4" xfId="18286"/>
    <cellStyle name="Normal 17 22 4 2 3 5" xfId="18287"/>
    <cellStyle name="Normal 17 22 4 2 4" xfId="5717"/>
    <cellStyle name="Normal 17 22 4 2 4 2" xfId="18288"/>
    <cellStyle name="Normal 17 22 4 2 4 3" xfId="18289"/>
    <cellStyle name="Normal 17 22 4 2 5" xfId="5718"/>
    <cellStyle name="Normal 17 22 4 2 5 2" xfId="18290"/>
    <cellStyle name="Normal 17 22 4 2 5 3" xfId="18291"/>
    <cellStyle name="Normal 17 22 4 2 6" xfId="18292"/>
    <cellStyle name="Normal 17 22 4 2 7" xfId="18293"/>
    <cellStyle name="Normal 17 22 4 3" xfId="5719"/>
    <cellStyle name="Normal 17 22 4 3 2" xfId="5720"/>
    <cellStyle name="Normal 17 22 4 3 2 2" xfId="5721"/>
    <cellStyle name="Normal 17 22 4 3 2 2 2" xfId="18294"/>
    <cellStyle name="Normal 17 22 4 3 2 2 3" xfId="18295"/>
    <cellStyle name="Normal 17 22 4 3 2 3" xfId="5722"/>
    <cellStyle name="Normal 17 22 4 3 2 3 2" xfId="18296"/>
    <cellStyle name="Normal 17 22 4 3 2 3 3" xfId="18297"/>
    <cellStyle name="Normal 17 22 4 3 2 4" xfId="18298"/>
    <cellStyle name="Normal 17 22 4 3 2 5" xfId="18299"/>
    <cellStyle name="Normal 17 22 4 3 3" xfId="5723"/>
    <cellStyle name="Normal 17 22 4 3 3 2" xfId="18300"/>
    <cellStyle name="Normal 17 22 4 3 3 3" xfId="18301"/>
    <cellStyle name="Normal 17 22 4 3 4" xfId="5724"/>
    <cellStyle name="Normal 17 22 4 3 4 2" xfId="18302"/>
    <cellStyle name="Normal 17 22 4 3 4 3" xfId="18303"/>
    <cellStyle name="Normal 17 22 4 3 5" xfId="18304"/>
    <cellStyle name="Normal 17 22 4 3 6" xfId="18305"/>
    <cellStyle name="Normal 17 22 4 4" xfId="5725"/>
    <cellStyle name="Normal 17 22 4 4 2" xfId="5726"/>
    <cellStyle name="Normal 17 22 4 4 2 2" xfId="18306"/>
    <cellStyle name="Normal 17 22 4 4 2 3" xfId="18307"/>
    <cellStyle name="Normal 17 22 4 4 3" xfId="5727"/>
    <cellStyle name="Normal 17 22 4 4 3 2" xfId="18308"/>
    <cellStyle name="Normal 17 22 4 4 3 3" xfId="18309"/>
    <cellStyle name="Normal 17 22 4 4 4" xfId="18310"/>
    <cellStyle name="Normal 17 22 4 4 5" xfId="18311"/>
    <cellStyle name="Normal 17 22 4 5" xfId="5728"/>
    <cellStyle name="Normal 17 22 4 5 2" xfId="18312"/>
    <cellStyle name="Normal 17 22 4 5 3" xfId="18313"/>
    <cellStyle name="Normal 17 22 4 6" xfId="5729"/>
    <cellStyle name="Normal 17 22 4 6 2" xfId="18314"/>
    <cellStyle name="Normal 17 22 4 6 3" xfId="18315"/>
    <cellStyle name="Normal 17 22 4 7" xfId="18316"/>
    <cellStyle name="Normal 17 22 4 8" xfId="18317"/>
    <cellStyle name="Normal 17 22 5" xfId="5730"/>
    <cellStyle name="Normal 17 22 5 2" xfId="5731"/>
    <cellStyle name="Normal 17 22 5 2 2" xfId="5732"/>
    <cellStyle name="Normal 17 22 5 2 2 2" xfId="5733"/>
    <cellStyle name="Normal 17 22 5 2 2 2 2" xfId="18318"/>
    <cellStyle name="Normal 17 22 5 2 2 2 3" xfId="18319"/>
    <cellStyle name="Normal 17 22 5 2 2 3" xfId="5734"/>
    <cellStyle name="Normal 17 22 5 2 2 3 2" xfId="18320"/>
    <cellStyle name="Normal 17 22 5 2 2 3 3" xfId="18321"/>
    <cellStyle name="Normal 17 22 5 2 2 4" xfId="18322"/>
    <cellStyle name="Normal 17 22 5 2 2 5" xfId="18323"/>
    <cellStyle name="Normal 17 22 5 2 3" xfId="5735"/>
    <cellStyle name="Normal 17 22 5 2 3 2" xfId="18324"/>
    <cellStyle name="Normal 17 22 5 2 3 3" xfId="18325"/>
    <cellStyle name="Normal 17 22 5 2 4" xfId="5736"/>
    <cellStyle name="Normal 17 22 5 2 4 2" xfId="18326"/>
    <cellStyle name="Normal 17 22 5 2 4 3" xfId="18327"/>
    <cellStyle name="Normal 17 22 5 2 5" xfId="18328"/>
    <cellStyle name="Normal 17 22 5 2 6" xfId="18329"/>
    <cellStyle name="Normal 17 22 5 3" xfId="5737"/>
    <cellStyle name="Normal 17 22 5 3 2" xfId="5738"/>
    <cellStyle name="Normal 17 22 5 3 2 2" xfId="18330"/>
    <cellStyle name="Normal 17 22 5 3 2 3" xfId="18331"/>
    <cellStyle name="Normal 17 22 5 3 3" xfId="5739"/>
    <cellStyle name="Normal 17 22 5 3 3 2" xfId="18332"/>
    <cellStyle name="Normal 17 22 5 3 3 3" xfId="18333"/>
    <cellStyle name="Normal 17 22 5 3 4" xfId="18334"/>
    <cellStyle name="Normal 17 22 5 3 5" xfId="18335"/>
    <cellStyle name="Normal 17 22 5 4" xfId="5740"/>
    <cellStyle name="Normal 17 22 5 4 2" xfId="18336"/>
    <cellStyle name="Normal 17 22 5 4 3" xfId="18337"/>
    <cellStyle name="Normal 17 22 5 5" xfId="5741"/>
    <cellStyle name="Normal 17 22 5 5 2" xfId="18338"/>
    <cellStyle name="Normal 17 22 5 5 3" xfId="18339"/>
    <cellStyle name="Normal 17 22 5 6" xfId="18340"/>
    <cellStyle name="Normal 17 22 5 7" xfId="18341"/>
    <cellStyle name="Normal 17 22 6" xfId="5742"/>
    <cellStyle name="Normal 17 22 6 2" xfId="5743"/>
    <cellStyle name="Normal 17 22 6 2 2" xfId="5744"/>
    <cellStyle name="Normal 17 22 6 2 2 2" xfId="18342"/>
    <cellStyle name="Normal 17 22 6 2 2 3" xfId="18343"/>
    <cellStyle name="Normal 17 22 6 2 3" xfId="5745"/>
    <cellStyle name="Normal 17 22 6 2 3 2" xfId="18344"/>
    <cellStyle name="Normal 17 22 6 2 3 3" xfId="18345"/>
    <cellStyle name="Normal 17 22 6 2 4" xfId="18346"/>
    <cellStyle name="Normal 17 22 6 2 5" xfId="18347"/>
    <cellStyle name="Normal 17 22 6 3" xfId="5746"/>
    <cellStyle name="Normal 17 22 6 3 2" xfId="18348"/>
    <cellStyle name="Normal 17 22 6 3 3" xfId="18349"/>
    <cellStyle name="Normal 17 22 6 4" xfId="5747"/>
    <cellStyle name="Normal 17 22 6 4 2" xfId="18350"/>
    <cellStyle name="Normal 17 22 6 4 3" xfId="18351"/>
    <cellStyle name="Normal 17 22 6 5" xfId="18352"/>
    <cellStyle name="Normal 17 22 6 6" xfId="18353"/>
    <cellStyle name="Normal 17 22 7" xfId="5748"/>
    <cellStyle name="Normal 17 22 7 2" xfId="5749"/>
    <cellStyle name="Normal 17 22 7 2 2" xfId="18354"/>
    <cellStyle name="Normal 17 22 7 2 3" xfId="18355"/>
    <cellStyle name="Normal 17 22 7 3" xfId="5750"/>
    <cellStyle name="Normal 17 22 7 3 2" xfId="18356"/>
    <cellStyle name="Normal 17 22 7 3 3" xfId="18357"/>
    <cellStyle name="Normal 17 22 7 4" xfId="18358"/>
    <cellStyle name="Normal 17 22 7 5" xfId="18359"/>
    <cellStyle name="Normal 17 22 8" xfId="5751"/>
    <cellStyle name="Normal 17 22 8 2" xfId="18360"/>
    <cellStyle name="Normal 17 22 8 3" xfId="18361"/>
    <cellStyle name="Normal 17 22 9" xfId="5752"/>
    <cellStyle name="Normal 17 22 9 2" xfId="18362"/>
    <cellStyle name="Normal 17 22 9 3" xfId="18363"/>
    <cellStyle name="Normal 17 23" xfId="5753"/>
    <cellStyle name="Normal 17 23 10" xfId="18364"/>
    <cellStyle name="Normal 17 23 11" xfId="18365"/>
    <cellStyle name="Normal 17 23 2" xfId="5754"/>
    <cellStyle name="Normal 17 23 2 2" xfId="5755"/>
    <cellStyle name="Normal 17 23 2 2 2" xfId="5756"/>
    <cellStyle name="Normal 17 23 2 2 2 2" xfId="5757"/>
    <cellStyle name="Normal 17 23 2 2 2 2 2" xfId="5758"/>
    <cellStyle name="Normal 17 23 2 2 2 2 2 2" xfId="18366"/>
    <cellStyle name="Normal 17 23 2 2 2 2 2 3" xfId="18367"/>
    <cellStyle name="Normal 17 23 2 2 2 2 3" xfId="5759"/>
    <cellStyle name="Normal 17 23 2 2 2 2 3 2" xfId="18368"/>
    <cellStyle name="Normal 17 23 2 2 2 2 3 3" xfId="18369"/>
    <cellStyle name="Normal 17 23 2 2 2 2 4" xfId="18370"/>
    <cellStyle name="Normal 17 23 2 2 2 2 5" xfId="18371"/>
    <cellStyle name="Normal 17 23 2 2 2 3" xfId="5760"/>
    <cellStyle name="Normal 17 23 2 2 2 3 2" xfId="18372"/>
    <cellStyle name="Normal 17 23 2 2 2 3 3" xfId="18373"/>
    <cellStyle name="Normal 17 23 2 2 2 4" xfId="5761"/>
    <cellStyle name="Normal 17 23 2 2 2 4 2" xfId="18374"/>
    <cellStyle name="Normal 17 23 2 2 2 4 3" xfId="18375"/>
    <cellStyle name="Normal 17 23 2 2 2 5" xfId="18376"/>
    <cellStyle name="Normal 17 23 2 2 2 6" xfId="18377"/>
    <cellStyle name="Normal 17 23 2 2 3" xfId="5762"/>
    <cellStyle name="Normal 17 23 2 2 3 2" xfId="5763"/>
    <cellStyle name="Normal 17 23 2 2 3 2 2" xfId="18378"/>
    <cellStyle name="Normal 17 23 2 2 3 2 3" xfId="18379"/>
    <cellStyle name="Normal 17 23 2 2 3 3" xfId="5764"/>
    <cellStyle name="Normal 17 23 2 2 3 3 2" xfId="18380"/>
    <cellStyle name="Normal 17 23 2 2 3 3 3" xfId="18381"/>
    <cellStyle name="Normal 17 23 2 2 3 4" xfId="18382"/>
    <cellStyle name="Normal 17 23 2 2 3 5" xfId="18383"/>
    <cellStyle name="Normal 17 23 2 2 4" xfId="5765"/>
    <cellStyle name="Normal 17 23 2 2 4 2" xfId="18384"/>
    <cellStyle name="Normal 17 23 2 2 4 3" xfId="18385"/>
    <cellStyle name="Normal 17 23 2 2 5" xfId="5766"/>
    <cellStyle name="Normal 17 23 2 2 5 2" xfId="18386"/>
    <cellStyle name="Normal 17 23 2 2 5 3" xfId="18387"/>
    <cellStyle name="Normal 17 23 2 2 6" xfId="18388"/>
    <cellStyle name="Normal 17 23 2 2 7" xfId="18389"/>
    <cellStyle name="Normal 17 23 2 3" xfId="5767"/>
    <cellStyle name="Normal 17 23 2 3 2" xfId="5768"/>
    <cellStyle name="Normal 17 23 2 3 2 2" xfId="5769"/>
    <cellStyle name="Normal 17 23 2 3 2 2 2" xfId="18390"/>
    <cellStyle name="Normal 17 23 2 3 2 2 3" xfId="18391"/>
    <cellStyle name="Normal 17 23 2 3 2 3" xfId="5770"/>
    <cellStyle name="Normal 17 23 2 3 2 3 2" xfId="18392"/>
    <cellStyle name="Normal 17 23 2 3 2 3 3" xfId="18393"/>
    <cellStyle name="Normal 17 23 2 3 2 4" xfId="18394"/>
    <cellStyle name="Normal 17 23 2 3 2 5" xfId="18395"/>
    <cellStyle name="Normal 17 23 2 3 3" xfId="5771"/>
    <cellStyle name="Normal 17 23 2 3 3 2" xfId="18396"/>
    <cellStyle name="Normal 17 23 2 3 3 3" xfId="18397"/>
    <cellStyle name="Normal 17 23 2 3 4" xfId="5772"/>
    <cellStyle name="Normal 17 23 2 3 4 2" xfId="18398"/>
    <cellStyle name="Normal 17 23 2 3 4 3" xfId="18399"/>
    <cellStyle name="Normal 17 23 2 3 5" xfId="18400"/>
    <cellStyle name="Normal 17 23 2 3 6" xfId="18401"/>
    <cellStyle name="Normal 17 23 2 4" xfId="5773"/>
    <cellStyle name="Normal 17 23 2 4 2" xfId="5774"/>
    <cellStyle name="Normal 17 23 2 4 2 2" xfId="18402"/>
    <cellStyle name="Normal 17 23 2 4 2 3" xfId="18403"/>
    <cellStyle name="Normal 17 23 2 4 3" xfId="5775"/>
    <cellStyle name="Normal 17 23 2 4 3 2" xfId="18404"/>
    <cellStyle name="Normal 17 23 2 4 3 3" xfId="18405"/>
    <cellStyle name="Normal 17 23 2 4 4" xfId="18406"/>
    <cellStyle name="Normal 17 23 2 4 5" xfId="18407"/>
    <cellStyle name="Normal 17 23 2 5" xfId="5776"/>
    <cellStyle name="Normal 17 23 2 5 2" xfId="18408"/>
    <cellStyle name="Normal 17 23 2 5 3" xfId="18409"/>
    <cellStyle name="Normal 17 23 2 6" xfId="5777"/>
    <cellStyle name="Normal 17 23 2 6 2" xfId="18410"/>
    <cellStyle name="Normal 17 23 2 6 3" xfId="18411"/>
    <cellStyle name="Normal 17 23 2 7" xfId="18412"/>
    <cellStyle name="Normal 17 23 2 8" xfId="18413"/>
    <cellStyle name="Normal 17 23 3" xfId="5778"/>
    <cellStyle name="Normal 17 23 3 2" xfId="5779"/>
    <cellStyle name="Normal 17 23 3 2 2" xfId="5780"/>
    <cellStyle name="Normal 17 23 3 2 2 2" xfId="5781"/>
    <cellStyle name="Normal 17 23 3 2 2 2 2" xfId="5782"/>
    <cellStyle name="Normal 17 23 3 2 2 2 2 2" xfId="18414"/>
    <cellStyle name="Normal 17 23 3 2 2 2 2 3" xfId="18415"/>
    <cellStyle name="Normal 17 23 3 2 2 2 3" xfId="5783"/>
    <cellStyle name="Normal 17 23 3 2 2 2 3 2" xfId="18416"/>
    <cellStyle name="Normal 17 23 3 2 2 2 3 3" xfId="18417"/>
    <cellStyle name="Normal 17 23 3 2 2 2 4" xfId="18418"/>
    <cellStyle name="Normal 17 23 3 2 2 2 5" xfId="18419"/>
    <cellStyle name="Normal 17 23 3 2 2 3" xfId="5784"/>
    <cellStyle name="Normal 17 23 3 2 2 3 2" xfId="18420"/>
    <cellStyle name="Normal 17 23 3 2 2 3 3" xfId="18421"/>
    <cellStyle name="Normal 17 23 3 2 2 4" xfId="5785"/>
    <cellStyle name="Normal 17 23 3 2 2 4 2" xfId="18422"/>
    <cellStyle name="Normal 17 23 3 2 2 4 3" xfId="18423"/>
    <cellStyle name="Normal 17 23 3 2 2 5" xfId="18424"/>
    <cellStyle name="Normal 17 23 3 2 2 6" xfId="18425"/>
    <cellStyle name="Normal 17 23 3 2 3" xfId="5786"/>
    <cellStyle name="Normal 17 23 3 2 3 2" xfId="5787"/>
    <cellStyle name="Normal 17 23 3 2 3 2 2" xfId="18426"/>
    <cellStyle name="Normal 17 23 3 2 3 2 3" xfId="18427"/>
    <cellStyle name="Normal 17 23 3 2 3 3" xfId="5788"/>
    <cellStyle name="Normal 17 23 3 2 3 3 2" xfId="18428"/>
    <cellStyle name="Normal 17 23 3 2 3 3 3" xfId="18429"/>
    <cellStyle name="Normal 17 23 3 2 3 4" xfId="18430"/>
    <cellStyle name="Normal 17 23 3 2 3 5" xfId="18431"/>
    <cellStyle name="Normal 17 23 3 2 4" xfId="5789"/>
    <cellStyle name="Normal 17 23 3 2 4 2" xfId="18432"/>
    <cellStyle name="Normal 17 23 3 2 4 3" xfId="18433"/>
    <cellStyle name="Normal 17 23 3 2 5" xfId="5790"/>
    <cellStyle name="Normal 17 23 3 2 5 2" xfId="18434"/>
    <cellStyle name="Normal 17 23 3 2 5 3" xfId="18435"/>
    <cellStyle name="Normal 17 23 3 2 6" xfId="18436"/>
    <cellStyle name="Normal 17 23 3 2 7" xfId="18437"/>
    <cellStyle name="Normal 17 23 3 3" xfId="5791"/>
    <cellStyle name="Normal 17 23 3 3 2" xfId="5792"/>
    <cellStyle name="Normal 17 23 3 3 2 2" xfId="5793"/>
    <cellStyle name="Normal 17 23 3 3 2 2 2" xfId="18438"/>
    <cellStyle name="Normal 17 23 3 3 2 2 3" xfId="18439"/>
    <cellStyle name="Normal 17 23 3 3 2 3" xfId="5794"/>
    <cellStyle name="Normal 17 23 3 3 2 3 2" xfId="18440"/>
    <cellStyle name="Normal 17 23 3 3 2 3 3" xfId="18441"/>
    <cellStyle name="Normal 17 23 3 3 2 4" xfId="18442"/>
    <cellStyle name="Normal 17 23 3 3 2 5" xfId="18443"/>
    <cellStyle name="Normal 17 23 3 3 3" xfId="5795"/>
    <cellStyle name="Normal 17 23 3 3 3 2" xfId="18444"/>
    <cellStyle name="Normal 17 23 3 3 3 3" xfId="18445"/>
    <cellStyle name="Normal 17 23 3 3 4" xfId="5796"/>
    <cellStyle name="Normal 17 23 3 3 4 2" xfId="18446"/>
    <cellStyle name="Normal 17 23 3 3 4 3" xfId="18447"/>
    <cellStyle name="Normal 17 23 3 3 5" xfId="18448"/>
    <cellStyle name="Normal 17 23 3 3 6" xfId="18449"/>
    <cellStyle name="Normal 17 23 3 4" xfId="5797"/>
    <cellStyle name="Normal 17 23 3 4 2" xfId="5798"/>
    <cellStyle name="Normal 17 23 3 4 2 2" xfId="18450"/>
    <cellStyle name="Normal 17 23 3 4 2 3" xfId="18451"/>
    <cellStyle name="Normal 17 23 3 4 3" xfId="5799"/>
    <cellStyle name="Normal 17 23 3 4 3 2" xfId="18452"/>
    <cellStyle name="Normal 17 23 3 4 3 3" xfId="18453"/>
    <cellStyle name="Normal 17 23 3 4 4" xfId="18454"/>
    <cellStyle name="Normal 17 23 3 4 5" xfId="18455"/>
    <cellStyle name="Normal 17 23 3 5" xfId="5800"/>
    <cellStyle name="Normal 17 23 3 5 2" xfId="18456"/>
    <cellStyle name="Normal 17 23 3 5 3" xfId="18457"/>
    <cellStyle name="Normal 17 23 3 6" xfId="5801"/>
    <cellStyle name="Normal 17 23 3 6 2" xfId="18458"/>
    <cellStyle name="Normal 17 23 3 6 3" xfId="18459"/>
    <cellStyle name="Normal 17 23 3 7" xfId="18460"/>
    <cellStyle name="Normal 17 23 3 8" xfId="18461"/>
    <cellStyle name="Normal 17 23 4" xfId="5802"/>
    <cellStyle name="Normal 17 23 4 2" xfId="5803"/>
    <cellStyle name="Normal 17 23 4 2 2" xfId="5804"/>
    <cellStyle name="Normal 17 23 4 2 2 2" xfId="5805"/>
    <cellStyle name="Normal 17 23 4 2 2 2 2" xfId="5806"/>
    <cellStyle name="Normal 17 23 4 2 2 2 2 2" xfId="18462"/>
    <cellStyle name="Normal 17 23 4 2 2 2 2 3" xfId="18463"/>
    <cellStyle name="Normal 17 23 4 2 2 2 3" xfId="5807"/>
    <cellStyle name="Normal 17 23 4 2 2 2 3 2" xfId="18464"/>
    <cellStyle name="Normal 17 23 4 2 2 2 3 3" xfId="18465"/>
    <cellStyle name="Normal 17 23 4 2 2 2 4" xfId="18466"/>
    <cellStyle name="Normal 17 23 4 2 2 2 5" xfId="18467"/>
    <cellStyle name="Normal 17 23 4 2 2 3" xfId="5808"/>
    <cellStyle name="Normal 17 23 4 2 2 3 2" xfId="18468"/>
    <cellStyle name="Normal 17 23 4 2 2 3 3" xfId="18469"/>
    <cellStyle name="Normal 17 23 4 2 2 4" xfId="5809"/>
    <cellStyle name="Normal 17 23 4 2 2 4 2" xfId="18470"/>
    <cellStyle name="Normal 17 23 4 2 2 4 3" xfId="18471"/>
    <cellStyle name="Normal 17 23 4 2 2 5" xfId="18472"/>
    <cellStyle name="Normal 17 23 4 2 2 6" xfId="18473"/>
    <cellStyle name="Normal 17 23 4 2 3" xfId="5810"/>
    <cellStyle name="Normal 17 23 4 2 3 2" xfId="5811"/>
    <cellStyle name="Normal 17 23 4 2 3 2 2" xfId="18474"/>
    <cellStyle name="Normal 17 23 4 2 3 2 3" xfId="18475"/>
    <cellStyle name="Normal 17 23 4 2 3 3" xfId="5812"/>
    <cellStyle name="Normal 17 23 4 2 3 3 2" xfId="18476"/>
    <cellStyle name="Normal 17 23 4 2 3 3 3" xfId="18477"/>
    <cellStyle name="Normal 17 23 4 2 3 4" xfId="18478"/>
    <cellStyle name="Normal 17 23 4 2 3 5" xfId="18479"/>
    <cellStyle name="Normal 17 23 4 2 4" xfId="5813"/>
    <cellStyle name="Normal 17 23 4 2 4 2" xfId="18480"/>
    <cellStyle name="Normal 17 23 4 2 4 3" xfId="18481"/>
    <cellStyle name="Normal 17 23 4 2 5" xfId="5814"/>
    <cellStyle name="Normal 17 23 4 2 5 2" xfId="18482"/>
    <cellStyle name="Normal 17 23 4 2 5 3" xfId="18483"/>
    <cellStyle name="Normal 17 23 4 2 6" xfId="18484"/>
    <cellStyle name="Normal 17 23 4 2 7" xfId="18485"/>
    <cellStyle name="Normal 17 23 4 3" xfId="5815"/>
    <cellStyle name="Normal 17 23 4 3 2" xfId="5816"/>
    <cellStyle name="Normal 17 23 4 3 2 2" xfId="5817"/>
    <cellStyle name="Normal 17 23 4 3 2 2 2" xfId="18486"/>
    <cellStyle name="Normal 17 23 4 3 2 2 3" xfId="18487"/>
    <cellStyle name="Normal 17 23 4 3 2 3" xfId="5818"/>
    <cellStyle name="Normal 17 23 4 3 2 3 2" xfId="18488"/>
    <cellStyle name="Normal 17 23 4 3 2 3 3" xfId="18489"/>
    <cellStyle name="Normal 17 23 4 3 2 4" xfId="18490"/>
    <cellStyle name="Normal 17 23 4 3 2 5" xfId="18491"/>
    <cellStyle name="Normal 17 23 4 3 3" xfId="5819"/>
    <cellStyle name="Normal 17 23 4 3 3 2" xfId="18492"/>
    <cellStyle name="Normal 17 23 4 3 3 3" xfId="18493"/>
    <cellStyle name="Normal 17 23 4 3 4" xfId="5820"/>
    <cellStyle name="Normal 17 23 4 3 4 2" xfId="18494"/>
    <cellStyle name="Normal 17 23 4 3 4 3" xfId="18495"/>
    <cellStyle name="Normal 17 23 4 3 5" xfId="18496"/>
    <cellStyle name="Normal 17 23 4 3 6" xfId="18497"/>
    <cellStyle name="Normal 17 23 4 4" xfId="5821"/>
    <cellStyle name="Normal 17 23 4 4 2" xfId="5822"/>
    <cellStyle name="Normal 17 23 4 4 2 2" xfId="18498"/>
    <cellStyle name="Normal 17 23 4 4 2 3" xfId="18499"/>
    <cellStyle name="Normal 17 23 4 4 3" xfId="5823"/>
    <cellStyle name="Normal 17 23 4 4 3 2" xfId="18500"/>
    <cellStyle name="Normal 17 23 4 4 3 3" xfId="18501"/>
    <cellStyle name="Normal 17 23 4 4 4" xfId="18502"/>
    <cellStyle name="Normal 17 23 4 4 5" xfId="18503"/>
    <cellStyle name="Normal 17 23 4 5" xfId="5824"/>
    <cellStyle name="Normal 17 23 4 5 2" xfId="18504"/>
    <cellStyle name="Normal 17 23 4 5 3" xfId="18505"/>
    <cellStyle name="Normal 17 23 4 6" xfId="5825"/>
    <cellStyle name="Normal 17 23 4 6 2" xfId="18506"/>
    <cellStyle name="Normal 17 23 4 6 3" xfId="18507"/>
    <cellStyle name="Normal 17 23 4 7" xfId="18508"/>
    <cellStyle name="Normal 17 23 4 8" xfId="18509"/>
    <cellStyle name="Normal 17 23 5" xfId="5826"/>
    <cellStyle name="Normal 17 23 5 2" xfId="5827"/>
    <cellStyle name="Normal 17 23 5 2 2" xfId="5828"/>
    <cellStyle name="Normal 17 23 5 2 2 2" xfId="5829"/>
    <cellStyle name="Normal 17 23 5 2 2 2 2" xfId="18510"/>
    <cellStyle name="Normal 17 23 5 2 2 2 3" xfId="18511"/>
    <cellStyle name="Normal 17 23 5 2 2 3" xfId="5830"/>
    <cellStyle name="Normal 17 23 5 2 2 3 2" xfId="18512"/>
    <cellStyle name="Normal 17 23 5 2 2 3 3" xfId="18513"/>
    <cellStyle name="Normal 17 23 5 2 2 4" xfId="18514"/>
    <cellStyle name="Normal 17 23 5 2 2 5" xfId="18515"/>
    <cellStyle name="Normal 17 23 5 2 3" xfId="5831"/>
    <cellStyle name="Normal 17 23 5 2 3 2" xfId="18516"/>
    <cellStyle name="Normal 17 23 5 2 3 3" xfId="18517"/>
    <cellStyle name="Normal 17 23 5 2 4" xfId="5832"/>
    <cellStyle name="Normal 17 23 5 2 4 2" xfId="18518"/>
    <cellStyle name="Normal 17 23 5 2 4 3" xfId="18519"/>
    <cellStyle name="Normal 17 23 5 2 5" xfId="18520"/>
    <cellStyle name="Normal 17 23 5 2 6" xfId="18521"/>
    <cellStyle name="Normal 17 23 5 3" xfId="5833"/>
    <cellStyle name="Normal 17 23 5 3 2" xfId="5834"/>
    <cellStyle name="Normal 17 23 5 3 2 2" xfId="18522"/>
    <cellStyle name="Normal 17 23 5 3 2 3" xfId="18523"/>
    <cellStyle name="Normal 17 23 5 3 3" xfId="5835"/>
    <cellStyle name="Normal 17 23 5 3 3 2" xfId="18524"/>
    <cellStyle name="Normal 17 23 5 3 3 3" xfId="18525"/>
    <cellStyle name="Normal 17 23 5 3 4" xfId="18526"/>
    <cellStyle name="Normal 17 23 5 3 5" xfId="18527"/>
    <cellStyle name="Normal 17 23 5 4" xfId="5836"/>
    <cellStyle name="Normal 17 23 5 4 2" xfId="18528"/>
    <cellStyle name="Normal 17 23 5 4 3" xfId="18529"/>
    <cellStyle name="Normal 17 23 5 5" xfId="5837"/>
    <cellStyle name="Normal 17 23 5 5 2" xfId="18530"/>
    <cellStyle name="Normal 17 23 5 5 3" xfId="18531"/>
    <cellStyle name="Normal 17 23 5 6" xfId="18532"/>
    <cellStyle name="Normal 17 23 5 7" xfId="18533"/>
    <cellStyle name="Normal 17 23 6" xfId="5838"/>
    <cellStyle name="Normal 17 23 6 2" xfId="5839"/>
    <cellStyle name="Normal 17 23 6 2 2" xfId="5840"/>
    <cellStyle name="Normal 17 23 6 2 2 2" xfId="18534"/>
    <cellStyle name="Normal 17 23 6 2 2 3" xfId="18535"/>
    <cellStyle name="Normal 17 23 6 2 3" xfId="5841"/>
    <cellStyle name="Normal 17 23 6 2 3 2" xfId="18536"/>
    <cellStyle name="Normal 17 23 6 2 3 3" xfId="18537"/>
    <cellStyle name="Normal 17 23 6 2 4" xfId="18538"/>
    <cellStyle name="Normal 17 23 6 2 5" xfId="18539"/>
    <cellStyle name="Normal 17 23 6 3" xfId="5842"/>
    <cellStyle name="Normal 17 23 6 3 2" xfId="18540"/>
    <cellStyle name="Normal 17 23 6 3 3" xfId="18541"/>
    <cellStyle name="Normal 17 23 6 4" xfId="5843"/>
    <cellStyle name="Normal 17 23 6 4 2" xfId="18542"/>
    <cellStyle name="Normal 17 23 6 4 3" xfId="18543"/>
    <cellStyle name="Normal 17 23 6 5" xfId="18544"/>
    <cellStyle name="Normal 17 23 6 6" xfId="18545"/>
    <cellStyle name="Normal 17 23 7" xfId="5844"/>
    <cellStyle name="Normal 17 23 7 2" xfId="5845"/>
    <cellStyle name="Normal 17 23 7 2 2" xfId="18546"/>
    <cellStyle name="Normal 17 23 7 2 3" xfId="18547"/>
    <cellStyle name="Normal 17 23 7 3" xfId="5846"/>
    <cellStyle name="Normal 17 23 7 3 2" xfId="18548"/>
    <cellStyle name="Normal 17 23 7 3 3" xfId="18549"/>
    <cellStyle name="Normal 17 23 7 4" xfId="18550"/>
    <cellStyle name="Normal 17 23 7 5" xfId="18551"/>
    <cellStyle name="Normal 17 23 8" xfId="5847"/>
    <cellStyle name="Normal 17 23 8 2" xfId="18552"/>
    <cellStyle name="Normal 17 23 8 3" xfId="18553"/>
    <cellStyle name="Normal 17 23 9" xfId="5848"/>
    <cellStyle name="Normal 17 23 9 2" xfId="18554"/>
    <cellStyle name="Normal 17 23 9 3" xfId="18555"/>
    <cellStyle name="Normal 17 24" xfId="5849"/>
    <cellStyle name="Normal 17 24 10" xfId="18556"/>
    <cellStyle name="Normal 17 24 11" xfId="18557"/>
    <cellStyle name="Normal 17 24 2" xfId="5850"/>
    <cellStyle name="Normal 17 24 2 2" xfId="5851"/>
    <cellStyle name="Normal 17 24 2 2 2" xfId="5852"/>
    <cellStyle name="Normal 17 24 2 2 2 2" xfId="5853"/>
    <cellStyle name="Normal 17 24 2 2 2 2 2" xfId="5854"/>
    <cellStyle name="Normal 17 24 2 2 2 2 2 2" xfId="18558"/>
    <cellStyle name="Normal 17 24 2 2 2 2 2 3" xfId="18559"/>
    <cellStyle name="Normal 17 24 2 2 2 2 3" xfId="5855"/>
    <cellStyle name="Normal 17 24 2 2 2 2 3 2" xfId="18560"/>
    <cellStyle name="Normal 17 24 2 2 2 2 3 3" xfId="18561"/>
    <cellStyle name="Normal 17 24 2 2 2 2 4" xfId="18562"/>
    <cellStyle name="Normal 17 24 2 2 2 2 5" xfId="18563"/>
    <cellStyle name="Normal 17 24 2 2 2 3" xfId="5856"/>
    <cellStyle name="Normal 17 24 2 2 2 3 2" xfId="18564"/>
    <cellStyle name="Normal 17 24 2 2 2 3 3" xfId="18565"/>
    <cellStyle name="Normal 17 24 2 2 2 4" xfId="5857"/>
    <cellStyle name="Normal 17 24 2 2 2 4 2" xfId="18566"/>
    <cellStyle name="Normal 17 24 2 2 2 4 3" xfId="18567"/>
    <cellStyle name="Normal 17 24 2 2 2 5" xfId="18568"/>
    <cellStyle name="Normal 17 24 2 2 2 6" xfId="18569"/>
    <cellStyle name="Normal 17 24 2 2 3" xfId="5858"/>
    <cellStyle name="Normal 17 24 2 2 3 2" xfId="5859"/>
    <cellStyle name="Normal 17 24 2 2 3 2 2" xfId="18570"/>
    <cellStyle name="Normal 17 24 2 2 3 2 3" xfId="18571"/>
    <cellStyle name="Normal 17 24 2 2 3 3" xfId="5860"/>
    <cellStyle name="Normal 17 24 2 2 3 3 2" xfId="18572"/>
    <cellStyle name="Normal 17 24 2 2 3 3 3" xfId="18573"/>
    <cellStyle name="Normal 17 24 2 2 3 4" xfId="18574"/>
    <cellStyle name="Normal 17 24 2 2 3 5" xfId="18575"/>
    <cellStyle name="Normal 17 24 2 2 4" xfId="5861"/>
    <cellStyle name="Normal 17 24 2 2 4 2" xfId="18576"/>
    <cellStyle name="Normal 17 24 2 2 4 3" xfId="18577"/>
    <cellStyle name="Normal 17 24 2 2 5" xfId="5862"/>
    <cellStyle name="Normal 17 24 2 2 5 2" xfId="18578"/>
    <cellStyle name="Normal 17 24 2 2 5 3" xfId="18579"/>
    <cellStyle name="Normal 17 24 2 2 6" xfId="18580"/>
    <cellStyle name="Normal 17 24 2 2 7" xfId="18581"/>
    <cellStyle name="Normal 17 24 2 3" xfId="5863"/>
    <cellStyle name="Normal 17 24 2 3 2" xfId="5864"/>
    <cellStyle name="Normal 17 24 2 3 2 2" xfId="5865"/>
    <cellStyle name="Normal 17 24 2 3 2 2 2" xfId="18582"/>
    <cellStyle name="Normal 17 24 2 3 2 2 3" xfId="18583"/>
    <cellStyle name="Normal 17 24 2 3 2 3" xfId="5866"/>
    <cellStyle name="Normal 17 24 2 3 2 3 2" xfId="18584"/>
    <cellStyle name="Normal 17 24 2 3 2 3 3" xfId="18585"/>
    <cellStyle name="Normal 17 24 2 3 2 4" xfId="18586"/>
    <cellStyle name="Normal 17 24 2 3 2 5" xfId="18587"/>
    <cellStyle name="Normal 17 24 2 3 3" xfId="5867"/>
    <cellStyle name="Normal 17 24 2 3 3 2" xfId="18588"/>
    <cellStyle name="Normal 17 24 2 3 3 3" xfId="18589"/>
    <cellStyle name="Normal 17 24 2 3 4" xfId="5868"/>
    <cellStyle name="Normal 17 24 2 3 4 2" xfId="18590"/>
    <cellStyle name="Normal 17 24 2 3 4 3" xfId="18591"/>
    <cellStyle name="Normal 17 24 2 3 5" xfId="18592"/>
    <cellStyle name="Normal 17 24 2 3 6" xfId="18593"/>
    <cellStyle name="Normal 17 24 2 4" xfId="5869"/>
    <cellStyle name="Normal 17 24 2 4 2" xfId="5870"/>
    <cellStyle name="Normal 17 24 2 4 2 2" xfId="18594"/>
    <cellStyle name="Normal 17 24 2 4 2 3" xfId="18595"/>
    <cellStyle name="Normal 17 24 2 4 3" xfId="5871"/>
    <cellStyle name="Normal 17 24 2 4 3 2" xfId="18596"/>
    <cellStyle name="Normal 17 24 2 4 3 3" xfId="18597"/>
    <cellStyle name="Normal 17 24 2 4 4" xfId="18598"/>
    <cellStyle name="Normal 17 24 2 4 5" xfId="18599"/>
    <cellStyle name="Normal 17 24 2 5" xfId="5872"/>
    <cellStyle name="Normal 17 24 2 5 2" xfId="18600"/>
    <cellStyle name="Normal 17 24 2 5 3" xfId="18601"/>
    <cellStyle name="Normal 17 24 2 6" xfId="5873"/>
    <cellStyle name="Normal 17 24 2 6 2" xfId="18602"/>
    <cellStyle name="Normal 17 24 2 6 3" xfId="18603"/>
    <cellStyle name="Normal 17 24 2 7" xfId="18604"/>
    <cellStyle name="Normal 17 24 2 8" xfId="18605"/>
    <cellStyle name="Normal 17 24 3" xfId="5874"/>
    <cellStyle name="Normal 17 24 3 2" xfId="5875"/>
    <cellStyle name="Normal 17 24 3 2 2" xfId="5876"/>
    <cellStyle name="Normal 17 24 3 2 2 2" xfId="5877"/>
    <cellStyle name="Normal 17 24 3 2 2 2 2" xfId="5878"/>
    <cellStyle name="Normal 17 24 3 2 2 2 2 2" xfId="18606"/>
    <cellStyle name="Normal 17 24 3 2 2 2 2 3" xfId="18607"/>
    <cellStyle name="Normal 17 24 3 2 2 2 3" xfId="5879"/>
    <cellStyle name="Normal 17 24 3 2 2 2 3 2" xfId="18608"/>
    <cellStyle name="Normal 17 24 3 2 2 2 3 3" xfId="18609"/>
    <cellStyle name="Normal 17 24 3 2 2 2 4" xfId="18610"/>
    <cellStyle name="Normal 17 24 3 2 2 2 5" xfId="18611"/>
    <cellStyle name="Normal 17 24 3 2 2 3" xfId="5880"/>
    <cellStyle name="Normal 17 24 3 2 2 3 2" xfId="18612"/>
    <cellStyle name="Normal 17 24 3 2 2 3 3" xfId="18613"/>
    <cellStyle name="Normal 17 24 3 2 2 4" xfId="5881"/>
    <cellStyle name="Normal 17 24 3 2 2 4 2" xfId="18614"/>
    <cellStyle name="Normal 17 24 3 2 2 4 3" xfId="18615"/>
    <cellStyle name="Normal 17 24 3 2 2 5" xfId="18616"/>
    <cellStyle name="Normal 17 24 3 2 2 6" xfId="18617"/>
    <cellStyle name="Normal 17 24 3 2 3" xfId="5882"/>
    <cellStyle name="Normal 17 24 3 2 3 2" xfId="5883"/>
    <cellStyle name="Normal 17 24 3 2 3 2 2" xfId="18618"/>
    <cellStyle name="Normal 17 24 3 2 3 2 3" xfId="18619"/>
    <cellStyle name="Normal 17 24 3 2 3 3" xfId="5884"/>
    <cellStyle name="Normal 17 24 3 2 3 3 2" xfId="18620"/>
    <cellStyle name="Normal 17 24 3 2 3 3 3" xfId="18621"/>
    <cellStyle name="Normal 17 24 3 2 3 4" xfId="18622"/>
    <cellStyle name="Normal 17 24 3 2 3 5" xfId="18623"/>
    <cellStyle name="Normal 17 24 3 2 4" xfId="5885"/>
    <cellStyle name="Normal 17 24 3 2 4 2" xfId="18624"/>
    <cellStyle name="Normal 17 24 3 2 4 3" xfId="18625"/>
    <cellStyle name="Normal 17 24 3 2 5" xfId="5886"/>
    <cellStyle name="Normal 17 24 3 2 5 2" xfId="18626"/>
    <cellStyle name="Normal 17 24 3 2 5 3" xfId="18627"/>
    <cellStyle name="Normal 17 24 3 2 6" xfId="18628"/>
    <cellStyle name="Normal 17 24 3 2 7" xfId="18629"/>
    <cellStyle name="Normal 17 24 3 3" xfId="5887"/>
    <cellStyle name="Normal 17 24 3 3 2" xfId="5888"/>
    <cellStyle name="Normal 17 24 3 3 2 2" xfId="5889"/>
    <cellStyle name="Normal 17 24 3 3 2 2 2" xfId="18630"/>
    <cellStyle name="Normal 17 24 3 3 2 2 3" xfId="18631"/>
    <cellStyle name="Normal 17 24 3 3 2 3" xfId="5890"/>
    <cellStyle name="Normal 17 24 3 3 2 3 2" xfId="18632"/>
    <cellStyle name="Normal 17 24 3 3 2 3 3" xfId="18633"/>
    <cellStyle name="Normal 17 24 3 3 2 4" xfId="18634"/>
    <cellStyle name="Normal 17 24 3 3 2 5" xfId="18635"/>
    <cellStyle name="Normal 17 24 3 3 3" xfId="5891"/>
    <cellStyle name="Normal 17 24 3 3 3 2" xfId="18636"/>
    <cellStyle name="Normal 17 24 3 3 3 3" xfId="18637"/>
    <cellStyle name="Normal 17 24 3 3 4" xfId="5892"/>
    <cellStyle name="Normal 17 24 3 3 4 2" xfId="18638"/>
    <cellStyle name="Normal 17 24 3 3 4 3" xfId="18639"/>
    <cellStyle name="Normal 17 24 3 3 5" xfId="18640"/>
    <cellStyle name="Normal 17 24 3 3 6" xfId="18641"/>
    <cellStyle name="Normal 17 24 3 4" xfId="5893"/>
    <cellStyle name="Normal 17 24 3 4 2" xfId="5894"/>
    <cellStyle name="Normal 17 24 3 4 2 2" xfId="18642"/>
    <cellStyle name="Normal 17 24 3 4 2 3" xfId="18643"/>
    <cellStyle name="Normal 17 24 3 4 3" xfId="5895"/>
    <cellStyle name="Normal 17 24 3 4 3 2" xfId="18644"/>
    <cellStyle name="Normal 17 24 3 4 3 3" xfId="18645"/>
    <cellStyle name="Normal 17 24 3 4 4" xfId="18646"/>
    <cellStyle name="Normal 17 24 3 4 5" xfId="18647"/>
    <cellStyle name="Normal 17 24 3 5" xfId="5896"/>
    <cellStyle name="Normal 17 24 3 5 2" xfId="18648"/>
    <cellStyle name="Normal 17 24 3 5 3" xfId="18649"/>
    <cellStyle name="Normal 17 24 3 6" xfId="5897"/>
    <cellStyle name="Normal 17 24 3 6 2" xfId="18650"/>
    <cellStyle name="Normal 17 24 3 6 3" xfId="18651"/>
    <cellStyle name="Normal 17 24 3 7" xfId="18652"/>
    <cellStyle name="Normal 17 24 3 8" xfId="18653"/>
    <cellStyle name="Normal 17 24 4" xfId="5898"/>
    <cellStyle name="Normal 17 24 4 2" xfId="5899"/>
    <cellStyle name="Normal 17 24 4 2 2" xfId="5900"/>
    <cellStyle name="Normal 17 24 4 2 2 2" xfId="5901"/>
    <cellStyle name="Normal 17 24 4 2 2 2 2" xfId="5902"/>
    <cellStyle name="Normal 17 24 4 2 2 2 2 2" xfId="18654"/>
    <cellStyle name="Normal 17 24 4 2 2 2 2 3" xfId="18655"/>
    <cellStyle name="Normal 17 24 4 2 2 2 3" xfId="5903"/>
    <cellStyle name="Normal 17 24 4 2 2 2 3 2" xfId="18656"/>
    <cellStyle name="Normal 17 24 4 2 2 2 3 3" xfId="18657"/>
    <cellStyle name="Normal 17 24 4 2 2 2 4" xfId="18658"/>
    <cellStyle name="Normal 17 24 4 2 2 2 5" xfId="18659"/>
    <cellStyle name="Normal 17 24 4 2 2 3" xfId="5904"/>
    <cellStyle name="Normal 17 24 4 2 2 3 2" xfId="18660"/>
    <cellStyle name="Normal 17 24 4 2 2 3 3" xfId="18661"/>
    <cellStyle name="Normal 17 24 4 2 2 4" xfId="5905"/>
    <cellStyle name="Normal 17 24 4 2 2 4 2" xfId="18662"/>
    <cellStyle name="Normal 17 24 4 2 2 4 3" xfId="18663"/>
    <cellStyle name="Normal 17 24 4 2 2 5" xfId="18664"/>
    <cellStyle name="Normal 17 24 4 2 2 6" xfId="18665"/>
    <cellStyle name="Normal 17 24 4 2 3" xfId="5906"/>
    <cellStyle name="Normal 17 24 4 2 3 2" xfId="5907"/>
    <cellStyle name="Normal 17 24 4 2 3 2 2" xfId="18666"/>
    <cellStyle name="Normal 17 24 4 2 3 2 3" xfId="18667"/>
    <cellStyle name="Normal 17 24 4 2 3 3" xfId="5908"/>
    <cellStyle name="Normal 17 24 4 2 3 3 2" xfId="18668"/>
    <cellStyle name="Normal 17 24 4 2 3 3 3" xfId="18669"/>
    <cellStyle name="Normal 17 24 4 2 3 4" xfId="18670"/>
    <cellStyle name="Normal 17 24 4 2 3 5" xfId="18671"/>
    <cellStyle name="Normal 17 24 4 2 4" xfId="5909"/>
    <cellStyle name="Normal 17 24 4 2 4 2" xfId="18672"/>
    <cellStyle name="Normal 17 24 4 2 4 3" xfId="18673"/>
    <cellStyle name="Normal 17 24 4 2 5" xfId="5910"/>
    <cellStyle name="Normal 17 24 4 2 5 2" xfId="18674"/>
    <cellStyle name="Normal 17 24 4 2 5 3" xfId="18675"/>
    <cellStyle name="Normal 17 24 4 2 6" xfId="18676"/>
    <cellStyle name="Normal 17 24 4 2 7" xfId="18677"/>
    <cellStyle name="Normal 17 24 4 3" xfId="5911"/>
    <cellStyle name="Normal 17 24 4 3 2" xfId="5912"/>
    <cellStyle name="Normal 17 24 4 3 2 2" xfId="5913"/>
    <cellStyle name="Normal 17 24 4 3 2 2 2" xfId="18678"/>
    <cellStyle name="Normal 17 24 4 3 2 2 3" xfId="18679"/>
    <cellStyle name="Normal 17 24 4 3 2 3" xfId="5914"/>
    <cellStyle name="Normal 17 24 4 3 2 3 2" xfId="18680"/>
    <cellStyle name="Normal 17 24 4 3 2 3 3" xfId="18681"/>
    <cellStyle name="Normal 17 24 4 3 2 4" xfId="18682"/>
    <cellStyle name="Normal 17 24 4 3 2 5" xfId="18683"/>
    <cellStyle name="Normal 17 24 4 3 3" xfId="5915"/>
    <cellStyle name="Normal 17 24 4 3 3 2" xfId="18684"/>
    <cellStyle name="Normal 17 24 4 3 3 3" xfId="18685"/>
    <cellStyle name="Normal 17 24 4 3 4" xfId="5916"/>
    <cellStyle name="Normal 17 24 4 3 4 2" xfId="18686"/>
    <cellStyle name="Normal 17 24 4 3 4 3" xfId="18687"/>
    <cellStyle name="Normal 17 24 4 3 5" xfId="18688"/>
    <cellStyle name="Normal 17 24 4 3 6" xfId="18689"/>
    <cellStyle name="Normal 17 24 4 4" xfId="5917"/>
    <cellStyle name="Normal 17 24 4 4 2" xfId="5918"/>
    <cellStyle name="Normal 17 24 4 4 2 2" xfId="18690"/>
    <cellStyle name="Normal 17 24 4 4 2 3" xfId="18691"/>
    <cellStyle name="Normal 17 24 4 4 3" xfId="5919"/>
    <cellStyle name="Normal 17 24 4 4 3 2" xfId="18692"/>
    <cellStyle name="Normal 17 24 4 4 3 3" xfId="18693"/>
    <cellStyle name="Normal 17 24 4 4 4" xfId="18694"/>
    <cellStyle name="Normal 17 24 4 4 5" xfId="18695"/>
    <cellStyle name="Normal 17 24 4 5" xfId="5920"/>
    <cellStyle name="Normal 17 24 4 5 2" xfId="18696"/>
    <cellStyle name="Normal 17 24 4 5 3" xfId="18697"/>
    <cellStyle name="Normal 17 24 4 6" xfId="5921"/>
    <cellStyle name="Normal 17 24 4 6 2" xfId="18698"/>
    <cellStyle name="Normal 17 24 4 6 3" xfId="18699"/>
    <cellStyle name="Normal 17 24 4 7" xfId="18700"/>
    <cellStyle name="Normal 17 24 4 8" xfId="18701"/>
    <cellStyle name="Normal 17 24 5" xfId="5922"/>
    <cellStyle name="Normal 17 24 5 2" xfId="5923"/>
    <cellStyle name="Normal 17 24 5 2 2" xfId="5924"/>
    <cellStyle name="Normal 17 24 5 2 2 2" xfId="5925"/>
    <cellStyle name="Normal 17 24 5 2 2 2 2" xfId="18702"/>
    <cellStyle name="Normal 17 24 5 2 2 2 3" xfId="18703"/>
    <cellStyle name="Normal 17 24 5 2 2 3" xfId="5926"/>
    <cellStyle name="Normal 17 24 5 2 2 3 2" xfId="18704"/>
    <cellStyle name="Normal 17 24 5 2 2 3 3" xfId="18705"/>
    <cellStyle name="Normal 17 24 5 2 2 4" xfId="18706"/>
    <cellStyle name="Normal 17 24 5 2 2 5" xfId="18707"/>
    <cellStyle name="Normal 17 24 5 2 3" xfId="5927"/>
    <cellStyle name="Normal 17 24 5 2 3 2" xfId="18708"/>
    <cellStyle name="Normal 17 24 5 2 3 3" xfId="18709"/>
    <cellStyle name="Normal 17 24 5 2 4" xfId="5928"/>
    <cellStyle name="Normal 17 24 5 2 4 2" xfId="18710"/>
    <cellStyle name="Normal 17 24 5 2 4 3" xfId="18711"/>
    <cellStyle name="Normal 17 24 5 2 5" xfId="18712"/>
    <cellStyle name="Normal 17 24 5 2 6" xfId="18713"/>
    <cellStyle name="Normal 17 24 5 3" xfId="5929"/>
    <cellStyle name="Normal 17 24 5 3 2" xfId="5930"/>
    <cellStyle name="Normal 17 24 5 3 2 2" xfId="18714"/>
    <cellStyle name="Normal 17 24 5 3 2 3" xfId="18715"/>
    <cellStyle name="Normal 17 24 5 3 3" xfId="5931"/>
    <cellStyle name="Normal 17 24 5 3 3 2" xfId="18716"/>
    <cellStyle name="Normal 17 24 5 3 3 3" xfId="18717"/>
    <cellStyle name="Normal 17 24 5 3 4" xfId="18718"/>
    <cellStyle name="Normal 17 24 5 3 5" xfId="18719"/>
    <cellStyle name="Normal 17 24 5 4" xfId="5932"/>
    <cellStyle name="Normal 17 24 5 4 2" xfId="18720"/>
    <cellStyle name="Normal 17 24 5 4 3" xfId="18721"/>
    <cellStyle name="Normal 17 24 5 5" xfId="5933"/>
    <cellStyle name="Normal 17 24 5 5 2" xfId="18722"/>
    <cellStyle name="Normal 17 24 5 5 3" xfId="18723"/>
    <cellStyle name="Normal 17 24 5 6" xfId="18724"/>
    <cellStyle name="Normal 17 24 5 7" xfId="18725"/>
    <cellStyle name="Normal 17 24 6" xfId="5934"/>
    <cellStyle name="Normal 17 24 6 2" xfId="5935"/>
    <cellStyle name="Normal 17 24 6 2 2" xfId="5936"/>
    <cellStyle name="Normal 17 24 6 2 2 2" xfId="18726"/>
    <cellStyle name="Normal 17 24 6 2 2 3" xfId="18727"/>
    <cellStyle name="Normal 17 24 6 2 3" xfId="5937"/>
    <cellStyle name="Normal 17 24 6 2 3 2" xfId="18728"/>
    <cellStyle name="Normal 17 24 6 2 3 3" xfId="18729"/>
    <cellStyle name="Normal 17 24 6 2 4" xfId="18730"/>
    <cellStyle name="Normal 17 24 6 2 5" xfId="18731"/>
    <cellStyle name="Normal 17 24 6 3" xfId="5938"/>
    <cellStyle name="Normal 17 24 6 3 2" xfId="18732"/>
    <cellStyle name="Normal 17 24 6 3 3" xfId="18733"/>
    <cellStyle name="Normal 17 24 6 4" xfId="5939"/>
    <cellStyle name="Normal 17 24 6 4 2" xfId="18734"/>
    <cellStyle name="Normal 17 24 6 4 3" xfId="18735"/>
    <cellStyle name="Normal 17 24 6 5" xfId="18736"/>
    <cellStyle name="Normal 17 24 6 6" xfId="18737"/>
    <cellStyle name="Normal 17 24 7" xfId="5940"/>
    <cellStyle name="Normal 17 24 7 2" xfId="5941"/>
    <cellStyle name="Normal 17 24 7 2 2" xfId="18738"/>
    <cellStyle name="Normal 17 24 7 2 3" xfId="18739"/>
    <cellStyle name="Normal 17 24 7 3" xfId="5942"/>
    <cellStyle name="Normal 17 24 7 3 2" xfId="18740"/>
    <cellStyle name="Normal 17 24 7 3 3" xfId="18741"/>
    <cellStyle name="Normal 17 24 7 4" xfId="18742"/>
    <cellStyle name="Normal 17 24 7 5" xfId="18743"/>
    <cellStyle name="Normal 17 24 8" xfId="5943"/>
    <cellStyle name="Normal 17 24 8 2" xfId="18744"/>
    <cellStyle name="Normal 17 24 8 3" xfId="18745"/>
    <cellStyle name="Normal 17 24 9" xfId="5944"/>
    <cellStyle name="Normal 17 24 9 2" xfId="18746"/>
    <cellStyle name="Normal 17 24 9 3" xfId="18747"/>
    <cellStyle name="Normal 17 25" xfId="5945"/>
    <cellStyle name="Normal 17 25 2" xfId="5946"/>
    <cellStyle name="Normal 17 25 2 2" xfId="5947"/>
    <cellStyle name="Normal 17 25 2 2 2" xfId="5948"/>
    <cellStyle name="Normal 17 25 2 2 2 2" xfId="5949"/>
    <cellStyle name="Normal 17 25 2 2 2 2 2" xfId="18748"/>
    <cellStyle name="Normal 17 25 2 2 2 2 3" xfId="18749"/>
    <cellStyle name="Normal 17 25 2 2 2 3" xfId="5950"/>
    <cellStyle name="Normal 17 25 2 2 2 3 2" xfId="18750"/>
    <cellStyle name="Normal 17 25 2 2 2 3 3" xfId="18751"/>
    <cellStyle name="Normal 17 25 2 2 2 4" xfId="18752"/>
    <cellStyle name="Normal 17 25 2 2 2 5" xfId="18753"/>
    <cellStyle name="Normal 17 25 2 2 3" xfId="5951"/>
    <cellStyle name="Normal 17 25 2 2 3 2" xfId="18754"/>
    <cellStyle name="Normal 17 25 2 2 3 3" xfId="18755"/>
    <cellStyle name="Normal 17 25 2 2 4" xfId="5952"/>
    <cellStyle name="Normal 17 25 2 2 4 2" xfId="18756"/>
    <cellStyle name="Normal 17 25 2 2 4 3" xfId="18757"/>
    <cellStyle name="Normal 17 25 2 2 5" xfId="18758"/>
    <cellStyle name="Normal 17 25 2 2 6" xfId="18759"/>
    <cellStyle name="Normal 17 25 2 3" xfId="5953"/>
    <cellStyle name="Normal 17 25 2 3 2" xfId="5954"/>
    <cellStyle name="Normal 17 25 2 3 2 2" xfId="18760"/>
    <cellStyle name="Normal 17 25 2 3 2 3" xfId="18761"/>
    <cellStyle name="Normal 17 25 2 3 3" xfId="5955"/>
    <cellStyle name="Normal 17 25 2 3 3 2" xfId="18762"/>
    <cellStyle name="Normal 17 25 2 3 3 3" xfId="18763"/>
    <cellStyle name="Normal 17 25 2 3 4" xfId="18764"/>
    <cellStyle name="Normal 17 25 2 3 5" xfId="18765"/>
    <cellStyle name="Normal 17 25 2 4" xfId="5956"/>
    <cellStyle name="Normal 17 25 2 4 2" xfId="18766"/>
    <cellStyle name="Normal 17 25 2 4 3" xfId="18767"/>
    <cellStyle name="Normal 17 25 2 5" xfId="5957"/>
    <cellStyle name="Normal 17 25 2 5 2" xfId="18768"/>
    <cellStyle name="Normal 17 25 2 5 3" xfId="18769"/>
    <cellStyle name="Normal 17 25 2 6" xfId="18770"/>
    <cellStyle name="Normal 17 25 2 7" xfId="18771"/>
    <cellStyle name="Normal 17 25 3" xfId="5958"/>
    <cellStyle name="Normal 17 25 3 2" xfId="5959"/>
    <cellStyle name="Normal 17 25 3 2 2" xfId="5960"/>
    <cellStyle name="Normal 17 25 3 2 2 2" xfId="18772"/>
    <cellStyle name="Normal 17 25 3 2 2 3" xfId="18773"/>
    <cellStyle name="Normal 17 25 3 2 3" xfId="5961"/>
    <cellStyle name="Normal 17 25 3 2 3 2" xfId="18774"/>
    <cellStyle name="Normal 17 25 3 2 3 3" xfId="18775"/>
    <cellStyle name="Normal 17 25 3 2 4" xfId="18776"/>
    <cellStyle name="Normal 17 25 3 2 5" xfId="18777"/>
    <cellStyle name="Normal 17 25 3 3" xfId="5962"/>
    <cellStyle name="Normal 17 25 3 3 2" xfId="18778"/>
    <cellStyle name="Normal 17 25 3 3 3" xfId="18779"/>
    <cellStyle name="Normal 17 25 3 4" xfId="5963"/>
    <cellStyle name="Normal 17 25 3 4 2" xfId="18780"/>
    <cellStyle name="Normal 17 25 3 4 3" xfId="18781"/>
    <cellStyle name="Normal 17 25 3 5" xfId="18782"/>
    <cellStyle name="Normal 17 25 3 6" xfId="18783"/>
    <cellStyle name="Normal 17 25 4" xfId="5964"/>
    <cellStyle name="Normal 17 25 4 2" xfId="5965"/>
    <cellStyle name="Normal 17 25 4 2 2" xfId="18784"/>
    <cellStyle name="Normal 17 25 4 2 3" xfId="18785"/>
    <cellStyle name="Normal 17 25 4 3" xfId="5966"/>
    <cellStyle name="Normal 17 25 4 3 2" xfId="18786"/>
    <cellStyle name="Normal 17 25 4 3 3" xfId="18787"/>
    <cellStyle name="Normal 17 25 4 4" xfId="18788"/>
    <cellStyle name="Normal 17 25 4 5" xfId="18789"/>
    <cellStyle name="Normal 17 25 5" xfId="5967"/>
    <cellStyle name="Normal 17 25 5 2" xfId="18790"/>
    <cellStyle name="Normal 17 25 5 3" xfId="18791"/>
    <cellStyle name="Normal 17 25 6" xfId="5968"/>
    <cellStyle name="Normal 17 25 6 2" xfId="18792"/>
    <cellStyle name="Normal 17 25 6 3" xfId="18793"/>
    <cellStyle name="Normal 17 25 7" xfId="18794"/>
    <cellStyle name="Normal 17 25 8" xfId="18795"/>
    <cellStyle name="Normal 17 26" xfId="5969"/>
    <cellStyle name="Normal 17 26 2" xfId="5970"/>
    <cellStyle name="Normal 17 26 2 2" xfId="5971"/>
    <cellStyle name="Normal 17 26 2 2 2" xfId="5972"/>
    <cellStyle name="Normal 17 26 2 2 2 2" xfId="5973"/>
    <cellStyle name="Normal 17 26 2 2 2 2 2" xfId="18796"/>
    <cellStyle name="Normal 17 26 2 2 2 2 3" xfId="18797"/>
    <cellStyle name="Normal 17 26 2 2 2 3" xfId="5974"/>
    <cellStyle name="Normal 17 26 2 2 2 3 2" xfId="18798"/>
    <cellStyle name="Normal 17 26 2 2 2 3 3" xfId="18799"/>
    <cellStyle name="Normal 17 26 2 2 2 4" xfId="18800"/>
    <cellStyle name="Normal 17 26 2 2 2 5" xfId="18801"/>
    <cellStyle name="Normal 17 26 2 2 3" xfId="5975"/>
    <cellStyle name="Normal 17 26 2 2 3 2" xfId="18802"/>
    <cellStyle name="Normal 17 26 2 2 3 3" xfId="18803"/>
    <cellStyle name="Normal 17 26 2 2 4" xfId="5976"/>
    <cellStyle name="Normal 17 26 2 2 4 2" xfId="18804"/>
    <cellStyle name="Normal 17 26 2 2 4 3" xfId="18805"/>
    <cellStyle name="Normal 17 26 2 2 5" xfId="18806"/>
    <cellStyle name="Normal 17 26 2 2 6" xfId="18807"/>
    <cellStyle name="Normal 17 26 2 3" xfId="5977"/>
    <cellStyle name="Normal 17 26 2 3 2" xfId="5978"/>
    <cellStyle name="Normal 17 26 2 3 2 2" xfId="18808"/>
    <cellStyle name="Normal 17 26 2 3 2 3" xfId="18809"/>
    <cellStyle name="Normal 17 26 2 3 3" xfId="5979"/>
    <cellStyle name="Normal 17 26 2 3 3 2" xfId="18810"/>
    <cellStyle name="Normal 17 26 2 3 3 3" xfId="18811"/>
    <cellStyle name="Normal 17 26 2 3 4" xfId="18812"/>
    <cellStyle name="Normal 17 26 2 3 5" xfId="18813"/>
    <cellStyle name="Normal 17 26 2 4" xfId="5980"/>
    <cellStyle name="Normal 17 26 2 4 2" xfId="18814"/>
    <cellStyle name="Normal 17 26 2 4 3" xfId="18815"/>
    <cellStyle name="Normal 17 26 2 5" xfId="5981"/>
    <cellStyle name="Normal 17 26 2 5 2" xfId="18816"/>
    <cellStyle name="Normal 17 26 2 5 3" xfId="18817"/>
    <cellStyle name="Normal 17 26 2 6" xfId="18818"/>
    <cellStyle name="Normal 17 26 2 7" xfId="18819"/>
    <cellStyle name="Normal 17 26 3" xfId="5982"/>
    <cellStyle name="Normal 17 26 3 2" xfId="5983"/>
    <cellStyle name="Normal 17 26 3 2 2" xfId="5984"/>
    <cellStyle name="Normal 17 26 3 2 2 2" xfId="18820"/>
    <cellStyle name="Normal 17 26 3 2 2 3" xfId="18821"/>
    <cellStyle name="Normal 17 26 3 2 3" xfId="5985"/>
    <cellStyle name="Normal 17 26 3 2 3 2" xfId="18822"/>
    <cellStyle name="Normal 17 26 3 2 3 3" xfId="18823"/>
    <cellStyle name="Normal 17 26 3 2 4" xfId="18824"/>
    <cellStyle name="Normal 17 26 3 2 5" xfId="18825"/>
    <cellStyle name="Normal 17 26 3 3" xfId="5986"/>
    <cellStyle name="Normal 17 26 3 3 2" xfId="18826"/>
    <cellStyle name="Normal 17 26 3 3 3" xfId="18827"/>
    <cellStyle name="Normal 17 26 3 4" xfId="5987"/>
    <cellStyle name="Normal 17 26 3 4 2" xfId="18828"/>
    <cellStyle name="Normal 17 26 3 4 3" xfId="18829"/>
    <cellStyle name="Normal 17 26 3 5" xfId="18830"/>
    <cellStyle name="Normal 17 26 3 6" xfId="18831"/>
    <cellStyle name="Normal 17 26 4" xfId="5988"/>
    <cellStyle name="Normal 17 26 4 2" xfId="5989"/>
    <cellStyle name="Normal 17 26 4 2 2" xfId="18832"/>
    <cellStyle name="Normal 17 26 4 2 3" xfId="18833"/>
    <cellStyle name="Normal 17 26 4 3" xfId="5990"/>
    <cellStyle name="Normal 17 26 4 3 2" xfId="18834"/>
    <cellStyle name="Normal 17 26 4 3 3" xfId="18835"/>
    <cellStyle name="Normal 17 26 4 4" xfId="18836"/>
    <cellStyle name="Normal 17 26 4 5" xfId="18837"/>
    <cellStyle name="Normal 17 26 5" xfId="5991"/>
    <cellStyle name="Normal 17 26 5 2" xfId="18838"/>
    <cellStyle name="Normal 17 26 5 3" xfId="18839"/>
    <cellStyle name="Normal 17 26 6" xfId="5992"/>
    <cellStyle name="Normal 17 26 6 2" xfId="18840"/>
    <cellStyle name="Normal 17 26 6 3" xfId="18841"/>
    <cellStyle name="Normal 17 26 7" xfId="18842"/>
    <cellStyle name="Normal 17 26 8" xfId="18843"/>
    <cellStyle name="Normal 17 27" xfId="5993"/>
    <cellStyle name="Normal 17 27 2" xfId="5994"/>
    <cellStyle name="Normal 17 27 2 2" xfId="5995"/>
    <cellStyle name="Normal 17 27 2 2 2" xfId="5996"/>
    <cellStyle name="Normal 17 27 2 2 2 2" xfId="5997"/>
    <cellStyle name="Normal 17 27 2 2 2 2 2" xfId="18844"/>
    <cellStyle name="Normal 17 27 2 2 2 2 3" xfId="18845"/>
    <cellStyle name="Normal 17 27 2 2 2 3" xfId="5998"/>
    <cellStyle name="Normal 17 27 2 2 2 3 2" xfId="18846"/>
    <cellStyle name="Normal 17 27 2 2 2 3 3" xfId="18847"/>
    <cellStyle name="Normal 17 27 2 2 2 4" xfId="18848"/>
    <cellStyle name="Normal 17 27 2 2 2 5" xfId="18849"/>
    <cellStyle name="Normal 17 27 2 2 3" xfId="5999"/>
    <cellStyle name="Normal 17 27 2 2 3 2" xfId="18850"/>
    <cellStyle name="Normal 17 27 2 2 3 3" xfId="18851"/>
    <cellStyle name="Normal 17 27 2 2 4" xfId="6000"/>
    <cellStyle name="Normal 17 27 2 2 4 2" xfId="18852"/>
    <cellStyle name="Normal 17 27 2 2 4 3" xfId="18853"/>
    <cellStyle name="Normal 17 27 2 2 5" xfId="18854"/>
    <cellStyle name="Normal 17 27 2 2 6" xfId="18855"/>
    <cellStyle name="Normal 17 27 2 3" xfId="6001"/>
    <cellStyle name="Normal 17 27 2 3 2" xfId="6002"/>
    <cellStyle name="Normal 17 27 2 3 2 2" xfId="18856"/>
    <cellStyle name="Normal 17 27 2 3 2 3" xfId="18857"/>
    <cellStyle name="Normal 17 27 2 3 3" xfId="6003"/>
    <cellStyle name="Normal 17 27 2 3 3 2" xfId="18858"/>
    <cellStyle name="Normal 17 27 2 3 3 3" xfId="18859"/>
    <cellStyle name="Normal 17 27 2 3 4" xfId="18860"/>
    <cellStyle name="Normal 17 27 2 3 5" xfId="18861"/>
    <cellStyle name="Normal 17 27 2 4" xfId="6004"/>
    <cellStyle name="Normal 17 27 2 4 2" xfId="18862"/>
    <cellStyle name="Normal 17 27 2 4 3" xfId="18863"/>
    <cellStyle name="Normal 17 27 2 5" xfId="6005"/>
    <cellStyle name="Normal 17 27 2 5 2" xfId="18864"/>
    <cellStyle name="Normal 17 27 2 5 3" xfId="18865"/>
    <cellStyle name="Normal 17 27 2 6" xfId="18866"/>
    <cellStyle name="Normal 17 27 2 7" xfId="18867"/>
    <cellStyle name="Normal 17 27 3" xfId="6006"/>
    <cellStyle name="Normal 17 27 3 2" xfId="6007"/>
    <cellStyle name="Normal 17 27 3 2 2" xfId="6008"/>
    <cellStyle name="Normal 17 27 3 2 2 2" xfId="18868"/>
    <cellStyle name="Normal 17 27 3 2 2 3" xfId="18869"/>
    <cellStyle name="Normal 17 27 3 2 3" xfId="6009"/>
    <cellStyle name="Normal 17 27 3 2 3 2" xfId="18870"/>
    <cellStyle name="Normal 17 27 3 2 3 3" xfId="18871"/>
    <cellStyle name="Normal 17 27 3 2 4" xfId="18872"/>
    <cellStyle name="Normal 17 27 3 2 5" xfId="18873"/>
    <cellStyle name="Normal 17 27 3 3" xfId="6010"/>
    <cellStyle name="Normal 17 27 3 3 2" xfId="18874"/>
    <cellStyle name="Normal 17 27 3 3 3" xfId="18875"/>
    <cellStyle name="Normal 17 27 3 4" xfId="6011"/>
    <cellStyle name="Normal 17 27 3 4 2" xfId="18876"/>
    <cellStyle name="Normal 17 27 3 4 3" xfId="18877"/>
    <cellStyle name="Normal 17 27 3 5" xfId="18878"/>
    <cellStyle name="Normal 17 27 3 6" xfId="18879"/>
    <cellStyle name="Normal 17 27 4" xfId="6012"/>
    <cellStyle name="Normal 17 27 4 2" xfId="6013"/>
    <cellStyle name="Normal 17 27 4 2 2" xfId="18880"/>
    <cellStyle name="Normal 17 27 4 2 3" xfId="18881"/>
    <cellStyle name="Normal 17 27 4 3" xfId="6014"/>
    <cellStyle name="Normal 17 27 4 3 2" xfId="18882"/>
    <cellStyle name="Normal 17 27 4 3 3" xfId="18883"/>
    <cellStyle name="Normal 17 27 4 4" xfId="18884"/>
    <cellStyle name="Normal 17 27 4 5" xfId="18885"/>
    <cellStyle name="Normal 17 27 5" xfId="6015"/>
    <cellStyle name="Normal 17 27 5 2" xfId="18886"/>
    <cellStyle name="Normal 17 27 5 3" xfId="18887"/>
    <cellStyle name="Normal 17 27 6" xfId="6016"/>
    <cellStyle name="Normal 17 27 6 2" xfId="18888"/>
    <cellStyle name="Normal 17 27 6 3" xfId="18889"/>
    <cellStyle name="Normal 17 27 7" xfId="18890"/>
    <cellStyle name="Normal 17 27 8" xfId="18891"/>
    <cellStyle name="Normal 17 28" xfId="6017"/>
    <cellStyle name="Normal 17 28 2" xfId="6018"/>
    <cellStyle name="Normal 17 28 2 2" xfId="6019"/>
    <cellStyle name="Normal 17 28 2 2 2" xfId="6020"/>
    <cellStyle name="Normal 17 28 2 2 2 2" xfId="18892"/>
    <cellStyle name="Normal 17 28 2 2 2 3" xfId="18893"/>
    <cellStyle name="Normal 17 28 2 2 3" xfId="6021"/>
    <cellStyle name="Normal 17 28 2 2 3 2" xfId="18894"/>
    <cellStyle name="Normal 17 28 2 2 3 3" xfId="18895"/>
    <cellStyle name="Normal 17 28 2 2 4" xfId="18896"/>
    <cellStyle name="Normal 17 28 2 2 5" xfId="18897"/>
    <cellStyle name="Normal 17 28 2 3" xfId="6022"/>
    <cellStyle name="Normal 17 28 2 3 2" xfId="18898"/>
    <cellStyle name="Normal 17 28 2 3 3" xfId="18899"/>
    <cellStyle name="Normal 17 28 2 4" xfId="6023"/>
    <cellStyle name="Normal 17 28 2 4 2" xfId="18900"/>
    <cellStyle name="Normal 17 28 2 4 3" xfId="18901"/>
    <cellStyle name="Normal 17 28 2 5" xfId="18902"/>
    <cellStyle name="Normal 17 28 2 6" xfId="18903"/>
    <cellStyle name="Normal 17 28 3" xfId="6024"/>
    <cellStyle name="Normal 17 28 3 2" xfId="6025"/>
    <cellStyle name="Normal 17 28 3 2 2" xfId="18904"/>
    <cellStyle name="Normal 17 28 3 2 3" xfId="18905"/>
    <cellStyle name="Normal 17 28 3 3" xfId="6026"/>
    <cellStyle name="Normal 17 28 3 3 2" xfId="18906"/>
    <cellStyle name="Normal 17 28 3 3 3" xfId="18907"/>
    <cellStyle name="Normal 17 28 3 4" xfId="18908"/>
    <cellStyle name="Normal 17 28 3 5" xfId="18909"/>
    <cellStyle name="Normal 17 28 4" xfId="6027"/>
    <cellStyle name="Normal 17 28 4 2" xfId="18910"/>
    <cellStyle name="Normal 17 28 4 3" xfId="18911"/>
    <cellStyle name="Normal 17 28 5" xfId="6028"/>
    <cellStyle name="Normal 17 28 5 2" xfId="18912"/>
    <cellStyle name="Normal 17 28 5 3" xfId="18913"/>
    <cellStyle name="Normal 17 28 6" xfId="18914"/>
    <cellStyle name="Normal 17 28 7" xfId="18915"/>
    <cellStyle name="Normal 17 29" xfId="6029"/>
    <cellStyle name="Normal 17 29 2" xfId="6030"/>
    <cellStyle name="Normal 17 29 2 2" xfId="6031"/>
    <cellStyle name="Normal 17 29 2 2 2" xfId="18916"/>
    <cellStyle name="Normal 17 29 2 2 3" xfId="18917"/>
    <cellStyle name="Normal 17 29 2 3" xfId="6032"/>
    <cellStyle name="Normal 17 29 2 3 2" xfId="18918"/>
    <cellStyle name="Normal 17 29 2 3 3" xfId="18919"/>
    <cellStyle name="Normal 17 29 2 4" xfId="18920"/>
    <cellStyle name="Normal 17 29 2 5" xfId="18921"/>
    <cellStyle name="Normal 17 29 3" xfId="6033"/>
    <cellStyle name="Normal 17 29 3 2" xfId="18922"/>
    <cellStyle name="Normal 17 29 3 3" xfId="18923"/>
    <cellStyle name="Normal 17 29 4" xfId="6034"/>
    <cellStyle name="Normal 17 29 4 2" xfId="18924"/>
    <cellStyle name="Normal 17 29 4 3" xfId="18925"/>
    <cellStyle name="Normal 17 29 5" xfId="18926"/>
    <cellStyle name="Normal 17 29 6" xfId="18927"/>
    <cellStyle name="Normal 17 3" xfId="6035"/>
    <cellStyle name="Normal 17 3 10" xfId="18928"/>
    <cellStyle name="Normal 17 3 11" xfId="18929"/>
    <cellStyle name="Normal 17 3 2" xfId="6036"/>
    <cellStyle name="Normal 17 3 2 2" xfId="6037"/>
    <cellStyle name="Normal 17 3 2 2 2" xfId="6038"/>
    <cellStyle name="Normal 17 3 2 2 2 2" xfId="6039"/>
    <cellStyle name="Normal 17 3 2 2 2 2 2" xfId="6040"/>
    <cellStyle name="Normal 17 3 2 2 2 2 2 2" xfId="18930"/>
    <cellStyle name="Normal 17 3 2 2 2 2 2 3" xfId="18931"/>
    <cellStyle name="Normal 17 3 2 2 2 2 3" xfId="6041"/>
    <cellStyle name="Normal 17 3 2 2 2 2 3 2" xfId="18932"/>
    <cellStyle name="Normal 17 3 2 2 2 2 3 3" xfId="18933"/>
    <cellStyle name="Normal 17 3 2 2 2 2 4" xfId="18934"/>
    <cellStyle name="Normal 17 3 2 2 2 2 5" xfId="18935"/>
    <cellStyle name="Normal 17 3 2 2 2 3" xfId="6042"/>
    <cellStyle name="Normal 17 3 2 2 2 3 2" xfId="18936"/>
    <cellStyle name="Normal 17 3 2 2 2 3 3" xfId="18937"/>
    <cellStyle name="Normal 17 3 2 2 2 4" xfId="6043"/>
    <cellStyle name="Normal 17 3 2 2 2 4 2" xfId="18938"/>
    <cellStyle name="Normal 17 3 2 2 2 4 3" xfId="18939"/>
    <cellStyle name="Normal 17 3 2 2 2 5" xfId="18940"/>
    <cellStyle name="Normal 17 3 2 2 2 6" xfId="18941"/>
    <cellStyle name="Normal 17 3 2 2 3" xfId="6044"/>
    <cellStyle name="Normal 17 3 2 2 3 2" xfId="6045"/>
    <cellStyle name="Normal 17 3 2 2 3 2 2" xfId="18942"/>
    <cellStyle name="Normal 17 3 2 2 3 2 3" xfId="18943"/>
    <cellStyle name="Normal 17 3 2 2 3 3" xfId="6046"/>
    <cellStyle name="Normal 17 3 2 2 3 3 2" xfId="18944"/>
    <cellStyle name="Normal 17 3 2 2 3 3 3" xfId="18945"/>
    <cellStyle name="Normal 17 3 2 2 3 4" xfId="18946"/>
    <cellStyle name="Normal 17 3 2 2 3 5" xfId="18947"/>
    <cellStyle name="Normal 17 3 2 2 4" xfId="6047"/>
    <cellStyle name="Normal 17 3 2 2 4 2" xfId="18948"/>
    <cellStyle name="Normal 17 3 2 2 4 3" xfId="18949"/>
    <cellStyle name="Normal 17 3 2 2 5" xfId="6048"/>
    <cellStyle name="Normal 17 3 2 2 5 2" xfId="18950"/>
    <cellStyle name="Normal 17 3 2 2 5 3" xfId="18951"/>
    <cellStyle name="Normal 17 3 2 2 6" xfId="18952"/>
    <cellStyle name="Normal 17 3 2 2 7" xfId="18953"/>
    <cellStyle name="Normal 17 3 2 3" xfId="6049"/>
    <cellStyle name="Normal 17 3 2 3 2" xfId="6050"/>
    <cellStyle name="Normal 17 3 2 3 2 2" xfId="6051"/>
    <cellStyle name="Normal 17 3 2 3 2 2 2" xfId="18954"/>
    <cellStyle name="Normal 17 3 2 3 2 2 3" xfId="18955"/>
    <cellStyle name="Normal 17 3 2 3 2 3" xfId="6052"/>
    <cellStyle name="Normal 17 3 2 3 2 3 2" xfId="18956"/>
    <cellStyle name="Normal 17 3 2 3 2 3 3" xfId="18957"/>
    <cellStyle name="Normal 17 3 2 3 2 4" xfId="18958"/>
    <cellStyle name="Normal 17 3 2 3 2 5" xfId="18959"/>
    <cellStyle name="Normal 17 3 2 3 3" xfId="6053"/>
    <cellStyle name="Normal 17 3 2 3 3 2" xfId="18960"/>
    <cellStyle name="Normal 17 3 2 3 3 3" xfId="18961"/>
    <cellStyle name="Normal 17 3 2 3 4" xfId="6054"/>
    <cellStyle name="Normal 17 3 2 3 4 2" xfId="18962"/>
    <cellStyle name="Normal 17 3 2 3 4 3" xfId="18963"/>
    <cellStyle name="Normal 17 3 2 3 5" xfId="18964"/>
    <cellStyle name="Normal 17 3 2 3 6" xfId="18965"/>
    <cellStyle name="Normal 17 3 2 4" xfId="6055"/>
    <cellStyle name="Normal 17 3 2 4 2" xfId="6056"/>
    <cellStyle name="Normal 17 3 2 4 2 2" xfId="18966"/>
    <cellStyle name="Normal 17 3 2 4 2 3" xfId="18967"/>
    <cellStyle name="Normal 17 3 2 4 3" xfId="6057"/>
    <cellStyle name="Normal 17 3 2 4 3 2" xfId="18968"/>
    <cellStyle name="Normal 17 3 2 4 3 3" xfId="18969"/>
    <cellStyle name="Normal 17 3 2 4 4" xfId="18970"/>
    <cellStyle name="Normal 17 3 2 4 5" xfId="18971"/>
    <cellStyle name="Normal 17 3 2 5" xfId="6058"/>
    <cellStyle name="Normal 17 3 2 5 2" xfId="18972"/>
    <cellStyle name="Normal 17 3 2 5 3" xfId="18973"/>
    <cellStyle name="Normal 17 3 2 6" xfId="6059"/>
    <cellStyle name="Normal 17 3 2 6 2" xfId="18974"/>
    <cellStyle name="Normal 17 3 2 6 3" xfId="18975"/>
    <cellStyle name="Normal 17 3 2 7" xfId="18976"/>
    <cellStyle name="Normal 17 3 2 8" xfId="18977"/>
    <cellStyle name="Normal 17 3 3" xfId="6060"/>
    <cellStyle name="Normal 17 3 3 2" xfId="6061"/>
    <cellStyle name="Normal 17 3 3 2 2" xfId="6062"/>
    <cellStyle name="Normal 17 3 3 2 2 2" xfId="6063"/>
    <cellStyle name="Normal 17 3 3 2 2 2 2" xfId="6064"/>
    <cellStyle name="Normal 17 3 3 2 2 2 2 2" xfId="18978"/>
    <cellStyle name="Normal 17 3 3 2 2 2 2 3" xfId="18979"/>
    <cellStyle name="Normal 17 3 3 2 2 2 3" xfId="6065"/>
    <cellStyle name="Normal 17 3 3 2 2 2 3 2" xfId="18980"/>
    <cellStyle name="Normal 17 3 3 2 2 2 3 3" xfId="18981"/>
    <cellStyle name="Normal 17 3 3 2 2 2 4" xfId="18982"/>
    <cellStyle name="Normal 17 3 3 2 2 2 5" xfId="18983"/>
    <cellStyle name="Normal 17 3 3 2 2 3" xfId="6066"/>
    <cellStyle name="Normal 17 3 3 2 2 3 2" xfId="18984"/>
    <cellStyle name="Normal 17 3 3 2 2 3 3" xfId="18985"/>
    <cellStyle name="Normal 17 3 3 2 2 4" xfId="6067"/>
    <cellStyle name="Normal 17 3 3 2 2 4 2" xfId="18986"/>
    <cellStyle name="Normal 17 3 3 2 2 4 3" xfId="18987"/>
    <cellStyle name="Normal 17 3 3 2 2 5" xfId="18988"/>
    <cellStyle name="Normal 17 3 3 2 2 6" xfId="18989"/>
    <cellStyle name="Normal 17 3 3 2 3" xfId="6068"/>
    <cellStyle name="Normal 17 3 3 2 3 2" xfId="6069"/>
    <cellStyle name="Normal 17 3 3 2 3 2 2" xfId="18990"/>
    <cellStyle name="Normal 17 3 3 2 3 2 3" xfId="18991"/>
    <cellStyle name="Normal 17 3 3 2 3 3" xfId="6070"/>
    <cellStyle name="Normal 17 3 3 2 3 3 2" xfId="18992"/>
    <cellStyle name="Normal 17 3 3 2 3 3 3" xfId="18993"/>
    <cellStyle name="Normal 17 3 3 2 3 4" xfId="18994"/>
    <cellStyle name="Normal 17 3 3 2 3 5" xfId="18995"/>
    <cellStyle name="Normal 17 3 3 2 4" xfId="6071"/>
    <cellStyle name="Normal 17 3 3 2 4 2" xfId="18996"/>
    <cellStyle name="Normal 17 3 3 2 4 3" xfId="18997"/>
    <cellStyle name="Normal 17 3 3 2 5" xfId="6072"/>
    <cellStyle name="Normal 17 3 3 2 5 2" xfId="18998"/>
    <cellStyle name="Normal 17 3 3 2 5 3" xfId="18999"/>
    <cellStyle name="Normal 17 3 3 2 6" xfId="19000"/>
    <cellStyle name="Normal 17 3 3 2 7" xfId="19001"/>
    <cellStyle name="Normal 17 3 3 3" xfId="6073"/>
    <cellStyle name="Normal 17 3 3 3 2" xfId="6074"/>
    <cellStyle name="Normal 17 3 3 3 2 2" xfId="6075"/>
    <cellStyle name="Normal 17 3 3 3 2 2 2" xfId="19002"/>
    <cellStyle name="Normal 17 3 3 3 2 2 3" xfId="19003"/>
    <cellStyle name="Normal 17 3 3 3 2 3" xfId="6076"/>
    <cellStyle name="Normal 17 3 3 3 2 3 2" xfId="19004"/>
    <cellStyle name="Normal 17 3 3 3 2 3 3" xfId="19005"/>
    <cellStyle name="Normal 17 3 3 3 2 4" xfId="19006"/>
    <cellStyle name="Normal 17 3 3 3 2 5" xfId="19007"/>
    <cellStyle name="Normal 17 3 3 3 3" xfId="6077"/>
    <cellStyle name="Normal 17 3 3 3 3 2" xfId="19008"/>
    <cellStyle name="Normal 17 3 3 3 3 3" xfId="19009"/>
    <cellStyle name="Normal 17 3 3 3 4" xfId="6078"/>
    <cellStyle name="Normal 17 3 3 3 4 2" xfId="19010"/>
    <cellStyle name="Normal 17 3 3 3 4 3" xfId="19011"/>
    <cellStyle name="Normal 17 3 3 3 5" xfId="19012"/>
    <cellStyle name="Normal 17 3 3 3 6" xfId="19013"/>
    <cellStyle name="Normal 17 3 3 4" xfId="6079"/>
    <cellStyle name="Normal 17 3 3 4 2" xfId="6080"/>
    <cellStyle name="Normal 17 3 3 4 2 2" xfId="19014"/>
    <cellStyle name="Normal 17 3 3 4 2 3" xfId="19015"/>
    <cellStyle name="Normal 17 3 3 4 3" xfId="6081"/>
    <cellStyle name="Normal 17 3 3 4 3 2" xfId="19016"/>
    <cellStyle name="Normal 17 3 3 4 3 3" xfId="19017"/>
    <cellStyle name="Normal 17 3 3 4 4" xfId="19018"/>
    <cellStyle name="Normal 17 3 3 4 5" xfId="19019"/>
    <cellStyle name="Normal 17 3 3 5" xfId="6082"/>
    <cellStyle name="Normal 17 3 3 5 2" xfId="19020"/>
    <cellStyle name="Normal 17 3 3 5 3" xfId="19021"/>
    <cellStyle name="Normal 17 3 3 6" xfId="6083"/>
    <cellStyle name="Normal 17 3 3 6 2" xfId="19022"/>
    <cellStyle name="Normal 17 3 3 6 3" xfId="19023"/>
    <cellStyle name="Normal 17 3 3 7" xfId="19024"/>
    <cellStyle name="Normal 17 3 3 8" xfId="19025"/>
    <cellStyle name="Normal 17 3 4" xfId="6084"/>
    <cellStyle name="Normal 17 3 4 2" xfId="6085"/>
    <cellStyle name="Normal 17 3 4 2 2" xfId="6086"/>
    <cellStyle name="Normal 17 3 4 2 2 2" xfId="6087"/>
    <cellStyle name="Normal 17 3 4 2 2 2 2" xfId="6088"/>
    <cellStyle name="Normal 17 3 4 2 2 2 2 2" xfId="19026"/>
    <cellStyle name="Normal 17 3 4 2 2 2 2 3" xfId="19027"/>
    <cellStyle name="Normal 17 3 4 2 2 2 3" xfId="6089"/>
    <cellStyle name="Normal 17 3 4 2 2 2 3 2" xfId="19028"/>
    <cellStyle name="Normal 17 3 4 2 2 2 3 3" xfId="19029"/>
    <cellStyle name="Normal 17 3 4 2 2 2 4" xfId="19030"/>
    <cellStyle name="Normal 17 3 4 2 2 2 5" xfId="19031"/>
    <cellStyle name="Normal 17 3 4 2 2 3" xfId="6090"/>
    <cellStyle name="Normal 17 3 4 2 2 3 2" xfId="19032"/>
    <cellStyle name="Normal 17 3 4 2 2 3 3" xfId="19033"/>
    <cellStyle name="Normal 17 3 4 2 2 4" xfId="6091"/>
    <cellStyle name="Normal 17 3 4 2 2 4 2" xfId="19034"/>
    <cellStyle name="Normal 17 3 4 2 2 4 3" xfId="19035"/>
    <cellStyle name="Normal 17 3 4 2 2 5" xfId="19036"/>
    <cellStyle name="Normal 17 3 4 2 2 6" xfId="19037"/>
    <cellStyle name="Normal 17 3 4 2 3" xfId="6092"/>
    <cellStyle name="Normal 17 3 4 2 3 2" xfId="6093"/>
    <cellStyle name="Normal 17 3 4 2 3 2 2" xfId="19038"/>
    <cellStyle name="Normal 17 3 4 2 3 2 3" xfId="19039"/>
    <cellStyle name="Normal 17 3 4 2 3 3" xfId="6094"/>
    <cellStyle name="Normal 17 3 4 2 3 3 2" xfId="19040"/>
    <cellStyle name="Normal 17 3 4 2 3 3 3" xfId="19041"/>
    <cellStyle name="Normal 17 3 4 2 3 4" xfId="19042"/>
    <cellStyle name="Normal 17 3 4 2 3 5" xfId="19043"/>
    <cellStyle name="Normal 17 3 4 2 4" xfId="6095"/>
    <cellStyle name="Normal 17 3 4 2 4 2" xfId="19044"/>
    <cellStyle name="Normal 17 3 4 2 4 3" xfId="19045"/>
    <cellStyle name="Normal 17 3 4 2 5" xfId="6096"/>
    <cellStyle name="Normal 17 3 4 2 5 2" xfId="19046"/>
    <cellStyle name="Normal 17 3 4 2 5 3" xfId="19047"/>
    <cellStyle name="Normal 17 3 4 2 6" xfId="19048"/>
    <cellStyle name="Normal 17 3 4 2 7" xfId="19049"/>
    <cellStyle name="Normal 17 3 4 3" xfId="6097"/>
    <cellStyle name="Normal 17 3 4 3 2" xfId="6098"/>
    <cellStyle name="Normal 17 3 4 3 2 2" xfId="6099"/>
    <cellStyle name="Normal 17 3 4 3 2 2 2" xfId="19050"/>
    <cellStyle name="Normal 17 3 4 3 2 2 3" xfId="19051"/>
    <cellStyle name="Normal 17 3 4 3 2 3" xfId="6100"/>
    <cellStyle name="Normal 17 3 4 3 2 3 2" xfId="19052"/>
    <cellStyle name="Normal 17 3 4 3 2 3 3" xfId="19053"/>
    <cellStyle name="Normal 17 3 4 3 2 4" xfId="19054"/>
    <cellStyle name="Normal 17 3 4 3 2 5" xfId="19055"/>
    <cellStyle name="Normal 17 3 4 3 3" xfId="6101"/>
    <cellStyle name="Normal 17 3 4 3 3 2" xfId="19056"/>
    <cellStyle name="Normal 17 3 4 3 3 3" xfId="19057"/>
    <cellStyle name="Normal 17 3 4 3 4" xfId="6102"/>
    <cellStyle name="Normal 17 3 4 3 4 2" xfId="19058"/>
    <cellStyle name="Normal 17 3 4 3 4 3" xfId="19059"/>
    <cellStyle name="Normal 17 3 4 3 5" xfId="19060"/>
    <cellStyle name="Normal 17 3 4 3 6" xfId="19061"/>
    <cellStyle name="Normal 17 3 4 4" xfId="6103"/>
    <cellStyle name="Normal 17 3 4 4 2" xfId="6104"/>
    <cellStyle name="Normal 17 3 4 4 2 2" xfId="19062"/>
    <cellStyle name="Normal 17 3 4 4 2 3" xfId="19063"/>
    <cellStyle name="Normal 17 3 4 4 3" xfId="6105"/>
    <cellStyle name="Normal 17 3 4 4 3 2" xfId="19064"/>
    <cellStyle name="Normal 17 3 4 4 3 3" xfId="19065"/>
    <cellStyle name="Normal 17 3 4 4 4" xfId="19066"/>
    <cellStyle name="Normal 17 3 4 4 5" xfId="19067"/>
    <cellStyle name="Normal 17 3 4 5" xfId="6106"/>
    <cellStyle name="Normal 17 3 4 5 2" xfId="19068"/>
    <cellStyle name="Normal 17 3 4 5 3" xfId="19069"/>
    <cellStyle name="Normal 17 3 4 6" xfId="6107"/>
    <cellStyle name="Normal 17 3 4 6 2" xfId="19070"/>
    <cellStyle name="Normal 17 3 4 6 3" xfId="19071"/>
    <cellStyle name="Normal 17 3 4 7" xfId="19072"/>
    <cellStyle name="Normal 17 3 4 8" xfId="19073"/>
    <cellStyle name="Normal 17 3 5" xfId="6108"/>
    <cellStyle name="Normal 17 3 5 2" xfId="6109"/>
    <cellStyle name="Normal 17 3 5 2 2" xfId="6110"/>
    <cellStyle name="Normal 17 3 5 2 2 2" xfId="6111"/>
    <cellStyle name="Normal 17 3 5 2 2 2 2" xfId="19074"/>
    <cellStyle name="Normal 17 3 5 2 2 2 3" xfId="19075"/>
    <cellStyle name="Normal 17 3 5 2 2 3" xfId="6112"/>
    <cellStyle name="Normal 17 3 5 2 2 3 2" xfId="19076"/>
    <cellStyle name="Normal 17 3 5 2 2 3 3" xfId="19077"/>
    <cellStyle name="Normal 17 3 5 2 2 4" xfId="19078"/>
    <cellStyle name="Normal 17 3 5 2 2 5" xfId="19079"/>
    <cellStyle name="Normal 17 3 5 2 3" xfId="6113"/>
    <cellStyle name="Normal 17 3 5 2 3 2" xfId="19080"/>
    <cellStyle name="Normal 17 3 5 2 3 3" xfId="19081"/>
    <cellStyle name="Normal 17 3 5 2 4" xfId="6114"/>
    <cellStyle name="Normal 17 3 5 2 4 2" xfId="19082"/>
    <cellStyle name="Normal 17 3 5 2 4 3" xfId="19083"/>
    <cellStyle name="Normal 17 3 5 2 5" xfId="19084"/>
    <cellStyle name="Normal 17 3 5 2 6" xfId="19085"/>
    <cellStyle name="Normal 17 3 5 3" xfId="6115"/>
    <cellStyle name="Normal 17 3 5 3 2" xfId="6116"/>
    <cellStyle name="Normal 17 3 5 3 2 2" xfId="19086"/>
    <cellStyle name="Normal 17 3 5 3 2 3" xfId="19087"/>
    <cellStyle name="Normal 17 3 5 3 3" xfId="6117"/>
    <cellStyle name="Normal 17 3 5 3 3 2" xfId="19088"/>
    <cellStyle name="Normal 17 3 5 3 3 3" xfId="19089"/>
    <cellStyle name="Normal 17 3 5 3 4" xfId="19090"/>
    <cellStyle name="Normal 17 3 5 3 5" xfId="19091"/>
    <cellStyle name="Normal 17 3 5 4" xfId="6118"/>
    <cellStyle name="Normal 17 3 5 4 2" xfId="19092"/>
    <cellStyle name="Normal 17 3 5 4 3" xfId="19093"/>
    <cellStyle name="Normal 17 3 5 5" xfId="6119"/>
    <cellStyle name="Normal 17 3 5 5 2" xfId="19094"/>
    <cellStyle name="Normal 17 3 5 5 3" xfId="19095"/>
    <cellStyle name="Normal 17 3 5 6" xfId="19096"/>
    <cellStyle name="Normal 17 3 5 7" xfId="19097"/>
    <cellStyle name="Normal 17 3 6" xfId="6120"/>
    <cellStyle name="Normal 17 3 6 2" xfId="6121"/>
    <cellStyle name="Normal 17 3 6 2 2" xfId="6122"/>
    <cellStyle name="Normal 17 3 6 2 2 2" xfId="19098"/>
    <cellStyle name="Normal 17 3 6 2 2 3" xfId="19099"/>
    <cellStyle name="Normal 17 3 6 2 3" xfId="6123"/>
    <cellStyle name="Normal 17 3 6 2 3 2" xfId="19100"/>
    <cellStyle name="Normal 17 3 6 2 3 3" xfId="19101"/>
    <cellStyle name="Normal 17 3 6 2 4" xfId="19102"/>
    <cellStyle name="Normal 17 3 6 2 5" xfId="19103"/>
    <cellStyle name="Normal 17 3 6 3" xfId="6124"/>
    <cellStyle name="Normal 17 3 6 3 2" xfId="19104"/>
    <cellStyle name="Normal 17 3 6 3 3" xfId="19105"/>
    <cellStyle name="Normal 17 3 6 4" xfId="6125"/>
    <cellStyle name="Normal 17 3 6 4 2" xfId="19106"/>
    <cellStyle name="Normal 17 3 6 4 3" xfId="19107"/>
    <cellStyle name="Normal 17 3 6 5" xfId="19108"/>
    <cellStyle name="Normal 17 3 6 6" xfId="19109"/>
    <cellStyle name="Normal 17 3 7" xfId="6126"/>
    <cellStyle name="Normal 17 3 7 2" xfId="6127"/>
    <cellStyle name="Normal 17 3 7 2 2" xfId="19110"/>
    <cellStyle name="Normal 17 3 7 2 3" xfId="19111"/>
    <cellStyle name="Normal 17 3 7 3" xfId="6128"/>
    <cellStyle name="Normal 17 3 7 3 2" xfId="19112"/>
    <cellStyle name="Normal 17 3 7 3 3" xfId="19113"/>
    <cellStyle name="Normal 17 3 7 4" xfId="19114"/>
    <cellStyle name="Normal 17 3 7 5" xfId="19115"/>
    <cellStyle name="Normal 17 3 8" xfId="6129"/>
    <cellStyle name="Normal 17 3 8 2" xfId="19116"/>
    <cellStyle name="Normal 17 3 8 3" xfId="19117"/>
    <cellStyle name="Normal 17 3 9" xfId="6130"/>
    <cellStyle name="Normal 17 3 9 2" xfId="19118"/>
    <cellStyle name="Normal 17 3 9 3" xfId="19119"/>
    <cellStyle name="Normal 17 30" xfId="6131"/>
    <cellStyle name="Normal 17 30 2" xfId="6132"/>
    <cellStyle name="Normal 17 30 2 2" xfId="19120"/>
    <cellStyle name="Normal 17 30 2 3" xfId="19121"/>
    <cellStyle name="Normal 17 30 3" xfId="6133"/>
    <cellStyle name="Normal 17 30 3 2" xfId="19122"/>
    <cellStyle name="Normal 17 30 3 3" xfId="19123"/>
    <cellStyle name="Normal 17 30 4" xfId="19124"/>
    <cellStyle name="Normal 17 30 5" xfId="19125"/>
    <cellStyle name="Normal 17 31" xfId="6134"/>
    <cellStyle name="Normal 17 31 2" xfId="19126"/>
    <cellStyle name="Normal 17 31 3" xfId="19127"/>
    <cellStyle name="Normal 17 32" xfId="6135"/>
    <cellStyle name="Normal 17 32 2" xfId="19128"/>
    <cellStyle name="Normal 17 32 3" xfId="19129"/>
    <cellStyle name="Normal 17 33" xfId="19130"/>
    <cellStyle name="Normal 17 34" xfId="19131"/>
    <cellStyle name="Normal 17 4" xfId="6136"/>
    <cellStyle name="Normal 17 4 10" xfId="19132"/>
    <cellStyle name="Normal 17 4 11" xfId="19133"/>
    <cellStyle name="Normal 17 4 2" xfId="6137"/>
    <cellStyle name="Normal 17 4 2 2" xfId="6138"/>
    <cellStyle name="Normal 17 4 2 2 2" xfId="6139"/>
    <cellStyle name="Normal 17 4 2 2 2 2" xfId="6140"/>
    <cellStyle name="Normal 17 4 2 2 2 2 2" xfId="6141"/>
    <cellStyle name="Normal 17 4 2 2 2 2 2 2" xfId="19134"/>
    <cellStyle name="Normal 17 4 2 2 2 2 2 3" xfId="19135"/>
    <cellStyle name="Normal 17 4 2 2 2 2 3" xfId="6142"/>
    <cellStyle name="Normal 17 4 2 2 2 2 3 2" xfId="19136"/>
    <cellStyle name="Normal 17 4 2 2 2 2 3 3" xfId="19137"/>
    <cellStyle name="Normal 17 4 2 2 2 2 4" xfId="19138"/>
    <cellStyle name="Normal 17 4 2 2 2 2 5" xfId="19139"/>
    <cellStyle name="Normal 17 4 2 2 2 3" xfId="6143"/>
    <cellStyle name="Normal 17 4 2 2 2 3 2" xfId="19140"/>
    <cellStyle name="Normal 17 4 2 2 2 3 3" xfId="19141"/>
    <cellStyle name="Normal 17 4 2 2 2 4" xfId="6144"/>
    <cellStyle name="Normal 17 4 2 2 2 4 2" xfId="19142"/>
    <cellStyle name="Normal 17 4 2 2 2 4 3" xfId="19143"/>
    <cellStyle name="Normal 17 4 2 2 2 5" xfId="19144"/>
    <cellStyle name="Normal 17 4 2 2 2 6" xfId="19145"/>
    <cellStyle name="Normal 17 4 2 2 3" xfId="6145"/>
    <cellStyle name="Normal 17 4 2 2 3 2" xfId="6146"/>
    <cellStyle name="Normal 17 4 2 2 3 2 2" xfId="19146"/>
    <cellStyle name="Normal 17 4 2 2 3 2 3" xfId="19147"/>
    <cellStyle name="Normal 17 4 2 2 3 3" xfId="6147"/>
    <cellStyle name="Normal 17 4 2 2 3 3 2" xfId="19148"/>
    <cellStyle name="Normal 17 4 2 2 3 3 3" xfId="19149"/>
    <cellStyle name="Normal 17 4 2 2 3 4" xfId="19150"/>
    <cellStyle name="Normal 17 4 2 2 3 5" xfId="19151"/>
    <cellStyle name="Normal 17 4 2 2 4" xfId="6148"/>
    <cellStyle name="Normal 17 4 2 2 4 2" xfId="19152"/>
    <cellStyle name="Normal 17 4 2 2 4 3" xfId="19153"/>
    <cellStyle name="Normal 17 4 2 2 5" xfId="6149"/>
    <cellStyle name="Normal 17 4 2 2 5 2" xfId="19154"/>
    <cellStyle name="Normal 17 4 2 2 5 3" xfId="19155"/>
    <cellStyle name="Normal 17 4 2 2 6" xfId="19156"/>
    <cellStyle name="Normal 17 4 2 2 7" xfId="19157"/>
    <cellStyle name="Normal 17 4 2 3" xfId="6150"/>
    <cellStyle name="Normal 17 4 2 3 2" xfId="6151"/>
    <cellStyle name="Normal 17 4 2 3 2 2" xfId="6152"/>
    <cellStyle name="Normal 17 4 2 3 2 2 2" xfId="19158"/>
    <cellStyle name="Normal 17 4 2 3 2 2 3" xfId="19159"/>
    <cellStyle name="Normal 17 4 2 3 2 3" xfId="6153"/>
    <cellStyle name="Normal 17 4 2 3 2 3 2" xfId="19160"/>
    <cellStyle name="Normal 17 4 2 3 2 3 3" xfId="19161"/>
    <cellStyle name="Normal 17 4 2 3 2 4" xfId="19162"/>
    <cellStyle name="Normal 17 4 2 3 2 5" xfId="19163"/>
    <cellStyle name="Normal 17 4 2 3 3" xfId="6154"/>
    <cellStyle name="Normal 17 4 2 3 3 2" xfId="19164"/>
    <cellStyle name="Normal 17 4 2 3 3 3" xfId="19165"/>
    <cellStyle name="Normal 17 4 2 3 4" xfId="6155"/>
    <cellStyle name="Normal 17 4 2 3 4 2" xfId="19166"/>
    <cellStyle name="Normal 17 4 2 3 4 3" xfId="19167"/>
    <cellStyle name="Normal 17 4 2 3 5" xfId="19168"/>
    <cellStyle name="Normal 17 4 2 3 6" xfId="19169"/>
    <cellStyle name="Normal 17 4 2 4" xfId="6156"/>
    <cellStyle name="Normal 17 4 2 4 2" xfId="6157"/>
    <cellStyle name="Normal 17 4 2 4 2 2" xfId="19170"/>
    <cellStyle name="Normal 17 4 2 4 2 3" xfId="19171"/>
    <cellStyle name="Normal 17 4 2 4 3" xfId="6158"/>
    <cellStyle name="Normal 17 4 2 4 3 2" xfId="19172"/>
    <cellStyle name="Normal 17 4 2 4 3 3" xfId="19173"/>
    <cellStyle name="Normal 17 4 2 4 4" xfId="19174"/>
    <cellStyle name="Normal 17 4 2 4 5" xfId="19175"/>
    <cellStyle name="Normal 17 4 2 5" xfId="6159"/>
    <cellStyle name="Normal 17 4 2 5 2" xfId="19176"/>
    <cellStyle name="Normal 17 4 2 5 3" xfId="19177"/>
    <cellStyle name="Normal 17 4 2 6" xfId="6160"/>
    <cellStyle name="Normal 17 4 2 6 2" xfId="19178"/>
    <cellStyle name="Normal 17 4 2 6 3" xfId="19179"/>
    <cellStyle name="Normal 17 4 2 7" xfId="19180"/>
    <cellStyle name="Normal 17 4 2 8" xfId="19181"/>
    <cellStyle name="Normal 17 4 3" xfId="6161"/>
    <cellStyle name="Normal 17 4 3 2" xfId="6162"/>
    <cellStyle name="Normal 17 4 3 2 2" xfId="6163"/>
    <cellStyle name="Normal 17 4 3 2 2 2" xfId="6164"/>
    <cellStyle name="Normal 17 4 3 2 2 2 2" xfId="6165"/>
    <cellStyle name="Normal 17 4 3 2 2 2 2 2" xfId="19182"/>
    <cellStyle name="Normal 17 4 3 2 2 2 2 3" xfId="19183"/>
    <cellStyle name="Normal 17 4 3 2 2 2 3" xfId="6166"/>
    <cellStyle name="Normal 17 4 3 2 2 2 3 2" xfId="19184"/>
    <cellStyle name="Normal 17 4 3 2 2 2 3 3" xfId="19185"/>
    <cellStyle name="Normal 17 4 3 2 2 2 4" xfId="19186"/>
    <cellStyle name="Normal 17 4 3 2 2 2 5" xfId="19187"/>
    <cellStyle name="Normal 17 4 3 2 2 3" xfId="6167"/>
    <cellStyle name="Normal 17 4 3 2 2 3 2" xfId="19188"/>
    <cellStyle name="Normal 17 4 3 2 2 3 3" xfId="19189"/>
    <cellStyle name="Normal 17 4 3 2 2 4" xfId="6168"/>
    <cellStyle name="Normal 17 4 3 2 2 4 2" xfId="19190"/>
    <cellStyle name="Normal 17 4 3 2 2 4 3" xfId="19191"/>
    <cellStyle name="Normal 17 4 3 2 2 5" xfId="19192"/>
    <cellStyle name="Normal 17 4 3 2 2 6" xfId="19193"/>
    <cellStyle name="Normal 17 4 3 2 3" xfId="6169"/>
    <cellStyle name="Normal 17 4 3 2 3 2" xfId="6170"/>
    <cellStyle name="Normal 17 4 3 2 3 2 2" xfId="19194"/>
    <cellStyle name="Normal 17 4 3 2 3 2 3" xfId="19195"/>
    <cellStyle name="Normal 17 4 3 2 3 3" xfId="6171"/>
    <cellStyle name="Normal 17 4 3 2 3 3 2" xfId="19196"/>
    <cellStyle name="Normal 17 4 3 2 3 3 3" xfId="19197"/>
    <cellStyle name="Normal 17 4 3 2 3 4" xfId="19198"/>
    <cellStyle name="Normal 17 4 3 2 3 5" xfId="19199"/>
    <cellStyle name="Normal 17 4 3 2 4" xfId="6172"/>
    <cellStyle name="Normal 17 4 3 2 4 2" xfId="19200"/>
    <cellStyle name="Normal 17 4 3 2 4 3" xfId="19201"/>
    <cellStyle name="Normal 17 4 3 2 5" xfId="6173"/>
    <cellStyle name="Normal 17 4 3 2 5 2" xfId="19202"/>
    <cellStyle name="Normal 17 4 3 2 5 3" xfId="19203"/>
    <cellStyle name="Normal 17 4 3 2 6" xfId="19204"/>
    <cellStyle name="Normal 17 4 3 2 7" xfId="19205"/>
    <cellStyle name="Normal 17 4 3 3" xfId="6174"/>
    <cellStyle name="Normal 17 4 3 3 2" xfId="6175"/>
    <cellStyle name="Normal 17 4 3 3 2 2" xfId="6176"/>
    <cellStyle name="Normal 17 4 3 3 2 2 2" xfId="19206"/>
    <cellStyle name="Normal 17 4 3 3 2 2 3" xfId="19207"/>
    <cellStyle name="Normal 17 4 3 3 2 3" xfId="6177"/>
    <cellStyle name="Normal 17 4 3 3 2 3 2" xfId="19208"/>
    <cellStyle name="Normal 17 4 3 3 2 3 3" xfId="19209"/>
    <cellStyle name="Normal 17 4 3 3 2 4" xfId="19210"/>
    <cellStyle name="Normal 17 4 3 3 2 5" xfId="19211"/>
    <cellStyle name="Normal 17 4 3 3 3" xfId="6178"/>
    <cellStyle name="Normal 17 4 3 3 3 2" xfId="19212"/>
    <cellStyle name="Normal 17 4 3 3 3 3" xfId="19213"/>
    <cellStyle name="Normal 17 4 3 3 4" xfId="6179"/>
    <cellStyle name="Normal 17 4 3 3 4 2" xfId="19214"/>
    <cellStyle name="Normal 17 4 3 3 4 3" xfId="19215"/>
    <cellStyle name="Normal 17 4 3 3 5" xfId="19216"/>
    <cellStyle name="Normal 17 4 3 3 6" xfId="19217"/>
    <cellStyle name="Normal 17 4 3 4" xfId="6180"/>
    <cellStyle name="Normal 17 4 3 4 2" xfId="6181"/>
    <cellStyle name="Normal 17 4 3 4 2 2" xfId="19218"/>
    <cellStyle name="Normal 17 4 3 4 2 3" xfId="19219"/>
    <cellStyle name="Normal 17 4 3 4 3" xfId="6182"/>
    <cellStyle name="Normal 17 4 3 4 3 2" xfId="19220"/>
    <cellStyle name="Normal 17 4 3 4 3 3" xfId="19221"/>
    <cellStyle name="Normal 17 4 3 4 4" xfId="19222"/>
    <cellStyle name="Normal 17 4 3 4 5" xfId="19223"/>
    <cellStyle name="Normal 17 4 3 5" xfId="6183"/>
    <cellStyle name="Normal 17 4 3 5 2" xfId="19224"/>
    <cellStyle name="Normal 17 4 3 5 3" xfId="19225"/>
    <cellStyle name="Normal 17 4 3 6" xfId="6184"/>
    <cellStyle name="Normal 17 4 3 6 2" xfId="19226"/>
    <cellStyle name="Normal 17 4 3 6 3" xfId="19227"/>
    <cellStyle name="Normal 17 4 3 7" xfId="19228"/>
    <cellStyle name="Normal 17 4 3 8" xfId="19229"/>
    <cellStyle name="Normal 17 4 4" xfId="6185"/>
    <cellStyle name="Normal 17 4 4 2" xfId="6186"/>
    <cellStyle name="Normal 17 4 4 2 2" xfId="6187"/>
    <cellStyle name="Normal 17 4 4 2 2 2" xfId="6188"/>
    <cellStyle name="Normal 17 4 4 2 2 2 2" xfId="6189"/>
    <cellStyle name="Normal 17 4 4 2 2 2 2 2" xfId="19230"/>
    <cellStyle name="Normal 17 4 4 2 2 2 2 3" xfId="19231"/>
    <cellStyle name="Normal 17 4 4 2 2 2 3" xfId="6190"/>
    <cellStyle name="Normal 17 4 4 2 2 2 3 2" xfId="19232"/>
    <cellStyle name="Normal 17 4 4 2 2 2 3 3" xfId="19233"/>
    <cellStyle name="Normal 17 4 4 2 2 2 4" xfId="19234"/>
    <cellStyle name="Normal 17 4 4 2 2 2 5" xfId="19235"/>
    <cellStyle name="Normal 17 4 4 2 2 3" xfId="6191"/>
    <cellStyle name="Normal 17 4 4 2 2 3 2" xfId="19236"/>
    <cellStyle name="Normal 17 4 4 2 2 3 3" xfId="19237"/>
    <cellStyle name="Normal 17 4 4 2 2 4" xfId="6192"/>
    <cellStyle name="Normal 17 4 4 2 2 4 2" xfId="19238"/>
    <cellStyle name="Normal 17 4 4 2 2 4 3" xfId="19239"/>
    <cellStyle name="Normal 17 4 4 2 2 5" xfId="19240"/>
    <cellStyle name="Normal 17 4 4 2 2 6" xfId="19241"/>
    <cellStyle name="Normal 17 4 4 2 3" xfId="6193"/>
    <cellStyle name="Normal 17 4 4 2 3 2" xfId="6194"/>
    <cellStyle name="Normal 17 4 4 2 3 2 2" xfId="19242"/>
    <cellStyle name="Normal 17 4 4 2 3 2 3" xfId="19243"/>
    <cellStyle name="Normal 17 4 4 2 3 3" xfId="6195"/>
    <cellStyle name="Normal 17 4 4 2 3 3 2" xfId="19244"/>
    <cellStyle name="Normal 17 4 4 2 3 3 3" xfId="19245"/>
    <cellStyle name="Normal 17 4 4 2 3 4" xfId="19246"/>
    <cellStyle name="Normal 17 4 4 2 3 5" xfId="19247"/>
    <cellStyle name="Normal 17 4 4 2 4" xfId="6196"/>
    <cellStyle name="Normal 17 4 4 2 4 2" xfId="19248"/>
    <cellStyle name="Normal 17 4 4 2 4 3" xfId="19249"/>
    <cellStyle name="Normal 17 4 4 2 5" xfId="6197"/>
    <cellStyle name="Normal 17 4 4 2 5 2" xfId="19250"/>
    <cellStyle name="Normal 17 4 4 2 5 3" xfId="19251"/>
    <cellStyle name="Normal 17 4 4 2 6" xfId="19252"/>
    <cellStyle name="Normal 17 4 4 2 7" xfId="19253"/>
    <cellStyle name="Normal 17 4 4 3" xfId="6198"/>
    <cellStyle name="Normal 17 4 4 3 2" xfId="6199"/>
    <cellStyle name="Normal 17 4 4 3 2 2" xfId="6200"/>
    <cellStyle name="Normal 17 4 4 3 2 2 2" xfId="19254"/>
    <cellStyle name="Normal 17 4 4 3 2 2 3" xfId="19255"/>
    <cellStyle name="Normal 17 4 4 3 2 3" xfId="6201"/>
    <cellStyle name="Normal 17 4 4 3 2 3 2" xfId="19256"/>
    <cellStyle name="Normal 17 4 4 3 2 3 3" xfId="19257"/>
    <cellStyle name="Normal 17 4 4 3 2 4" xfId="19258"/>
    <cellStyle name="Normal 17 4 4 3 2 5" xfId="19259"/>
    <cellStyle name="Normal 17 4 4 3 3" xfId="6202"/>
    <cellStyle name="Normal 17 4 4 3 3 2" xfId="19260"/>
    <cellStyle name="Normal 17 4 4 3 3 3" xfId="19261"/>
    <cellStyle name="Normal 17 4 4 3 4" xfId="6203"/>
    <cellStyle name="Normal 17 4 4 3 4 2" xfId="19262"/>
    <cellStyle name="Normal 17 4 4 3 4 3" xfId="19263"/>
    <cellStyle name="Normal 17 4 4 3 5" xfId="19264"/>
    <cellStyle name="Normal 17 4 4 3 6" xfId="19265"/>
    <cellStyle name="Normal 17 4 4 4" xfId="6204"/>
    <cellStyle name="Normal 17 4 4 4 2" xfId="6205"/>
    <cellStyle name="Normal 17 4 4 4 2 2" xfId="19266"/>
    <cellStyle name="Normal 17 4 4 4 2 3" xfId="19267"/>
    <cellStyle name="Normal 17 4 4 4 3" xfId="6206"/>
    <cellStyle name="Normal 17 4 4 4 3 2" xfId="19268"/>
    <cellStyle name="Normal 17 4 4 4 3 3" xfId="19269"/>
    <cellStyle name="Normal 17 4 4 4 4" xfId="19270"/>
    <cellStyle name="Normal 17 4 4 4 5" xfId="19271"/>
    <cellStyle name="Normal 17 4 4 5" xfId="6207"/>
    <cellStyle name="Normal 17 4 4 5 2" xfId="19272"/>
    <cellStyle name="Normal 17 4 4 5 3" xfId="19273"/>
    <cellStyle name="Normal 17 4 4 6" xfId="6208"/>
    <cellStyle name="Normal 17 4 4 6 2" xfId="19274"/>
    <cellStyle name="Normal 17 4 4 6 3" xfId="19275"/>
    <cellStyle name="Normal 17 4 4 7" xfId="19276"/>
    <cellStyle name="Normal 17 4 4 8" xfId="19277"/>
    <cellStyle name="Normal 17 4 5" xfId="6209"/>
    <cellStyle name="Normal 17 4 5 2" xfId="6210"/>
    <cellStyle name="Normal 17 4 5 2 2" xfId="6211"/>
    <cellStyle name="Normal 17 4 5 2 2 2" xfId="6212"/>
    <cellStyle name="Normal 17 4 5 2 2 2 2" xfId="19278"/>
    <cellStyle name="Normal 17 4 5 2 2 2 3" xfId="19279"/>
    <cellStyle name="Normal 17 4 5 2 2 3" xfId="6213"/>
    <cellStyle name="Normal 17 4 5 2 2 3 2" xfId="19280"/>
    <cellStyle name="Normal 17 4 5 2 2 3 3" xfId="19281"/>
    <cellStyle name="Normal 17 4 5 2 2 4" xfId="19282"/>
    <cellStyle name="Normal 17 4 5 2 2 5" xfId="19283"/>
    <cellStyle name="Normal 17 4 5 2 3" xfId="6214"/>
    <cellStyle name="Normal 17 4 5 2 3 2" xfId="19284"/>
    <cellStyle name="Normal 17 4 5 2 3 3" xfId="19285"/>
    <cellStyle name="Normal 17 4 5 2 4" xfId="6215"/>
    <cellStyle name="Normal 17 4 5 2 4 2" xfId="19286"/>
    <cellStyle name="Normal 17 4 5 2 4 3" xfId="19287"/>
    <cellStyle name="Normal 17 4 5 2 5" xfId="19288"/>
    <cellStyle name="Normal 17 4 5 2 6" xfId="19289"/>
    <cellStyle name="Normal 17 4 5 3" xfId="6216"/>
    <cellStyle name="Normal 17 4 5 3 2" xfId="6217"/>
    <cellStyle name="Normal 17 4 5 3 2 2" xfId="19290"/>
    <cellStyle name="Normal 17 4 5 3 2 3" xfId="19291"/>
    <cellStyle name="Normal 17 4 5 3 3" xfId="6218"/>
    <cellStyle name="Normal 17 4 5 3 3 2" xfId="19292"/>
    <cellStyle name="Normal 17 4 5 3 3 3" xfId="19293"/>
    <cellStyle name="Normal 17 4 5 3 4" xfId="19294"/>
    <cellStyle name="Normal 17 4 5 3 5" xfId="19295"/>
    <cellStyle name="Normal 17 4 5 4" xfId="6219"/>
    <cellStyle name="Normal 17 4 5 4 2" xfId="19296"/>
    <cellStyle name="Normal 17 4 5 4 3" xfId="19297"/>
    <cellStyle name="Normal 17 4 5 5" xfId="6220"/>
    <cellStyle name="Normal 17 4 5 5 2" xfId="19298"/>
    <cellStyle name="Normal 17 4 5 5 3" xfId="19299"/>
    <cellStyle name="Normal 17 4 5 6" xfId="19300"/>
    <cellStyle name="Normal 17 4 5 7" xfId="19301"/>
    <cellStyle name="Normal 17 4 6" xfId="6221"/>
    <cellStyle name="Normal 17 4 6 2" xfId="6222"/>
    <cellStyle name="Normal 17 4 6 2 2" xfId="6223"/>
    <cellStyle name="Normal 17 4 6 2 2 2" xfId="19302"/>
    <cellStyle name="Normal 17 4 6 2 2 3" xfId="19303"/>
    <cellStyle name="Normal 17 4 6 2 3" xfId="6224"/>
    <cellStyle name="Normal 17 4 6 2 3 2" xfId="19304"/>
    <cellStyle name="Normal 17 4 6 2 3 3" xfId="19305"/>
    <cellStyle name="Normal 17 4 6 2 4" xfId="19306"/>
    <cellStyle name="Normal 17 4 6 2 5" xfId="19307"/>
    <cellStyle name="Normal 17 4 6 3" xfId="6225"/>
    <cellStyle name="Normal 17 4 6 3 2" xfId="19308"/>
    <cellStyle name="Normal 17 4 6 3 3" xfId="19309"/>
    <cellStyle name="Normal 17 4 6 4" xfId="6226"/>
    <cellStyle name="Normal 17 4 6 4 2" xfId="19310"/>
    <cellStyle name="Normal 17 4 6 4 3" xfId="19311"/>
    <cellStyle name="Normal 17 4 6 5" xfId="19312"/>
    <cellStyle name="Normal 17 4 6 6" xfId="19313"/>
    <cellStyle name="Normal 17 4 7" xfId="6227"/>
    <cellStyle name="Normal 17 4 7 2" xfId="6228"/>
    <cellStyle name="Normal 17 4 7 2 2" xfId="19314"/>
    <cellStyle name="Normal 17 4 7 2 3" xfId="19315"/>
    <cellStyle name="Normal 17 4 7 3" xfId="6229"/>
    <cellStyle name="Normal 17 4 7 3 2" xfId="19316"/>
    <cellStyle name="Normal 17 4 7 3 3" xfId="19317"/>
    <cellStyle name="Normal 17 4 7 4" xfId="19318"/>
    <cellStyle name="Normal 17 4 7 5" xfId="19319"/>
    <cellStyle name="Normal 17 4 8" xfId="6230"/>
    <cellStyle name="Normal 17 4 8 2" xfId="19320"/>
    <cellStyle name="Normal 17 4 8 3" xfId="19321"/>
    <cellStyle name="Normal 17 4 9" xfId="6231"/>
    <cellStyle name="Normal 17 4 9 2" xfId="19322"/>
    <cellStyle name="Normal 17 4 9 3" xfId="19323"/>
    <cellStyle name="Normal 17 5" xfId="6232"/>
    <cellStyle name="Normal 17 5 10" xfId="19324"/>
    <cellStyle name="Normal 17 5 11" xfId="19325"/>
    <cellStyle name="Normal 17 5 2" xfId="6233"/>
    <cellStyle name="Normal 17 5 2 2" xfId="6234"/>
    <cellStyle name="Normal 17 5 2 2 2" xfId="6235"/>
    <cellStyle name="Normal 17 5 2 2 2 2" xfId="6236"/>
    <cellStyle name="Normal 17 5 2 2 2 2 2" xfId="6237"/>
    <cellStyle name="Normal 17 5 2 2 2 2 2 2" xfId="19326"/>
    <cellStyle name="Normal 17 5 2 2 2 2 2 3" xfId="19327"/>
    <cellStyle name="Normal 17 5 2 2 2 2 3" xfId="6238"/>
    <cellStyle name="Normal 17 5 2 2 2 2 3 2" xfId="19328"/>
    <cellStyle name="Normal 17 5 2 2 2 2 3 3" xfId="19329"/>
    <cellStyle name="Normal 17 5 2 2 2 2 4" xfId="19330"/>
    <cellStyle name="Normal 17 5 2 2 2 2 5" xfId="19331"/>
    <cellStyle name="Normal 17 5 2 2 2 3" xfId="6239"/>
    <cellStyle name="Normal 17 5 2 2 2 3 2" xfId="19332"/>
    <cellStyle name="Normal 17 5 2 2 2 3 3" xfId="19333"/>
    <cellStyle name="Normal 17 5 2 2 2 4" xfId="6240"/>
    <cellStyle name="Normal 17 5 2 2 2 4 2" xfId="19334"/>
    <cellStyle name="Normal 17 5 2 2 2 4 3" xfId="19335"/>
    <cellStyle name="Normal 17 5 2 2 2 5" xfId="19336"/>
    <cellStyle name="Normal 17 5 2 2 2 6" xfId="19337"/>
    <cellStyle name="Normal 17 5 2 2 3" xfId="6241"/>
    <cellStyle name="Normal 17 5 2 2 3 2" xfId="6242"/>
    <cellStyle name="Normal 17 5 2 2 3 2 2" xfId="19338"/>
    <cellStyle name="Normal 17 5 2 2 3 2 3" xfId="19339"/>
    <cellStyle name="Normal 17 5 2 2 3 3" xfId="6243"/>
    <cellStyle name="Normal 17 5 2 2 3 3 2" xfId="19340"/>
    <cellStyle name="Normal 17 5 2 2 3 3 3" xfId="19341"/>
    <cellStyle name="Normal 17 5 2 2 3 4" xfId="19342"/>
    <cellStyle name="Normal 17 5 2 2 3 5" xfId="19343"/>
    <cellStyle name="Normal 17 5 2 2 4" xfId="6244"/>
    <cellStyle name="Normal 17 5 2 2 4 2" xfId="19344"/>
    <cellStyle name="Normal 17 5 2 2 4 3" xfId="19345"/>
    <cellStyle name="Normal 17 5 2 2 5" xfId="6245"/>
    <cellStyle name="Normal 17 5 2 2 5 2" xfId="19346"/>
    <cellStyle name="Normal 17 5 2 2 5 3" xfId="19347"/>
    <cellStyle name="Normal 17 5 2 2 6" xfId="19348"/>
    <cellStyle name="Normal 17 5 2 2 7" xfId="19349"/>
    <cellStyle name="Normal 17 5 2 3" xfId="6246"/>
    <cellStyle name="Normal 17 5 2 3 2" xfId="6247"/>
    <cellStyle name="Normal 17 5 2 3 2 2" xfId="6248"/>
    <cellStyle name="Normal 17 5 2 3 2 2 2" xfId="19350"/>
    <cellStyle name="Normal 17 5 2 3 2 2 3" xfId="19351"/>
    <cellStyle name="Normal 17 5 2 3 2 3" xfId="6249"/>
    <cellStyle name="Normal 17 5 2 3 2 3 2" xfId="19352"/>
    <cellStyle name="Normal 17 5 2 3 2 3 3" xfId="19353"/>
    <cellStyle name="Normal 17 5 2 3 2 4" xfId="19354"/>
    <cellStyle name="Normal 17 5 2 3 2 5" xfId="19355"/>
    <cellStyle name="Normal 17 5 2 3 3" xfId="6250"/>
    <cellStyle name="Normal 17 5 2 3 3 2" xfId="19356"/>
    <cellStyle name="Normal 17 5 2 3 3 3" xfId="19357"/>
    <cellStyle name="Normal 17 5 2 3 4" xfId="6251"/>
    <cellStyle name="Normal 17 5 2 3 4 2" xfId="19358"/>
    <cellStyle name="Normal 17 5 2 3 4 3" xfId="19359"/>
    <cellStyle name="Normal 17 5 2 3 5" xfId="19360"/>
    <cellStyle name="Normal 17 5 2 3 6" xfId="19361"/>
    <cellStyle name="Normal 17 5 2 4" xfId="6252"/>
    <cellStyle name="Normal 17 5 2 4 2" xfId="6253"/>
    <cellStyle name="Normal 17 5 2 4 2 2" xfId="19362"/>
    <cellStyle name="Normal 17 5 2 4 2 3" xfId="19363"/>
    <cellStyle name="Normal 17 5 2 4 3" xfId="6254"/>
    <cellStyle name="Normal 17 5 2 4 3 2" xfId="19364"/>
    <cellStyle name="Normal 17 5 2 4 3 3" xfId="19365"/>
    <cellStyle name="Normal 17 5 2 4 4" xfId="19366"/>
    <cellStyle name="Normal 17 5 2 4 5" xfId="19367"/>
    <cellStyle name="Normal 17 5 2 5" xfId="6255"/>
    <cellStyle name="Normal 17 5 2 5 2" xfId="19368"/>
    <cellStyle name="Normal 17 5 2 5 3" xfId="19369"/>
    <cellStyle name="Normal 17 5 2 6" xfId="6256"/>
    <cellStyle name="Normal 17 5 2 6 2" xfId="19370"/>
    <cellStyle name="Normal 17 5 2 6 3" xfId="19371"/>
    <cellStyle name="Normal 17 5 2 7" xfId="19372"/>
    <cellStyle name="Normal 17 5 2 8" xfId="19373"/>
    <cellStyle name="Normal 17 5 3" xfId="6257"/>
    <cellStyle name="Normal 17 5 3 2" xfId="6258"/>
    <cellStyle name="Normal 17 5 3 2 2" xfId="6259"/>
    <cellStyle name="Normal 17 5 3 2 2 2" xfId="6260"/>
    <cellStyle name="Normal 17 5 3 2 2 2 2" xfId="6261"/>
    <cellStyle name="Normal 17 5 3 2 2 2 2 2" xfId="19374"/>
    <cellStyle name="Normal 17 5 3 2 2 2 2 3" xfId="19375"/>
    <cellStyle name="Normal 17 5 3 2 2 2 3" xfId="6262"/>
    <cellStyle name="Normal 17 5 3 2 2 2 3 2" xfId="19376"/>
    <cellStyle name="Normal 17 5 3 2 2 2 3 3" xfId="19377"/>
    <cellStyle name="Normal 17 5 3 2 2 2 4" xfId="19378"/>
    <cellStyle name="Normal 17 5 3 2 2 2 5" xfId="19379"/>
    <cellStyle name="Normal 17 5 3 2 2 3" xfId="6263"/>
    <cellStyle name="Normal 17 5 3 2 2 3 2" xfId="19380"/>
    <cellStyle name="Normal 17 5 3 2 2 3 3" xfId="19381"/>
    <cellStyle name="Normal 17 5 3 2 2 4" xfId="6264"/>
    <cellStyle name="Normal 17 5 3 2 2 4 2" xfId="19382"/>
    <cellStyle name="Normal 17 5 3 2 2 4 3" xfId="19383"/>
    <cellStyle name="Normal 17 5 3 2 2 5" xfId="19384"/>
    <cellStyle name="Normal 17 5 3 2 2 6" xfId="19385"/>
    <cellStyle name="Normal 17 5 3 2 3" xfId="6265"/>
    <cellStyle name="Normal 17 5 3 2 3 2" xfId="6266"/>
    <cellStyle name="Normal 17 5 3 2 3 2 2" xfId="19386"/>
    <cellStyle name="Normal 17 5 3 2 3 2 3" xfId="19387"/>
    <cellStyle name="Normal 17 5 3 2 3 3" xfId="6267"/>
    <cellStyle name="Normal 17 5 3 2 3 3 2" xfId="19388"/>
    <cellStyle name="Normal 17 5 3 2 3 3 3" xfId="19389"/>
    <cellStyle name="Normal 17 5 3 2 3 4" xfId="19390"/>
    <cellStyle name="Normal 17 5 3 2 3 5" xfId="19391"/>
    <cellStyle name="Normal 17 5 3 2 4" xfId="6268"/>
    <cellStyle name="Normal 17 5 3 2 4 2" xfId="19392"/>
    <cellStyle name="Normal 17 5 3 2 4 3" xfId="19393"/>
    <cellStyle name="Normal 17 5 3 2 5" xfId="6269"/>
    <cellStyle name="Normal 17 5 3 2 5 2" xfId="19394"/>
    <cellStyle name="Normal 17 5 3 2 5 3" xfId="19395"/>
    <cellStyle name="Normal 17 5 3 2 6" xfId="19396"/>
    <cellStyle name="Normal 17 5 3 2 7" xfId="19397"/>
    <cellStyle name="Normal 17 5 3 3" xfId="6270"/>
    <cellStyle name="Normal 17 5 3 3 2" xfId="6271"/>
    <cellStyle name="Normal 17 5 3 3 2 2" xfId="6272"/>
    <cellStyle name="Normal 17 5 3 3 2 2 2" xfId="19398"/>
    <cellStyle name="Normal 17 5 3 3 2 2 3" xfId="19399"/>
    <cellStyle name="Normal 17 5 3 3 2 3" xfId="6273"/>
    <cellStyle name="Normal 17 5 3 3 2 3 2" xfId="19400"/>
    <cellStyle name="Normal 17 5 3 3 2 3 3" xfId="19401"/>
    <cellStyle name="Normal 17 5 3 3 2 4" xfId="19402"/>
    <cellStyle name="Normal 17 5 3 3 2 5" xfId="19403"/>
    <cellStyle name="Normal 17 5 3 3 3" xfId="6274"/>
    <cellStyle name="Normal 17 5 3 3 3 2" xfId="19404"/>
    <cellStyle name="Normal 17 5 3 3 3 3" xfId="19405"/>
    <cellStyle name="Normal 17 5 3 3 4" xfId="6275"/>
    <cellStyle name="Normal 17 5 3 3 4 2" xfId="19406"/>
    <cellStyle name="Normal 17 5 3 3 4 3" xfId="19407"/>
    <cellStyle name="Normal 17 5 3 3 5" xfId="19408"/>
    <cellStyle name="Normal 17 5 3 3 6" xfId="19409"/>
    <cellStyle name="Normal 17 5 3 4" xfId="6276"/>
    <cellStyle name="Normal 17 5 3 4 2" xfId="6277"/>
    <cellStyle name="Normal 17 5 3 4 2 2" xfId="19410"/>
    <cellStyle name="Normal 17 5 3 4 2 3" xfId="19411"/>
    <cellStyle name="Normal 17 5 3 4 3" xfId="6278"/>
    <cellStyle name="Normal 17 5 3 4 3 2" xfId="19412"/>
    <cellStyle name="Normal 17 5 3 4 3 3" xfId="19413"/>
    <cellStyle name="Normal 17 5 3 4 4" xfId="19414"/>
    <cellStyle name="Normal 17 5 3 4 5" xfId="19415"/>
    <cellStyle name="Normal 17 5 3 5" xfId="6279"/>
    <cellStyle name="Normal 17 5 3 5 2" xfId="19416"/>
    <cellStyle name="Normal 17 5 3 5 3" xfId="19417"/>
    <cellStyle name="Normal 17 5 3 6" xfId="6280"/>
    <cellStyle name="Normal 17 5 3 6 2" xfId="19418"/>
    <cellStyle name="Normal 17 5 3 6 3" xfId="19419"/>
    <cellStyle name="Normal 17 5 3 7" xfId="19420"/>
    <cellStyle name="Normal 17 5 3 8" xfId="19421"/>
    <cellStyle name="Normal 17 5 4" xfId="6281"/>
    <cellStyle name="Normal 17 5 4 2" xfId="6282"/>
    <cellStyle name="Normal 17 5 4 2 2" xfId="6283"/>
    <cellStyle name="Normal 17 5 4 2 2 2" xfId="6284"/>
    <cellStyle name="Normal 17 5 4 2 2 2 2" xfId="6285"/>
    <cellStyle name="Normal 17 5 4 2 2 2 2 2" xfId="19422"/>
    <cellStyle name="Normal 17 5 4 2 2 2 2 3" xfId="19423"/>
    <cellStyle name="Normal 17 5 4 2 2 2 3" xfId="6286"/>
    <cellStyle name="Normal 17 5 4 2 2 2 3 2" xfId="19424"/>
    <cellStyle name="Normal 17 5 4 2 2 2 3 3" xfId="19425"/>
    <cellStyle name="Normal 17 5 4 2 2 2 4" xfId="19426"/>
    <cellStyle name="Normal 17 5 4 2 2 2 5" xfId="19427"/>
    <cellStyle name="Normal 17 5 4 2 2 3" xfId="6287"/>
    <cellStyle name="Normal 17 5 4 2 2 3 2" xfId="19428"/>
    <cellStyle name="Normal 17 5 4 2 2 3 3" xfId="19429"/>
    <cellStyle name="Normal 17 5 4 2 2 4" xfId="6288"/>
    <cellStyle name="Normal 17 5 4 2 2 4 2" xfId="19430"/>
    <cellStyle name="Normal 17 5 4 2 2 4 3" xfId="19431"/>
    <cellStyle name="Normal 17 5 4 2 2 5" xfId="19432"/>
    <cellStyle name="Normal 17 5 4 2 2 6" xfId="19433"/>
    <cellStyle name="Normal 17 5 4 2 3" xfId="6289"/>
    <cellStyle name="Normal 17 5 4 2 3 2" xfId="6290"/>
    <cellStyle name="Normal 17 5 4 2 3 2 2" xfId="19434"/>
    <cellStyle name="Normal 17 5 4 2 3 2 3" xfId="19435"/>
    <cellStyle name="Normal 17 5 4 2 3 3" xfId="6291"/>
    <cellStyle name="Normal 17 5 4 2 3 3 2" xfId="19436"/>
    <cellStyle name="Normal 17 5 4 2 3 3 3" xfId="19437"/>
    <cellStyle name="Normal 17 5 4 2 3 4" xfId="19438"/>
    <cellStyle name="Normal 17 5 4 2 3 5" xfId="19439"/>
    <cellStyle name="Normal 17 5 4 2 4" xfId="6292"/>
    <cellStyle name="Normal 17 5 4 2 4 2" xfId="19440"/>
    <cellStyle name="Normal 17 5 4 2 4 3" xfId="19441"/>
    <cellStyle name="Normal 17 5 4 2 5" xfId="6293"/>
    <cellStyle name="Normal 17 5 4 2 5 2" xfId="19442"/>
    <cellStyle name="Normal 17 5 4 2 5 3" xfId="19443"/>
    <cellStyle name="Normal 17 5 4 2 6" xfId="19444"/>
    <cellStyle name="Normal 17 5 4 2 7" xfId="19445"/>
    <cellStyle name="Normal 17 5 4 3" xfId="6294"/>
    <cellStyle name="Normal 17 5 4 3 2" xfId="6295"/>
    <cellStyle name="Normal 17 5 4 3 2 2" xfId="6296"/>
    <cellStyle name="Normal 17 5 4 3 2 2 2" xfId="19446"/>
    <cellStyle name="Normal 17 5 4 3 2 2 3" xfId="19447"/>
    <cellStyle name="Normal 17 5 4 3 2 3" xfId="6297"/>
    <cellStyle name="Normal 17 5 4 3 2 3 2" xfId="19448"/>
    <cellStyle name="Normal 17 5 4 3 2 3 3" xfId="19449"/>
    <cellStyle name="Normal 17 5 4 3 2 4" xfId="19450"/>
    <cellStyle name="Normal 17 5 4 3 2 5" xfId="19451"/>
    <cellStyle name="Normal 17 5 4 3 3" xfId="6298"/>
    <cellStyle name="Normal 17 5 4 3 3 2" xfId="19452"/>
    <cellStyle name="Normal 17 5 4 3 3 3" xfId="19453"/>
    <cellStyle name="Normal 17 5 4 3 4" xfId="6299"/>
    <cellStyle name="Normal 17 5 4 3 4 2" xfId="19454"/>
    <cellStyle name="Normal 17 5 4 3 4 3" xfId="19455"/>
    <cellStyle name="Normal 17 5 4 3 5" xfId="19456"/>
    <cellStyle name="Normal 17 5 4 3 6" xfId="19457"/>
    <cellStyle name="Normal 17 5 4 4" xfId="6300"/>
    <cellStyle name="Normal 17 5 4 4 2" xfId="6301"/>
    <cellStyle name="Normal 17 5 4 4 2 2" xfId="19458"/>
    <cellStyle name="Normal 17 5 4 4 2 3" xfId="19459"/>
    <cellStyle name="Normal 17 5 4 4 3" xfId="6302"/>
    <cellStyle name="Normal 17 5 4 4 3 2" xfId="19460"/>
    <cellStyle name="Normal 17 5 4 4 3 3" xfId="19461"/>
    <cellStyle name="Normal 17 5 4 4 4" xfId="19462"/>
    <cellStyle name="Normal 17 5 4 4 5" xfId="19463"/>
    <cellStyle name="Normal 17 5 4 5" xfId="6303"/>
    <cellStyle name="Normal 17 5 4 5 2" xfId="19464"/>
    <cellStyle name="Normal 17 5 4 5 3" xfId="19465"/>
    <cellStyle name="Normal 17 5 4 6" xfId="6304"/>
    <cellStyle name="Normal 17 5 4 6 2" xfId="19466"/>
    <cellStyle name="Normal 17 5 4 6 3" xfId="19467"/>
    <cellStyle name="Normal 17 5 4 7" xfId="19468"/>
    <cellStyle name="Normal 17 5 4 8" xfId="19469"/>
    <cellStyle name="Normal 17 5 5" xfId="6305"/>
    <cellStyle name="Normal 17 5 5 2" xfId="6306"/>
    <cellStyle name="Normal 17 5 5 2 2" xfId="6307"/>
    <cellStyle name="Normal 17 5 5 2 2 2" xfId="6308"/>
    <cellStyle name="Normal 17 5 5 2 2 2 2" xfId="19470"/>
    <cellStyle name="Normal 17 5 5 2 2 2 3" xfId="19471"/>
    <cellStyle name="Normal 17 5 5 2 2 3" xfId="6309"/>
    <cellStyle name="Normal 17 5 5 2 2 3 2" xfId="19472"/>
    <cellStyle name="Normal 17 5 5 2 2 3 3" xfId="19473"/>
    <cellStyle name="Normal 17 5 5 2 2 4" xfId="19474"/>
    <cellStyle name="Normal 17 5 5 2 2 5" xfId="19475"/>
    <cellStyle name="Normal 17 5 5 2 3" xfId="6310"/>
    <cellStyle name="Normal 17 5 5 2 3 2" xfId="19476"/>
    <cellStyle name="Normal 17 5 5 2 3 3" xfId="19477"/>
    <cellStyle name="Normal 17 5 5 2 4" xfId="6311"/>
    <cellStyle name="Normal 17 5 5 2 4 2" xfId="19478"/>
    <cellStyle name="Normal 17 5 5 2 4 3" xfId="19479"/>
    <cellStyle name="Normal 17 5 5 2 5" xfId="19480"/>
    <cellStyle name="Normal 17 5 5 2 6" xfId="19481"/>
    <cellStyle name="Normal 17 5 5 3" xfId="6312"/>
    <cellStyle name="Normal 17 5 5 3 2" xfId="6313"/>
    <cellStyle name="Normal 17 5 5 3 2 2" xfId="19482"/>
    <cellStyle name="Normal 17 5 5 3 2 3" xfId="19483"/>
    <cellStyle name="Normal 17 5 5 3 3" xfId="6314"/>
    <cellStyle name="Normal 17 5 5 3 3 2" xfId="19484"/>
    <cellStyle name="Normal 17 5 5 3 3 3" xfId="19485"/>
    <cellStyle name="Normal 17 5 5 3 4" xfId="19486"/>
    <cellStyle name="Normal 17 5 5 3 5" xfId="19487"/>
    <cellStyle name="Normal 17 5 5 4" xfId="6315"/>
    <cellStyle name="Normal 17 5 5 4 2" xfId="19488"/>
    <cellStyle name="Normal 17 5 5 4 3" xfId="19489"/>
    <cellStyle name="Normal 17 5 5 5" xfId="6316"/>
    <cellStyle name="Normal 17 5 5 5 2" xfId="19490"/>
    <cellStyle name="Normal 17 5 5 5 3" xfId="19491"/>
    <cellStyle name="Normal 17 5 5 6" xfId="19492"/>
    <cellStyle name="Normal 17 5 5 7" xfId="19493"/>
    <cellStyle name="Normal 17 5 6" xfId="6317"/>
    <cellStyle name="Normal 17 5 6 2" xfId="6318"/>
    <cellStyle name="Normal 17 5 6 2 2" xfId="6319"/>
    <cellStyle name="Normal 17 5 6 2 2 2" xfId="19494"/>
    <cellStyle name="Normal 17 5 6 2 2 3" xfId="19495"/>
    <cellStyle name="Normal 17 5 6 2 3" xfId="6320"/>
    <cellStyle name="Normal 17 5 6 2 3 2" xfId="19496"/>
    <cellStyle name="Normal 17 5 6 2 3 3" xfId="19497"/>
    <cellStyle name="Normal 17 5 6 2 4" xfId="19498"/>
    <cellStyle name="Normal 17 5 6 2 5" xfId="19499"/>
    <cellStyle name="Normal 17 5 6 3" xfId="6321"/>
    <cellStyle name="Normal 17 5 6 3 2" xfId="19500"/>
    <cellStyle name="Normal 17 5 6 3 3" xfId="19501"/>
    <cellStyle name="Normal 17 5 6 4" xfId="6322"/>
    <cellStyle name="Normal 17 5 6 4 2" xfId="19502"/>
    <cellStyle name="Normal 17 5 6 4 3" xfId="19503"/>
    <cellStyle name="Normal 17 5 6 5" xfId="19504"/>
    <cellStyle name="Normal 17 5 6 6" xfId="19505"/>
    <cellStyle name="Normal 17 5 7" xfId="6323"/>
    <cellStyle name="Normal 17 5 7 2" xfId="6324"/>
    <cellStyle name="Normal 17 5 7 2 2" xfId="19506"/>
    <cellStyle name="Normal 17 5 7 2 3" xfId="19507"/>
    <cellStyle name="Normal 17 5 7 3" xfId="6325"/>
    <cellStyle name="Normal 17 5 7 3 2" xfId="19508"/>
    <cellStyle name="Normal 17 5 7 3 3" xfId="19509"/>
    <cellStyle name="Normal 17 5 7 4" xfId="19510"/>
    <cellStyle name="Normal 17 5 7 5" xfId="19511"/>
    <cellStyle name="Normal 17 5 8" xfId="6326"/>
    <cellStyle name="Normal 17 5 8 2" xfId="19512"/>
    <cellStyle name="Normal 17 5 8 3" xfId="19513"/>
    <cellStyle name="Normal 17 5 9" xfId="6327"/>
    <cellStyle name="Normal 17 5 9 2" xfId="19514"/>
    <cellStyle name="Normal 17 5 9 3" xfId="19515"/>
    <cellStyle name="Normal 17 6" xfId="6328"/>
    <cellStyle name="Normal 17 6 10" xfId="19516"/>
    <cellStyle name="Normal 17 6 11" xfId="19517"/>
    <cellStyle name="Normal 17 6 2" xfId="6329"/>
    <cellStyle name="Normal 17 6 2 2" xfId="6330"/>
    <cellStyle name="Normal 17 6 2 2 2" xfId="6331"/>
    <cellStyle name="Normal 17 6 2 2 2 2" xfId="6332"/>
    <cellStyle name="Normal 17 6 2 2 2 2 2" xfId="6333"/>
    <cellStyle name="Normal 17 6 2 2 2 2 2 2" xfId="19518"/>
    <cellStyle name="Normal 17 6 2 2 2 2 2 3" xfId="19519"/>
    <cellStyle name="Normal 17 6 2 2 2 2 3" xfId="6334"/>
    <cellStyle name="Normal 17 6 2 2 2 2 3 2" xfId="19520"/>
    <cellStyle name="Normal 17 6 2 2 2 2 3 3" xfId="19521"/>
    <cellStyle name="Normal 17 6 2 2 2 2 4" xfId="19522"/>
    <cellStyle name="Normal 17 6 2 2 2 2 5" xfId="19523"/>
    <cellStyle name="Normal 17 6 2 2 2 3" xfId="6335"/>
    <cellStyle name="Normal 17 6 2 2 2 3 2" xfId="19524"/>
    <cellStyle name="Normal 17 6 2 2 2 3 3" xfId="19525"/>
    <cellStyle name="Normal 17 6 2 2 2 4" xfId="6336"/>
    <cellStyle name="Normal 17 6 2 2 2 4 2" xfId="19526"/>
    <cellStyle name="Normal 17 6 2 2 2 4 3" xfId="19527"/>
    <cellStyle name="Normal 17 6 2 2 2 5" xfId="19528"/>
    <cellStyle name="Normal 17 6 2 2 2 6" xfId="19529"/>
    <cellStyle name="Normal 17 6 2 2 3" xfId="6337"/>
    <cellStyle name="Normal 17 6 2 2 3 2" xfId="6338"/>
    <cellStyle name="Normal 17 6 2 2 3 2 2" xfId="19530"/>
    <cellStyle name="Normal 17 6 2 2 3 2 3" xfId="19531"/>
    <cellStyle name="Normal 17 6 2 2 3 3" xfId="6339"/>
    <cellStyle name="Normal 17 6 2 2 3 3 2" xfId="19532"/>
    <cellStyle name="Normal 17 6 2 2 3 3 3" xfId="19533"/>
    <cellStyle name="Normal 17 6 2 2 3 4" xfId="19534"/>
    <cellStyle name="Normal 17 6 2 2 3 5" xfId="19535"/>
    <cellStyle name="Normal 17 6 2 2 4" xfId="6340"/>
    <cellStyle name="Normal 17 6 2 2 4 2" xfId="19536"/>
    <cellStyle name="Normal 17 6 2 2 4 3" xfId="19537"/>
    <cellStyle name="Normal 17 6 2 2 5" xfId="6341"/>
    <cellStyle name="Normal 17 6 2 2 5 2" xfId="19538"/>
    <cellStyle name="Normal 17 6 2 2 5 3" xfId="19539"/>
    <cellStyle name="Normal 17 6 2 2 6" xfId="19540"/>
    <cellStyle name="Normal 17 6 2 2 7" xfId="19541"/>
    <cellStyle name="Normal 17 6 2 3" xfId="6342"/>
    <cellStyle name="Normal 17 6 2 3 2" xfId="6343"/>
    <cellStyle name="Normal 17 6 2 3 2 2" xfId="6344"/>
    <cellStyle name="Normal 17 6 2 3 2 2 2" xfId="19542"/>
    <cellStyle name="Normal 17 6 2 3 2 2 3" xfId="19543"/>
    <cellStyle name="Normal 17 6 2 3 2 3" xfId="6345"/>
    <cellStyle name="Normal 17 6 2 3 2 3 2" xfId="19544"/>
    <cellStyle name="Normal 17 6 2 3 2 3 3" xfId="19545"/>
    <cellStyle name="Normal 17 6 2 3 2 4" xfId="19546"/>
    <cellStyle name="Normal 17 6 2 3 2 5" xfId="19547"/>
    <cellStyle name="Normal 17 6 2 3 3" xfId="6346"/>
    <cellStyle name="Normal 17 6 2 3 3 2" xfId="19548"/>
    <cellStyle name="Normal 17 6 2 3 3 3" xfId="19549"/>
    <cellStyle name="Normal 17 6 2 3 4" xfId="6347"/>
    <cellStyle name="Normal 17 6 2 3 4 2" xfId="19550"/>
    <cellStyle name="Normal 17 6 2 3 4 3" xfId="19551"/>
    <cellStyle name="Normal 17 6 2 3 5" xfId="19552"/>
    <cellStyle name="Normal 17 6 2 3 6" xfId="19553"/>
    <cellStyle name="Normal 17 6 2 4" xfId="6348"/>
    <cellStyle name="Normal 17 6 2 4 2" xfId="6349"/>
    <cellStyle name="Normal 17 6 2 4 2 2" xfId="19554"/>
    <cellStyle name="Normal 17 6 2 4 2 3" xfId="19555"/>
    <cellStyle name="Normal 17 6 2 4 3" xfId="6350"/>
    <cellStyle name="Normal 17 6 2 4 3 2" xfId="19556"/>
    <cellStyle name="Normal 17 6 2 4 3 3" xfId="19557"/>
    <cellStyle name="Normal 17 6 2 4 4" xfId="19558"/>
    <cellStyle name="Normal 17 6 2 4 5" xfId="19559"/>
    <cellStyle name="Normal 17 6 2 5" xfId="6351"/>
    <cellStyle name="Normal 17 6 2 5 2" xfId="19560"/>
    <cellStyle name="Normal 17 6 2 5 3" xfId="19561"/>
    <cellStyle name="Normal 17 6 2 6" xfId="6352"/>
    <cellStyle name="Normal 17 6 2 6 2" xfId="19562"/>
    <cellStyle name="Normal 17 6 2 6 3" xfId="19563"/>
    <cellStyle name="Normal 17 6 2 7" xfId="19564"/>
    <cellStyle name="Normal 17 6 2 8" xfId="19565"/>
    <cellStyle name="Normal 17 6 3" xfId="6353"/>
    <cellStyle name="Normal 17 6 3 2" xfId="6354"/>
    <cellStyle name="Normal 17 6 3 2 2" xfId="6355"/>
    <cellStyle name="Normal 17 6 3 2 2 2" xfId="6356"/>
    <cellStyle name="Normal 17 6 3 2 2 2 2" xfId="6357"/>
    <cellStyle name="Normal 17 6 3 2 2 2 2 2" xfId="19566"/>
    <cellStyle name="Normal 17 6 3 2 2 2 2 3" xfId="19567"/>
    <cellStyle name="Normal 17 6 3 2 2 2 3" xfId="6358"/>
    <cellStyle name="Normal 17 6 3 2 2 2 3 2" xfId="19568"/>
    <cellStyle name="Normal 17 6 3 2 2 2 3 3" xfId="19569"/>
    <cellStyle name="Normal 17 6 3 2 2 2 4" xfId="19570"/>
    <cellStyle name="Normal 17 6 3 2 2 2 5" xfId="19571"/>
    <cellStyle name="Normal 17 6 3 2 2 3" xfId="6359"/>
    <cellStyle name="Normal 17 6 3 2 2 3 2" xfId="19572"/>
    <cellStyle name="Normal 17 6 3 2 2 3 3" xfId="19573"/>
    <cellStyle name="Normal 17 6 3 2 2 4" xfId="6360"/>
    <cellStyle name="Normal 17 6 3 2 2 4 2" xfId="19574"/>
    <cellStyle name="Normal 17 6 3 2 2 4 3" xfId="19575"/>
    <cellStyle name="Normal 17 6 3 2 2 5" xfId="19576"/>
    <cellStyle name="Normal 17 6 3 2 2 6" xfId="19577"/>
    <cellStyle name="Normal 17 6 3 2 3" xfId="6361"/>
    <cellStyle name="Normal 17 6 3 2 3 2" xfId="6362"/>
    <cellStyle name="Normal 17 6 3 2 3 2 2" xfId="19578"/>
    <cellStyle name="Normal 17 6 3 2 3 2 3" xfId="19579"/>
    <cellStyle name="Normal 17 6 3 2 3 3" xfId="6363"/>
    <cellStyle name="Normal 17 6 3 2 3 3 2" xfId="19580"/>
    <cellStyle name="Normal 17 6 3 2 3 3 3" xfId="19581"/>
    <cellStyle name="Normal 17 6 3 2 3 4" xfId="19582"/>
    <cellStyle name="Normal 17 6 3 2 3 5" xfId="19583"/>
    <cellStyle name="Normal 17 6 3 2 4" xfId="6364"/>
    <cellStyle name="Normal 17 6 3 2 4 2" xfId="19584"/>
    <cellStyle name="Normal 17 6 3 2 4 3" xfId="19585"/>
    <cellStyle name="Normal 17 6 3 2 5" xfId="6365"/>
    <cellStyle name="Normal 17 6 3 2 5 2" xfId="19586"/>
    <cellStyle name="Normal 17 6 3 2 5 3" xfId="19587"/>
    <cellStyle name="Normal 17 6 3 2 6" xfId="19588"/>
    <cellStyle name="Normal 17 6 3 2 7" xfId="19589"/>
    <cellStyle name="Normal 17 6 3 3" xfId="6366"/>
    <cellStyle name="Normal 17 6 3 3 2" xfId="6367"/>
    <cellStyle name="Normal 17 6 3 3 2 2" xfId="6368"/>
    <cellStyle name="Normal 17 6 3 3 2 2 2" xfId="19590"/>
    <cellStyle name="Normal 17 6 3 3 2 2 3" xfId="19591"/>
    <cellStyle name="Normal 17 6 3 3 2 3" xfId="6369"/>
    <cellStyle name="Normal 17 6 3 3 2 3 2" xfId="19592"/>
    <cellStyle name="Normal 17 6 3 3 2 3 3" xfId="19593"/>
    <cellStyle name="Normal 17 6 3 3 2 4" xfId="19594"/>
    <cellStyle name="Normal 17 6 3 3 2 5" xfId="19595"/>
    <cellStyle name="Normal 17 6 3 3 3" xfId="6370"/>
    <cellStyle name="Normal 17 6 3 3 3 2" xfId="19596"/>
    <cellStyle name="Normal 17 6 3 3 3 3" xfId="19597"/>
    <cellStyle name="Normal 17 6 3 3 4" xfId="6371"/>
    <cellStyle name="Normal 17 6 3 3 4 2" xfId="19598"/>
    <cellStyle name="Normal 17 6 3 3 4 3" xfId="19599"/>
    <cellStyle name="Normal 17 6 3 3 5" xfId="19600"/>
    <cellStyle name="Normal 17 6 3 3 6" xfId="19601"/>
    <cellStyle name="Normal 17 6 3 4" xfId="6372"/>
    <cellStyle name="Normal 17 6 3 4 2" xfId="6373"/>
    <cellStyle name="Normal 17 6 3 4 2 2" xfId="19602"/>
    <cellStyle name="Normal 17 6 3 4 2 3" xfId="19603"/>
    <cellStyle name="Normal 17 6 3 4 3" xfId="6374"/>
    <cellStyle name="Normal 17 6 3 4 3 2" xfId="19604"/>
    <cellStyle name="Normal 17 6 3 4 3 3" xfId="19605"/>
    <cellStyle name="Normal 17 6 3 4 4" xfId="19606"/>
    <cellStyle name="Normal 17 6 3 4 5" xfId="19607"/>
    <cellStyle name="Normal 17 6 3 5" xfId="6375"/>
    <cellStyle name="Normal 17 6 3 5 2" xfId="19608"/>
    <cellStyle name="Normal 17 6 3 5 3" xfId="19609"/>
    <cellStyle name="Normal 17 6 3 6" xfId="6376"/>
    <cellStyle name="Normal 17 6 3 6 2" xfId="19610"/>
    <cellStyle name="Normal 17 6 3 6 3" xfId="19611"/>
    <cellStyle name="Normal 17 6 3 7" xfId="19612"/>
    <cellStyle name="Normal 17 6 3 8" xfId="19613"/>
    <cellStyle name="Normal 17 6 4" xfId="6377"/>
    <cellStyle name="Normal 17 6 4 2" xfId="6378"/>
    <cellStyle name="Normal 17 6 4 2 2" xfId="6379"/>
    <cellStyle name="Normal 17 6 4 2 2 2" xfId="6380"/>
    <cellStyle name="Normal 17 6 4 2 2 2 2" xfId="6381"/>
    <cellStyle name="Normal 17 6 4 2 2 2 2 2" xfId="19614"/>
    <cellStyle name="Normal 17 6 4 2 2 2 2 3" xfId="19615"/>
    <cellStyle name="Normal 17 6 4 2 2 2 3" xfId="6382"/>
    <cellStyle name="Normal 17 6 4 2 2 2 3 2" xfId="19616"/>
    <cellStyle name="Normal 17 6 4 2 2 2 3 3" xfId="19617"/>
    <cellStyle name="Normal 17 6 4 2 2 2 4" xfId="19618"/>
    <cellStyle name="Normal 17 6 4 2 2 2 5" xfId="19619"/>
    <cellStyle name="Normal 17 6 4 2 2 3" xfId="6383"/>
    <cellStyle name="Normal 17 6 4 2 2 3 2" xfId="19620"/>
    <cellStyle name="Normal 17 6 4 2 2 3 3" xfId="19621"/>
    <cellStyle name="Normal 17 6 4 2 2 4" xfId="6384"/>
    <cellStyle name="Normal 17 6 4 2 2 4 2" xfId="19622"/>
    <cellStyle name="Normal 17 6 4 2 2 4 3" xfId="19623"/>
    <cellStyle name="Normal 17 6 4 2 2 5" xfId="19624"/>
    <cellStyle name="Normal 17 6 4 2 2 6" xfId="19625"/>
    <cellStyle name="Normal 17 6 4 2 3" xfId="6385"/>
    <cellStyle name="Normal 17 6 4 2 3 2" xfId="6386"/>
    <cellStyle name="Normal 17 6 4 2 3 2 2" xfId="19626"/>
    <cellStyle name="Normal 17 6 4 2 3 2 3" xfId="19627"/>
    <cellStyle name="Normal 17 6 4 2 3 3" xfId="6387"/>
    <cellStyle name="Normal 17 6 4 2 3 3 2" xfId="19628"/>
    <cellStyle name="Normal 17 6 4 2 3 3 3" xfId="19629"/>
    <cellStyle name="Normal 17 6 4 2 3 4" xfId="19630"/>
    <cellStyle name="Normal 17 6 4 2 3 5" xfId="19631"/>
    <cellStyle name="Normal 17 6 4 2 4" xfId="6388"/>
    <cellStyle name="Normal 17 6 4 2 4 2" xfId="19632"/>
    <cellStyle name="Normal 17 6 4 2 4 3" xfId="19633"/>
    <cellStyle name="Normal 17 6 4 2 5" xfId="6389"/>
    <cellStyle name="Normal 17 6 4 2 5 2" xfId="19634"/>
    <cellStyle name="Normal 17 6 4 2 5 3" xfId="19635"/>
    <cellStyle name="Normal 17 6 4 2 6" xfId="19636"/>
    <cellStyle name="Normal 17 6 4 2 7" xfId="19637"/>
    <cellStyle name="Normal 17 6 4 3" xfId="6390"/>
    <cellStyle name="Normal 17 6 4 3 2" xfId="6391"/>
    <cellStyle name="Normal 17 6 4 3 2 2" xfId="6392"/>
    <cellStyle name="Normal 17 6 4 3 2 2 2" xfId="19638"/>
    <cellStyle name="Normal 17 6 4 3 2 2 3" xfId="19639"/>
    <cellStyle name="Normal 17 6 4 3 2 3" xfId="6393"/>
    <cellStyle name="Normal 17 6 4 3 2 3 2" xfId="19640"/>
    <cellStyle name="Normal 17 6 4 3 2 3 3" xfId="19641"/>
    <cellStyle name="Normal 17 6 4 3 2 4" xfId="19642"/>
    <cellStyle name="Normal 17 6 4 3 2 5" xfId="19643"/>
    <cellStyle name="Normal 17 6 4 3 3" xfId="6394"/>
    <cellStyle name="Normal 17 6 4 3 3 2" xfId="19644"/>
    <cellStyle name="Normal 17 6 4 3 3 3" xfId="19645"/>
    <cellStyle name="Normal 17 6 4 3 4" xfId="6395"/>
    <cellStyle name="Normal 17 6 4 3 4 2" xfId="19646"/>
    <cellStyle name="Normal 17 6 4 3 4 3" xfId="19647"/>
    <cellStyle name="Normal 17 6 4 3 5" xfId="19648"/>
    <cellStyle name="Normal 17 6 4 3 6" xfId="19649"/>
    <cellStyle name="Normal 17 6 4 4" xfId="6396"/>
    <cellStyle name="Normal 17 6 4 4 2" xfId="6397"/>
    <cellStyle name="Normal 17 6 4 4 2 2" xfId="19650"/>
    <cellStyle name="Normal 17 6 4 4 2 3" xfId="19651"/>
    <cellStyle name="Normal 17 6 4 4 3" xfId="6398"/>
    <cellStyle name="Normal 17 6 4 4 3 2" xfId="19652"/>
    <cellStyle name="Normal 17 6 4 4 3 3" xfId="19653"/>
    <cellStyle name="Normal 17 6 4 4 4" xfId="19654"/>
    <cellStyle name="Normal 17 6 4 4 5" xfId="19655"/>
    <cellStyle name="Normal 17 6 4 5" xfId="6399"/>
    <cellStyle name="Normal 17 6 4 5 2" xfId="19656"/>
    <cellStyle name="Normal 17 6 4 5 3" xfId="19657"/>
    <cellStyle name="Normal 17 6 4 6" xfId="6400"/>
    <cellStyle name="Normal 17 6 4 6 2" xfId="19658"/>
    <cellStyle name="Normal 17 6 4 6 3" xfId="19659"/>
    <cellStyle name="Normal 17 6 4 7" xfId="19660"/>
    <cellStyle name="Normal 17 6 4 8" xfId="19661"/>
    <cellStyle name="Normal 17 6 5" xfId="6401"/>
    <cellStyle name="Normal 17 6 5 2" xfId="6402"/>
    <cellStyle name="Normal 17 6 5 2 2" xfId="6403"/>
    <cellStyle name="Normal 17 6 5 2 2 2" xfId="6404"/>
    <cellStyle name="Normal 17 6 5 2 2 2 2" xfId="19662"/>
    <cellStyle name="Normal 17 6 5 2 2 2 3" xfId="19663"/>
    <cellStyle name="Normal 17 6 5 2 2 3" xfId="6405"/>
    <cellStyle name="Normal 17 6 5 2 2 3 2" xfId="19664"/>
    <cellStyle name="Normal 17 6 5 2 2 3 3" xfId="19665"/>
    <cellStyle name="Normal 17 6 5 2 2 4" xfId="19666"/>
    <cellStyle name="Normal 17 6 5 2 2 5" xfId="19667"/>
    <cellStyle name="Normal 17 6 5 2 3" xfId="6406"/>
    <cellStyle name="Normal 17 6 5 2 3 2" xfId="19668"/>
    <cellStyle name="Normal 17 6 5 2 3 3" xfId="19669"/>
    <cellStyle name="Normal 17 6 5 2 4" xfId="6407"/>
    <cellStyle name="Normal 17 6 5 2 4 2" xfId="19670"/>
    <cellStyle name="Normal 17 6 5 2 4 3" xfId="19671"/>
    <cellStyle name="Normal 17 6 5 2 5" xfId="19672"/>
    <cellStyle name="Normal 17 6 5 2 6" xfId="19673"/>
    <cellStyle name="Normal 17 6 5 3" xfId="6408"/>
    <cellStyle name="Normal 17 6 5 3 2" xfId="6409"/>
    <cellStyle name="Normal 17 6 5 3 2 2" xfId="19674"/>
    <cellStyle name="Normal 17 6 5 3 2 3" xfId="19675"/>
    <cellStyle name="Normal 17 6 5 3 3" xfId="6410"/>
    <cellStyle name="Normal 17 6 5 3 3 2" xfId="19676"/>
    <cellStyle name="Normal 17 6 5 3 3 3" xfId="19677"/>
    <cellStyle name="Normal 17 6 5 3 4" xfId="19678"/>
    <cellStyle name="Normal 17 6 5 3 5" xfId="19679"/>
    <cellStyle name="Normal 17 6 5 4" xfId="6411"/>
    <cellStyle name="Normal 17 6 5 4 2" xfId="19680"/>
    <cellStyle name="Normal 17 6 5 4 3" xfId="19681"/>
    <cellStyle name="Normal 17 6 5 5" xfId="6412"/>
    <cellStyle name="Normal 17 6 5 5 2" xfId="19682"/>
    <cellStyle name="Normal 17 6 5 5 3" xfId="19683"/>
    <cellStyle name="Normal 17 6 5 6" xfId="19684"/>
    <cellStyle name="Normal 17 6 5 7" xfId="19685"/>
    <cellStyle name="Normal 17 6 6" xfId="6413"/>
    <cellStyle name="Normal 17 6 6 2" xfId="6414"/>
    <cellStyle name="Normal 17 6 6 2 2" xfId="6415"/>
    <cellStyle name="Normal 17 6 6 2 2 2" xfId="19686"/>
    <cellStyle name="Normal 17 6 6 2 2 3" xfId="19687"/>
    <cellStyle name="Normal 17 6 6 2 3" xfId="6416"/>
    <cellStyle name="Normal 17 6 6 2 3 2" xfId="19688"/>
    <cellStyle name="Normal 17 6 6 2 3 3" xfId="19689"/>
    <cellStyle name="Normal 17 6 6 2 4" xfId="19690"/>
    <cellStyle name="Normal 17 6 6 2 5" xfId="19691"/>
    <cellStyle name="Normal 17 6 6 3" xfId="6417"/>
    <cellStyle name="Normal 17 6 6 3 2" xfId="19692"/>
    <cellStyle name="Normal 17 6 6 3 3" xfId="19693"/>
    <cellStyle name="Normal 17 6 6 4" xfId="6418"/>
    <cellStyle name="Normal 17 6 6 4 2" xfId="19694"/>
    <cellStyle name="Normal 17 6 6 4 3" xfId="19695"/>
    <cellStyle name="Normal 17 6 6 5" xfId="19696"/>
    <cellStyle name="Normal 17 6 6 6" xfId="19697"/>
    <cellStyle name="Normal 17 6 7" xfId="6419"/>
    <cellStyle name="Normal 17 6 7 2" xfId="6420"/>
    <cellStyle name="Normal 17 6 7 2 2" xfId="19698"/>
    <cellStyle name="Normal 17 6 7 2 3" xfId="19699"/>
    <cellStyle name="Normal 17 6 7 3" xfId="6421"/>
    <cellStyle name="Normal 17 6 7 3 2" xfId="19700"/>
    <cellStyle name="Normal 17 6 7 3 3" xfId="19701"/>
    <cellStyle name="Normal 17 6 7 4" xfId="19702"/>
    <cellStyle name="Normal 17 6 7 5" xfId="19703"/>
    <cellStyle name="Normal 17 6 8" xfId="6422"/>
    <cellStyle name="Normal 17 6 8 2" xfId="19704"/>
    <cellStyle name="Normal 17 6 8 3" xfId="19705"/>
    <cellStyle name="Normal 17 6 9" xfId="6423"/>
    <cellStyle name="Normal 17 6 9 2" xfId="19706"/>
    <cellStyle name="Normal 17 6 9 3" xfId="19707"/>
    <cellStyle name="Normal 17 7" xfId="6424"/>
    <cellStyle name="Normal 17 7 10" xfId="19708"/>
    <cellStyle name="Normal 17 7 11" xfId="19709"/>
    <cellStyle name="Normal 17 7 2" xfId="6425"/>
    <cellStyle name="Normal 17 7 2 2" xfId="6426"/>
    <cellStyle name="Normal 17 7 2 2 2" xfId="6427"/>
    <cellStyle name="Normal 17 7 2 2 2 2" xfId="6428"/>
    <cellStyle name="Normal 17 7 2 2 2 2 2" xfId="6429"/>
    <cellStyle name="Normal 17 7 2 2 2 2 2 2" xfId="19710"/>
    <cellStyle name="Normal 17 7 2 2 2 2 2 3" xfId="19711"/>
    <cellStyle name="Normal 17 7 2 2 2 2 3" xfId="6430"/>
    <cellStyle name="Normal 17 7 2 2 2 2 3 2" xfId="19712"/>
    <cellStyle name="Normal 17 7 2 2 2 2 3 3" xfId="19713"/>
    <cellStyle name="Normal 17 7 2 2 2 2 4" xfId="19714"/>
    <cellStyle name="Normal 17 7 2 2 2 2 5" xfId="19715"/>
    <cellStyle name="Normal 17 7 2 2 2 3" xfId="6431"/>
    <cellStyle name="Normal 17 7 2 2 2 3 2" xfId="19716"/>
    <cellStyle name="Normal 17 7 2 2 2 3 3" xfId="19717"/>
    <cellStyle name="Normal 17 7 2 2 2 4" xfId="6432"/>
    <cellStyle name="Normal 17 7 2 2 2 4 2" xfId="19718"/>
    <cellStyle name="Normal 17 7 2 2 2 4 3" xfId="19719"/>
    <cellStyle name="Normal 17 7 2 2 2 5" xfId="19720"/>
    <cellStyle name="Normal 17 7 2 2 2 6" xfId="19721"/>
    <cellStyle name="Normal 17 7 2 2 3" xfId="6433"/>
    <cellStyle name="Normal 17 7 2 2 3 2" xfId="6434"/>
    <cellStyle name="Normal 17 7 2 2 3 2 2" xfId="19722"/>
    <cellStyle name="Normal 17 7 2 2 3 2 3" xfId="19723"/>
    <cellStyle name="Normal 17 7 2 2 3 3" xfId="6435"/>
    <cellStyle name="Normal 17 7 2 2 3 3 2" xfId="19724"/>
    <cellStyle name="Normal 17 7 2 2 3 3 3" xfId="19725"/>
    <cellStyle name="Normal 17 7 2 2 3 4" xfId="19726"/>
    <cellStyle name="Normal 17 7 2 2 3 5" xfId="19727"/>
    <cellStyle name="Normal 17 7 2 2 4" xfId="6436"/>
    <cellStyle name="Normal 17 7 2 2 4 2" xfId="19728"/>
    <cellStyle name="Normal 17 7 2 2 4 3" xfId="19729"/>
    <cellStyle name="Normal 17 7 2 2 5" xfId="6437"/>
    <cellStyle name="Normal 17 7 2 2 5 2" xfId="19730"/>
    <cellStyle name="Normal 17 7 2 2 5 3" xfId="19731"/>
    <cellStyle name="Normal 17 7 2 2 6" xfId="19732"/>
    <cellStyle name="Normal 17 7 2 2 7" xfId="19733"/>
    <cellStyle name="Normal 17 7 2 3" xfId="6438"/>
    <cellStyle name="Normal 17 7 2 3 2" xfId="6439"/>
    <cellStyle name="Normal 17 7 2 3 2 2" xfId="6440"/>
    <cellStyle name="Normal 17 7 2 3 2 2 2" xfId="19734"/>
    <cellStyle name="Normal 17 7 2 3 2 2 3" xfId="19735"/>
    <cellStyle name="Normal 17 7 2 3 2 3" xfId="6441"/>
    <cellStyle name="Normal 17 7 2 3 2 3 2" xfId="19736"/>
    <cellStyle name="Normal 17 7 2 3 2 3 3" xfId="19737"/>
    <cellStyle name="Normal 17 7 2 3 2 4" xfId="19738"/>
    <cellStyle name="Normal 17 7 2 3 2 5" xfId="19739"/>
    <cellStyle name="Normal 17 7 2 3 3" xfId="6442"/>
    <cellStyle name="Normal 17 7 2 3 3 2" xfId="19740"/>
    <cellStyle name="Normal 17 7 2 3 3 3" xfId="19741"/>
    <cellStyle name="Normal 17 7 2 3 4" xfId="6443"/>
    <cellStyle name="Normal 17 7 2 3 4 2" xfId="19742"/>
    <cellStyle name="Normal 17 7 2 3 4 3" xfId="19743"/>
    <cellStyle name="Normal 17 7 2 3 5" xfId="19744"/>
    <cellStyle name="Normal 17 7 2 3 6" xfId="19745"/>
    <cellStyle name="Normal 17 7 2 4" xfId="6444"/>
    <cellStyle name="Normal 17 7 2 4 2" xfId="6445"/>
    <cellStyle name="Normal 17 7 2 4 2 2" xfId="19746"/>
    <cellStyle name="Normal 17 7 2 4 2 3" xfId="19747"/>
    <cellStyle name="Normal 17 7 2 4 3" xfId="6446"/>
    <cellStyle name="Normal 17 7 2 4 3 2" xfId="19748"/>
    <cellStyle name="Normal 17 7 2 4 3 3" xfId="19749"/>
    <cellStyle name="Normal 17 7 2 4 4" xfId="19750"/>
    <cellStyle name="Normal 17 7 2 4 5" xfId="19751"/>
    <cellStyle name="Normal 17 7 2 5" xfId="6447"/>
    <cellStyle name="Normal 17 7 2 5 2" xfId="19752"/>
    <cellStyle name="Normal 17 7 2 5 3" xfId="19753"/>
    <cellStyle name="Normal 17 7 2 6" xfId="6448"/>
    <cellStyle name="Normal 17 7 2 6 2" xfId="19754"/>
    <cellStyle name="Normal 17 7 2 6 3" xfId="19755"/>
    <cellStyle name="Normal 17 7 2 7" xfId="19756"/>
    <cellStyle name="Normal 17 7 2 8" xfId="19757"/>
    <cellStyle name="Normal 17 7 3" xfId="6449"/>
    <cellStyle name="Normal 17 7 3 2" xfId="6450"/>
    <cellStyle name="Normal 17 7 3 2 2" xfId="6451"/>
    <cellStyle name="Normal 17 7 3 2 2 2" xfId="6452"/>
    <cellStyle name="Normal 17 7 3 2 2 2 2" xfId="6453"/>
    <cellStyle name="Normal 17 7 3 2 2 2 2 2" xfId="19758"/>
    <cellStyle name="Normal 17 7 3 2 2 2 2 3" xfId="19759"/>
    <cellStyle name="Normal 17 7 3 2 2 2 3" xfId="6454"/>
    <cellStyle name="Normal 17 7 3 2 2 2 3 2" xfId="19760"/>
    <cellStyle name="Normal 17 7 3 2 2 2 3 3" xfId="19761"/>
    <cellStyle name="Normal 17 7 3 2 2 2 4" xfId="19762"/>
    <cellStyle name="Normal 17 7 3 2 2 2 5" xfId="19763"/>
    <cellStyle name="Normal 17 7 3 2 2 3" xfId="6455"/>
    <cellStyle name="Normal 17 7 3 2 2 3 2" xfId="19764"/>
    <cellStyle name="Normal 17 7 3 2 2 3 3" xfId="19765"/>
    <cellStyle name="Normal 17 7 3 2 2 4" xfId="6456"/>
    <cellStyle name="Normal 17 7 3 2 2 4 2" xfId="19766"/>
    <cellStyle name="Normal 17 7 3 2 2 4 3" xfId="19767"/>
    <cellStyle name="Normal 17 7 3 2 2 5" xfId="19768"/>
    <cellStyle name="Normal 17 7 3 2 2 6" xfId="19769"/>
    <cellStyle name="Normal 17 7 3 2 3" xfId="6457"/>
    <cellStyle name="Normal 17 7 3 2 3 2" xfId="6458"/>
    <cellStyle name="Normal 17 7 3 2 3 2 2" xfId="19770"/>
    <cellStyle name="Normal 17 7 3 2 3 2 3" xfId="19771"/>
    <cellStyle name="Normal 17 7 3 2 3 3" xfId="6459"/>
    <cellStyle name="Normal 17 7 3 2 3 3 2" xfId="19772"/>
    <cellStyle name="Normal 17 7 3 2 3 3 3" xfId="19773"/>
    <cellStyle name="Normal 17 7 3 2 3 4" xfId="19774"/>
    <cellStyle name="Normal 17 7 3 2 3 5" xfId="19775"/>
    <cellStyle name="Normal 17 7 3 2 4" xfId="6460"/>
    <cellStyle name="Normal 17 7 3 2 4 2" xfId="19776"/>
    <cellStyle name="Normal 17 7 3 2 4 3" xfId="19777"/>
    <cellStyle name="Normal 17 7 3 2 5" xfId="6461"/>
    <cellStyle name="Normal 17 7 3 2 5 2" xfId="19778"/>
    <cellStyle name="Normal 17 7 3 2 5 3" xfId="19779"/>
    <cellStyle name="Normal 17 7 3 2 6" xfId="19780"/>
    <cellStyle name="Normal 17 7 3 2 7" xfId="19781"/>
    <cellStyle name="Normal 17 7 3 3" xfId="6462"/>
    <cellStyle name="Normal 17 7 3 3 2" xfId="6463"/>
    <cellStyle name="Normal 17 7 3 3 2 2" xfId="6464"/>
    <cellStyle name="Normal 17 7 3 3 2 2 2" xfId="19782"/>
    <cellStyle name="Normal 17 7 3 3 2 2 3" xfId="19783"/>
    <cellStyle name="Normal 17 7 3 3 2 3" xfId="6465"/>
    <cellStyle name="Normal 17 7 3 3 2 3 2" xfId="19784"/>
    <cellStyle name="Normal 17 7 3 3 2 3 3" xfId="19785"/>
    <cellStyle name="Normal 17 7 3 3 2 4" xfId="19786"/>
    <cellStyle name="Normal 17 7 3 3 2 5" xfId="19787"/>
    <cellStyle name="Normal 17 7 3 3 3" xfId="6466"/>
    <cellStyle name="Normal 17 7 3 3 3 2" xfId="19788"/>
    <cellStyle name="Normal 17 7 3 3 3 3" xfId="19789"/>
    <cellStyle name="Normal 17 7 3 3 4" xfId="6467"/>
    <cellStyle name="Normal 17 7 3 3 4 2" xfId="19790"/>
    <cellStyle name="Normal 17 7 3 3 4 3" xfId="19791"/>
    <cellStyle name="Normal 17 7 3 3 5" xfId="19792"/>
    <cellStyle name="Normal 17 7 3 3 6" xfId="19793"/>
    <cellStyle name="Normal 17 7 3 4" xfId="6468"/>
    <cellStyle name="Normal 17 7 3 4 2" xfId="6469"/>
    <cellStyle name="Normal 17 7 3 4 2 2" xfId="19794"/>
    <cellStyle name="Normal 17 7 3 4 2 3" xfId="19795"/>
    <cellStyle name="Normal 17 7 3 4 3" xfId="6470"/>
    <cellStyle name="Normal 17 7 3 4 3 2" xfId="19796"/>
    <cellStyle name="Normal 17 7 3 4 3 3" xfId="19797"/>
    <cellStyle name="Normal 17 7 3 4 4" xfId="19798"/>
    <cellStyle name="Normal 17 7 3 4 5" xfId="19799"/>
    <cellStyle name="Normal 17 7 3 5" xfId="6471"/>
    <cellStyle name="Normal 17 7 3 5 2" xfId="19800"/>
    <cellStyle name="Normal 17 7 3 5 3" xfId="19801"/>
    <cellStyle name="Normal 17 7 3 6" xfId="6472"/>
    <cellStyle name="Normal 17 7 3 6 2" xfId="19802"/>
    <cellStyle name="Normal 17 7 3 6 3" xfId="19803"/>
    <cellStyle name="Normal 17 7 3 7" xfId="19804"/>
    <cellStyle name="Normal 17 7 3 8" xfId="19805"/>
    <cellStyle name="Normal 17 7 4" xfId="6473"/>
    <cellStyle name="Normal 17 7 4 2" xfId="6474"/>
    <cellStyle name="Normal 17 7 4 2 2" xfId="6475"/>
    <cellStyle name="Normal 17 7 4 2 2 2" xfId="6476"/>
    <cellStyle name="Normal 17 7 4 2 2 2 2" xfId="6477"/>
    <cellStyle name="Normal 17 7 4 2 2 2 2 2" xfId="19806"/>
    <cellStyle name="Normal 17 7 4 2 2 2 2 3" xfId="19807"/>
    <cellStyle name="Normal 17 7 4 2 2 2 3" xfId="6478"/>
    <cellStyle name="Normal 17 7 4 2 2 2 3 2" xfId="19808"/>
    <cellStyle name="Normal 17 7 4 2 2 2 3 3" xfId="19809"/>
    <cellStyle name="Normal 17 7 4 2 2 2 4" xfId="19810"/>
    <cellStyle name="Normal 17 7 4 2 2 2 5" xfId="19811"/>
    <cellStyle name="Normal 17 7 4 2 2 3" xfId="6479"/>
    <cellStyle name="Normal 17 7 4 2 2 3 2" xfId="19812"/>
    <cellStyle name="Normal 17 7 4 2 2 3 3" xfId="19813"/>
    <cellStyle name="Normal 17 7 4 2 2 4" xfId="6480"/>
    <cellStyle name="Normal 17 7 4 2 2 4 2" xfId="19814"/>
    <cellStyle name="Normal 17 7 4 2 2 4 3" xfId="19815"/>
    <cellStyle name="Normal 17 7 4 2 2 5" xfId="19816"/>
    <cellStyle name="Normal 17 7 4 2 2 6" xfId="19817"/>
    <cellStyle name="Normal 17 7 4 2 3" xfId="6481"/>
    <cellStyle name="Normal 17 7 4 2 3 2" xfId="6482"/>
    <cellStyle name="Normal 17 7 4 2 3 2 2" xfId="19818"/>
    <cellStyle name="Normal 17 7 4 2 3 2 3" xfId="19819"/>
    <cellStyle name="Normal 17 7 4 2 3 3" xfId="6483"/>
    <cellStyle name="Normal 17 7 4 2 3 3 2" xfId="19820"/>
    <cellStyle name="Normal 17 7 4 2 3 3 3" xfId="19821"/>
    <cellStyle name="Normal 17 7 4 2 3 4" xfId="19822"/>
    <cellStyle name="Normal 17 7 4 2 3 5" xfId="19823"/>
    <cellStyle name="Normal 17 7 4 2 4" xfId="6484"/>
    <cellStyle name="Normal 17 7 4 2 4 2" xfId="19824"/>
    <cellStyle name="Normal 17 7 4 2 4 3" xfId="19825"/>
    <cellStyle name="Normal 17 7 4 2 5" xfId="6485"/>
    <cellStyle name="Normal 17 7 4 2 5 2" xfId="19826"/>
    <cellStyle name="Normal 17 7 4 2 5 3" xfId="19827"/>
    <cellStyle name="Normal 17 7 4 2 6" xfId="19828"/>
    <cellStyle name="Normal 17 7 4 2 7" xfId="19829"/>
    <cellStyle name="Normal 17 7 4 3" xfId="6486"/>
    <cellStyle name="Normal 17 7 4 3 2" xfId="6487"/>
    <cellStyle name="Normal 17 7 4 3 2 2" xfId="6488"/>
    <cellStyle name="Normal 17 7 4 3 2 2 2" xfId="19830"/>
    <cellStyle name="Normal 17 7 4 3 2 2 3" xfId="19831"/>
    <cellStyle name="Normal 17 7 4 3 2 3" xfId="6489"/>
    <cellStyle name="Normal 17 7 4 3 2 3 2" xfId="19832"/>
    <cellStyle name="Normal 17 7 4 3 2 3 3" xfId="19833"/>
    <cellStyle name="Normal 17 7 4 3 2 4" xfId="19834"/>
    <cellStyle name="Normal 17 7 4 3 2 5" xfId="19835"/>
    <cellStyle name="Normal 17 7 4 3 3" xfId="6490"/>
    <cellStyle name="Normal 17 7 4 3 3 2" xfId="19836"/>
    <cellStyle name="Normal 17 7 4 3 3 3" xfId="19837"/>
    <cellStyle name="Normal 17 7 4 3 4" xfId="6491"/>
    <cellStyle name="Normal 17 7 4 3 4 2" xfId="19838"/>
    <cellStyle name="Normal 17 7 4 3 4 3" xfId="19839"/>
    <cellStyle name="Normal 17 7 4 3 5" xfId="19840"/>
    <cellStyle name="Normal 17 7 4 3 6" xfId="19841"/>
    <cellStyle name="Normal 17 7 4 4" xfId="6492"/>
    <cellStyle name="Normal 17 7 4 4 2" xfId="6493"/>
    <cellStyle name="Normal 17 7 4 4 2 2" xfId="19842"/>
    <cellStyle name="Normal 17 7 4 4 2 3" xfId="19843"/>
    <cellStyle name="Normal 17 7 4 4 3" xfId="6494"/>
    <cellStyle name="Normal 17 7 4 4 3 2" xfId="19844"/>
    <cellStyle name="Normal 17 7 4 4 3 3" xfId="19845"/>
    <cellStyle name="Normal 17 7 4 4 4" xfId="19846"/>
    <cellStyle name="Normal 17 7 4 4 5" xfId="19847"/>
    <cellStyle name="Normal 17 7 4 5" xfId="6495"/>
    <cellStyle name="Normal 17 7 4 5 2" xfId="19848"/>
    <cellStyle name="Normal 17 7 4 5 3" xfId="19849"/>
    <cellStyle name="Normal 17 7 4 6" xfId="6496"/>
    <cellStyle name="Normal 17 7 4 6 2" xfId="19850"/>
    <cellStyle name="Normal 17 7 4 6 3" xfId="19851"/>
    <cellStyle name="Normal 17 7 4 7" xfId="19852"/>
    <cellStyle name="Normal 17 7 4 8" xfId="19853"/>
    <cellStyle name="Normal 17 7 5" xfId="6497"/>
    <cellStyle name="Normal 17 7 5 2" xfId="6498"/>
    <cellStyle name="Normal 17 7 5 2 2" xfId="6499"/>
    <cellStyle name="Normal 17 7 5 2 2 2" xfId="6500"/>
    <cellStyle name="Normal 17 7 5 2 2 2 2" xfId="19854"/>
    <cellStyle name="Normal 17 7 5 2 2 2 3" xfId="19855"/>
    <cellStyle name="Normal 17 7 5 2 2 3" xfId="6501"/>
    <cellStyle name="Normal 17 7 5 2 2 3 2" xfId="19856"/>
    <cellStyle name="Normal 17 7 5 2 2 3 3" xfId="19857"/>
    <cellStyle name="Normal 17 7 5 2 2 4" xfId="19858"/>
    <cellStyle name="Normal 17 7 5 2 2 5" xfId="19859"/>
    <cellStyle name="Normal 17 7 5 2 3" xfId="6502"/>
    <cellStyle name="Normal 17 7 5 2 3 2" xfId="19860"/>
    <cellStyle name="Normal 17 7 5 2 3 3" xfId="19861"/>
    <cellStyle name="Normal 17 7 5 2 4" xfId="6503"/>
    <cellStyle name="Normal 17 7 5 2 4 2" xfId="19862"/>
    <cellStyle name="Normal 17 7 5 2 4 3" xfId="19863"/>
    <cellStyle name="Normal 17 7 5 2 5" xfId="19864"/>
    <cellStyle name="Normal 17 7 5 2 6" xfId="19865"/>
    <cellStyle name="Normal 17 7 5 3" xfId="6504"/>
    <cellStyle name="Normal 17 7 5 3 2" xfId="6505"/>
    <cellStyle name="Normal 17 7 5 3 2 2" xfId="19866"/>
    <cellStyle name="Normal 17 7 5 3 2 3" xfId="19867"/>
    <cellStyle name="Normal 17 7 5 3 3" xfId="6506"/>
    <cellStyle name="Normal 17 7 5 3 3 2" xfId="19868"/>
    <cellStyle name="Normal 17 7 5 3 3 3" xfId="19869"/>
    <cellStyle name="Normal 17 7 5 3 4" xfId="19870"/>
    <cellStyle name="Normal 17 7 5 3 5" xfId="19871"/>
    <cellStyle name="Normal 17 7 5 4" xfId="6507"/>
    <cellStyle name="Normal 17 7 5 4 2" xfId="19872"/>
    <cellStyle name="Normal 17 7 5 4 3" xfId="19873"/>
    <cellStyle name="Normal 17 7 5 5" xfId="6508"/>
    <cellStyle name="Normal 17 7 5 5 2" xfId="19874"/>
    <cellStyle name="Normal 17 7 5 5 3" xfId="19875"/>
    <cellStyle name="Normal 17 7 5 6" xfId="19876"/>
    <cellStyle name="Normal 17 7 5 7" xfId="19877"/>
    <cellStyle name="Normal 17 7 6" xfId="6509"/>
    <cellStyle name="Normal 17 7 6 2" xfId="6510"/>
    <cellStyle name="Normal 17 7 6 2 2" xfId="6511"/>
    <cellStyle name="Normal 17 7 6 2 2 2" xfId="19878"/>
    <cellStyle name="Normal 17 7 6 2 2 3" xfId="19879"/>
    <cellStyle name="Normal 17 7 6 2 3" xfId="6512"/>
    <cellStyle name="Normal 17 7 6 2 3 2" xfId="19880"/>
    <cellStyle name="Normal 17 7 6 2 3 3" xfId="19881"/>
    <cellStyle name="Normal 17 7 6 2 4" xfId="19882"/>
    <cellStyle name="Normal 17 7 6 2 5" xfId="19883"/>
    <cellStyle name="Normal 17 7 6 3" xfId="6513"/>
    <cellStyle name="Normal 17 7 6 3 2" xfId="19884"/>
    <cellStyle name="Normal 17 7 6 3 3" xfId="19885"/>
    <cellStyle name="Normal 17 7 6 4" xfId="6514"/>
    <cellStyle name="Normal 17 7 6 4 2" xfId="19886"/>
    <cellStyle name="Normal 17 7 6 4 3" xfId="19887"/>
    <cellStyle name="Normal 17 7 6 5" xfId="19888"/>
    <cellStyle name="Normal 17 7 6 6" xfId="19889"/>
    <cellStyle name="Normal 17 7 7" xfId="6515"/>
    <cellStyle name="Normal 17 7 7 2" xfId="6516"/>
    <cellStyle name="Normal 17 7 7 2 2" xfId="19890"/>
    <cellStyle name="Normal 17 7 7 2 3" xfId="19891"/>
    <cellStyle name="Normal 17 7 7 3" xfId="6517"/>
    <cellStyle name="Normal 17 7 7 3 2" xfId="19892"/>
    <cellStyle name="Normal 17 7 7 3 3" xfId="19893"/>
    <cellStyle name="Normal 17 7 7 4" xfId="19894"/>
    <cellStyle name="Normal 17 7 7 5" xfId="19895"/>
    <cellStyle name="Normal 17 7 8" xfId="6518"/>
    <cellStyle name="Normal 17 7 8 2" xfId="19896"/>
    <cellStyle name="Normal 17 7 8 3" xfId="19897"/>
    <cellStyle name="Normal 17 7 9" xfId="6519"/>
    <cellStyle name="Normal 17 7 9 2" xfId="19898"/>
    <cellStyle name="Normal 17 7 9 3" xfId="19899"/>
    <cellStyle name="Normal 17 8" xfId="6520"/>
    <cellStyle name="Normal 17 8 10" xfId="19900"/>
    <cellStyle name="Normal 17 8 11" xfId="19901"/>
    <cellStyle name="Normal 17 8 2" xfId="6521"/>
    <cellStyle name="Normal 17 8 2 2" xfId="6522"/>
    <cellStyle name="Normal 17 8 2 2 2" xfId="6523"/>
    <cellStyle name="Normal 17 8 2 2 2 2" xfId="6524"/>
    <cellStyle name="Normal 17 8 2 2 2 2 2" xfId="6525"/>
    <cellStyle name="Normal 17 8 2 2 2 2 2 2" xfId="19902"/>
    <cellStyle name="Normal 17 8 2 2 2 2 2 3" xfId="19903"/>
    <cellStyle name="Normal 17 8 2 2 2 2 3" xfId="6526"/>
    <cellStyle name="Normal 17 8 2 2 2 2 3 2" xfId="19904"/>
    <cellStyle name="Normal 17 8 2 2 2 2 3 3" xfId="19905"/>
    <cellStyle name="Normal 17 8 2 2 2 2 4" xfId="19906"/>
    <cellStyle name="Normal 17 8 2 2 2 2 5" xfId="19907"/>
    <cellStyle name="Normal 17 8 2 2 2 3" xfId="6527"/>
    <cellStyle name="Normal 17 8 2 2 2 3 2" xfId="19908"/>
    <cellStyle name="Normal 17 8 2 2 2 3 3" xfId="19909"/>
    <cellStyle name="Normal 17 8 2 2 2 4" xfId="6528"/>
    <cellStyle name="Normal 17 8 2 2 2 4 2" xfId="19910"/>
    <cellStyle name="Normal 17 8 2 2 2 4 3" xfId="19911"/>
    <cellStyle name="Normal 17 8 2 2 2 5" xfId="19912"/>
    <cellStyle name="Normal 17 8 2 2 2 6" xfId="19913"/>
    <cellStyle name="Normal 17 8 2 2 3" xfId="6529"/>
    <cellStyle name="Normal 17 8 2 2 3 2" xfId="6530"/>
    <cellStyle name="Normal 17 8 2 2 3 2 2" xfId="19914"/>
    <cellStyle name="Normal 17 8 2 2 3 2 3" xfId="19915"/>
    <cellStyle name="Normal 17 8 2 2 3 3" xfId="6531"/>
    <cellStyle name="Normal 17 8 2 2 3 3 2" xfId="19916"/>
    <cellStyle name="Normal 17 8 2 2 3 3 3" xfId="19917"/>
    <cellStyle name="Normal 17 8 2 2 3 4" xfId="19918"/>
    <cellStyle name="Normal 17 8 2 2 3 5" xfId="19919"/>
    <cellStyle name="Normal 17 8 2 2 4" xfId="6532"/>
    <cellStyle name="Normal 17 8 2 2 4 2" xfId="19920"/>
    <cellStyle name="Normal 17 8 2 2 4 3" xfId="19921"/>
    <cellStyle name="Normal 17 8 2 2 5" xfId="6533"/>
    <cellStyle name="Normal 17 8 2 2 5 2" xfId="19922"/>
    <cellStyle name="Normal 17 8 2 2 5 3" xfId="19923"/>
    <cellStyle name="Normal 17 8 2 2 6" xfId="19924"/>
    <cellStyle name="Normal 17 8 2 2 7" xfId="19925"/>
    <cellStyle name="Normal 17 8 2 3" xfId="6534"/>
    <cellStyle name="Normal 17 8 2 3 2" xfId="6535"/>
    <cellStyle name="Normal 17 8 2 3 2 2" xfId="6536"/>
    <cellStyle name="Normal 17 8 2 3 2 2 2" xfId="19926"/>
    <cellStyle name="Normal 17 8 2 3 2 2 3" xfId="19927"/>
    <cellStyle name="Normal 17 8 2 3 2 3" xfId="6537"/>
    <cellStyle name="Normal 17 8 2 3 2 3 2" xfId="19928"/>
    <cellStyle name="Normal 17 8 2 3 2 3 3" xfId="19929"/>
    <cellStyle name="Normal 17 8 2 3 2 4" xfId="19930"/>
    <cellStyle name="Normal 17 8 2 3 2 5" xfId="19931"/>
    <cellStyle name="Normal 17 8 2 3 3" xfId="6538"/>
    <cellStyle name="Normal 17 8 2 3 3 2" xfId="19932"/>
    <cellStyle name="Normal 17 8 2 3 3 3" xfId="19933"/>
    <cellStyle name="Normal 17 8 2 3 4" xfId="6539"/>
    <cellStyle name="Normal 17 8 2 3 4 2" xfId="19934"/>
    <cellStyle name="Normal 17 8 2 3 4 3" xfId="19935"/>
    <cellStyle name="Normal 17 8 2 3 5" xfId="19936"/>
    <cellStyle name="Normal 17 8 2 3 6" xfId="19937"/>
    <cellStyle name="Normal 17 8 2 4" xfId="6540"/>
    <cellStyle name="Normal 17 8 2 4 2" xfId="6541"/>
    <cellStyle name="Normal 17 8 2 4 2 2" xfId="19938"/>
    <cellStyle name="Normal 17 8 2 4 2 3" xfId="19939"/>
    <cellStyle name="Normal 17 8 2 4 3" xfId="6542"/>
    <cellStyle name="Normal 17 8 2 4 3 2" xfId="19940"/>
    <cellStyle name="Normal 17 8 2 4 3 3" xfId="19941"/>
    <cellStyle name="Normal 17 8 2 4 4" xfId="19942"/>
    <cellStyle name="Normal 17 8 2 4 5" xfId="19943"/>
    <cellStyle name="Normal 17 8 2 5" xfId="6543"/>
    <cellStyle name="Normal 17 8 2 5 2" xfId="19944"/>
    <cellStyle name="Normal 17 8 2 5 3" xfId="19945"/>
    <cellStyle name="Normal 17 8 2 6" xfId="6544"/>
    <cellStyle name="Normal 17 8 2 6 2" xfId="19946"/>
    <cellStyle name="Normal 17 8 2 6 3" xfId="19947"/>
    <cellStyle name="Normal 17 8 2 7" xfId="19948"/>
    <cellStyle name="Normal 17 8 2 8" xfId="19949"/>
    <cellStyle name="Normal 17 8 3" xfId="6545"/>
    <cellStyle name="Normal 17 8 3 2" xfId="6546"/>
    <cellStyle name="Normal 17 8 3 2 2" xfId="6547"/>
    <cellStyle name="Normal 17 8 3 2 2 2" xfId="6548"/>
    <cellStyle name="Normal 17 8 3 2 2 2 2" xfId="6549"/>
    <cellStyle name="Normal 17 8 3 2 2 2 2 2" xfId="19950"/>
    <cellStyle name="Normal 17 8 3 2 2 2 2 3" xfId="19951"/>
    <cellStyle name="Normal 17 8 3 2 2 2 3" xfId="6550"/>
    <cellStyle name="Normal 17 8 3 2 2 2 3 2" xfId="19952"/>
    <cellStyle name="Normal 17 8 3 2 2 2 3 3" xfId="19953"/>
    <cellStyle name="Normal 17 8 3 2 2 2 4" xfId="19954"/>
    <cellStyle name="Normal 17 8 3 2 2 2 5" xfId="19955"/>
    <cellStyle name="Normal 17 8 3 2 2 3" xfId="6551"/>
    <cellStyle name="Normal 17 8 3 2 2 3 2" xfId="19956"/>
    <cellStyle name="Normal 17 8 3 2 2 3 3" xfId="19957"/>
    <cellStyle name="Normal 17 8 3 2 2 4" xfId="6552"/>
    <cellStyle name="Normal 17 8 3 2 2 4 2" xfId="19958"/>
    <cellStyle name="Normal 17 8 3 2 2 4 3" xfId="19959"/>
    <cellStyle name="Normal 17 8 3 2 2 5" xfId="19960"/>
    <cellStyle name="Normal 17 8 3 2 2 6" xfId="19961"/>
    <cellStyle name="Normal 17 8 3 2 3" xfId="6553"/>
    <cellStyle name="Normal 17 8 3 2 3 2" xfId="6554"/>
    <cellStyle name="Normal 17 8 3 2 3 2 2" xfId="19962"/>
    <cellStyle name="Normal 17 8 3 2 3 2 3" xfId="19963"/>
    <cellStyle name="Normal 17 8 3 2 3 3" xfId="6555"/>
    <cellStyle name="Normal 17 8 3 2 3 3 2" xfId="19964"/>
    <cellStyle name="Normal 17 8 3 2 3 3 3" xfId="19965"/>
    <cellStyle name="Normal 17 8 3 2 3 4" xfId="19966"/>
    <cellStyle name="Normal 17 8 3 2 3 5" xfId="19967"/>
    <cellStyle name="Normal 17 8 3 2 4" xfId="6556"/>
    <cellStyle name="Normal 17 8 3 2 4 2" xfId="19968"/>
    <cellStyle name="Normal 17 8 3 2 4 3" xfId="19969"/>
    <cellStyle name="Normal 17 8 3 2 5" xfId="6557"/>
    <cellStyle name="Normal 17 8 3 2 5 2" xfId="19970"/>
    <cellStyle name="Normal 17 8 3 2 5 3" xfId="19971"/>
    <cellStyle name="Normal 17 8 3 2 6" xfId="19972"/>
    <cellStyle name="Normal 17 8 3 2 7" xfId="19973"/>
    <cellStyle name="Normal 17 8 3 3" xfId="6558"/>
    <cellStyle name="Normal 17 8 3 3 2" xfId="6559"/>
    <cellStyle name="Normal 17 8 3 3 2 2" xfId="6560"/>
    <cellStyle name="Normal 17 8 3 3 2 2 2" xfId="19974"/>
    <cellStyle name="Normal 17 8 3 3 2 2 3" xfId="19975"/>
    <cellStyle name="Normal 17 8 3 3 2 3" xfId="6561"/>
    <cellStyle name="Normal 17 8 3 3 2 3 2" xfId="19976"/>
    <cellStyle name="Normal 17 8 3 3 2 3 3" xfId="19977"/>
    <cellStyle name="Normal 17 8 3 3 2 4" xfId="19978"/>
    <cellStyle name="Normal 17 8 3 3 2 5" xfId="19979"/>
    <cellStyle name="Normal 17 8 3 3 3" xfId="6562"/>
    <cellStyle name="Normal 17 8 3 3 3 2" xfId="19980"/>
    <cellStyle name="Normal 17 8 3 3 3 3" xfId="19981"/>
    <cellStyle name="Normal 17 8 3 3 4" xfId="6563"/>
    <cellStyle name="Normal 17 8 3 3 4 2" xfId="19982"/>
    <cellStyle name="Normal 17 8 3 3 4 3" xfId="19983"/>
    <cellStyle name="Normal 17 8 3 3 5" xfId="19984"/>
    <cellStyle name="Normal 17 8 3 3 6" xfId="19985"/>
    <cellStyle name="Normal 17 8 3 4" xfId="6564"/>
    <cellStyle name="Normal 17 8 3 4 2" xfId="6565"/>
    <cellStyle name="Normal 17 8 3 4 2 2" xfId="19986"/>
    <cellStyle name="Normal 17 8 3 4 2 3" xfId="19987"/>
    <cellStyle name="Normal 17 8 3 4 3" xfId="6566"/>
    <cellStyle name="Normal 17 8 3 4 3 2" xfId="19988"/>
    <cellStyle name="Normal 17 8 3 4 3 3" xfId="19989"/>
    <cellStyle name="Normal 17 8 3 4 4" xfId="19990"/>
    <cellStyle name="Normal 17 8 3 4 5" xfId="19991"/>
    <cellStyle name="Normal 17 8 3 5" xfId="6567"/>
    <cellStyle name="Normal 17 8 3 5 2" xfId="19992"/>
    <cellStyle name="Normal 17 8 3 5 3" xfId="19993"/>
    <cellStyle name="Normal 17 8 3 6" xfId="6568"/>
    <cellStyle name="Normal 17 8 3 6 2" xfId="19994"/>
    <cellStyle name="Normal 17 8 3 6 3" xfId="19995"/>
    <cellStyle name="Normal 17 8 3 7" xfId="19996"/>
    <cellStyle name="Normal 17 8 3 8" xfId="19997"/>
    <cellStyle name="Normal 17 8 4" xfId="6569"/>
    <cellStyle name="Normal 17 8 4 2" xfId="6570"/>
    <cellStyle name="Normal 17 8 4 2 2" xfId="6571"/>
    <cellStyle name="Normal 17 8 4 2 2 2" xfId="6572"/>
    <cellStyle name="Normal 17 8 4 2 2 2 2" xfId="6573"/>
    <cellStyle name="Normal 17 8 4 2 2 2 2 2" xfId="19998"/>
    <cellStyle name="Normal 17 8 4 2 2 2 2 3" xfId="19999"/>
    <cellStyle name="Normal 17 8 4 2 2 2 3" xfId="6574"/>
    <cellStyle name="Normal 17 8 4 2 2 2 3 2" xfId="20000"/>
    <cellStyle name="Normal 17 8 4 2 2 2 3 3" xfId="20001"/>
    <cellStyle name="Normal 17 8 4 2 2 2 4" xfId="20002"/>
    <cellStyle name="Normal 17 8 4 2 2 2 5" xfId="20003"/>
    <cellStyle name="Normal 17 8 4 2 2 3" xfId="6575"/>
    <cellStyle name="Normal 17 8 4 2 2 3 2" xfId="20004"/>
    <cellStyle name="Normal 17 8 4 2 2 3 3" xfId="20005"/>
    <cellStyle name="Normal 17 8 4 2 2 4" xfId="6576"/>
    <cellStyle name="Normal 17 8 4 2 2 4 2" xfId="20006"/>
    <cellStyle name="Normal 17 8 4 2 2 4 3" xfId="20007"/>
    <cellStyle name="Normal 17 8 4 2 2 5" xfId="20008"/>
    <cellStyle name="Normal 17 8 4 2 2 6" xfId="20009"/>
    <cellStyle name="Normal 17 8 4 2 3" xfId="6577"/>
    <cellStyle name="Normal 17 8 4 2 3 2" xfId="6578"/>
    <cellStyle name="Normal 17 8 4 2 3 2 2" xfId="20010"/>
    <cellStyle name="Normal 17 8 4 2 3 2 3" xfId="20011"/>
    <cellStyle name="Normal 17 8 4 2 3 3" xfId="6579"/>
    <cellStyle name="Normal 17 8 4 2 3 3 2" xfId="20012"/>
    <cellStyle name="Normal 17 8 4 2 3 3 3" xfId="20013"/>
    <cellStyle name="Normal 17 8 4 2 3 4" xfId="20014"/>
    <cellStyle name="Normal 17 8 4 2 3 5" xfId="20015"/>
    <cellStyle name="Normal 17 8 4 2 4" xfId="6580"/>
    <cellStyle name="Normal 17 8 4 2 4 2" xfId="20016"/>
    <cellStyle name="Normal 17 8 4 2 4 3" xfId="20017"/>
    <cellStyle name="Normal 17 8 4 2 5" xfId="6581"/>
    <cellStyle name="Normal 17 8 4 2 5 2" xfId="20018"/>
    <cellStyle name="Normal 17 8 4 2 5 3" xfId="20019"/>
    <cellStyle name="Normal 17 8 4 2 6" xfId="20020"/>
    <cellStyle name="Normal 17 8 4 2 7" xfId="20021"/>
    <cellStyle name="Normal 17 8 4 3" xfId="6582"/>
    <cellStyle name="Normal 17 8 4 3 2" xfId="6583"/>
    <cellStyle name="Normal 17 8 4 3 2 2" xfId="6584"/>
    <cellStyle name="Normal 17 8 4 3 2 2 2" xfId="20022"/>
    <cellStyle name="Normal 17 8 4 3 2 2 3" xfId="20023"/>
    <cellStyle name="Normal 17 8 4 3 2 3" xfId="6585"/>
    <cellStyle name="Normal 17 8 4 3 2 3 2" xfId="20024"/>
    <cellStyle name="Normal 17 8 4 3 2 3 3" xfId="20025"/>
    <cellStyle name="Normal 17 8 4 3 2 4" xfId="20026"/>
    <cellStyle name="Normal 17 8 4 3 2 5" xfId="20027"/>
    <cellStyle name="Normal 17 8 4 3 3" xfId="6586"/>
    <cellStyle name="Normal 17 8 4 3 3 2" xfId="20028"/>
    <cellStyle name="Normal 17 8 4 3 3 3" xfId="20029"/>
    <cellStyle name="Normal 17 8 4 3 4" xfId="6587"/>
    <cellStyle name="Normal 17 8 4 3 4 2" xfId="20030"/>
    <cellStyle name="Normal 17 8 4 3 4 3" xfId="20031"/>
    <cellStyle name="Normal 17 8 4 3 5" xfId="20032"/>
    <cellStyle name="Normal 17 8 4 3 6" xfId="20033"/>
    <cellStyle name="Normal 17 8 4 4" xfId="6588"/>
    <cellStyle name="Normal 17 8 4 4 2" xfId="6589"/>
    <cellStyle name="Normal 17 8 4 4 2 2" xfId="20034"/>
    <cellStyle name="Normal 17 8 4 4 2 3" xfId="20035"/>
    <cellStyle name="Normal 17 8 4 4 3" xfId="6590"/>
    <cellStyle name="Normal 17 8 4 4 3 2" xfId="20036"/>
    <cellStyle name="Normal 17 8 4 4 3 3" xfId="20037"/>
    <cellStyle name="Normal 17 8 4 4 4" xfId="20038"/>
    <cellStyle name="Normal 17 8 4 4 5" xfId="20039"/>
    <cellStyle name="Normal 17 8 4 5" xfId="6591"/>
    <cellStyle name="Normal 17 8 4 5 2" xfId="20040"/>
    <cellStyle name="Normal 17 8 4 5 3" xfId="20041"/>
    <cellStyle name="Normal 17 8 4 6" xfId="6592"/>
    <cellStyle name="Normal 17 8 4 6 2" xfId="20042"/>
    <cellStyle name="Normal 17 8 4 6 3" xfId="20043"/>
    <cellStyle name="Normal 17 8 4 7" xfId="20044"/>
    <cellStyle name="Normal 17 8 4 8" xfId="20045"/>
    <cellStyle name="Normal 17 8 5" xfId="6593"/>
    <cellStyle name="Normal 17 8 5 2" xfId="6594"/>
    <cellStyle name="Normal 17 8 5 2 2" xfId="6595"/>
    <cellStyle name="Normal 17 8 5 2 2 2" xfId="6596"/>
    <cellStyle name="Normal 17 8 5 2 2 2 2" xfId="20046"/>
    <cellStyle name="Normal 17 8 5 2 2 2 3" xfId="20047"/>
    <cellStyle name="Normal 17 8 5 2 2 3" xfId="6597"/>
    <cellStyle name="Normal 17 8 5 2 2 3 2" xfId="20048"/>
    <cellStyle name="Normal 17 8 5 2 2 3 3" xfId="20049"/>
    <cellStyle name="Normal 17 8 5 2 2 4" xfId="20050"/>
    <cellStyle name="Normal 17 8 5 2 2 5" xfId="20051"/>
    <cellStyle name="Normal 17 8 5 2 3" xfId="6598"/>
    <cellStyle name="Normal 17 8 5 2 3 2" xfId="20052"/>
    <cellStyle name="Normal 17 8 5 2 3 3" xfId="20053"/>
    <cellStyle name="Normal 17 8 5 2 4" xfId="6599"/>
    <cellStyle name="Normal 17 8 5 2 4 2" xfId="20054"/>
    <cellStyle name="Normal 17 8 5 2 4 3" xfId="20055"/>
    <cellStyle name="Normal 17 8 5 2 5" xfId="20056"/>
    <cellStyle name="Normal 17 8 5 2 6" xfId="20057"/>
    <cellStyle name="Normal 17 8 5 3" xfId="6600"/>
    <cellStyle name="Normal 17 8 5 3 2" xfId="6601"/>
    <cellStyle name="Normal 17 8 5 3 2 2" xfId="20058"/>
    <cellStyle name="Normal 17 8 5 3 2 3" xfId="20059"/>
    <cellStyle name="Normal 17 8 5 3 3" xfId="6602"/>
    <cellStyle name="Normal 17 8 5 3 3 2" xfId="20060"/>
    <cellStyle name="Normal 17 8 5 3 3 3" xfId="20061"/>
    <cellStyle name="Normal 17 8 5 3 4" xfId="20062"/>
    <cellStyle name="Normal 17 8 5 3 5" xfId="20063"/>
    <cellStyle name="Normal 17 8 5 4" xfId="6603"/>
    <cellStyle name="Normal 17 8 5 4 2" xfId="20064"/>
    <cellStyle name="Normal 17 8 5 4 3" xfId="20065"/>
    <cellStyle name="Normal 17 8 5 5" xfId="6604"/>
    <cellStyle name="Normal 17 8 5 5 2" xfId="20066"/>
    <cellStyle name="Normal 17 8 5 5 3" xfId="20067"/>
    <cellStyle name="Normal 17 8 5 6" xfId="20068"/>
    <cellStyle name="Normal 17 8 5 7" xfId="20069"/>
    <cellStyle name="Normal 17 8 6" xfId="6605"/>
    <cellStyle name="Normal 17 8 6 2" xfId="6606"/>
    <cellStyle name="Normal 17 8 6 2 2" xfId="6607"/>
    <cellStyle name="Normal 17 8 6 2 2 2" xfId="20070"/>
    <cellStyle name="Normal 17 8 6 2 2 3" xfId="20071"/>
    <cellStyle name="Normal 17 8 6 2 3" xfId="6608"/>
    <cellStyle name="Normal 17 8 6 2 3 2" xfId="20072"/>
    <cellStyle name="Normal 17 8 6 2 3 3" xfId="20073"/>
    <cellStyle name="Normal 17 8 6 2 4" xfId="20074"/>
    <cellStyle name="Normal 17 8 6 2 5" xfId="20075"/>
    <cellStyle name="Normal 17 8 6 3" xfId="6609"/>
    <cellStyle name="Normal 17 8 6 3 2" xfId="20076"/>
    <cellStyle name="Normal 17 8 6 3 3" xfId="20077"/>
    <cellStyle name="Normal 17 8 6 4" xfId="6610"/>
    <cellStyle name="Normal 17 8 6 4 2" xfId="20078"/>
    <cellStyle name="Normal 17 8 6 4 3" xfId="20079"/>
    <cellStyle name="Normal 17 8 6 5" xfId="20080"/>
    <cellStyle name="Normal 17 8 6 6" xfId="20081"/>
    <cellStyle name="Normal 17 8 7" xfId="6611"/>
    <cellStyle name="Normal 17 8 7 2" xfId="6612"/>
    <cellStyle name="Normal 17 8 7 2 2" xfId="20082"/>
    <cellStyle name="Normal 17 8 7 2 3" xfId="20083"/>
    <cellStyle name="Normal 17 8 7 3" xfId="6613"/>
    <cellStyle name="Normal 17 8 7 3 2" xfId="20084"/>
    <cellStyle name="Normal 17 8 7 3 3" xfId="20085"/>
    <cellStyle name="Normal 17 8 7 4" xfId="20086"/>
    <cellStyle name="Normal 17 8 7 5" xfId="20087"/>
    <cellStyle name="Normal 17 8 8" xfId="6614"/>
    <cellStyle name="Normal 17 8 8 2" xfId="20088"/>
    <cellStyle name="Normal 17 8 8 3" xfId="20089"/>
    <cellStyle name="Normal 17 8 9" xfId="6615"/>
    <cellStyle name="Normal 17 8 9 2" xfId="20090"/>
    <cellStyle name="Normal 17 8 9 3" xfId="20091"/>
    <cellStyle name="Normal 17 9" xfId="6616"/>
    <cellStyle name="Normal 17 9 10" xfId="20092"/>
    <cellStyle name="Normal 17 9 11" xfId="20093"/>
    <cellStyle name="Normal 17 9 2" xfId="6617"/>
    <cellStyle name="Normal 17 9 2 2" xfId="6618"/>
    <cellStyle name="Normal 17 9 2 2 2" xfId="6619"/>
    <cellStyle name="Normal 17 9 2 2 2 2" xfId="6620"/>
    <cellStyle name="Normal 17 9 2 2 2 2 2" xfId="6621"/>
    <cellStyle name="Normal 17 9 2 2 2 2 2 2" xfId="20094"/>
    <cellStyle name="Normal 17 9 2 2 2 2 2 3" xfId="20095"/>
    <cellStyle name="Normal 17 9 2 2 2 2 3" xfId="6622"/>
    <cellStyle name="Normal 17 9 2 2 2 2 3 2" xfId="20096"/>
    <cellStyle name="Normal 17 9 2 2 2 2 3 3" xfId="20097"/>
    <cellStyle name="Normal 17 9 2 2 2 2 4" xfId="20098"/>
    <cellStyle name="Normal 17 9 2 2 2 2 5" xfId="20099"/>
    <cellStyle name="Normal 17 9 2 2 2 3" xfId="6623"/>
    <cellStyle name="Normal 17 9 2 2 2 3 2" xfId="20100"/>
    <cellStyle name="Normal 17 9 2 2 2 3 3" xfId="20101"/>
    <cellStyle name="Normal 17 9 2 2 2 4" xfId="6624"/>
    <cellStyle name="Normal 17 9 2 2 2 4 2" xfId="20102"/>
    <cellStyle name="Normal 17 9 2 2 2 4 3" xfId="20103"/>
    <cellStyle name="Normal 17 9 2 2 2 5" xfId="20104"/>
    <cellStyle name="Normal 17 9 2 2 2 6" xfId="20105"/>
    <cellStyle name="Normal 17 9 2 2 3" xfId="6625"/>
    <cellStyle name="Normal 17 9 2 2 3 2" xfId="6626"/>
    <cellStyle name="Normal 17 9 2 2 3 2 2" xfId="20106"/>
    <cellStyle name="Normal 17 9 2 2 3 2 3" xfId="20107"/>
    <cellStyle name="Normal 17 9 2 2 3 3" xfId="6627"/>
    <cellStyle name="Normal 17 9 2 2 3 3 2" xfId="20108"/>
    <cellStyle name="Normal 17 9 2 2 3 3 3" xfId="20109"/>
    <cellStyle name="Normal 17 9 2 2 3 4" xfId="20110"/>
    <cellStyle name="Normal 17 9 2 2 3 5" xfId="20111"/>
    <cellStyle name="Normal 17 9 2 2 4" xfId="6628"/>
    <cellStyle name="Normal 17 9 2 2 4 2" xfId="20112"/>
    <cellStyle name="Normal 17 9 2 2 4 3" xfId="20113"/>
    <cellStyle name="Normal 17 9 2 2 5" xfId="6629"/>
    <cellStyle name="Normal 17 9 2 2 5 2" xfId="20114"/>
    <cellStyle name="Normal 17 9 2 2 5 3" xfId="20115"/>
    <cellStyle name="Normal 17 9 2 2 6" xfId="20116"/>
    <cellStyle name="Normal 17 9 2 2 7" xfId="20117"/>
    <cellStyle name="Normal 17 9 2 3" xfId="6630"/>
    <cellStyle name="Normal 17 9 2 3 2" xfId="6631"/>
    <cellStyle name="Normal 17 9 2 3 2 2" xfId="6632"/>
    <cellStyle name="Normal 17 9 2 3 2 2 2" xfId="20118"/>
    <cellStyle name="Normal 17 9 2 3 2 2 3" xfId="20119"/>
    <cellStyle name="Normal 17 9 2 3 2 3" xfId="6633"/>
    <cellStyle name="Normal 17 9 2 3 2 3 2" xfId="20120"/>
    <cellStyle name="Normal 17 9 2 3 2 3 3" xfId="20121"/>
    <cellStyle name="Normal 17 9 2 3 2 4" xfId="20122"/>
    <cellStyle name="Normal 17 9 2 3 2 5" xfId="20123"/>
    <cellStyle name="Normal 17 9 2 3 3" xfId="6634"/>
    <cellStyle name="Normal 17 9 2 3 3 2" xfId="20124"/>
    <cellStyle name="Normal 17 9 2 3 3 3" xfId="20125"/>
    <cellStyle name="Normal 17 9 2 3 4" xfId="6635"/>
    <cellStyle name="Normal 17 9 2 3 4 2" xfId="20126"/>
    <cellStyle name="Normal 17 9 2 3 4 3" xfId="20127"/>
    <cellStyle name="Normal 17 9 2 3 5" xfId="20128"/>
    <cellStyle name="Normal 17 9 2 3 6" xfId="20129"/>
    <cellStyle name="Normal 17 9 2 4" xfId="6636"/>
    <cellStyle name="Normal 17 9 2 4 2" xfId="6637"/>
    <cellStyle name="Normal 17 9 2 4 2 2" xfId="20130"/>
    <cellStyle name="Normal 17 9 2 4 2 3" xfId="20131"/>
    <cellStyle name="Normal 17 9 2 4 3" xfId="6638"/>
    <cellStyle name="Normal 17 9 2 4 3 2" xfId="20132"/>
    <cellStyle name="Normal 17 9 2 4 3 3" xfId="20133"/>
    <cellStyle name="Normal 17 9 2 4 4" xfId="20134"/>
    <cellStyle name="Normal 17 9 2 4 5" xfId="20135"/>
    <cellStyle name="Normal 17 9 2 5" xfId="6639"/>
    <cellStyle name="Normal 17 9 2 5 2" xfId="20136"/>
    <cellStyle name="Normal 17 9 2 5 3" xfId="20137"/>
    <cellStyle name="Normal 17 9 2 6" xfId="6640"/>
    <cellStyle name="Normal 17 9 2 6 2" xfId="20138"/>
    <cellStyle name="Normal 17 9 2 6 3" xfId="20139"/>
    <cellStyle name="Normal 17 9 2 7" xfId="20140"/>
    <cellStyle name="Normal 17 9 2 8" xfId="20141"/>
    <cellStyle name="Normal 17 9 3" xfId="6641"/>
    <cellStyle name="Normal 17 9 3 2" xfId="6642"/>
    <cellStyle name="Normal 17 9 3 2 2" xfId="6643"/>
    <cellStyle name="Normal 17 9 3 2 2 2" xfId="6644"/>
    <cellStyle name="Normal 17 9 3 2 2 2 2" xfId="6645"/>
    <cellStyle name="Normal 17 9 3 2 2 2 2 2" xfId="20142"/>
    <cellStyle name="Normal 17 9 3 2 2 2 2 3" xfId="20143"/>
    <cellStyle name="Normal 17 9 3 2 2 2 3" xfId="6646"/>
    <cellStyle name="Normal 17 9 3 2 2 2 3 2" xfId="20144"/>
    <cellStyle name="Normal 17 9 3 2 2 2 3 3" xfId="20145"/>
    <cellStyle name="Normal 17 9 3 2 2 2 4" xfId="20146"/>
    <cellStyle name="Normal 17 9 3 2 2 2 5" xfId="20147"/>
    <cellStyle name="Normal 17 9 3 2 2 3" xfId="6647"/>
    <cellStyle name="Normal 17 9 3 2 2 3 2" xfId="20148"/>
    <cellStyle name="Normal 17 9 3 2 2 3 3" xfId="20149"/>
    <cellStyle name="Normal 17 9 3 2 2 4" xfId="6648"/>
    <cellStyle name="Normal 17 9 3 2 2 4 2" xfId="20150"/>
    <cellStyle name="Normal 17 9 3 2 2 4 3" xfId="20151"/>
    <cellStyle name="Normal 17 9 3 2 2 5" xfId="20152"/>
    <cellStyle name="Normal 17 9 3 2 2 6" xfId="20153"/>
    <cellStyle name="Normal 17 9 3 2 3" xfId="6649"/>
    <cellStyle name="Normal 17 9 3 2 3 2" xfId="6650"/>
    <cellStyle name="Normal 17 9 3 2 3 2 2" xfId="20154"/>
    <cellStyle name="Normal 17 9 3 2 3 2 3" xfId="20155"/>
    <cellStyle name="Normal 17 9 3 2 3 3" xfId="6651"/>
    <cellStyle name="Normal 17 9 3 2 3 3 2" xfId="20156"/>
    <cellStyle name="Normal 17 9 3 2 3 3 3" xfId="20157"/>
    <cellStyle name="Normal 17 9 3 2 3 4" xfId="20158"/>
    <cellStyle name="Normal 17 9 3 2 3 5" xfId="20159"/>
    <cellStyle name="Normal 17 9 3 2 4" xfId="6652"/>
    <cellStyle name="Normal 17 9 3 2 4 2" xfId="20160"/>
    <cellStyle name="Normal 17 9 3 2 4 3" xfId="20161"/>
    <cellStyle name="Normal 17 9 3 2 5" xfId="6653"/>
    <cellStyle name="Normal 17 9 3 2 5 2" xfId="20162"/>
    <cellStyle name="Normal 17 9 3 2 5 3" xfId="20163"/>
    <cellStyle name="Normal 17 9 3 2 6" xfId="20164"/>
    <cellStyle name="Normal 17 9 3 2 7" xfId="20165"/>
    <cellStyle name="Normal 17 9 3 3" xfId="6654"/>
    <cellStyle name="Normal 17 9 3 3 2" xfId="6655"/>
    <cellStyle name="Normal 17 9 3 3 2 2" xfId="6656"/>
    <cellStyle name="Normal 17 9 3 3 2 2 2" xfId="20166"/>
    <cellStyle name="Normal 17 9 3 3 2 2 3" xfId="20167"/>
    <cellStyle name="Normal 17 9 3 3 2 3" xfId="6657"/>
    <cellStyle name="Normal 17 9 3 3 2 3 2" xfId="20168"/>
    <cellStyle name="Normal 17 9 3 3 2 3 3" xfId="20169"/>
    <cellStyle name="Normal 17 9 3 3 2 4" xfId="20170"/>
    <cellStyle name="Normal 17 9 3 3 2 5" xfId="20171"/>
    <cellStyle name="Normal 17 9 3 3 3" xfId="6658"/>
    <cellStyle name="Normal 17 9 3 3 3 2" xfId="20172"/>
    <cellStyle name="Normal 17 9 3 3 3 3" xfId="20173"/>
    <cellStyle name="Normal 17 9 3 3 4" xfId="6659"/>
    <cellStyle name="Normal 17 9 3 3 4 2" xfId="20174"/>
    <cellStyle name="Normal 17 9 3 3 4 3" xfId="20175"/>
    <cellStyle name="Normal 17 9 3 3 5" xfId="20176"/>
    <cellStyle name="Normal 17 9 3 3 6" xfId="20177"/>
    <cellStyle name="Normal 17 9 3 4" xfId="6660"/>
    <cellStyle name="Normal 17 9 3 4 2" xfId="6661"/>
    <cellStyle name="Normal 17 9 3 4 2 2" xfId="20178"/>
    <cellStyle name="Normal 17 9 3 4 2 3" xfId="20179"/>
    <cellStyle name="Normal 17 9 3 4 3" xfId="6662"/>
    <cellStyle name="Normal 17 9 3 4 3 2" xfId="20180"/>
    <cellStyle name="Normal 17 9 3 4 3 3" xfId="20181"/>
    <cellStyle name="Normal 17 9 3 4 4" xfId="20182"/>
    <cellStyle name="Normal 17 9 3 4 5" xfId="20183"/>
    <cellStyle name="Normal 17 9 3 5" xfId="6663"/>
    <cellStyle name="Normal 17 9 3 5 2" xfId="20184"/>
    <cellStyle name="Normal 17 9 3 5 3" xfId="20185"/>
    <cellStyle name="Normal 17 9 3 6" xfId="6664"/>
    <cellStyle name="Normal 17 9 3 6 2" xfId="20186"/>
    <cellStyle name="Normal 17 9 3 6 3" xfId="20187"/>
    <cellStyle name="Normal 17 9 3 7" xfId="20188"/>
    <cellStyle name="Normal 17 9 3 8" xfId="20189"/>
    <cellStyle name="Normal 17 9 4" xfId="6665"/>
    <cellStyle name="Normal 17 9 4 2" xfId="6666"/>
    <cellStyle name="Normal 17 9 4 2 2" xfId="6667"/>
    <cellStyle name="Normal 17 9 4 2 2 2" xfId="6668"/>
    <cellStyle name="Normal 17 9 4 2 2 2 2" xfId="6669"/>
    <cellStyle name="Normal 17 9 4 2 2 2 2 2" xfId="20190"/>
    <cellStyle name="Normal 17 9 4 2 2 2 2 3" xfId="20191"/>
    <cellStyle name="Normal 17 9 4 2 2 2 3" xfId="6670"/>
    <cellStyle name="Normal 17 9 4 2 2 2 3 2" xfId="20192"/>
    <cellStyle name="Normal 17 9 4 2 2 2 3 3" xfId="20193"/>
    <cellStyle name="Normal 17 9 4 2 2 2 4" xfId="20194"/>
    <cellStyle name="Normal 17 9 4 2 2 2 5" xfId="20195"/>
    <cellStyle name="Normal 17 9 4 2 2 3" xfId="6671"/>
    <cellStyle name="Normal 17 9 4 2 2 3 2" xfId="20196"/>
    <cellStyle name="Normal 17 9 4 2 2 3 3" xfId="20197"/>
    <cellStyle name="Normal 17 9 4 2 2 4" xfId="6672"/>
    <cellStyle name="Normal 17 9 4 2 2 4 2" xfId="20198"/>
    <cellStyle name="Normal 17 9 4 2 2 4 3" xfId="20199"/>
    <cellStyle name="Normal 17 9 4 2 2 5" xfId="20200"/>
    <cellStyle name="Normal 17 9 4 2 2 6" xfId="20201"/>
    <cellStyle name="Normal 17 9 4 2 3" xfId="6673"/>
    <cellStyle name="Normal 17 9 4 2 3 2" xfId="6674"/>
    <cellStyle name="Normal 17 9 4 2 3 2 2" xfId="20202"/>
    <cellStyle name="Normal 17 9 4 2 3 2 3" xfId="20203"/>
    <cellStyle name="Normal 17 9 4 2 3 3" xfId="6675"/>
    <cellStyle name="Normal 17 9 4 2 3 3 2" xfId="20204"/>
    <cellStyle name="Normal 17 9 4 2 3 3 3" xfId="20205"/>
    <cellStyle name="Normal 17 9 4 2 3 4" xfId="20206"/>
    <cellStyle name="Normal 17 9 4 2 3 5" xfId="20207"/>
    <cellStyle name="Normal 17 9 4 2 4" xfId="6676"/>
    <cellStyle name="Normal 17 9 4 2 4 2" xfId="20208"/>
    <cellStyle name="Normal 17 9 4 2 4 3" xfId="20209"/>
    <cellStyle name="Normal 17 9 4 2 5" xfId="6677"/>
    <cellStyle name="Normal 17 9 4 2 5 2" xfId="20210"/>
    <cellStyle name="Normal 17 9 4 2 5 3" xfId="20211"/>
    <cellStyle name="Normal 17 9 4 2 6" xfId="20212"/>
    <cellStyle name="Normal 17 9 4 2 7" xfId="20213"/>
    <cellStyle name="Normal 17 9 4 3" xfId="6678"/>
    <cellStyle name="Normal 17 9 4 3 2" xfId="6679"/>
    <cellStyle name="Normal 17 9 4 3 2 2" xfId="6680"/>
    <cellStyle name="Normal 17 9 4 3 2 2 2" xfId="20214"/>
    <cellStyle name="Normal 17 9 4 3 2 2 3" xfId="20215"/>
    <cellStyle name="Normal 17 9 4 3 2 3" xfId="6681"/>
    <cellStyle name="Normal 17 9 4 3 2 3 2" xfId="20216"/>
    <cellStyle name="Normal 17 9 4 3 2 3 3" xfId="20217"/>
    <cellStyle name="Normal 17 9 4 3 2 4" xfId="20218"/>
    <cellStyle name="Normal 17 9 4 3 2 5" xfId="20219"/>
    <cellStyle name="Normal 17 9 4 3 3" xfId="6682"/>
    <cellStyle name="Normal 17 9 4 3 3 2" xfId="20220"/>
    <cellStyle name="Normal 17 9 4 3 3 3" xfId="20221"/>
    <cellStyle name="Normal 17 9 4 3 4" xfId="6683"/>
    <cellStyle name="Normal 17 9 4 3 4 2" xfId="20222"/>
    <cellStyle name="Normal 17 9 4 3 4 3" xfId="20223"/>
    <cellStyle name="Normal 17 9 4 3 5" xfId="20224"/>
    <cellStyle name="Normal 17 9 4 3 6" xfId="20225"/>
    <cellStyle name="Normal 17 9 4 4" xfId="6684"/>
    <cellStyle name="Normal 17 9 4 4 2" xfId="6685"/>
    <cellStyle name="Normal 17 9 4 4 2 2" xfId="20226"/>
    <cellStyle name="Normal 17 9 4 4 2 3" xfId="20227"/>
    <cellStyle name="Normal 17 9 4 4 3" xfId="6686"/>
    <cellStyle name="Normal 17 9 4 4 3 2" xfId="20228"/>
    <cellStyle name="Normal 17 9 4 4 3 3" xfId="20229"/>
    <cellStyle name="Normal 17 9 4 4 4" xfId="20230"/>
    <cellStyle name="Normal 17 9 4 4 5" xfId="20231"/>
    <cellStyle name="Normal 17 9 4 5" xfId="6687"/>
    <cellStyle name="Normal 17 9 4 5 2" xfId="20232"/>
    <cellStyle name="Normal 17 9 4 5 3" xfId="20233"/>
    <cellStyle name="Normal 17 9 4 6" xfId="6688"/>
    <cellStyle name="Normal 17 9 4 6 2" xfId="20234"/>
    <cellStyle name="Normal 17 9 4 6 3" xfId="20235"/>
    <cellStyle name="Normal 17 9 4 7" xfId="20236"/>
    <cellStyle name="Normal 17 9 4 8" xfId="20237"/>
    <cellStyle name="Normal 17 9 5" xfId="6689"/>
    <cellStyle name="Normal 17 9 5 2" xfId="6690"/>
    <cellStyle name="Normal 17 9 5 2 2" xfId="6691"/>
    <cellStyle name="Normal 17 9 5 2 2 2" xfId="6692"/>
    <cellStyle name="Normal 17 9 5 2 2 2 2" xfId="20238"/>
    <cellStyle name="Normal 17 9 5 2 2 2 3" xfId="20239"/>
    <cellStyle name="Normal 17 9 5 2 2 3" xfId="6693"/>
    <cellStyle name="Normal 17 9 5 2 2 3 2" xfId="20240"/>
    <cellStyle name="Normal 17 9 5 2 2 3 3" xfId="20241"/>
    <cellStyle name="Normal 17 9 5 2 2 4" xfId="20242"/>
    <cellStyle name="Normal 17 9 5 2 2 5" xfId="20243"/>
    <cellStyle name="Normal 17 9 5 2 3" xfId="6694"/>
    <cellStyle name="Normal 17 9 5 2 3 2" xfId="20244"/>
    <cellStyle name="Normal 17 9 5 2 3 3" xfId="20245"/>
    <cellStyle name="Normal 17 9 5 2 4" xfId="6695"/>
    <cellStyle name="Normal 17 9 5 2 4 2" xfId="20246"/>
    <cellStyle name="Normal 17 9 5 2 4 3" xfId="20247"/>
    <cellStyle name="Normal 17 9 5 2 5" xfId="20248"/>
    <cellStyle name="Normal 17 9 5 2 6" xfId="20249"/>
    <cellStyle name="Normal 17 9 5 3" xfId="6696"/>
    <cellStyle name="Normal 17 9 5 3 2" xfId="6697"/>
    <cellStyle name="Normal 17 9 5 3 2 2" xfId="20250"/>
    <cellStyle name="Normal 17 9 5 3 2 3" xfId="20251"/>
    <cellStyle name="Normal 17 9 5 3 3" xfId="6698"/>
    <cellStyle name="Normal 17 9 5 3 3 2" xfId="20252"/>
    <cellStyle name="Normal 17 9 5 3 3 3" xfId="20253"/>
    <cellStyle name="Normal 17 9 5 3 4" xfId="20254"/>
    <cellStyle name="Normal 17 9 5 3 5" xfId="20255"/>
    <cellStyle name="Normal 17 9 5 4" xfId="6699"/>
    <cellStyle name="Normal 17 9 5 4 2" xfId="20256"/>
    <cellStyle name="Normal 17 9 5 4 3" xfId="20257"/>
    <cellStyle name="Normal 17 9 5 5" xfId="6700"/>
    <cellStyle name="Normal 17 9 5 5 2" xfId="20258"/>
    <cellStyle name="Normal 17 9 5 5 3" xfId="20259"/>
    <cellStyle name="Normal 17 9 5 6" xfId="20260"/>
    <cellStyle name="Normal 17 9 5 7" xfId="20261"/>
    <cellStyle name="Normal 17 9 6" xfId="6701"/>
    <cellStyle name="Normal 17 9 6 2" xfId="6702"/>
    <cellStyle name="Normal 17 9 6 2 2" xfId="6703"/>
    <cellStyle name="Normal 17 9 6 2 2 2" xfId="20262"/>
    <cellStyle name="Normal 17 9 6 2 2 3" xfId="20263"/>
    <cellStyle name="Normal 17 9 6 2 3" xfId="6704"/>
    <cellStyle name="Normal 17 9 6 2 3 2" xfId="20264"/>
    <cellStyle name="Normal 17 9 6 2 3 3" xfId="20265"/>
    <cellStyle name="Normal 17 9 6 2 4" xfId="20266"/>
    <cellStyle name="Normal 17 9 6 2 5" xfId="20267"/>
    <cellStyle name="Normal 17 9 6 3" xfId="6705"/>
    <cellStyle name="Normal 17 9 6 3 2" xfId="20268"/>
    <cellStyle name="Normal 17 9 6 3 3" xfId="20269"/>
    <cellStyle name="Normal 17 9 6 4" xfId="6706"/>
    <cellStyle name="Normal 17 9 6 4 2" xfId="20270"/>
    <cellStyle name="Normal 17 9 6 4 3" xfId="20271"/>
    <cellStyle name="Normal 17 9 6 5" xfId="20272"/>
    <cellStyle name="Normal 17 9 6 6" xfId="20273"/>
    <cellStyle name="Normal 17 9 7" xfId="6707"/>
    <cellStyle name="Normal 17 9 7 2" xfId="6708"/>
    <cellStyle name="Normal 17 9 7 2 2" xfId="20274"/>
    <cellStyle name="Normal 17 9 7 2 3" xfId="20275"/>
    <cellStyle name="Normal 17 9 7 3" xfId="6709"/>
    <cellStyle name="Normal 17 9 7 3 2" xfId="20276"/>
    <cellStyle name="Normal 17 9 7 3 3" xfId="20277"/>
    <cellStyle name="Normal 17 9 7 4" xfId="20278"/>
    <cellStyle name="Normal 17 9 7 5" xfId="20279"/>
    <cellStyle name="Normal 17 9 8" xfId="6710"/>
    <cellStyle name="Normal 17 9 8 2" xfId="20280"/>
    <cellStyle name="Normal 17 9 8 3" xfId="20281"/>
    <cellStyle name="Normal 17 9 9" xfId="6711"/>
    <cellStyle name="Normal 17 9 9 2" xfId="20282"/>
    <cellStyle name="Normal 17 9 9 3" xfId="20283"/>
    <cellStyle name="Normal 18" xfId="6712"/>
    <cellStyle name="Normal 18 2" xfId="20284"/>
    <cellStyle name="Normal 18 3" xfId="20285"/>
    <cellStyle name="Normal 19" xfId="6713"/>
    <cellStyle name="Normal 19 2" xfId="20286"/>
    <cellStyle name="Normal 19 3" xfId="20287"/>
    <cellStyle name="Normal 2" xfId="51"/>
    <cellStyle name="Normal 2 10" xfId="6714"/>
    <cellStyle name="Normal 2 10 10" xfId="20288"/>
    <cellStyle name="Normal 2 10 11" xfId="20289"/>
    <cellStyle name="Normal 2 10 2" xfId="6715"/>
    <cellStyle name="Normal 2 10 2 2" xfId="6716"/>
    <cellStyle name="Normal 2 10 2 2 2" xfId="6717"/>
    <cellStyle name="Normal 2 10 2 2 2 2" xfId="6718"/>
    <cellStyle name="Normal 2 10 2 2 2 2 2" xfId="6719"/>
    <cellStyle name="Normal 2 10 2 2 2 2 2 2" xfId="20290"/>
    <cellStyle name="Normal 2 10 2 2 2 2 2 3" xfId="20291"/>
    <cellStyle name="Normal 2 10 2 2 2 2 3" xfId="6720"/>
    <cellStyle name="Normal 2 10 2 2 2 2 3 2" xfId="20292"/>
    <cellStyle name="Normal 2 10 2 2 2 2 3 3" xfId="20293"/>
    <cellStyle name="Normal 2 10 2 2 2 2 4" xfId="20294"/>
    <cellStyle name="Normal 2 10 2 2 2 2 5" xfId="20295"/>
    <cellStyle name="Normal 2 10 2 2 2 3" xfId="6721"/>
    <cellStyle name="Normal 2 10 2 2 2 3 2" xfId="20296"/>
    <cellStyle name="Normal 2 10 2 2 2 3 3" xfId="20297"/>
    <cellStyle name="Normal 2 10 2 2 2 4" xfId="6722"/>
    <cellStyle name="Normal 2 10 2 2 2 4 2" xfId="20298"/>
    <cellStyle name="Normal 2 10 2 2 2 4 3" xfId="20299"/>
    <cellStyle name="Normal 2 10 2 2 2 5" xfId="20300"/>
    <cellStyle name="Normal 2 10 2 2 2 6" xfId="20301"/>
    <cellStyle name="Normal 2 10 2 2 3" xfId="6723"/>
    <cellStyle name="Normal 2 10 2 2 3 2" xfId="6724"/>
    <cellStyle name="Normal 2 10 2 2 3 2 2" xfId="20302"/>
    <cellStyle name="Normal 2 10 2 2 3 2 3" xfId="20303"/>
    <cellStyle name="Normal 2 10 2 2 3 3" xfId="6725"/>
    <cellStyle name="Normal 2 10 2 2 3 3 2" xfId="20304"/>
    <cellStyle name="Normal 2 10 2 2 3 3 3" xfId="20305"/>
    <cellStyle name="Normal 2 10 2 2 3 4" xfId="20306"/>
    <cellStyle name="Normal 2 10 2 2 3 5" xfId="20307"/>
    <cellStyle name="Normal 2 10 2 2 4" xfId="6726"/>
    <cellStyle name="Normal 2 10 2 2 4 2" xfId="20308"/>
    <cellStyle name="Normal 2 10 2 2 4 3" xfId="20309"/>
    <cellStyle name="Normal 2 10 2 2 5" xfId="6727"/>
    <cellStyle name="Normal 2 10 2 2 5 2" xfId="20310"/>
    <cellStyle name="Normal 2 10 2 2 5 3" xfId="20311"/>
    <cellStyle name="Normal 2 10 2 2 6" xfId="20312"/>
    <cellStyle name="Normal 2 10 2 2 7" xfId="20313"/>
    <cellStyle name="Normal 2 10 2 3" xfId="6728"/>
    <cellStyle name="Normal 2 10 2 3 2" xfId="6729"/>
    <cellStyle name="Normal 2 10 2 3 2 2" xfId="6730"/>
    <cellStyle name="Normal 2 10 2 3 2 2 2" xfId="20314"/>
    <cellStyle name="Normal 2 10 2 3 2 2 3" xfId="20315"/>
    <cellStyle name="Normal 2 10 2 3 2 3" xfId="6731"/>
    <cellStyle name="Normal 2 10 2 3 2 3 2" xfId="20316"/>
    <cellStyle name="Normal 2 10 2 3 2 3 3" xfId="20317"/>
    <cellStyle name="Normal 2 10 2 3 2 4" xfId="20318"/>
    <cellStyle name="Normal 2 10 2 3 2 5" xfId="20319"/>
    <cellStyle name="Normal 2 10 2 3 3" xfId="6732"/>
    <cellStyle name="Normal 2 10 2 3 3 2" xfId="20320"/>
    <cellStyle name="Normal 2 10 2 3 3 3" xfId="20321"/>
    <cellStyle name="Normal 2 10 2 3 4" xfId="6733"/>
    <cellStyle name="Normal 2 10 2 3 4 2" xfId="20322"/>
    <cellStyle name="Normal 2 10 2 3 4 3" xfId="20323"/>
    <cellStyle name="Normal 2 10 2 3 5" xfId="20324"/>
    <cellStyle name="Normal 2 10 2 3 6" xfId="20325"/>
    <cellStyle name="Normal 2 10 2 4" xfId="6734"/>
    <cellStyle name="Normal 2 10 2 4 2" xfId="6735"/>
    <cellStyle name="Normal 2 10 2 4 2 2" xfId="20326"/>
    <cellStyle name="Normal 2 10 2 4 2 3" xfId="20327"/>
    <cellStyle name="Normal 2 10 2 4 3" xfId="6736"/>
    <cellStyle name="Normal 2 10 2 4 3 2" xfId="20328"/>
    <cellStyle name="Normal 2 10 2 4 3 3" xfId="20329"/>
    <cellStyle name="Normal 2 10 2 4 4" xfId="20330"/>
    <cellStyle name="Normal 2 10 2 4 5" xfId="20331"/>
    <cellStyle name="Normal 2 10 2 5" xfId="6737"/>
    <cellStyle name="Normal 2 10 2 5 2" xfId="20332"/>
    <cellStyle name="Normal 2 10 2 5 3" xfId="20333"/>
    <cellStyle name="Normal 2 10 2 6" xfId="6738"/>
    <cellStyle name="Normal 2 10 2 6 2" xfId="20334"/>
    <cellStyle name="Normal 2 10 2 6 3" xfId="20335"/>
    <cellStyle name="Normal 2 10 2 7" xfId="20336"/>
    <cellStyle name="Normal 2 10 2 8" xfId="20337"/>
    <cellStyle name="Normal 2 10 3" xfId="6739"/>
    <cellStyle name="Normal 2 10 3 2" xfId="6740"/>
    <cellStyle name="Normal 2 10 3 2 2" xfId="6741"/>
    <cellStyle name="Normal 2 10 3 2 2 2" xfId="6742"/>
    <cellStyle name="Normal 2 10 3 2 2 2 2" xfId="6743"/>
    <cellStyle name="Normal 2 10 3 2 2 2 2 2" xfId="20338"/>
    <cellStyle name="Normal 2 10 3 2 2 2 2 3" xfId="20339"/>
    <cellStyle name="Normal 2 10 3 2 2 2 3" xfId="6744"/>
    <cellStyle name="Normal 2 10 3 2 2 2 3 2" xfId="20340"/>
    <cellStyle name="Normal 2 10 3 2 2 2 3 3" xfId="20341"/>
    <cellStyle name="Normal 2 10 3 2 2 2 4" xfId="20342"/>
    <cellStyle name="Normal 2 10 3 2 2 2 5" xfId="20343"/>
    <cellStyle name="Normal 2 10 3 2 2 3" xfId="6745"/>
    <cellStyle name="Normal 2 10 3 2 2 3 2" xfId="20344"/>
    <cellStyle name="Normal 2 10 3 2 2 3 3" xfId="20345"/>
    <cellStyle name="Normal 2 10 3 2 2 4" xfId="6746"/>
    <cellStyle name="Normal 2 10 3 2 2 4 2" xfId="20346"/>
    <cellStyle name="Normal 2 10 3 2 2 4 3" xfId="20347"/>
    <cellStyle name="Normal 2 10 3 2 2 5" xfId="20348"/>
    <cellStyle name="Normal 2 10 3 2 2 6" xfId="20349"/>
    <cellStyle name="Normal 2 10 3 2 3" xfId="6747"/>
    <cellStyle name="Normal 2 10 3 2 3 2" xfId="6748"/>
    <cellStyle name="Normal 2 10 3 2 3 2 2" xfId="20350"/>
    <cellStyle name="Normal 2 10 3 2 3 2 3" xfId="20351"/>
    <cellStyle name="Normal 2 10 3 2 3 3" xfId="6749"/>
    <cellStyle name="Normal 2 10 3 2 3 3 2" xfId="20352"/>
    <cellStyle name="Normal 2 10 3 2 3 3 3" xfId="20353"/>
    <cellStyle name="Normal 2 10 3 2 3 4" xfId="20354"/>
    <cellStyle name="Normal 2 10 3 2 3 5" xfId="20355"/>
    <cellStyle name="Normal 2 10 3 2 4" xfId="6750"/>
    <cellStyle name="Normal 2 10 3 2 4 2" xfId="20356"/>
    <cellStyle name="Normal 2 10 3 2 4 3" xfId="20357"/>
    <cellStyle name="Normal 2 10 3 2 5" xfId="6751"/>
    <cellStyle name="Normal 2 10 3 2 5 2" xfId="20358"/>
    <cellStyle name="Normal 2 10 3 2 5 3" xfId="20359"/>
    <cellStyle name="Normal 2 10 3 2 6" xfId="20360"/>
    <cellStyle name="Normal 2 10 3 2 7" xfId="20361"/>
    <cellStyle name="Normal 2 10 3 3" xfId="6752"/>
    <cellStyle name="Normal 2 10 3 3 2" xfId="6753"/>
    <cellStyle name="Normal 2 10 3 3 2 2" xfId="6754"/>
    <cellStyle name="Normal 2 10 3 3 2 2 2" xfId="20362"/>
    <cellStyle name="Normal 2 10 3 3 2 2 3" xfId="20363"/>
    <cellStyle name="Normal 2 10 3 3 2 3" xfId="6755"/>
    <cellStyle name="Normal 2 10 3 3 2 3 2" xfId="20364"/>
    <cellStyle name="Normal 2 10 3 3 2 3 3" xfId="20365"/>
    <cellStyle name="Normal 2 10 3 3 2 4" xfId="20366"/>
    <cellStyle name="Normal 2 10 3 3 2 5" xfId="20367"/>
    <cellStyle name="Normal 2 10 3 3 3" xfId="6756"/>
    <cellStyle name="Normal 2 10 3 3 3 2" xfId="20368"/>
    <cellStyle name="Normal 2 10 3 3 3 3" xfId="20369"/>
    <cellStyle name="Normal 2 10 3 3 4" xfId="6757"/>
    <cellStyle name="Normal 2 10 3 3 4 2" xfId="20370"/>
    <cellStyle name="Normal 2 10 3 3 4 3" xfId="20371"/>
    <cellStyle name="Normal 2 10 3 3 5" xfId="20372"/>
    <cellStyle name="Normal 2 10 3 3 6" xfId="20373"/>
    <cellStyle name="Normal 2 10 3 4" xfId="6758"/>
    <cellStyle name="Normal 2 10 3 4 2" xfId="6759"/>
    <cellStyle name="Normal 2 10 3 4 2 2" xfId="20374"/>
    <cellStyle name="Normal 2 10 3 4 2 3" xfId="20375"/>
    <cellStyle name="Normal 2 10 3 4 3" xfId="6760"/>
    <cellStyle name="Normal 2 10 3 4 3 2" xfId="20376"/>
    <cellStyle name="Normal 2 10 3 4 3 3" xfId="20377"/>
    <cellStyle name="Normal 2 10 3 4 4" xfId="20378"/>
    <cellStyle name="Normal 2 10 3 4 5" xfId="20379"/>
    <cellStyle name="Normal 2 10 3 5" xfId="6761"/>
    <cellStyle name="Normal 2 10 3 5 2" xfId="20380"/>
    <cellStyle name="Normal 2 10 3 5 3" xfId="20381"/>
    <cellStyle name="Normal 2 10 3 6" xfId="6762"/>
    <cellStyle name="Normal 2 10 3 6 2" xfId="20382"/>
    <cellStyle name="Normal 2 10 3 6 3" xfId="20383"/>
    <cellStyle name="Normal 2 10 3 7" xfId="20384"/>
    <cellStyle name="Normal 2 10 3 8" xfId="20385"/>
    <cellStyle name="Normal 2 10 4" xfId="6763"/>
    <cellStyle name="Normal 2 10 4 2" xfId="6764"/>
    <cellStyle name="Normal 2 10 4 2 2" xfId="6765"/>
    <cellStyle name="Normal 2 10 4 2 2 2" xfId="6766"/>
    <cellStyle name="Normal 2 10 4 2 2 2 2" xfId="6767"/>
    <cellStyle name="Normal 2 10 4 2 2 2 2 2" xfId="20386"/>
    <cellStyle name="Normal 2 10 4 2 2 2 2 3" xfId="20387"/>
    <cellStyle name="Normal 2 10 4 2 2 2 3" xfId="6768"/>
    <cellStyle name="Normal 2 10 4 2 2 2 3 2" xfId="20388"/>
    <cellStyle name="Normal 2 10 4 2 2 2 3 3" xfId="20389"/>
    <cellStyle name="Normal 2 10 4 2 2 2 4" xfId="20390"/>
    <cellStyle name="Normal 2 10 4 2 2 2 5" xfId="20391"/>
    <cellStyle name="Normal 2 10 4 2 2 3" xfId="6769"/>
    <cellStyle name="Normal 2 10 4 2 2 3 2" xfId="20392"/>
    <cellStyle name="Normal 2 10 4 2 2 3 3" xfId="20393"/>
    <cellStyle name="Normal 2 10 4 2 2 4" xfId="6770"/>
    <cellStyle name="Normal 2 10 4 2 2 4 2" xfId="20394"/>
    <cellStyle name="Normal 2 10 4 2 2 4 3" xfId="20395"/>
    <cellStyle name="Normal 2 10 4 2 2 5" xfId="20396"/>
    <cellStyle name="Normal 2 10 4 2 2 6" xfId="20397"/>
    <cellStyle name="Normal 2 10 4 2 3" xfId="6771"/>
    <cellStyle name="Normal 2 10 4 2 3 2" xfId="6772"/>
    <cellStyle name="Normal 2 10 4 2 3 2 2" xfId="20398"/>
    <cellStyle name="Normal 2 10 4 2 3 2 3" xfId="20399"/>
    <cellStyle name="Normal 2 10 4 2 3 3" xfId="6773"/>
    <cellStyle name="Normal 2 10 4 2 3 3 2" xfId="20400"/>
    <cellStyle name="Normal 2 10 4 2 3 3 3" xfId="20401"/>
    <cellStyle name="Normal 2 10 4 2 3 4" xfId="20402"/>
    <cellStyle name="Normal 2 10 4 2 3 5" xfId="20403"/>
    <cellStyle name="Normal 2 10 4 2 4" xfId="6774"/>
    <cellStyle name="Normal 2 10 4 2 4 2" xfId="20404"/>
    <cellStyle name="Normal 2 10 4 2 4 3" xfId="20405"/>
    <cellStyle name="Normal 2 10 4 2 5" xfId="6775"/>
    <cellStyle name="Normal 2 10 4 2 5 2" xfId="20406"/>
    <cellStyle name="Normal 2 10 4 2 5 3" xfId="20407"/>
    <cellStyle name="Normal 2 10 4 2 6" xfId="20408"/>
    <cellStyle name="Normal 2 10 4 2 7" xfId="20409"/>
    <cellStyle name="Normal 2 10 4 3" xfId="6776"/>
    <cellStyle name="Normal 2 10 4 3 2" xfId="6777"/>
    <cellStyle name="Normal 2 10 4 3 2 2" xfId="6778"/>
    <cellStyle name="Normal 2 10 4 3 2 2 2" xfId="20410"/>
    <cellStyle name="Normal 2 10 4 3 2 2 3" xfId="20411"/>
    <cellStyle name="Normal 2 10 4 3 2 3" xfId="6779"/>
    <cellStyle name="Normal 2 10 4 3 2 3 2" xfId="20412"/>
    <cellStyle name="Normal 2 10 4 3 2 3 3" xfId="20413"/>
    <cellStyle name="Normal 2 10 4 3 2 4" xfId="20414"/>
    <cellStyle name="Normal 2 10 4 3 2 5" xfId="20415"/>
    <cellStyle name="Normal 2 10 4 3 3" xfId="6780"/>
    <cellStyle name="Normal 2 10 4 3 3 2" xfId="20416"/>
    <cellStyle name="Normal 2 10 4 3 3 3" xfId="20417"/>
    <cellStyle name="Normal 2 10 4 3 4" xfId="6781"/>
    <cellStyle name="Normal 2 10 4 3 4 2" xfId="20418"/>
    <cellStyle name="Normal 2 10 4 3 4 3" xfId="20419"/>
    <cellStyle name="Normal 2 10 4 3 5" xfId="20420"/>
    <cellStyle name="Normal 2 10 4 3 6" xfId="20421"/>
    <cellStyle name="Normal 2 10 4 4" xfId="6782"/>
    <cellStyle name="Normal 2 10 4 4 2" xfId="6783"/>
    <cellStyle name="Normal 2 10 4 4 2 2" xfId="20422"/>
    <cellStyle name="Normal 2 10 4 4 2 3" xfId="20423"/>
    <cellStyle name="Normal 2 10 4 4 3" xfId="6784"/>
    <cellStyle name="Normal 2 10 4 4 3 2" xfId="20424"/>
    <cellStyle name="Normal 2 10 4 4 3 3" xfId="20425"/>
    <cellStyle name="Normal 2 10 4 4 4" xfId="20426"/>
    <cellStyle name="Normal 2 10 4 4 5" xfId="20427"/>
    <cellStyle name="Normal 2 10 4 5" xfId="6785"/>
    <cellStyle name="Normal 2 10 4 5 2" xfId="20428"/>
    <cellStyle name="Normal 2 10 4 5 3" xfId="20429"/>
    <cellStyle name="Normal 2 10 4 6" xfId="6786"/>
    <cellStyle name="Normal 2 10 4 6 2" xfId="20430"/>
    <cellStyle name="Normal 2 10 4 6 3" xfId="20431"/>
    <cellStyle name="Normal 2 10 4 7" xfId="20432"/>
    <cellStyle name="Normal 2 10 4 8" xfId="20433"/>
    <cellStyle name="Normal 2 10 5" xfId="6787"/>
    <cellStyle name="Normal 2 10 5 2" xfId="6788"/>
    <cellStyle name="Normal 2 10 5 2 2" xfId="6789"/>
    <cellStyle name="Normal 2 10 5 2 2 2" xfId="6790"/>
    <cellStyle name="Normal 2 10 5 2 2 2 2" xfId="20434"/>
    <cellStyle name="Normal 2 10 5 2 2 2 3" xfId="20435"/>
    <cellStyle name="Normal 2 10 5 2 2 3" xfId="6791"/>
    <cellStyle name="Normal 2 10 5 2 2 3 2" xfId="20436"/>
    <cellStyle name="Normal 2 10 5 2 2 3 3" xfId="20437"/>
    <cellStyle name="Normal 2 10 5 2 2 4" xfId="20438"/>
    <cellStyle name="Normal 2 10 5 2 2 5" xfId="20439"/>
    <cellStyle name="Normal 2 10 5 2 3" xfId="6792"/>
    <cellStyle name="Normal 2 10 5 2 3 2" xfId="20440"/>
    <cellStyle name="Normal 2 10 5 2 3 3" xfId="20441"/>
    <cellStyle name="Normal 2 10 5 2 4" xfId="6793"/>
    <cellStyle name="Normal 2 10 5 2 4 2" xfId="20442"/>
    <cellStyle name="Normal 2 10 5 2 4 3" xfId="20443"/>
    <cellStyle name="Normal 2 10 5 2 5" xfId="20444"/>
    <cellStyle name="Normal 2 10 5 2 6" xfId="20445"/>
    <cellStyle name="Normal 2 10 5 3" xfId="6794"/>
    <cellStyle name="Normal 2 10 5 3 2" xfId="6795"/>
    <cellStyle name="Normal 2 10 5 3 2 2" xfId="20446"/>
    <cellStyle name="Normal 2 10 5 3 2 3" xfId="20447"/>
    <cellStyle name="Normal 2 10 5 3 3" xfId="6796"/>
    <cellStyle name="Normal 2 10 5 3 3 2" xfId="20448"/>
    <cellStyle name="Normal 2 10 5 3 3 3" xfId="20449"/>
    <cellStyle name="Normal 2 10 5 3 4" xfId="20450"/>
    <cellStyle name="Normal 2 10 5 3 5" xfId="20451"/>
    <cellStyle name="Normal 2 10 5 4" xfId="6797"/>
    <cellStyle name="Normal 2 10 5 4 2" xfId="20452"/>
    <cellStyle name="Normal 2 10 5 4 3" xfId="20453"/>
    <cellStyle name="Normal 2 10 5 5" xfId="6798"/>
    <cellStyle name="Normal 2 10 5 5 2" xfId="20454"/>
    <cellStyle name="Normal 2 10 5 5 3" xfId="20455"/>
    <cellStyle name="Normal 2 10 5 6" xfId="20456"/>
    <cellStyle name="Normal 2 10 5 7" xfId="20457"/>
    <cellStyle name="Normal 2 10 6" xfId="6799"/>
    <cellStyle name="Normal 2 10 6 2" xfId="6800"/>
    <cellStyle name="Normal 2 10 6 2 2" xfId="6801"/>
    <cellStyle name="Normal 2 10 6 2 2 2" xfId="20458"/>
    <cellStyle name="Normal 2 10 6 2 2 3" xfId="20459"/>
    <cellStyle name="Normal 2 10 6 2 3" xfId="6802"/>
    <cellStyle name="Normal 2 10 6 2 3 2" xfId="20460"/>
    <cellStyle name="Normal 2 10 6 2 3 3" xfId="20461"/>
    <cellStyle name="Normal 2 10 6 2 4" xfId="20462"/>
    <cellStyle name="Normal 2 10 6 2 5" xfId="20463"/>
    <cellStyle name="Normal 2 10 6 3" xfId="6803"/>
    <cellStyle name="Normal 2 10 6 3 2" xfId="20464"/>
    <cellStyle name="Normal 2 10 6 3 3" xfId="20465"/>
    <cellStyle name="Normal 2 10 6 4" xfId="6804"/>
    <cellStyle name="Normal 2 10 6 4 2" xfId="20466"/>
    <cellStyle name="Normal 2 10 6 4 3" xfId="20467"/>
    <cellStyle name="Normal 2 10 6 5" xfId="20468"/>
    <cellStyle name="Normal 2 10 6 6" xfId="20469"/>
    <cellStyle name="Normal 2 10 7" xfId="6805"/>
    <cellStyle name="Normal 2 10 7 2" xfId="6806"/>
    <cellStyle name="Normal 2 10 7 2 2" xfId="20470"/>
    <cellStyle name="Normal 2 10 7 2 3" xfId="20471"/>
    <cellStyle name="Normal 2 10 7 3" xfId="6807"/>
    <cellStyle name="Normal 2 10 7 3 2" xfId="20472"/>
    <cellStyle name="Normal 2 10 7 3 3" xfId="20473"/>
    <cellStyle name="Normal 2 10 7 4" xfId="20474"/>
    <cellStyle name="Normal 2 10 7 5" xfId="20475"/>
    <cellStyle name="Normal 2 10 8" xfId="6808"/>
    <cellStyle name="Normal 2 10 8 2" xfId="20476"/>
    <cellStyle name="Normal 2 10 8 3" xfId="20477"/>
    <cellStyle name="Normal 2 10 9" xfId="6809"/>
    <cellStyle name="Normal 2 10 9 2" xfId="20478"/>
    <cellStyle name="Normal 2 10 9 3" xfId="20479"/>
    <cellStyle name="Normal 2 11" xfId="6810"/>
    <cellStyle name="Normal 2 11 10" xfId="20480"/>
    <cellStyle name="Normal 2 11 11" xfId="20481"/>
    <cellStyle name="Normal 2 11 2" xfId="6811"/>
    <cellStyle name="Normal 2 11 2 2" xfId="6812"/>
    <cellStyle name="Normal 2 11 2 2 2" xfId="6813"/>
    <cellStyle name="Normal 2 11 2 2 2 2" xfId="6814"/>
    <cellStyle name="Normal 2 11 2 2 2 2 2" xfId="6815"/>
    <cellStyle name="Normal 2 11 2 2 2 2 2 2" xfId="20482"/>
    <cellStyle name="Normal 2 11 2 2 2 2 2 3" xfId="20483"/>
    <cellStyle name="Normal 2 11 2 2 2 2 3" xfId="6816"/>
    <cellStyle name="Normal 2 11 2 2 2 2 3 2" xfId="20484"/>
    <cellStyle name="Normal 2 11 2 2 2 2 3 3" xfId="20485"/>
    <cellStyle name="Normal 2 11 2 2 2 2 4" xfId="20486"/>
    <cellStyle name="Normal 2 11 2 2 2 2 5" xfId="20487"/>
    <cellStyle name="Normal 2 11 2 2 2 3" xfId="6817"/>
    <cellStyle name="Normal 2 11 2 2 2 3 2" xfId="20488"/>
    <cellStyle name="Normal 2 11 2 2 2 3 3" xfId="20489"/>
    <cellStyle name="Normal 2 11 2 2 2 4" xfId="6818"/>
    <cellStyle name="Normal 2 11 2 2 2 4 2" xfId="20490"/>
    <cellStyle name="Normal 2 11 2 2 2 4 3" xfId="20491"/>
    <cellStyle name="Normal 2 11 2 2 2 5" xfId="20492"/>
    <cellStyle name="Normal 2 11 2 2 2 6" xfId="20493"/>
    <cellStyle name="Normal 2 11 2 2 3" xfId="6819"/>
    <cellStyle name="Normal 2 11 2 2 3 2" xfId="6820"/>
    <cellStyle name="Normal 2 11 2 2 3 2 2" xfId="20494"/>
    <cellStyle name="Normal 2 11 2 2 3 2 3" xfId="20495"/>
    <cellStyle name="Normal 2 11 2 2 3 3" xfId="6821"/>
    <cellStyle name="Normal 2 11 2 2 3 3 2" xfId="20496"/>
    <cellStyle name="Normal 2 11 2 2 3 3 3" xfId="20497"/>
    <cellStyle name="Normal 2 11 2 2 3 4" xfId="20498"/>
    <cellStyle name="Normal 2 11 2 2 3 5" xfId="20499"/>
    <cellStyle name="Normal 2 11 2 2 4" xfId="6822"/>
    <cellStyle name="Normal 2 11 2 2 4 2" xfId="20500"/>
    <cellStyle name="Normal 2 11 2 2 4 3" xfId="20501"/>
    <cellStyle name="Normal 2 11 2 2 5" xfId="6823"/>
    <cellStyle name="Normal 2 11 2 2 5 2" xfId="20502"/>
    <cellStyle name="Normal 2 11 2 2 5 3" xfId="20503"/>
    <cellStyle name="Normal 2 11 2 2 6" xfId="20504"/>
    <cellStyle name="Normal 2 11 2 2 7" xfId="20505"/>
    <cellStyle name="Normal 2 11 2 3" xfId="6824"/>
    <cellStyle name="Normal 2 11 2 3 2" xfId="6825"/>
    <cellStyle name="Normal 2 11 2 3 2 2" xfId="6826"/>
    <cellStyle name="Normal 2 11 2 3 2 2 2" xfId="20506"/>
    <cellStyle name="Normal 2 11 2 3 2 2 3" xfId="20507"/>
    <cellStyle name="Normal 2 11 2 3 2 3" xfId="6827"/>
    <cellStyle name="Normal 2 11 2 3 2 3 2" xfId="20508"/>
    <cellStyle name="Normal 2 11 2 3 2 3 3" xfId="20509"/>
    <cellStyle name="Normal 2 11 2 3 2 4" xfId="20510"/>
    <cellStyle name="Normal 2 11 2 3 2 5" xfId="20511"/>
    <cellStyle name="Normal 2 11 2 3 3" xfId="6828"/>
    <cellStyle name="Normal 2 11 2 3 3 2" xfId="20512"/>
    <cellStyle name="Normal 2 11 2 3 3 3" xfId="20513"/>
    <cellStyle name="Normal 2 11 2 3 4" xfId="6829"/>
    <cellStyle name="Normal 2 11 2 3 4 2" xfId="20514"/>
    <cellStyle name="Normal 2 11 2 3 4 3" xfId="20515"/>
    <cellStyle name="Normal 2 11 2 3 5" xfId="20516"/>
    <cellStyle name="Normal 2 11 2 3 6" xfId="20517"/>
    <cellStyle name="Normal 2 11 2 4" xfId="6830"/>
    <cellStyle name="Normal 2 11 2 4 2" xfId="6831"/>
    <cellStyle name="Normal 2 11 2 4 2 2" xfId="20518"/>
    <cellStyle name="Normal 2 11 2 4 2 3" xfId="20519"/>
    <cellStyle name="Normal 2 11 2 4 3" xfId="6832"/>
    <cellStyle name="Normal 2 11 2 4 3 2" xfId="20520"/>
    <cellStyle name="Normal 2 11 2 4 3 3" xfId="20521"/>
    <cellStyle name="Normal 2 11 2 4 4" xfId="20522"/>
    <cellStyle name="Normal 2 11 2 4 5" xfId="20523"/>
    <cellStyle name="Normal 2 11 2 5" xfId="6833"/>
    <cellStyle name="Normal 2 11 2 5 2" xfId="20524"/>
    <cellStyle name="Normal 2 11 2 5 3" xfId="20525"/>
    <cellStyle name="Normal 2 11 2 6" xfId="6834"/>
    <cellStyle name="Normal 2 11 2 6 2" xfId="20526"/>
    <cellStyle name="Normal 2 11 2 6 3" xfId="20527"/>
    <cellStyle name="Normal 2 11 2 7" xfId="20528"/>
    <cellStyle name="Normal 2 11 2 8" xfId="20529"/>
    <cellStyle name="Normal 2 11 3" xfId="6835"/>
    <cellStyle name="Normal 2 11 3 2" xfId="6836"/>
    <cellStyle name="Normal 2 11 3 2 2" xfId="6837"/>
    <cellStyle name="Normal 2 11 3 2 2 2" xfId="6838"/>
    <cellStyle name="Normal 2 11 3 2 2 2 2" xfId="6839"/>
    <cellStyle name="Normal 2 11 3 2 2 2 2 2" xfId="20530"/>
    <cellStyle name="Normal 2 11 3 2 2 2 2 3" xfId="20531"/>
    <cellStyle name="Normal 2 11 3 2 2 2 3" xfId="6840"/>
    <cellStyle name="Normal 2 11 3 2 2 2 3 2" xfId="20532"/>
    <cellStyle name="Normal 2 11 3 2 2 2 3 3" xfId="20533"/>
    <cellStyle name="Normal 2 11 3 2 2 2 4" xfId="20534"/>
    <cellStyle name="Normal 2 11 3 2 2 2 5" xfId="20535"/>
    <cellStyle name="Normal 2 11 3 2 2 3" xfId="6841"/>
    <cellStyle name="Normal 2 11 3 2 2 3 2" xfId="20536"/>
    <cellStyle name="Normal 2 11 3 2 2 3 3" xfId="20537"/>
    <cellStyle name="Normal 2 11 3 2 2 4" xfId="6842"/>
    <cellStyle name="Normal 2 11 3 2 2 4 2" xfId="20538"/>
    <cellStyle name="Normal 2 11 3 2 2 4 3" xfId="20539"/>
    <cellStyle name="Normal 2 11 3 2 2 5" xfId="20540"/>
    <cellStyle name="Normal 2 11 3 2 2 6" xfId="20541"/>
    <cellStyle name="Normal 2 11 3 2 3" xfId="6843"/>
    <cellStyle name="Normal 2 11 3 2 3 2" xfId="6844"/>
    <cellStyle name="Normal 2 11 3 2 3 2 2" xfId="20542"/>
    <cellStyle name="Normal 2 11 3 2 3 2 3" xfId="20543"/>
    <cellStyle name="Normal 2 11 3 2 3 3" xfId="6845"/>
    <cellStyle name="Normal 2 11 3 2 3 3 2" xfId="20544"/>
    <cellStyle name="Normal 2 11 3 2 3 3 3" xfId="20545"/>
    <cellStyle name="Normal 2 11 3 2 3 4" xfId="20546"/>
    <cellStyle name="Normal 2 11 3 2 3 5" xfId="20547"/>
    <cellStyle name="Normal 2 11 3 2 4" xfId="6846"/>
    <cellStyle name="Normal 2 11 3 2 4 2" xfId="20548"/>
    <cellStyle name="Normal 2 11 3 2 4 3" xfId="20549"/>
    <cellStyle name="Normal 2 11 3 2 5" xfId="6847"/>
    <cellStyle name="Normal 2 11 3 2 5 2" xfId="20550"/>
    <cellStyle name="Normal 2 11 3 2 5 3" xfId="20551"/>
    <cellStyle name="Normal 2 11 3 2 6" xfId="20552"/>
    <cellStyle name="Normal 2 11 3 2 7" xfId="20553"/>
    <cellStyle name="Normal 2 11 3 3" xfId="6848"/>
    <cellStyle name="Normal 2 11 3 3 2" xfId="6849"/>
    <cellStyle name="Normal 2 11 3 3 2 2" xfId="6850"/>
    <cellStyle name="Normal 2 11 3 3 2 2 2" xfId="20554"/>
    <cellStyle name="Normal 2 11 3 3 2 2 3" xfId="20555"/>
    <cellStyle name="Normal 2 11 3 3 2 3" xfId="6851"/>
    <cellStyle name="Normal 2 11 3 3 2 3 2" xfId="20556"/>
    <cellStyle name="Normal 2 11 3 3 2 3 3" xfId="20557"/>
    <cellStyle name="Normal 2 11 3 3 2 4" xfId="20558"/>
    <cellStyle name="Normal 2 11 3 3 2 5" xfId="20559"/>
    <cellStyle name="Normal 2 11 3 3 3" xfId="6852"/>
    <cellStyle name="Normal 2 11 3 3 3 2" xfId="20560"/>
    <cellStyle name="Normal 2 11 3 3 3 3" xfId="20561"/>
    <cellStyle name="Normal 2 11 3 3 4" xfId="6853"/>
    <cellStyle name="Normal 2 11 3 3 4 2" xfId="20562"/>
    <cellStyle name="Normal 2 11 3 3 4 3" xfId="20563"/>
    <cellStyle name="Normal 2 11 3 3 5" xfId="20564"/>
    <cellStyle name="Normal 2 11 3 3 6" xfId="20565"/>
    <cellStyle name="Normal 2 11 3 4" xfId="6854"/>
    <cellStyle name="Normal 2 11 3 4 2" xfId="6855"/>
    <cellStyle name="Normal 2 11 3 4 2 2" xfId="20566"/>
    <cellStyle name="Normal 2 11 3 4 2 3" xfId="20567"/>
    <cellStyle name="Normal 2 11 3 4 3" xfId="6856"/>
    <cellStyle name="Normal 2 11 3 4 3 2" xfId="20568"/>
    <cellStyle name="Normal 2 11 3 4 3 3" xfId="20569"/>
    <cellStyle name="Normal 2 11 3 4 4" xfId="20570"/>
    <cellStyle name="Normal 2 11 3 4 5" xfId="20571"/>
    <cellStyle name="Normal 2 11 3 5" xfId="6857"/>
    <cellStyle name="Normal 2 11 3 5 2" xfId="20572"/>
    <cellStyle name="Normal 2 11 3 5 3" xfId="20573"/>
    <cellStyle name="Normal 2 11 3 6" xfId="6858"/>
    <cellStyle name="Normal 2 11 3 6 2" xfId="20574"/>
    <cellStyle name="Normal 2 11 3 6 3" xfId="20575"/>
    <cellStyle name="Normal 2 11 3 7" xfId="20576"/>
    <cellStyle name="Normal 2 11 3 8" xfId="20577"/>
    <cellStyle name="Normal 2 11 4" xfId="6859"/>
    <cellStyle name="Normal 2 11 4 2" xfId="6860"/>
    <cellStyle name="Normal 2 11 4 2 2" xfId="6861"/>
    <cellStyle name="Normal 2 11 4 2 2 2" xfId="6862"/>
    <cellStyle name="Normal 2 11 4 2 2 2 2" xfId="6863"/>
    <cellStyle name="Normal 2 11 4 2 2 2 2 2" xfId="20578"/>
    <cellStyle name="Normal 2 11 4 2 2 2 2 3" xfId="20579"/>
    <cellStyle name="Normal 2 11 4 2 2 2 3" xfId="6864"/>
    <cellStyle name="Normal 2 11 4 2 2 2 3 2" xfId="20580"/>
    <cellStyle name="Normal 2 11 4 2 2 2 3 3" xfId="20581"/>
    <cellStyle name="Normal 2 11 4 2 2 2 4" xfId="20582"/>
    <cellStyle name="Normal 2 11 4 2 2 2 5" xfId="20583"/>
    <cellStyle name="Normal 2 11 4 2 2 3" xfId="6865"/>
    <cellStyle name="Normal 2 11 4 2 2 3 2" xfId="20584"/>
    <cellStyle name="Normal 2 11 4 2 2 3 3" xfId="20585"/>
    <cellStyle name="Normal 2 11 4 2 2 4" xfId="6866"/>
    <cellStyle name="Normal 2 11 4 2 2 4 2" xfId="20586"/>
    <cellStyle name="Normal 2 11 4 2 2 4 3" xfId="20587"/>
    <cellStyle name="Normal 2 11 4 2 2 5" xfId="20588"/>
    <cellStyle name="Normal 2 11 4 2 2 6" xfId="20589"/>
    <cellStyle name="Normal 2 11 4 2 3" xfId="6867"/>
    <cellStyle name="Normal 2 11 4 2 3 2" xfId="6868"/>
    <cellStyle name="Normal 2 11 4 2 3 2 2" xfId="20590"/>
    <cellStyle name="Normal 2 11 4 2 3 2 3" xfId="20591"/>
    <cellStyle name="Normal 2 11 4 2 3 3" xfId="6869"/>
    <cellStyle name="Normal 2 11 4 2 3 3 2" xfId="20592"/>
    <cellStyle name="Normal 2 11 4 2 3 3 3" xfId="20593"/>
    <cellStyle name="Normal 2 11 4 2 3 4" xfId="20594"/>
    <cellStyle name="Normal 2 11 4 2 3 5" xfId="20595"/>
    <cellStyle name="Normal 2 11 4 2 4" xfId="6870"/>
    <cellStyle name="Normal 2 11 4 2 4 2" xfId="20596"/>
    <cellStyle name="Normal 2 11 4 2 4 3" xfId="20597"/>
    <cellStyle name="Normal 2 11 4 2 5" xfId="6871"/>
    <cellStyle name="Normal 2 11 4 2 5 2" xfId="20598"/>
    <cellStyle name="Normal 2 11 4 2 5 3" xfId="20599"/>
    <cellStyle name="Normal 2 11 4 2 6" xfId="20600"/>
    <cellStyle name="Normal 2 11 4 2 7" xfId="20601"/>
    <cellStyle name="Normal 2 11 4 3" xfId="6872"/>
    <cellStyle name="Normal 2 11 4 3 2" xfId="6873"/>
    <cellStyle name="Normal 2 11 4 3 2 2" xfId="6874"/>
    <cellStyle name="Normal 2 11 4 3 2 2 2" xfId="20602"/>
    <cellStyle name="Normal 2 11 4 3 2 2 3" xfId="20603"/>
    <cellStyle name="Normal 2 11 4 3 2 3" xfId="6875"/>
    <cellStyle name="Normal 2 11 4 3 2 3 2" xfId="20604"/>
    <cellStyle name="Normal 2 11 4 3 2 3 3" xfId="20605"/>
    <cellStyle name="Normal 2 11 4 3 2 4" xfId="20606"/>
    <cellStyle name="Normal 2 11 4 3 2 5" xfId="20607"/>
    <cellStyle name="Normal 2 11 4 3 3" xfId="6876"/>
    <cellStyle name="Normal 2 11 4 3 3 2" xfId="20608"/>
    <cellStyle name="Normal 2 11 4 3 3 3" xfId="20609"/>
    <cellStyle name="Normal 2 11 4 3 4" xfId="6877"/>
    <cellStyle name="Normal 2 11 4 3 4 2" xfId="20610"/>
    <cellStyle name="Normal 2 11 4 3 4 3" xfId="20611"/>
    <cellStyle name="Normal 2 11 4 3 5" xfId="20612"/>
    <cellStyle name="Normal 2 11 4 3 6" xfId="20613"/>
    <cellStyle name="Normal 2 11 4 4" xfId="6878"/>
    <cellStyle name="Normal 2 11 4 4 2" xfId="6879"/>
    <cellStyle name="Normal 2 11 4 4 2 2" xfId="20614"/>
    <cellStyle name="Normal 2 11 4 4 2 3" xfId="20615"/>
    <cellStyle name="Normal 2 11 4 4 3" xfId="6880"/>
    <cellStyle name="Normal 2 11 4 4 3 2" xfId="20616"/>
    <cellStyle name="Normal 2 11 4 4 3 3" xfId="20617"/>
    <cellStyle name="Normal 2 11 4 4 4" xfId="20618"/>
    <cellStyle name="Normal 2 11 4 4 5" xfId="20619"/>
    <cellStyle name="Normal 2 11 4 5" xfId="6881"/>
    <cellStyle name="Normal 2 11 4 5 2" xfId="20620"/>
    <cellStyle name="Normal 2 11 4 5 3" xfId="20621"/>
    <cellStyle name="Normal 2 11 4 6" xfId="6882"/>
    <cellStyle name="Normal 2 11 4 6 2" xfId="20622"/>
    <cellStyle name="Normal 2 11 4 6 3" xfId="20623"/>
    <cellStyle name="Normal 2 11 4 7" xfId="20624"/>
    <cellStyle name="Normal 2 11 4 8" xfId="20625"/>
    <cellStyle name="Normal 2 11 5" xfId="6883"/>
    <cellStyle name="Normal 2 11 5 2" xfId="6884"/>
    <cellStyle name="Normal 2 11 5 2 2" xfId="6885"/>
    <cellStyle name="Normal 2 11 5 2 2 2" xfId="6886"/>
    <cellStyle name="Normal 2 11 5 2 2 2 2" xfId="20626"/>
    <cellStyle name="Normal 2 11 5 2 2 2 3" xfId="20627"/>
    <cellStyle name="Normal 2 11 5 2 2 3" xfId="6887"/>
    <cellStyle name="Normal 2 11 5 2 2 3 2" xfId="20628"/>
    <cellStyle name="Normal 2 11 5 2 2 3 3" xfId="20629"/>
    <cellStyle name="Normal 2 11 5 2 2 4" xfId="20630"/>
    <cellStyle name="Normal 2 11 5 2 2 5" xfId="20631"/>
    <cellStyle name="Normal 2 11 5 2 3" xfId="6888"/>
    <cellStyle name="Normal 2 11 5 2 3 2" xfId="20632"/>
    <cellStyle name="Normal 2 11 5 2 3 3" xfId="20633"/>
    <cellStyle name="Normal 2 11 5 2 4" xfId="6889"/>
    <cellStyle name="Normal 2 11 5 2 4 2" xfId="20634"/>
    <cellStyle name="Normal 2 11 5 2 4 3" xfId="20635"/>
    <cellStyle name="Normal 2 11 5 2 5" xfId="20636"/>
    <cellStyle name="Normal 2 11 5 2 6" xfId="20637"/>
    <cellStyle name="Normal 2 11 5 3" xfId="6890"/>
    <cellStyle name="Normal 2 11 5 3 2" xfId="6891"/>
    <cellStyle name="Normal 2 11 5 3 2 2" xfId="20638"/>
    <cellStyle name="Normal 2 11 5 3 2 3" xfId="20639"/>
    <cellStyle name="Normal 2 11 5 3 3" xfId="6892"/>
    <cellStyle name="Normal 2 11 5 3 3 2" xfId="20640"/>
    <cellStyle name="Normal 2 11 5 3 3 3" xfId="20641"/>
    <cellStyle name="Normal 2 11 5 3 4" xfId="20642"/>
    <cellStyle name="Normal 2 11 5 3 5" xfId="20643"/>
    <cellStyle name="Normal 2 11 5 4" xfId="6893"/>
    <cellStyle name="Normal 2 11 5 4 2" xfId="20644"/>
    <cellStyle name="Normal 2 11 5 4 3" xfId="20645"/>
    <cellStyle name="Normal 2 11 5 5" xfId="6894"/>
    <cellStyle name="Normal 2 11 5 5 2" xfId="20646"/>
    <cellStyle name="Normal 2 11 5 5 3" xfId="20647"/>
    <cellStyle name="Normal 2 11 5 6" xfId="20648"/>
    <cellStyle name="Normal 2 11 5 7" xfId="20649"/>
    <cellStyle name="Normal 2 11 6" xfId="6895"/>
    <cellStyle name="Normal 2 11 6 2" xfId="6896"/>
    <cellStyle name="Normal 2 11 6 2 2" xfId="6897"/>
    <cellStyle name="Normal 2 11 6 2 2 2" xfId="20650"/>
    <cellStyle name="Normal 2 11 6 2 2 3" xfId="20651"/>
    <cellStyle name="Normal 2 11 6 2 3" xfId="6898"/>
    <cellStyle name="Normal 2 11 6 2 3 2" xfId="20652"/>
    <cellStyle name="Normal 2 11 6 2 3 3" xfId="20653"/>
    <cellStyle name="Normal 2 11 6 2 4" xfId="20654"/>
    <cellStyle name="Normal 2 11 6 2 5" xfId="20655"/>
    <cellStyle name="Normal 2 11 6 3" xfId="6899"/>
    <cellStyle name="Normal 2 11 6 3 2" xfId="20656"/>
    <cellStyle name="Normal 2 11 6 3 3" xfId="20657"/>
    <cellStyle name="Normal 2 11 6 4" xfId="6900"/>
    <cellStyle name="Normal 2 11 6 4 2" xfId="20658"/>
    <cellStyle name="Normal 2 11 6 4 3" xfId="20659"/>
    <cellStyle name="Normal 2 11 6 5" xfId="20660"/>
    <cellStyle name="Normal 2 11 6 6" xfId="20661"/>
    <cellStyle name="Normal 2 11 7" xfId="6901"/>
    <cellStyle name="Normal 2 11 7 2" xfId="6902"/>
    <cellStyle name="Normal 2 11 7 2 2" xfId="20662"/>
    <cellStyle name="Normal 2 11 7 2 3" xfId="20663"/>
    <cellStyle name="Normal 2 11 7 3" xfId="6903"/>
    <cellStyle name="Normal 2 11 7 3 2" xfId="20664"/>
    <cellStyle name="Normal 2 11 7 3 3" xfId="20665"/>
    <cellStyle name="Normal 2 11 7 4" xfId="20666"/>
    <cellStyle name="Normal 2 11 7 5" xfId="20667"/>
    <cellStyle name="Normal 2 11 8" xfId="6904"/>
    <cellStyle name="Normal 2 11 8 2" xfId="20668"/>
    <cellStyle name="Normal 2 11 8 3" xfId="20669"/>
    <cellStyle name="Normal 2 11 9" xfId="6905"/>
    <cellStyle name="Normal 2 11 9 2" xfId="20670"/>
    <cellStyle name="Normal 2 11 9 3" xfId="20671"/>
    <cellStyle name="Normal 2 12" xfId="6906"/>
    <cellStyle name="Normal 2 12 10" xfId="20672"/>
    <cellStyle name="Normal 2 12 11" xfId="20673"/>
    <cellStyle name="Normal 2 12 2" xfId="6907"/>
    <cellStyle name="Normal 2 12 2 2" xfId="6908"/>
    <cellStyle name="Normal 2 12 2 2 2" xfId="6909"/>
    <cellStyle name="Normal 2 12 2 2 2 2" xfId="6910"/>
    <cellStyle name="Normal 2 12 2 2 2 2 2" xfId="6911"/>
    <cellStyle name="Normal 2 12 2 2 2 2 2 2" xfId="20674"/>
    <cellStyle name="Normal 2 12 2 2 2 2 2 3" xfId="20675"/>
    <cellStyle name="Normal 2 12 2 2 2 2 3" xfId="6912"/>
    <cellStyle name="Normal 2 12 2 2 2 2 3 2" xfId="20676"/>
    <cellStyle name="Normal 2 12 2 2 2 2 3 3" xfId="20677"/>
    <cellStyle name="Normal 2 12 2 2 2 2 4" xfId="20678"/>
    <cellStyle name="Normal 2 12 2 2 2 2 5" xfId="20679"/>
    <cellStyle name="Normal 2 12 2 2 2 3" xfId="6913"/>
    <cellStyle name="Normal 2 12 2 2 2 3 2" xfId="20680"/>
    <cellStyle name="Normal 2 12 2 2 2 3 3" xfId="20681"/>
    <cellStyle name="Normal 2 12 2 2 2 4" xfId="6914"/>
    <cellStyle name="Normal 2 12 2 2 2 4 2" xfId="20682"/>
    <cellStyle name="Normal 2 12 2 2 2 4 3" xfId="20683"/>
    <cellStyle name="Normal 2 12 2 2 2 5" xfId="20684"/>
    <cellStyle name="Normal 2 12 2 2 2 6" xfId="20685"/>
    <cellStyle name="Normal 2 12 2 2 3" xfId="6915"/>
    <cellStyle name="Normal 2 12 2 2 3 2" xfId="6916"/>
    <cellStyle name="Normal 2 12 2 2 3 2 2" xfId="20686"/>
    <cellStyle name="Normal 2 12 2 2 3 2 3" xfId="20687"/>
    <cellStyle name="Normal 2 12 2 2 3 3" xfId="6917"/>
    <cellStyle name="Normal 2 12 2 2 3 3 2" xfId="20688"/>
    <cellStyle name="Normal 2 12 2 2 3 3 3" xfId="20689"/>
    <cellStyle name="Normal 2 12 2 2 3 4" xfId="20690"/>
    <cellStyle name="Normal 2 12 2 2 3 5" xfId="20691"/>
    <cellStyle name="Normal 2 12 2 2 4" xfId="6918"/>
    <cellStyle name="Normal 2 12 2 2 4 2" xfId="20692"/>
    <cellStyle name="Normal 2 12 2 2 4 3" xfId="20693"/>
    <cellStyle name="Normal 2 12 2 2 5" xfId="6919"/>
    <cellStyle name="Normal 2 12 2 2 5 2" xfId="20694"/>
    <cellStyle name="Normal 2 12 2 2 5 3" xfId="20695"/>
    <cellStyle name="Normal 2 12 2 2 6" xfId="20696"/>
    <cellStyle name="Normal 2 12 2 2 7" xfId="20697"/>
    <cellStyle name="Normal 2 12 2 3" xfId="6920"/>
    <cellStyle name="Normal 2 12 2 3 2" xfId="6921"/>
    <cellStyle name="Normal 2 12 2 3 2 2" xfId="6922"/>
    <cellStyle name="Normal 2 12 2 3 2 2 2" xfId="20698"/>
    <cellStyle name="Normal 2 12 2 3 2 2 3" xfId="20699"/>
    <cellStyle name="Normal 2 12 2 3 2 3" xfId="6923"/>
    <cellStyle name="Normal 2 12 2 3 2 3 2" xfId="20700"/>
    <cellStyle name="Normal 2 12 2 3 2 3 3" xfId="20701"/>
    <cellStyle name="Normal 2 12 2 3 2 4" xfId="20702"/>
    <cellStyle name="Normal 2 12 2 3 2 5" xfId="20703"/>
    <cellStyle name="Normal 2 12 2 3 3" xfId="6924"/>
    <cellStyle name="Normal 2 12 2 3 3 2" xfId="20704"/>
    <cellStyle name="Normal 2 12 2 3 3 3" xfId="20705"/>
    <cellStyle name="Normal 2 12 2 3 4" xfId="6925"/>
    <cellStyle name="Normal 2 12 2 3 4 2" xfId="20706"/>
    <cellStyle name="Normal 2 12 2 3 4 3" xfId="20707"/>
    <cellStyle name="Normal 2 12 2 3 5" xfId="20708"/>
    <cellStyle name="Normal 2 12 2 3 6" xfId="20709"/>
    <cellStyle name="Normal 2 12 2 4" xfId="6926"/>
    <cellStyle name="Normal 2 12 2 4 2" xfId="6927"/>
    <cellStyle name="Normal 2 12 2 4 2 2" xfId="20710"/>
    <cellStyle name="Normal 2 12 2 4 2 3" xfId="20711"/>
    <cellStyle name="Normal 2 12 2 4 3" xfId="6928"/>
    <cellStyle name="Normal 2 12 2 4 3 2" xfId="20712"/>
    <cellStyle name="Normal 2 12 2 4 3 3" xfId="20713"/>
    <cellStyle name="Normal 2 12 2 4 4" xfId="20714"/>
    <cellStyle name="Normal 2 12 2 4 5" xfId="20715"/>
    <cellStyle name="Normal 2 12 2 5" xfId="6929"/>
    <cellStyle name="Normal 2 12 2 5 2" xfId="20716"/>
    <cellStyle name="Normal 2 12 2 5 3" xfId="20717"/>
    <cellStyle name="Normal 2 12 2 6" xfId="6930"/>
    <cellStyle name="Normal 2 12 2 6 2" xfId="20718"/>
    <cellStyle name="Normal 2 12 2 6 3" xfId="20719"/>
    <cellStyle name="Normal 2 12 2 7" xfId="20720"/>
    <cellStyle name="Normal 2 12 2 8" xfId="20721"/>
    <cellStyle name="Normal 2 12 3" xfId="6931"/>
    <cellStyle name="Normal 2 12 3 2" xfId="6932"/>
    <cellStyle name="Normal 2 12 3 2 2" xfId="6933"/>
    <cellStyle name="Normal 2 12 3 2 2 2" xfId="6934"/>
    <cellStyle name="Normal 2 12 3 2 2 2 2" xfId="6935"/>
    <cellStyle name="Normal 2 12 3 2 2 2 2 2" xfId="20722"/>
    <cellStyle name="Normal 2 12 3 2 2 2 2 3" xfId="20723"/>
    <cellStyle name="Normal 2 12 3 2 2 2 3" xfId="6936"/>
    <cellStyle name="Normal 2 12 3 2 2 2 3 2" xfId="20724"/>
    <cellStyle name="Normal 2 12 3 2 2 2 3 3" xfId="20725"/>
    <cellStyle name="Normal 2 12 3 2 2 2 4" xfId="20726"/>
    <cellStyle name="Normal 2 12 3 2 2 2 5" xfId="20727"/>
    <cellStyle name="Normal 2 12 3 2 2 3" xfId="6937"/>
    <cellStyle name="Normal 2 12 3 2 2 3 2" xfId="20728"/>
    <cellStyle name="Normal 2 12 3 2 2 3 3" xfId="20729"/>
    <cellStyle name="Normal 2 12 3 2 2 4" xfId="6938"/>
    <cellStyle name="Normal 2 12 3 2 2 4 2" xfId="20730"/>
    <cellStyle name="Normal 2 12 3 2 2 4 3" xfId="20731"/>
    <cellStyle name="Normal 2 12 3 2 2 5" xfId="20732"/>
    <cellStyle name="Normal 2 12 3 2 2 6" xfId="20733"/>
    <cellStyle name="Normal 2 12 3 2 3" xfId="6939"/>
    <cellStyle name="Normal 2 12 3 2 3 2" xfId="6940"/>
    <cellStyle name="Normal 2 12 3 2 3 2 2" xfId="20734"/>
    <cellStyle name="Normal 2 12 3 2 3 2 3" xfId="20735"/>
    <cellStyle name="Normal 2 12 3 2 3 3" xfId="6941"/>
    <cellStyle name="Normal 2 12 3 2 3 3 2" xfId="20736"/>
    <cellStyle name="Normal 2 12 3 2 3 3 3" xfId="20737"/>
    <cellStyle name="Normal 2 12 3 2 3 4" xfId="20738"/>
    <cellStyle name="Normal 2 12 3 2 3 5" xfId="20739"/>
    <cellStyle name="Normal 2 12 3 2 4" xfId="6942"/>
    <cellStyle name="Normal 2 12 3 2 4 2" xfId="20740"/>
    <cellStyle name="Normal 2 12 3 2 4 3" xfId="20741"/>
    <cellStyle name="Normal 2 12 3 2 5" xfId="6943"/>
    <cellStyle name="Normal 2 12 3 2 5 2" xfId="20742"/>
    <cellStyle name="Normal 2 12 3 2 5 3" xfId="20743"/>
    <cellStyle name="Normal 2 12 3 2 6" xfId="20744"/>
    <cellStyle name="Normal 2 12 3 2 7" xfId="20745"/>
    <cellStyle name="Normal 2 12 3 3" xfId="6944"/>
    <cellStyle name="Normal 2 12 3 3 2" xfId="6945"/>
    <cellStyle name="Normal 2 12 3 3 2 2" xfId="6946"/>
    <cellStyle name="Normal 2 12 3 3 2 2 2" xfId="20746"/>
    <cellStyle name="Normal 2 12 3 3 2 2 3" xfId="20747"/>
    <cellStyle name="Normal 2 12 3 3 2 3" xfId="6947"/>
    <cellStyle name="Normal 2 12 3 3 2 3 2" xfId="20748"/>
    <cellStyle name="Normal 2 12 3 3 2 3 3" xfId="20749"/>
    <cellStyle name="Normal 2 12 3 3 2 4" xfId="20750"/>
    <cellStyle name="Normal 2 12 3 3 2 5" xfId="20751"/>
    <cellStyle name="Normal 2 12 3 3 3" xfId="6948"/>
    <cellStyle name="Normal 2 12 3 3 3 2" xfId="20752"/>
    <cellStyle name="Normal 2 12 3 3 3 3" xfId="20753"/>
    <cellStyle name="Normal 2 12 3 3 4" xfId="6949"/>
    <cellStyle name="Normal 2 12 3 3 4 2" xfId="20754"/>
    <cellStyle name="Normal 2 12 3 3 4 3" xfId="20755"/>
    <cellStyle name="Normal 2 12 3 3 5" xfId="20756"/>
    <cellStyle name="Normal 2 12 3 3 6" xfId="20757"/>
    <cellStyle name="Normal 2 12 3 4" xfId="6950"/>
    <cellStyle name="Normal 2 12 3 4 2" xfId="6951"/>
    <cellStyle name="Normal 2 12 3 4 2 2" xfId="20758"/>
    <cellStyle name="Normal 2 12 3 4 2 3" xfId="20759"/>
    <cellStyle name="Normal 2 12 3 4 3" xfId="6952"/>
    <cellStyle name="Normal 2 12 3 4 3 2" xfId="20760"/>
    <cellStyle name="Normal 2 12 3 4 3 3" xfId="20761"/>
    <cellStyle name="Normal 2 12 3 4 4" xfId="20762"/>
    <cellStyle name="Normal 2 12 3 4 5" xfId="20763"/>
    <cellStyle name="Normal 2 12 3 5" xfId="6953"/>
    <cellStyle name="Normal 2 12 3 5 2" xfId="20764"/>
    <cellStyle name="Normal 2 12 3 5 3" xfId="20765"/>
    <cellStyle name="Normal 2 12 3 6" xfId="6954"/>
    <cellStyle name="Normal 2 12 3 6 2" xfId="20766"/>
    <cellStyle name="Normal 2 12 3 6 3" xfId="20767"/>
    <cellStyle name="Normal 2 12 3 7" xfId="20768"/>
    <cellStyle name="Normal 2 12 3 8" xfId="20769"/>
    <cellStyle name="Normal 2 12 4" xfId="6955"/>
    <cellStyle name="Normal 2 12 4 2" xfId="6956"/>
    <cellStyle name="Normal 2 12 4 2 2" xfId="6957"/>
    <cellStyle name="Normal 2 12 4 2 2 2" xfId="6958"/>
    <cellStyle name="Normal 2 12 4 2 2 2 2" xfId="6959"/>
    <cellStyle name="Normal 2 12 4 2 2 2 2 2" xfId="20770"/>
    <cellStyle name="Normal 2 12 4 2 2 2 2 3" xfId="20771"/>
    <cellStyle name="Normal 2 12 4 2 2 2 3" xfId="6960"/>
    <cellStyle name="Normal 2 12 4 2 2 2 3 2" xfId="20772"/>
    <cellStyle name="Normal 2 12 4 2 2 2 3 3" xfId="20773"/>
    <cellStyle name="Normal 2 12 4 2 2 2 4" xfId="20774"/>
    <cellStyle name="Normal 2 12 4 2 2 2 5" xfId="20775"/>
    <cellStyle name="Normal 2 12 4 2 2 3" xfId="6961"/>
    <cellStyle name="Normal 2 12 4 2 2 3 2" xfId="20776"/>
    <cellStyle name="Normal 2 12 4 2 2 3 3" xfId="20777"/>
    <cellStyle name="Normal 2 12 4 2 2 4" xfId="6962"/>
    <cellStyle name="Normal 2 12 4 2 2 4 2" xfId="20778"/>
    <cellStyle name="Normal 2 12 4 2 2 4 3" xfId="20779"/>
    <cellStyle name="Normal 2 12 4 2 2 5" xfId="20780"/>
    <cellStyle name="Normal 2 12 4 2 2 6" xfId="20781"/>
    <cellStyle name="Normal 2 12 4 2 3" xfId="6963"/>
    <cellStyle name="Normal 2 12 4 2 3 2" xfId="6964"/>
    <cellStyle name="Normal 2 12 4 2 3 2 2" xfId="20782"/>
    <cellStyle name="Normal 2 12 4 2 3 2 3" xfId="20783"/>
    <cellStyle name="Normal 2 12 4 2 3 3" xfId="6965"/>
    <cellStyle name="Normal 2 12 4 2 3 3 2" xfId="20784"/>
    <cellStyle name="Normal 2 12 4 2 3 3 3" xfId="20785"/>
    <cellStyle name="Normal 2 12 4 2 3 4" xfId="20786"/>
    <cellStyle name="Normal 2 12 4 2 3 5" xfId="20787"/>
    <cellStyle name="Normal 2 12 4 2 4" xfId="6966"/>
    <cellStyle name="Normal 2 12 4 2 4 2" xfId="20788"/>
    <cellStyle name="Normal 2 12 4 2 4 3" xfId="20789"/>
    <cellStyle name="Normal 2 12 4 2 5" xfId="6967"/>
    <cellStyle name="Normal 2 12 4 2 5 2" xfId="20790"/>
    <cellStyle name="Normal 2 12 4 2 5 3" xfId="20791"/>
    <cellStyle name="Normal 2 12 4 2 6" xfId="20792"/>
    <cellStyle name="Normal 2 12 4 2 7" xfId="20793"/>
    <cellStyle name="Normal 2 12 4 3" xfId="6968"/>
    <cellStyle name="Normal 2 12 4 3 2" xfId="6969"/>
    <cellStyle name="Normal 2 12 4 3 2 2" xfId="6970"/>
    <cellStyle name="Normal 2 12 4 3 2 2 2" xfId="20794"/>
    <cellStyle name="Normal 2 12 4 3 2 2 3" xfId="20795"/>
    <cellStyle name="Normal 2 12 4 3 2 3" xfId="6971"/>
    <cellStyle name="Normal 2 12 4 3 2 3 2" xfId="20796"/>
    <cellStyle name="Normal 2 12 4 3 2 3 3" xfId="20797"/>
    <cellStyle name="Normal 2 12 4 3 2 4" xfId="20798"/>
    <cellStyle name="Normal 2 12 4 3 2 5" xfId="20799"/>
    <cellStyle name="Normal 2 12 4 3 3" xfId="6972"/>
    <cellStyle name="Normal 2 12 4 3 3 2" xfId="20800"/>
    <cellStyle name="Normal 2 12 4 3 3 3" xfId="20801"/>
    <cellStyle name="Normal 2 12 4 3 4" xfId="6973"/>
    <cellStyle name="Normal 2 12 4 3 4 2" xfId="20802"/>
    <cellStyle name="Normal 2 12 4 3 4 3" xfId="20803"/>
    <cellStyle name="Normal 2 12 4 3 5" xfId="20804"/>
    <cellStyle name="Normal 2 12 4 3 6" xfId="20805"/>
    <cellStyle name="Normal 2 12 4 4" xfId="6974"/>
    <cellStyle name="Normal 2 12 4 4 2" xfId="6975"/>
    <cellStyle name="Normal 2 12 4 4 2 2" xfId="20806"/>
    <cellStyle name="Normal 2 12 4 4 2 3" xfId="20807"/>
    <cellStyle name="Normal 2 12 4 4 3" xfId="6976"/>
    <cellStyle name="Normal 2 12 4 4 3 2" xfId="20808"/>
    <cellStyle name="Normal 2 12 4 4 3 3" xfId="20809"/>
    <cellStyle name="Normal 2 12 4 4 4" xfId="20810"/>
    <cellStyle name="Normal 2 12 4 4 5" xfId="20811"/>
    <cellStyle name="Normal 2 12 4 5" xfId="6977"/>
    <cellStyle name="Normal 2 12 4 5 2" xfId="20812"/>
    <cellStyle name="Normal 2 12 4 5 3" xfId="20813"/>
    <cellStyle name="Normal 2 12 4 6" xfId="6978"/>
    <cellStyle name="Normal 2 12 4 6 2" xfId="20814"/>
    <cellStyle name="Normal 2 12 4 6 3" xfId="20815"/>
    <cellStyle name="Normal 2 12 4 7" xfId="20816"/>
    <cellStyle name="Normal 2 12 4 8" xfId="20817"/>
    <cellStyle name="Normal 2 12 5" xfId="6979"/>
    <cellStyle name="Normal 2 12 5 2" xfId="6980"/>
    <cellStyle name="Normal 2 12 5 2 2" xfId="6981"/>
    <cellStyle name="Normal 2 12 5 2 2 2" xfId="6982"/>
    <cellStyle name="Normal 2 12 5 2 2 2 2" xfId="20818"/>
    <cellStyle name="Normal 2 12 5 2 2 2 3" xfId="20819"/>
    <cellStyle name="Normal 2 12 5 2 2 3" xfId="6983"/>
    <cellStyle name="Normal 2 12 5 2 2 3 2" xfId="20820"/>
    <cellStyle name="Normal 2 12 5 2 2 3 3" xfId="20821"/>
    <cellStyle name="Normal 2 12 5 2 2 4" xfId="20822"/>
    <cellStyle name="Normal 2 12 5 2 2 5" xfId="20823"/>
    <cellStyle name="Normal 2 12 5 2 3" xfId="6984"/>
    <cellStyle name="Normal 2 12 5 2 3 2" xfId="20824"/>
    <cellStyle name="Normal 2 12 5 2 3 3" xfId="20825"/>
    <cellStyle name="Normal 2 12 5 2 4" xfId="6985"/>
    <cellStyle name="Normal 2 12 5 2 4 2" xfId="20826"/>
    <cellStyle name="Normal 2 12 5 2 4 3" xfId="20827"/>
    <cellStyle name="Normal 2 12 5 2 5" xfId="20828"/>
    <cellStyle name="Normal 2 12 5 2 6" xfId="20829"/>
    <cellStyle name="Normal 2 12 5 3" xfId="6986"/>
    <cellStyle name="Normal 2 12 5 3 2" xfId="6987"/>
    <cellStyle name="Normal 2 12 5 3 2 2" xfId="20830"/>
    <cellStyle name="Normal 2 12 5 3 2 3" xfId="20831"/>
    <cellStyle name="Normal 2 12 5 3 3" xfId="6988"/>
    <cellStyle name="Normal 2 12 5 3 3 2" xfId="20832"/>
    <cellStyle name="Normal 2 12 5 3 3 3" xfId="20833"/>
    <cellStyle name="Normal 2 12 5 3 4" xfId="20834"/>
    <cellStyle name="Normal 2 12 5 3 5" xfId="20835"/>
    <cellStyle name="Normal 2 12 5 4" xfId="6989"/>
    <cellStyle name="Normal 2 12 5 4 2" xfId="20836"/>
    <cellStyle name="Normal 2 12 5 4 3" xfId="20837"/>
    <cellStyle name="Normal 2 12 5 5" xfId="6990"/>
    <cellStyle name="Normal 2 12 5 5 2" xfId="20838"/>
    <cellStyle name="Normal 2 12 5 5 3" xfId="20839"/>
    <cellStyle name="Normal 2 12 5 6" xfId="20840"/>
    <cellStyle name="Normal 2 12 5 7" xfId="20841"/>
    <cellStyle name="Normal 2 12 6" xfId="6991"/>
    <cellStyle name="Normal 2 12 6 2" xfId="6992"/>
    <cellStyle name="Normal 2 12 6 2 2" xfId="6993"/>
    <cellStyle name="Normal 2 12 6 2 2 2" xfId="20842"/>
    <cellStyle name="Normal 2 12 6 2 2 3" xfId="20843"/>
    <cellStyle name="Normal 2 12 6 2 3" xfId="6994"/>
    <cellStyle name="Normal 2 12 6 2 3 2" xfId="20844"/>
    <cellStyle name="Normal 2 12 6 2 3 3" xfId="20845"/>
    <cellStyle name="Normal 2 12 6 2 4" xfId="20846"/>
    <cellStyle name="Normal 2 12 6 2 5" xfId="20847"/>
    <cellStyle name="Normal 2 12 6 3" xfId="6995"/>
    <cellStyle name="Normal 2 12 6 3 2" xfId="20848"/>
    <cellStyle name="Normal 2 12 6 3 3" xfId="20849"/>
    <cellStyle name="Normal 2 12 6 4" xfId="6996"/>
    <cellStyle name="Normal 2 12 6 4 2" xfId="20850"/>
    <cellStyle name="Normal 2 12 6 4 3" xfId="20851"/>
    <cellStyle name="Normal 2 12 6 5" xfId="20852"/>
    <cellStyle name="Normal 2 12 6 6" xfId="20853"/>
    <cellStyle name="Normal 2 12 7" xfId="6997"/>
    <cellStyle name="Normal 2 12 7 2" xfId="6998"/>
    <cellStyle name="Normal 2 12 7 2 2" xfId="20854"/>
    <cellStyle name="Normal 2 12 7 2 3" xfId="20855"/>
    <cellStyle name="Normal 2 12 7 3" xfId="6999"/>
    <cellStyle name="Normal 2 12 7 3 2" xfId="20856"/>
    <cellStyle name="Normal 2 12 7 3 3" xfId="20857"/>
    <cellStyle name="Normal 2 12 7 4" xfId="20858"/>
    <cellStyle name="Normal 2 12 7 5" xfId="20859"/>
    <cellStyle name="Normal 2 12 8" xfId="7000"/>
    <cellStyle name="Normal 2 12 8 2" xfId="20860"/>
    <cellStyle name="Normal 2 12 8 3" xfId="20861"/>
    <cellStyle name="Normal 2 12 9" xfId="7001"/>
    <cellStyle name="Normal 2 12 9 2" xfId="20862"/>
    <cellStyle name="Normal 2 12 9 3" xfId="20863"/>
    <cellStyle name="Normal 2 13" xfId="7002"/>
    <cellStyle name="Normal 2 13 10" xfId="20864"/>
    <cellStyle name="Normal 2 13 11" xfId="20865"/>
    <cellStyle name="Normal 2 13 2" xfId="7003"/>
    <cellStyle name="Normal 2 13 2 2" xfId="7004"/>
    <cellStyle name="Normal 2 13 2 2 2" xfId="7005"/>
    <cellStyle name="Normal 2 13 2 2 2 2" xfId="7006"/>
    <cellStyle name="Normal 2 13 2 2 2 2 2" xfId="7007"/>
    <cellStyle name="Normal 2 13 2 2 2 2 2 2" xfId="20866"/>
    <cellStyle name="Normal 2 13 2 2 2 2 2 3" xfId="20867"/>
    <cellStyle name="Normal 2 13 2 2 2 2 3" xfId="7008"/>
    <cellStyle name="Normal 2 13 2 2 2 2 3 2" xfId="20868"/>
    <cellStyle name="Normal 2 13 2 2 2 2 3 3" xfId="20869"/>
    <cellStyle name="Normal 2 13 2 2 2 2 4" xfId="20870"/>
    <cellStyle name="Normal 2 13 2 2 2 2 5" xfId="20871"/>
    <cellStyle name="Normal 2 13 2 2 2 3" xfId="7009"/>
    <cellStyle name="Normal 2 13 2 2 2 3 2" xfId="20872"/>
    <cellStyle name="Normal 2 13 2 2 2 3 3" xfId="20873"/>
    <cellStyle name="Normal 2 13 2 2 2 4" xfId="7010"/>
    <cellStyle name="Normal 2 13 2 2 2 4 2" xfId="20874"/>
    <cellStyle name="Normal 2 13 2 2 2 4 3" xfId="20875"/>
    <cellStyle name="Normal 2 13 2 2 2 5" xfId="20876"/>
    <cellStyle name="Normal 2 13 2 2 2 6" xfId="20877"/>
    <cellStyle name="Normal 2 13 2 2 3" xfId="7011"/>
    <cellStyle name="Normal 2 13 2 2 3 2" xfId="7012"/>
    <cellStyle name="Normal 2 13 2 2 3 2 2" xfId="20878"/>
    <cellStyle name="Normal 2 13 2 2 3 2 3" xfId="20879"/>
    <cellStyle name="Normal 2 13 2 2 3 3" xfId="7013"/>
    <cellStyle name="Normal 2 13 2 2 3 3 2" xfId="20880"/>
    <cellStyle name="Normal 2 13 2 2 3 3 3" xfId="20881"/>
    <cellStyle name="Normal 2 13 2 2 3 4" xfId="20882"/>
    <cellStyle name="Normal 2 13 2 2 3 5" xfId="20883"/>
    <cellStyle name="Normal 2 13 2 2 4" xfId="7014"/>
    <cellStyle name="Normal 2 13 2 2 4 2" xfId="20884"/>
    <cellStyle name="Normal 2 13 2 2 4 3" xfId="20885"/>
    <cellStyle name="Normal 2 13 2 2 5" xfId="7015"/>
    <cellStyle name="Normal 2 13 2 2 5 2" xfId="20886"/>
    <cellStyle name="Normal 2 13 2 2 5 3" xfId="20887"/>
    <cellStyle name="Normal 2 13 2 2 6" xfId="20888"/>
    <cellStyle name="Normal 2 13 2 2 7" xfId="20889"/>
    <cellStyle name="Normal 2 13 2 3" xfId="7016"/>
    <cellStyle name="Normal 2 13 2 3 2" xfId="7017"/>
    <cellStyle name="Normal 2 13 2 3 2 2" xfId="7018"/>
    <cellStyle name="Normal 2 13 2 3 2 2 2" xfId="20890"/>
    <cellStyle name="Normal 2 13 2 3 2 2 3" xfId="20891"/>
    <cellStyle name="Normal 2 13 2 3 2 3" xfId="7019"/>
    <cellStyle name="Normal 2 13 2 3 2 3 2" xfId="20892"/>
    <cellStyle name="Normal 2 13 2 3 2 3 3" xfId="20893"/>
    <cellStyle name="Normal 2 13 2 3 2 4" xfId="20894"/>
    <cellStyle name="Normal 2 13 2 3 2 5" xfId="20895"/>
    <cellStyle name="Normal 2 13 2 3 3" xfId="7020"/>
    <cellStyle name="Normal 2 13 2 3 3 2" xfId="20896"/>
    <cellStyle name="Normal 2 13 2 3 3 3" xfId="20897"/>
    <cellStyle name="Normal 2 13 2 3 4" xfId="7021"/>
    <cellStyle name="Normal 2 13 2 3 4 2" xfId="20898"/>
    <cellStyle name="Normal 2 13 2 3 4 3" xfId="20899"/>
    <cellStyle name="Normal 2 13 2 3 5" xfId="20900"/>
    <cellStyle name="Normal 2 13 2 3 6" xfId="20901"/>
    <cellStyle name="Normal 2 13 2 4" xfId="7022"/>
    <cellStyle name="Normal 2 13 2 4 2" xfId="7023"/>
    <cellStyle name="Normal 2 13 2 4 2 2" xfId="20902"/>
    <cellStyle name="Normal 2 13 2 4 2 3" xfId="20903"/>
    <cellStyle name="Normal 2 13 2 4 3" xfId="7024"/>
    <cellStyle name="Normal 2 13 2 4 3 2" xfId="20904"/>
    <cellStyle name="Normal 2 13 2 4 3 3" xfId="20905"/>
    <cellStyle name="Normal 2 13 2 4 4" xfId="20906"/>
    <cellStyle name="Normal 2 13 2 4 5" xfId="20907"/>
    <cellStyle name="Normal 2 13 2 5" xfId="7025"/>
    <cellStyle name="Normal 2 13 2 5 2" xfId="20908"/>
    <cellStyle name="Normal 2 13 2 5 3" xfId="20909"/>
    <cellStyle name="Normal 2 13 2 6" xfId="7026"/>
    <cellStyle name="Normal 2 13 2 6 2" xfId="20910"/>
    <cellStyle name="Normal 2 13 2 6 3" xfId="20911"/>
    <cellStyle name="Normal 2 13 2 7" xfId="20912"/>
    <cellStyle name="Normal 2 13 2 8" xfId="20913"/>
    <cellStyle name="Normal 2 13 3" xfId="7027"/>
    <cellStyle name="Normal 2 13 3 2" xfId="7028"/>
    <cellStyle name="Normal 2 13 3 2 2" xfId="7029"/>
    <cellStyle name="Normal 2 13 3 2 2 2" xfId="7030"/>
    <cellStyle name="Normal 2 13 3 2 2 2 2" xfId="7031"/>
    <cellStyle name="Normal 2 13 3 2 2 2 2 2" xfId="20914"/>
    <cellStyle name="Normal 2 13 3 2 2 2 2 3" xfId="20915"/>
    <cellStyle name="Normal 2 13 3 2 2 2 3" xfId="7032"/>
    <cellStyle name="Normal 2 13 3 2 2 2 3 2" xfId="20916"/>
    <cellStyle name="Normal 2 13 3 2 2 2 3 3" xfId="20917"/>
    <cellStyle name="Normal 2 13 3 2 2 2 4" xfId="20918"/>
    <cellStyle name="Normal 2 13 3 2 2 2 5" xfId="20919"/>
    <cellStyle name="Normal 2 13 3 2 2 3" xfId="7033"/>
    <cellStyle name="Normal 2 13 3 2 2 3 2" xfId="20920"/>
    <cellStyle name="Normal 2 13 3 2 2 3 3" xfId="20921"/>
    <cellStyle name="Normal 2 13 3 2 2 4" xfId="7034"/>
    <cellStyle name="Normal 2 13 3 2 2 4 2" xfId="20922"/>
    <cellStyle name="Normal 2 13 3 2 2 4 3" xfId="20923"/>
    <cellStyle name="Normal 2 13 3 2 2 5" xfId="20924"/>
    <cellStyle name="Normal 2 13 3 2 2 6" xfId="20925"/>
    <cellStyle name="Normal 2 13 3 2 3" xfId="7035"/>
    <cellStyle name="Normal 2 13 3 2 3 2" xfId="7036"/>
    <cellStyle name="Normal 2 13 3 2 3 2 2" xfId="20926"/>
    <cellStyle name="Normal 2 13 3 2 3 2 3" xfId="20927"/>
    <cellStyle name="Normal 2 13 3 2 3 3" xfId="7037"/>
    <cellStyle name="Normal 2 13 3 2 3 3 2" xfId="20928"/>
    <cellStyle name="Normal 2 13 3 2 3 3 3" xfId="20929"/>
    <cellStyle name="Normal 2 13 3 2 3 4" xfId="20930"/>
    <cellStyle name="Normal 2 13 3 2 3 5" xfId="20931"/>
    <cellStyle name="Normal 2 13 3 2 4" xfId="7038"/>
    <cellStyle name="Normal 2 13 3 2 4 2" xfId="20932"/>
    <cellStyle name="Normal 2 13 3 2 4 3" xfId="20933"/>
    <cellStyle name="Normal 2 13 3 2 5" xfId="7039"/>
    <cellStyle name="Normal 2 13 3 2 5 2" xfId="20934"/>
    <cellStyle name="Normal 2 13 3 2 5 3" xfId="20935"/>
    <cellStyle name="Normal 2 13 3 2 6" xfId="20936"/>
    <cellStyle name="Normal 2 13 3 2 7" xfId="20937"/>
    <cellStyle name="Normal 2 13 3 3" xfId="7040"/>
    <cellStyle name="Normal 2 13 3 3 2" xfId="7041"/>
    <cellStyle name="Normal 2 13 3 3 2 2" xfId="7042"/>
    <cellStyle name="Normal 2 13 3 3 2 2 2" xfId="20938"/>
    <cellStyle name="Normal 2 13 3 3 2 2 3" xfId="20939"/>
    <cellStyle name="Normal 2 13 3 3 2 3" xfId="7043"/>
    <cellStyle name="Normal 2 13 3 3 2 3 2" xfId="20940"/>
    <cellStyle name="Normal 2 13 3 3 2 3 3" xfId="20941"/>
    <cellStyle name="Normal 2 13 3 3 2 4" xfId="20942"/>
    <cellStyle name="Normal 2 13 3 3 2 5" xfId="20943"/>
    <cellStyle name="Normal 2 13 3 3 3" xfId="7044"/>
    <cellStyle name="Normal 2 13 3 3 3 2" xfId="20944"/>
    <cellStyle name="Normal 2 13 3 3 3 3" xfId="20945"/>
    <cellStyle name="Normal 2 13 3 3 4" xfId="7045"/>
    <cellStyle name="Normal 2 13 3 3 4 2" xfId="20946"/>
    <cellStyle name="Normal 2 13 3 3 4 3" xfId="20947"/>
    <cellStyle name="Normal 2 13 3 3 5" xfId="20948"/>
    <cellStyle name="Normal 2 13 3 3 6" xfId="20949"/>
    <cellStyle name="Normal 2 13 3 4" xfId="7046"/>
    <cellStyle name="Normal 2 13 3 4 2" xfId="7047"/>
    <cellStyle name="Normal 2 13 3 4 2 2" xfId="20950"/>
    <cellStyle name="Normal 2 13 3 4 2 3" xfId="20951"/>
    <cellStyle name="Normal 2 13 3 4 3" xfId="7048"/>
    <cellStyle name="Normal 2 13 3 4 3 2" xfId="20952"/>
    <cellStyle name="Normal 2 13 3 4 3 3" xfId="20953"/>
    <cellStyle name="Normal 2 13 3 4 4" xfId="20954"/>
    <cellStyle name="Normal 2 13 3 4 5" xfId="20955"/>
    <cellStyle name="Normal 2 13 3 5" xfId="7049"/>
    <cellStyle name="Normal 2 13 3 5 2" xfId="20956"/>
    <cellStyle name="Normal 2 13 3 5 3" xfId="20957"/>
    <cellStyle name="Normal 2 13 3 6" xfId="7050"/>
    <cellStyle name="Normal 2 13 3 6 2" xfId="20958"/>
    <cellStyle name="Normal 2 13 3 6 3" xfId="20959"/>
    <cellStyle name="Normal 2 13 3 7" xfId="20960"/>
    <cellStyle name="Normal 2 13 3 8" xfId="20961"/>
    <cellStyle name="Normal 2 13 4" xfId="7051"/>
    <cellStyle name="Normal 2 13 4 2" xfId="7052"/>
    <cellStyle name="Normal 2 13 4 2 2" xfId="7053"/>
    <cellStyle name="Normal 2 13 4 2 2 2" xfId="7054"/>
    <cellStyle name="Normal 2 13 4 2 2 2 2" xfId="7055"/>
    <cellStyle name="Normal 2 13 4 2 2 2 2 2" xfId="20962"/>
    <cellStyle name="Normal 2 13 4 2 2 2 2 3" xfId="20963"/>
    <cellStyle name="Normal 2 13 4 2 2 2 3" xfId="7056"/>
    <cellStyle name="Normal 2 13 4 2 2 2 3 2" xfId="20964"/>
    <cellStyle name="Normal 2 13 4 2 2 2 3 3" xfId="20965"/>
    <cellStyle name="Normal 2 13 4 2 2 2 4" xfId="20966"/>
    <cellStyle name="Normal 2 13 4 2 2 2 5" xfId="20967"/>
    <cellStyle name="Normal 2 13 4 2 2 3" xfId="7057"/>
    <cellStyle name="Normal 2 13 4 2 2 3 2" xfId="20968"/>
    <cellStyle name="Normal 2 13 4 2 2 3 3" xfId="20969"/>
    <cellStyle name="Normal 2 13 4 2 2 4" xfId="7058"/>
    <cellStyle name="Normal 2 13 4 2 2 4 2" xfId="20970"/>
    <cellStyle name="Normal 2 13 4 2 2 4 3" xfId="20971"/>
    <cellStyle name="Normal 2 13 4 2 2 5" xfId="20972"/>
    <cellStyle name="Normal 2 13 4 2 2 6" xfId="20973"/>
    <cellStyle name="Normal 2 13 4 2 3" xfId="7059"/>
    <cellStyle name="Normal 2 13 4 2 3 2" xfId="7060"/>
    <cellStyle name="Normal 2 13 4 2 3 2 2" xfId="20974"/>
    <cellStyle name="Normal 2 13 4 2 3 2 3" xfId="20975"/>
    <cellStyle name="Normal 2 13 4 2 3 3" xfId="7061"/>
    <cellStyle name="Normal 2 13 4 2 3 3 2" xfId="20976"/>
    <cellStyle name="Normal 2 13 4 2 3 3 3" xfId="20977"/>
    <cellStyle name="Normal 2 13 4 2 3 4" xfId="20978"/>
    <cellStyle name="Normal 2 13 4 2 3 5" xfId="20979"/>
    <cellStyle name="Normal 2 13 4 2 4" xfId="7062"/>
    <cellStyle name="Normal 2 13 4 2 4 2" xfId="20980"/>
    <cellStyle name="Normal 2 13 4 2 4 3" xfId="20981"/>
    <cellStyle name="Normal 2 13 4 2 5" xfId="7063"/>
    <cellStyle name="Normal 2 13 4 2 5 2" xfId="20982"/>
    <cellStyle name="Normal 2 13 4 2 5 3" xfId="20983"/>
    <cellStyle name="Normal 2 13 4 2 6" xfId="20984"/>
    <cellStyle name="Normal 2 13 4 2 7" xfId="20985"/>
    <cellStyle name="Normal 2 13 4 3" xfId="7064"/>
    <cellStyle name="Normal 2 13 4 3 2" xfId="7065"/>
    <cellStyle name="Normal 2 13 4 3 2 2" xfId="7066"/>
    <cellStyle name="Normal 2 13 4 3 2 2 2" xfId="20986"/>
    <cellStyle name="Normal 2 13 4 3 2 2 3" xfId="20987"/>
    <cellStyle name="Normal 2 13 4 3 2 3" xfId="7067"/>
    <cellStyle name="Normal 2 13 4 3 2 3 2" xfId="20988"/>
    <cellStyle name="Normal 2 13 4 3 2 3 3" xfId="20989"/>
    <cellStyle name="Normal 2 13 4 3 2 4" xfId="20990"/>
    <cellStyle name="Normal 2 13 4 3 2 5" xfId="20991"/>
    <cellStyle name="Normal 2 13 4 3 3" xfId="7068"/>
    <cellStyle name="Normal 2 13 4 3 3 2" xfId="20992"/>
    <cellStyle name="Normal 2 13 4 3 3 3" xfId="20993"/>
    <cellStyle name="Normal 2 13 4 3 4" xfId="7069"/>
    <cellStyle name="Normal 2 13 4 3 4 2" xfId="20994"/>
    <cellStyle name="Normal 2 13 4 3 4 3" xfId="20995"/>
    <cellStyle name="Normal 2 13 4 3 5" xfId="20996"/>
    <cellStyle name="Normal 2 13 4 3 6" xfId="20997"/>
    <cellStyle name="Normal 2 13 4 4" xfId="7070"/>
    <cellStyle name="Normal 2 13 4 4 2" xfId="7071"/>
    <cellStyle name="Normal 2 13 4 4 2 2" xfId="20998"/>
    <cellStyle name="Normal 2 13 4 4 2 3" xfId="20999"/>
    <cellStyle name="Normal 2 13 4 4 3" xfId="7072"/>
    <cellStyle name="Normal 2 13 4 4 3 2" xfId="21000"/>
    <cellStyle name="Normal 2 13 4 4 3 3" xfId="21001"/>
    <cellStyle name="Normal 2 13 4 4 4" xfId="21002"/>
    <cellStyle name="Normal 2 13 4 4 5" xfId="21003"/>
    <cellStyle name="Normal 2 13 4 5" xfId="7073"/>
    <cellStyle name="Normal 2 13 4 5 2" xfId="21004"/>
    <cellStyle name="Normal 2 13 4 5 3" xfId="21005"/>
    <cellStyle name="Normal 2 13 4 6" xfId="7074"/>
    <cellStyle name="Normal 2 13 4 6 2" xfId="21006"/>
    <cellStyle name="Normal 2 13 4 6 3" xfId="21007"/>
    <cellStyle name="Normal 2 13 4 7" xfId="21008"/>
    <cellStyle name="Normal 2 13 4 8" xfId="21009"/>
    <cellStyle name="Normal 2 13 5" xfId="7075"/>
    <cellStyle name="Normal 2 13 5 2" xfId="7076"/>
    <cellStyle name="Normal 2 13 5 2 2" xfId="7077"/>
    <cellStyle name="Normal 2 13 5 2 2 2" xfId="7078"/>
    <cellStyle name="Normal 2 13 5 2 2 2 2" xfId="21010"/>
    <cellStyle name="Normal 2 13 5 2 2 2 3" xfId="21011"/>
    <cellStyle name="Normal 2 13 5 2 2 3" xfId="7079"/>
    <cellStyle name="Normal 2 13 5 2 2 3 2" xfId="21012"/>
    <cellStyle name="Normal 2 13 5 2 2 3 3" xfId="21013"/>
    <cellStyle name="Normal 2 13 5 2 2 4" xfId="21014"/>
    <cellStyle name="Normal 2 13 5 2 2 5" xfId="21015"/>
    <cellStyle name="Normal 2 13 5 2 3" xfId="7080"/>
    <cellStyle name="Normal 2 13 5 2 3 2" xfId="21016"/>
    <cellStyle name="Normal 2 13 5 2 3 3" xfId="21017"/>
    <cellStyle name="Normal 2 13 5 2 4" xfId="7081"/>
    <cellStyle name="Normal 2 13 5 2 4 2" xfId="21018"/>
    <cellStyle name="Normal 2 13 5 2 4 3" xfId="21019"/>
    <cellStyle name="Normal 2 13 5 2 5" xfId="21020"/>
    <cellStyle name="Normal 2 13 5 2 6" xfId="21021"/>
    <cellStyle name="Normal 2 13 5 3" xfId="7082"/>
    <cellStyle name="Normal 2 13 5 3 2" xfId="7083"/>
    <cellStyle name="Normal 2 13 5 3 2 2" xfId="21022"/>
    <cellStyle name="Normal 2 13 5 3 2 3" xfId="21023"/>
    <cellStyle name="Normal 2 13 5 3 3" xfId="7084"/>
    <cellStyle name="Normal 2 13 5 3 3 2" xfId="21024"/>
    <cellStyle name="Normal 2 13 5 3 3 3" xfId="21025"/>
    <cellStyle name="Normal 2 13 5 3 4" xfId="21026"/>
    <cellStyle name="Normal 2 13 5 3 5" xfId="21027"/>
    <cellStyle name="Normal 2 13 5 4" xfId="7085"/>
    <cellStyle name="Normal 2 13 5 4 2" xfId="21028"/>
    <cellStyle name="Normal 2 13 5 4 3" xfId="21029"/>
    <cellStyle name="Normal 2 13 5 5" xfId="7086"/>
    <cellStyle name="Normal 2 13 5 5 2" xfId="21030"/>
    <cellStyle name="Normal 2 13 5 5 3" xfId="21031"/>
    <cellStyle name="Normal 2 13 5 6" xfId="21032"/>
    <cellStyle name="Normal 2 13 5 7" xfId="21033"/>
    <cellStyle name="Normal 2 13 6" xfId="7087"/>
    <cellStyle name="Normal 2 13 6 2" xfId="7088"/>
    <cellStyle name="Normal 2 13 6 2 2" xfId="7089"/>
    <cellStyle name="Normal 2 13 6 2 2 2" xfId="21034"/>
    <cellStyle name="Normal 2 13 6 2 2 3" xfId="21035"/>
    <cellStyle name="Normal 2 13 6 2 3" xfId="7090"/>
    <cellStyle name="Normal 2 13 6 2 3 2" xfId="21036"/>
    <cellStyle name="Normal 2 13 6 2 3 3" xfId="21037"/>
    <cellStyle name="Normal 2 13 6 2 4" xfId="21038"/>
    <cellStyle name="Normal 2 13 6 2 5" xfId="21039"/>
    <cellStyle name="Normal 2 13 6 3" xfId="7091"/>
    <cellStyle name="Normal 2 13 6 3 2" xfId="21040"/>
    <cellStyle name="Normal 2 13 6 3 3" xfId="21041"/>
    <cellStyle name="Normal 2 13 6 4" xfId="7092"/>
    <cellStyle name="Normal 2 13 6 4 2" xfId="21042"/>
    <cellStyle name="Normal 2 13 6 4 3" xfId="21043"/>
    <cellStyle name="Normal 2 13 6 5" xfId="21044"/>
    <cellStyle name="Normal 2 13 6 6" xfId="21045"/>
    <cellStyle name="Normal 2 13 7" xfId="7093"/>
    <cellStyle name="Normal 2 13 7 2" xfId="7094"/>
    <cellStyle name="Normal 2 13 7 2 2" xfId="21046"/>
    <cellStyle name="Normal 2 13 7 2 3" xfId="21047"/>
    <cellStyle name="Normal 2 13 7 3" xfId="7095"/>
    <cellStyle name="Normal 2 13 7 3 2" xfId="21048"/>
    <cellStyle name="Normal 2 13 7 3 3" xfId="21049"/>
    <cellStyle name="Normal 2 13 7 4" xfId="21050"/>
    <cellStyle name="Normal 2 13 7 5" xfId="21051"/>
    <cellStyle name="Normal 2 13 8" xfId="7096"/>
    <cellStyle name="Normal 2 13 8 2" xfId="21052"/>
    <cellStyle name="Normal 2 13 8 3" xfId="21053"/>
    <cellStyle name="Normal 2 13 9" xfId="7097"/>
    <cellStyle name="Normal 2 13 9 2" xfId="21054"/>
    <cellStyle name="Normal 2 13 9 3" xfId="21055"/>
    <cellStyle name="Normal 2 14" xfId="7098"/>
    <cellStyle name="Normal 2 14 10" xfId="21056"/>
    <cellStyle name="Normal 2 14 11" xfId="21057"/>
    <cellStyle name="Normal 2 14 2" xfId="7099"/>
    <cellStyle name="Normal 2 14 2 2" xfId="7100"/>
    <cellStyle name="Normal 2 14 2 2 2" xfId="7101"/>
    <cellStyle name="Normal 2 14 2 2 2 2" xfId="7102"/>
    <cellStyle name="Normal 2 14 2 2 2 2 2" xfId="7103"/>
    <cellStyle name="Normal 2 14 2 2 2 2 2 2" xfId="21058"/>
    <cellStyle name="Normal 2 14 2 2 2 2 2 3" xfId="21059"/>
    <cellStyle name="Normal 2 14 2 2 2 2 3" xfId="7104"/>
    <cellStyle name="Normal 2 14 2 2 2 2 3 2" xfId="21060"/>
    <cellStyle name="Normal 2 14 2 2 2 2 3 3" xfId="21061"/>
    <cellStyle name="Normal 2 14 2 2 2 2 4" xfId="21062"/>
    <cellStyle name="Normal 2 14 2 2 2 2 5" xfId="21063"/>
    <cellStyle name="Normal 2 14 2 2 2 3" xfId="7105"/>
    <cellStyle name="Normal 2 14 2 2 2 3 2" xfId="21064"/>
    <cellStyle name="Normal 2 14 2 2 2 3 3" xfId="21065"/>
    <cellStyle name="Normal 2 14 2 2 2 4" xfId="7106"/>
    <cellStyle name="Normal 2 14 2 2 2 4 2" xfId="21066"/>
    <cellStyle name="Normal 2 14 2 2 2 4 3" xfId="21067"/>
    <cellStyle name="Normal 2 14 2 2 2 5" xfId="21068"/>
    <cellStyle name="Normal 2 14 2 2 2 6" xfId="21069"/>
    <cellStyle name="Normal 2 14 2 2 3" xfId="7107"/>
    <cellStyle name="Normal 2 14 2 2 3 2" xfId="7108"/>
    <cellStyle name="Normal 2 14 2 2 3 2 2" xfId="21070"/>
    <cellStyle name="Normal 2 14 2 2 3 2 3" xfId="21071"/>
    <cellStyle name="Normal 2 14 2 2 3 3" xfId="7109"/>
    <cellStyle name="Normal 2 14 2 2 3 3 2" xfId="21072"/>
    <cellStyle name="Normal 2 14 2 2 3 3 3" xfId="21073"/>
    <cellStyle name="Normal 2 14 2 2 3 4" xfId="21074"/>
    <cellStyle name="Normal 2 14 2 2 3 5" xfId="21075"/>
    <cellStyle name="Normal 2 14 2 2 4" xfId="7110"/>
    <cellStyle name="Normal 2 14 2 2 4 2" xfId="21076"/>
    <cellStyle name="Normal 2 14 2 2 4 3" xfId="21077"/>
    <cellStyle name="Normal 2 14 2 2 5" xfId="7111"/>
    <cellStyle name="Normal 2 14 2 2 5 2" xfId="21078"/>
    <cellStyle name="Normal 2 14 2 2 5 3" xfId="21079"/>
    <cellStyle name="Normal 2 14 2 2 6" xfId="21080"/>
    <cellStyle name="Normal 2 14 2 2 7" xfId="21081"/>
    <cellStyle name="Normal 2 14 2 3" xfId="7112"/>
    <cellStyle name="Normal 2 14 2 3 2" xfId="7113"/>
    <cellStyle name="Normal 2 14 2 3 2 2" xfId="7114"/>
    <cellStyle name="Normal 2 14 2 3 2 2 2" xfId="21082"/>
    <cellStyle name="Normal 2 14 2 3 2 2 3" xfId="21083"/>
    <cellStyle name="Normal 2 14 2 3 2 3" xfId="7115"/>
    <cellStyle name="Normal 2 14 2 3 2 3 2" xfId="21084"/>
    <cellStyle name="Normal 2 14 2 3 2 3 3" xfId="21085"/>
    <cellStyle name="Normal 2 14 2 3 2 4" xfId="21086"/>
    <cellStyle name="Normal 2 14 2 3 2 5" xfId="21087"/>
    <cellStyle name="Normal 2 14 2 3 3" xfId="7116"/>
    <cellStyle name="Normal 2 14 2 3 3 2" xfId="21088"/>
    <cellStyle name="Normal 2 14 2 3 3 3" xfId="21089"/>
    <cellStyle name="Normal 2 14 2 3 4" xfId="7117"/>
    <cellStyle name="Normal 2 14 2 3 4 2" xfId="21090"/>
    <cellStyle name="Normal 2 14 2 3 4 3" xfId="21091"/>
    <cellStyle name="Normal 2 14 2 3 5" xfId="21092"/>
    <cellStyle name="Normal 2 14 2 3 6" xfId="21093"/>
    <cellStyle name="Normal 2 14 2 4" xfId="7118"/>
    <cellStyle name="Normal 2 14 2 4 2" xfId="7119"/>
    <cellStyle name="Normal 2 14 2 4 2 2" xfId="21094"/>
    <cellStyle name="Normal 2 14 2 4 2 3" xfId="21095"/>
    <cellStyle name="Normal 2 14 2 4 3" xfId="7120"/>
    <cellStyle name="Normal 2 14 2 4 3 2" xfId="21096"/>
    <cellStyle name="Normal 2 14 2 4 3 3" xfId="21097"/>
    <cellStyle name="Normal 2 14 2 4 4" xfId="21098"/>
    <cellStyle name="Normal 2 14 2 4 5" xfId="21099"/>
    <cellStyle name="Normal 2 14 2 5" xfId="7121"/>
    <cellStyle name="Normal 2 14 2 5 2" xfId="21100"/>
    <cellStyle name="Normal 2 14 2 5 3" xfId="21101"/>
    <cellStyle name="Normal 2 14 2 6" xfId="7122"/>
    <cellStyle name="Normal 2 14 2 6 2" xfId="21102"/>
    <cellStyle name="Normal 2 14 2 6 3" xfId="21103"/>
    <cellStyle name="Normal 2 14 2 7" xfId="21104"/>
    <cellStyle name="Normal 2 14 2 8" xfId="21105"/>
    <cellStyle name="Normal 2 14 3" xfId="7123"/>
    <cellStyle name="Normal 2 14 3 2" xfId="7124"/>
    <cellStyle name="Normal 2 14 3 2 2" xfId="7125"/>
    <cellStyle name="Normal 2 14 3 2 2 2" xfId="7126"/>
    <cellStyle name="Normal 2 14 3 2 2 2 2" xfId="7127"/>
    <cellStyle name="Normal 2 14 3 2 2 2 2 2" xfId="21106"/>
    <cellStyle name="Normal 2 14 3 2 2 2 2 3" xfId="21107"/>
    <cellStyle name="Normal 2 14 3 2 2 2 3" xfId="7128"/>
    <cellStyle name="Normal 2 14 3 2 2 2 3 2" xfId="21108"/>
    <cellStyle name="Normal 2 14 3 2 2 2 3 3" xfId="21109"/>
    <cellStyle name="Normal 2 14 3 2 2 2 4" xfId="21110"/>
    <cellStyle name="Normal 2 14 3 2 2 2 5" xfId="21111"/>
    <cellStyle name="Normal 2 14 3 2 2 3" xfId="7129"/>
    <cellStyle name="Normal 2 14 3 2 2 3 2" xfId="21112"/>
    <cellStyle name="Normal 2 14 3 2 2 3 3" xfId="21113"/>
    <cellStyle name="Normal 2 14 3 2 2 4" xfId="7130"/>
    <cellStyle name="Normal 2 14 3 2 2 4 2" xfId="21114"/>
    <cellStyle name="Normal 2 14 3 2 2 4 3" xfId="21115"/>
    <cellStyle name="Normal 2 14 3 2 2 5" xfId="21116"/>
    <cellStyle name="Normal 2 14 3 2 2 6" xfId="21117"/>
    <cellStyle name="Normal 2 14 3 2 3" xfId="7131"/>
    <cellStyle name="Normal 2 14 3 2 3 2" xfId="7132"/>
    <cellStyle name="Normal 2 14 3 2 3 2 2" xfId="21118"/>
    <cellStyle name="Normal 2 14 3 2 3 2 3" xfId="21119"/>
    <cellStyle name="Normal 2 14 3 2 3 3" xfId="7133"/>
    <cellStyle name="Normal 2 14 3 2 3 3 2" xfId="21120"/>
    <cellStyle name="Normal 2 14 3 2 3 3 3" xfId="21121"/>
    <cellStyle name="Normal 2 14 3 2 3 4" xfId="21122"/>
    <cellStyle name="Normal 2 14 3 2 3 5" xfId="21123"/>
    <cellStyle name="Normal 2 14 3 2 4" xfId="7134"/>
    <cellStyle name="Normal 2 14 3 2 4 2" xfId="21124"/>
    <cellStyle name="Normal 2 14 3 2 4 3" xfId="21125"/>
    <cellStyle name="Normal 2 14 3 2 5" xfId="7135"/>
    <cellStyle name="Normal 2 14 3 2 5 2" xfId="21126"/>
    <cellStyle name="Normal 2 14 3 2 5 3" xfId="21127"/>
    <cellStyle name="Normal 2 14 3 2 6" xfId="21128"/>
    <cellStyle name="Normal 2 14 3 2 7" xfId="21129"/>
    <cellStyle name="Normal 2 14 3 3" xfId="7136"/>
    <cellStyle name="Normal 2 14 3 3 2" xfId="7137"/>
    <cellStyle name="Normal 2 14 3 3 2 2" xfId="7138"/>
    <cellStyle name="Normal 2 14 3 3 2 2 2" xfId="21130"/>
    <cellStyle name="Normal 2 14 3 3 2 2 3" xfId="21131"/>
    <cellStyle name="Normal 2 14 3 3 2 3" xfId="7139"/>
    <cellStyle name="Normal 2 14 3 3 2 3 2" xfId="21132"/>
    <cellStyle name="Normal 2 14 3 3 2 3 3" xfId="21133"/>
    <cellStyle name="Normal 2 14 3 3 2 4" xfId="21134"/>
    <cellStyle name="Normal 2 14 3 3 2 5" xfId="21135"/>
    <cellStyle name="Normal 2 14 3 3 3" xfId="7140"/>
    <cellStyle name="Normal 2 14 3 3 3 2" xfId="21136"/>
    <cellStyle name="Normal 2 14 3 3 3 3" xfId="21137"/>
    <cellStyle name="Normal 2 14 3 3 4" xfId="7141"/>
    <cellStyle name="Normal 2 14 3 3 4 2" xfId="21138"/>
    <cellStyle name="Normal 2 14 3 3 4 3" xfId="21139"/>
    <cellStyle name="Normal 2 14 3 3 5" xfId="21140"/>
    <cellStyle name="Normal 2 14 3 3 6" xfId="21141"/>
    <cellStyle name="Normal 2 14 3 4" xfId="7142"/>
    <cellStyle name="Normal 2 14 3 4 2" xfId="7143"/>
    <cellStyle name="Normal 2 14 3 4 2 2" xfId="21142"/>
    <cellStyle name="Normal 2 14 3 4 2 3" xfId="21143"/>
    <cellStyle name="Normal 2 14 3 4 3" xfId="7144"/>
    <cellStyle name="Normal 2 14 3 4 3 2" xfId="21144"/>
    <cellStyle name="Normal 2 14 3 4 3 3" xfId="21145"/>
    <cellStyle name="Normal 2 14 3 4 4" xfId="21146"/>
    <cellStyle name="Normal 2 14 3 4 5" xfId="21147"/>
    <cellStyle name="Normal 2 14 3 5" xfId="7145"/>
    <cellStyle name="Normal 2 14 3 5 2" xfId="21148"/>
    <cellStyle name="Normal 2 14 3 5 3" xfId="21149"/>
    <cellStyle name="Normal 2 14 3 6" xfId="7146"/>
    <cellStyle name="Normal 2 14 3 6 2" xfId="21150"/>
    <cellStyle name="Normal 2 14 3 6 3" xfId="21151"/>
    <cellStyle name="Normal 2 14 3 7" xfId="21152"/>
    <cellStyle name="Normal 2 14 3 8" xfId="21153"/>
    <cellStyle name="Normal 2 14 4" xfId="7147"/>
    <cellStyle name="Normal 2 14 4 2" xfId="7148"/>
    <cellStyle name="Normal 2 14 4 2 2" xfId="7149"/>
    <cellStyle name="Normal 2 14 4 2 2 2" xfId="7150"/>
    <cellStyle name="Normal 2 14 4 2 2 2 2" xfId="7151"/>
    <cellStyle name="Normal 2 14 4 2 2 2 2 2" xfId="21154"/>
    <cellStyle name="Normal 2 14 4 2 2 2 2 3" xfId="21155"/>
    <cellStyle name="Normal 2 14 4 2 2 2 3" xfId="7152"/>
    <cellStyle name="Normal 2 14 4 2 2 2 3 2" xfId="21156"/>
    <cellStyle name="Normal 2 14 4 2 2 2 3 3" xfId="21157"/>
    <cellStyle name="Normal 2 14 4 2 2 2 4" xfId="21158"/>
    <cellStyle name="Normal 2 14 4 2 2 2 5" xfId="21159"/>
    <cellStyle name="Normal 2 14 4 2 2 3" xfId="7153"/>
    <cellStyle name="Normal 2 14 4 2 2 3 2" xfId="21160"/>
    <cellStyle name="Normal 2 14 4 2 2 3 3" xfId="21161"/>
    <cellStyle name="Normal 2 14 4 2 2 4" xfId="7154"/>
    <cellStyle name="Normal 2 14 4 2 2 4 2" xfId="21162"/>
    <cellStyle name="Normal 2 14 4 2 2 4 3" xfId="21163"/>
    <cellStyle name="Normal 2 14 4 2 2 5" xfId="21164"/>
    <cellStyle name="Normal 2 14 4 2 2 6" xfId="21165"/>
    <cellStyle name="Normal 2 14 4 2 3" xfId="7155"/>
    <cellStyle name="Normal 2 14 4 2 3 2" xfId="7156"/>
    <cellStyle name="Normal 2 14 4 2 3 2 2" xfId="21166"/>
    <cellStyle name="Normal 2 14 4 2 3 2 3" xfId="21167"/>
    <cellStyle name="Normal 2 14 4 2 3 3" xfId="7157"/>
    <cellStyle name="Normal 2 14 4 2 3 3 2" xfId="21168"/>
    <cellStyle name="Normal 2 14 4 2 3 3 3" xfId="21169"/>
    <cellStyle name="Normal 2 14 4 2 3 4" xfId="21170"/>
    <cellStyle name="Normal 2 14 4 2 3 5" xfId="21171"/>
    <cellStyle name="Normal 2 14 4 2 4" xfId="7158"/>
    <cellStyle name="Normal 2 14 4 2 4 2" xfId="21172"/>
    <cellStyle name="Normal 2 14 4 2 4 3" xfId="21173"/>
    <cellStyle name="Normal 2 14 4 2 5" xfId="7159"/>
    <cellStyle name="Normal 2 14 4 2 5 2" xfId="21174"/>
    <cellStyle name="Normal 2 14 4 2 5 3" xfId="21175"/>
    <cellStyle name="Normal 2 14 4 2 6" xfId="21176"/>
    <cellStyle name="Normal 2 14 4 2 7" xfId="21177"/>
    <cellStyle name="Normal 2 14 4 3" xfId="7160"/>
    <cellStyle name="Normal 2 14 4 3 2" xfId="7161"/>
    <cellStyle name="Normal 2 14 4 3 2 2" xfId="7162"/>
    <cellStyle name="Normal 2 14 4 3 2 2 2" xfId="21178"/>
    <cellStyle name="Normal 2 14 4 3 2 2 3" xfId="21179"/>
    <cellStyle name="Normal 2 14 4 3 2 3" xfId="7163"/>
    <cellStyle name="Normal 2 14 4 3 2 3 2" xfId="21180"/>
    <cellStyle name="Normal 2 14 4 3 2 3 3" xfId="21181"/>
    <cellStyle name="Normal 2 14 4 3 2 4" xfId="21182"/>
    <cellStyle name="Normal 2 14 4 3 2 5" xfId="21183"/>
    <cellStyle name="Normal 2 14 4 3 3" xfId="7164"/>
    <cellStyle name="Normal 2 14 4 3 3 2" xfId="21184"/>
    <cellStyle name="Normal 2 14 4 3 3 3" xfId="21185"/>
    <cellStyle name="Normal 2 14 4 3 4" xfId="7165"/>
    <cellStyle name="Normal 2 14 4 3 4 2" xfId="21186"/>
    <cellStyle name="Normal 2 14 4 3 4 3" xfId="21187"/>
    <cellStyle name="Normal 2 14 4 3 5" xfId="21188"/>
    <cellStyle name="Normal 2 14 4 3 6" xfId="21189"/>
    <cellStyle name="Normal 2 14 4 4" xfId="7166"/>
    <cellStyle name="Normal 2 14 4 4 2" xfId="7167"/>
    <cellStyle name="Normal 2 14 4 4 2 2" xfId="21190"/>
    <cellStyle name="Normal 2 14 4 4 2 3" xfId="21191"/>
    <cellStyle name="Normal 2 14 4 4 3" xfId="7168"/>
    <cellStyle name="Normal 2 14 4 4 3 2" xfId="21192"/>
    <cellStyle name="Normal 2 14 4 4 3 3" xfId="21193"/>
    <cellStyle name="Normal 2 14 4 4 4" xfId="21194"/>
    <cellStyle name="Normal 2 14 4 4 5" xfId="21195"/>
    <cellStyle name="Normal 2 14 4 5" xfId="7169"/>
    <cellStyle name="Normal 2 14 4 5 2" xfId="21196"/>
    <cellStyle name="Normal 2 14 4 5 3" xfId="21197"/>
    <cellStyle name="Normal 2 14 4 6" xfId="7170"/>
    <cellStyle name="Normal 2 14 4 6 2" xfId="21198"/>
    <cellStyle name="Normal 2 14 4 6 3" xfId="21199"/>
    <cellStyle name="Normal 2 14 4 7" xfId="21200"/>
    <cellStyle name="Normal 2 14 4 8" xfId="21201"/>
    <cellStyle name="Normal 2 14 5" xfId="7171"/>
    <cellStyle name="Normal 2 14 5 2" xfId="7172"/>
    <cellStyle name="Normal 2 14 5 2 2" xfId="7173"/>
    <cellStyle name="Normal 2 14 5 2 2 2" xfId="7174"/>
    <cellStyle name="Normal 2 14 5 2 2 2 2" xfId="21202"/>
    <cellStyle name="Normal 2 14 5 2 2 2 3" xfId="21203"/>
    <cellStyle name="Normal 2 14 5 2 2 3" xfId="7175"/>
    <cellStyle name="Normal 2 14 5 2 2 3 2" xfId="21204"/>
    <cellStyle name="Normal 2 14 5 2 2 3 3" xfId="21205"/>
    <cellStyle name="Normal 2 14 5 2 2 4" xfId="21206"/>
    <cellStyle name="Normal 2 14 5 2 2 5" xfId="21207"/>
    <cellStyle name="Normal 2 14 5 2 3" xfId="7176"/>
    <cellStyle name="Normal 2 14 5 2 3 2" xfId="21208"/>
    <cellStyle name="Normal 2 14 5 2 3 3" xfId="21209"/>
    <cellStyle name="Normal 2 14 5 2 4" xfId="7177"/>
    <cellStyle name="Normal 2 14 5 2 4 2" xfId="21210"/>
    <cellStyle name="Normal 2 14 5 2 4 3" xfId="21211"/>
    <cellStyle name="Normal 2 14 5 2 5" xfId="21212"/>
    <cellStyle name="Normal 2 14 5 2 6" xfId="21213"/>
    <cellStyle name="Normal 2 14 5 3" xfId="7178"/>
    <cellStyle name="Normal 2 14 5 3 2" xfId="7179"/>
    <cellStyle name="Normal 2 14 5 3 2 2" xfId="21214"/>
    <cellStyle name="Normal 2 14 5 3 2 3" xfId="21215"/>
    <cellStyle name="Normal 2 14 5 3 3" xfId="7180"/>
    <cellStyle name="Normal 2 14 5 3 3 2" xfId="21216"/>
    <cellStyle name="Normal 2 14 5 3 3 3" xfId="21217"/>
    <cellStyle name="Normal 2 14 5 3 4" xfId="21218"/>
    <cellStyle name="Normal 2 14 5 3 5" xfId="21219"/>
    <cellStyle name="Normal 2 14 5 4" xfId="7181"/>
    <cellStyle name="Normal 2 14 5 4 2" xfId="21220"/>
    <cellStyle name="Normal 2 14 5 4 3" xfId="21221"/>
    <cellStyle name="Normal 2 14 5 5" xfId="7182"/>
    <cellStyle name="Normal 2 14 5 5 2" xfId="21222"/>
    <cellStyle name="Normal 2 14 5 5 3" xfId="21223"/>
    <cellStyle name="Normal 2 14 5 6" xfId="21224"/>
    <cellStyle name="Normal 2 14 5 7" xfId="21225"/>
    <cellStyle name="Normal 2 14 6" xfId="7183"/>
    <cellStyle name="Normal 2 14 6 2" xfId="7184"/>
    <cellStyle name="Normal 2 14 6 2 2" xfId="7185"/>
    <cellStyle name="Normal 2 14 6 2 2 2" xfId="21226"/>
    <cellStyle name="Normal 2 14 6 2 2 3" xfId="21227"/>
    <cellStyle name="Normal 2 14 6 2 3" xfId="7186"/>
    <cellStyle name="Normal 2 14 6 2 3 2" xfId="21228"/>
    <cellStyle name="Normal 2 14 6 2 3 3" xfId="21229"/>
    <cellStyle name="Normal 2 14 6 2 4" xfId="21230"/>
    <cellStyle name="Normal 2 14 6 2 5" xfId="21231"/>
    <cellStyle name="Normal 2 14 6 3" xfId="7187"/>
    <cellStyle name="Normal 2 14 6 3 2" xfId="21232"/>
    <cellStyle name="Normal 2 14 6 3 3" xfId="21233"/>
    <cellStyle name="Normal 2 14 6 4" xfId="7188"/>
    <cellStyle name="Normal 2 14 6 4 2" xfId="21234"/>
    <cellStyle name="Normal 2 14 6 4 3" xfId="21235"/>
    <cellStyle name="Normal 2 14 6 5" xfId="21236"/>
    <cellStyle name="Normal 2 14 6 6" xfId="21237"/>
    <cellStyle name="Normal 2 14 7" xfId="7189"/>
    <cellStyle name="Normal 2 14 7 2" xfId="7190"/>
    <cellStyle name="Normal 2 14 7 2 2" xfId="21238"/>
    <cellStyle name="Normal 2 14 7 2 3" xfId="21239"/>
    <cellStyle name="Normal 2 14 7 3" xfId="7191"/>
    <cellStyle name="Normal 2 14 7 3 2" xfId="21240"/>
    <cellStyle name="Normal 2 14 7 3 3" xfId="21241"/>
    <cellStyle name="Normal 2 14 7 4" xfId="21242"/>
    <cellStyle name="Normal 2 14 7 5" xfId="21243"/>
    <cellStyle name="Normal 2 14 8" xfId="7192"/>
    <cellStyle name="Normal 2 14 8 2" xfId="21244"/>
    <cellStyle name="Normal 2 14 8 3" xfId="21245"/>
    <cellStyle name="Normal 2 14 9" xfId="7193"/>
    <cellStyle name="Normal 2 14 9 2" xfId="21246"/>
    <cellStyle name="Normal 2 14 9 3" xfId="21247"/>
    <cellStyle name="Normal 2 15" xfId="7194"/>
    <cellStyle name="Normal 2 15 10" xfId="21248"/>
    <cellStyle name="Normal 2 15 11" xfId="21249"/>
    <cellStyle name="Normal 2 15 2" xfId="7195"/>
    <cellStyle name="Normal 2 15 2 2" xfId="7196"/>
    <cellStyle name="Normal 2 15 2 2 2" xfId="7197"/>
    <cellStyle name="Normal 2 15 2 2 2 2" xfId="7198"/>
    <cellStyle name="Normal 2 15 2 2 2 2 2" xfId="7199"/>
    <cellStyle name="Normal 2 15 2 2 2 2 2 2" xfId="21250"/>
    <cellStyle name="Normal 2 15 2 2 2 2 2 3" xfId="21251"/>
    <cellStyle name="Normal 2 15 2 2 2 2 3" xfId="7200"/>
    <cellStyle name="Normal 2 15 2 2 2 2 3 2" xfId="21252"/>
    <cellStyle name="Normal 2 15 2 2 2 2 3 3" xfId="21253"/>
    <cellStyle name="Normal 2 15 2 2 2 2 4" xfId="21254"/>
    <cellStyle name="Normal 2 15 2 2 2 2 5" xfId="21255"/>
    <cellStyle name="Normal 2 15 2 2 2 3" xfId="7201"/>
    <cellStyle name="Normal 2 15 2 2 2 3 2" xfId="21256"/>
    <cellStyle name="Normal 2 15 2 2 2 3 3" xfId="21257"/>
    <cellStyle name="Normal 2 15 2 2 2 4" xfId="7202"/>
    <cellStyle name="Normal 2 15 2 2 2 4 2" xfId="21258"/>
    <cellStyle name="Normal 2 15 2 2 2 4 3" xfId="21259"/>
    <cellStyle name="Normal 2 15 2 2 2 5" xfId="21260"/>
    <cellStyle name="Normal 2 15 2 2 2 6" xfId="21261"/>
    <cellStyle name="Normal 2 15 2 2 3" xfId="7203"/>
    <cellStyle name="Normal 2 15 2 2 3 2" xfId="7204"/>
    <cellStyle name="Normal 2 15 2 2 3 2 2" xfId="21262"/>
    <cellStyle name="Normal 2 15 2 2 3 2 3" xfId="21263"/>
    <cellStyle name="Normal 2 15 2 2 3 3" xfId="7205"/>
    <cellStyle name="Normal 2 15 2 2 3 3 2" xfId="21264"/>
    <cellStyle name="Normal 2 15 2 2 3 3 3" xfId="21265"/>
    <cellStyle name="Normal 2 15 2 2 3 4" xfId="21266"/>
    <cellStyle name="Normal 2 15 2 2 3 5" xfId="21267"/>
    <cellStyle name="Normal 2 15 2 2 4" xfId="7206"/>
    <cellStyle name="Normal 2 15 2 2 4 2" xfId="21268"/>
    <cellStyle name="Normal 2 15 2 2 4 3" xfId="21269"/>
    <cellStyle name="Normal 2 15 2 2 5" xfId="7207"/>
    <cellStyle name="Normal 2 15 2 2 5 2" xfId="21270"/>
    <cellStyle name="Normal 2 15 2 2 5 3" xfId="21271"/>
    <cellStyle name="Normal 2 15 2 2 6" xfId="21272"/>
    <cellStyle name="Normal 2 15 2 2 7" xfId="21273"/>
    <cellStyle name="Normal 2 15 2 3" xfId="7208"/>
    <cellStyle name="Normal 2 15 2 3 2" xfId="7209"/>
    <cellStyle name="Normal 2 15 2 3 2 2" xfId="7210"/>
    <cellStyle name="Normal 2 15 2 3 2 2 2" xfId="21274"/>
    <cellStyle name="Normal 2 15 2 3 2 2 3" xfId="21275"/>
    <cellStyle name="Normal 2 15 2 3 2 3" xfId="7211"/>
    <cellStyle name="Normal 2 15 2 3 2 3 2" xfId="21276"/>
    <cellStyle name="Normal 2 15 2 3 2 3 3" xfId="21277"/>
    <cellStyle name="Normal 2 15 2 3 2 4" xfId="21278"/>
    <cellStyle name="Normal 2 15 2 3 2 5" xfId="21279"/>
    <cellStyle name="Normal 2 15 2 3 3" xfId="7212"/>
    <cellStyle name="Normal 2 15 2 3 3 2" xfId="21280"/>
    <cellStyle name="Normal 2 15 2 3 3 3" xfId="21281"/>
    <cellStyle name="Normal 2 15 2 3 4" xfId="7213"/>
    <cellStyle name="Normal 2 15 2 3 4 2" xfId="21282"/>
    <cellStyle name="Normal 2 15 2 3 4 3" xfId="21283"/>
    <cellStyle name="Normal 2 15 2 3 5" xfId="21284"/>
    <cellStyle name="Normal 2 15 2 3 6" xfId="21285"/>
    <cellStyle name="Normal 2 15 2 4" xfId="7214"/>
    <cellStyle name="Normal 2 15 2 4 2" xfId="7215"/>
    <cellStyle name="Normal 2 15 2 4 2 2" xfId="21286"/>
    <cellStyle name="Normal 2 15 2 4 2 3" xfId="21287"/>
    <cellStyle name="Normal 2 15 2 4 3" xfId="7216"/>
    <cellStyle name="Normal 2 15 2 4 3 2" xfId="21288"/>
    <cellStyle name="Normal 2 15 2 4 3 3" xfId="21289"/>
    <cellStyle name="Normal 2 15 2 4 4" xfId="21290"/>
    <cellStyle name="Normal 2 15 2 4 5" xfId="21291"/>
    <cellStyle name="Normal 2 15 2 5" xfId="7217"/>
    <cellStyle name="Normal 2 15 2 5 2" xfId="21292"/>
    <cellStyle name="Normal 2 15 2 5 3" xfId="21293"/>
    <cellStyle name="Normal 2 15 2 6" xfId="7218"/>
    <cellStyle name="Normal 2 15 2 6 2" xfId="21294"/>
    <cellStyle name="Normal 2 15 2 6 3" xfId="21295"/>
    <cellStyle name="Normal 2 15 2 7" xfId="21296"/>
    <cellStyle name="Normal 2 15 2 8" xfId="21297"/>
    <cellStyle name="Normal 2 15 3" xfId="7219"/>
    <cellStyle name="Normal 2 15 3 2" xfId="7220"/>
    <cellStyle name="Normal 2 15 3 2 2" xfId="7221"/>
    <cellStyle name="Normal 2 15 3 2 2 2" xfId="7222"/>
    <cellStyle name="Normal 2 15 3 2 2 2 2" xfId="7223"/>
    <cellStyle name="Normal 2 15 3 2 2 2 2 2" xfId="21298"/>
    <cellStyle name="Normal 2 15 3 2 2 2 2 3" xfId="21299"/>
    <cellStyle name="Normal 2 15 3 2 2 2 3" xfId="7224"/>
    <cellStyle name="Normal 2 15 3 2 2 2 3 2" xfId="21300"/>
    <cellStyle name="Normal 2 15 3 2 2 2 3 3" xfId="21301"/>
    <cellStyle name="Normal 2 15 3 2 2 2 4" xfId="21302"/>
    <cellStyle name="Normal 2 15 3 2 2 2 5" xfId="21303"/>
    <cellStyle name="Normal 2 15 3 2 2 3" xfId="7225"/>
    <cellStyle name="Normal 2 15 3 2 2 3 2" xfId="21304"/>
    <cellStyle name="Normal 2 15 3 2 2 3 3" xfId="21305"/>
    <cellStyle name="Normal 2 15 3 2 2 4" xfId="7226"/>
    <cellStyle name="Normal 2 15 3 2 2 4 2" xfId="21306"/>
    <cellStyle name="Normal 2 15 3 2 2 4 3" xfId="21307"/>
    <cellStyle name="Normal 2 15 3 2 2 5" xfId="21308"/>
    <cellStyle name="Normal 2 15 3 2 2 6" xfId="21309"/>
    <cellStyle name="Normal 2 15 3 2 3" xfId="7227"/>
    <cellStyle name="Normal 2 15 3 2 3 2" xfId="7228"/>
    <cellStyle name="Normal 2 15 3 2 3 2 2" xfId="21310"/>
    <cellStyle name="Normal 2 15 3 2 3 2 3" xfId="21311"/>
    <cellStyle name="Normal 2 15 3 2 3 3" xfId="7229"/>
    <cellStyle name="Normal 2 15 3 2 3 3 2" xfId="21312"/>
    <cellStyle name="Normal 2 15 3 2 3 3 3" xfId="21313"/>
    <cellStyle name="Normal 2 15 3 2 3 4" xfId="21314"/>
    <cellStyle name="Normal 2 15 3 2 3 5" xfId="21315"/>
    <cellStyle name="Normal 2 15 3 2 4" xfId="7230"/>
    <cellStyle name="Normal 2 15 3 2 4 2" xfId="21316"/>
    <cellStyle name="Normal 2 15 3 2 4 3" xfId="21317"/>
    <cellStyle name="Normal 2 15 3 2 5" xfId="7231"/>
    <cellStyle name="Normal 2 15 3 2 5 2" xfId="21318"/>
    <cellStyle name="Normal 2 15 3 2 5 3" xfId="21319"/>
    <cellStyle name="Normal 2 15 3 2 6" xfId="21320"/>
    <cellStyle name="Normal 2 15 3 2 7" xfId="21321"/>
    <cellStyle name="Normal 2 15 3 3" xfId="7232"/>
    <cellStyle name="Normal 2 15 3 3 2" xfId="7233"/>
    <cellStyle name="Normal 2 15 3 3 2 2" xfId="7234"/>
    <cellStyle name="Normal 2 15 3 3 2 2 2" xfId="21322"/>
    <cellStyle name="Normal 2 15 3 3 2 2 3" xfId="21323"/>
    <cellStyle name="Normal 2 15 3 3 2 3" xfId="7235"/>
    <cellStyle name="Normal 2 15 3 3 2 3 2" xfId="21324"/>
    <cellStyle name="Normal 2 15 3 3 2 3 3" xfId="21325"/>
    <cellStyle name="Normal 2 15 3 3 2 4" xfId="21326"/>
    <cellStyle name="Normal 2 15 3 3 2 5" xfId="21327"/>
    <cellStyle name="Normal 2 15 3 3 3" xfId="7236"/>
    <cellStyle name="Normal 2 15 3 3 3 2" xfId="21328"/>
    <cellStyle name="Normal 2 15 3 3 3 3" xfId="21329"/>
    <cellStyle name="Normal 2 15 3 3 4" xfId="7237"/>
    <cellStyle name="Normal 2 15 3 3 4 2" xfId="21330"/>
    <cellStyle name="Normal 2 15 3 3 4 3" xfId="21331"/>
    <cellStyle name="Normal 2 15 3 3 5" xfId="21332"/>
    <cellStyle name="Normal 2 15 3 3 6" xfId="21333"/>
    <cellStyle name="Normal 2 15 3 4" xfId="7238"/>
    <cellStyle name="Normal 2 15 3 4 2" xfId="7239"/>
    <cellStyle name="Normal 2 15 3 4 2 2" xfId="21334"/>
    <cellStyle name="Normal 2 15 3 4 2 3" xfId="21335"/>
    <cellStyle name="Normal 2 15 3 4 3" xfId="7240"/>
    <cellStyle name="Normal 2 15 3 4 3 2" xfId="21336"/>
    <cellStyle name="Normal 2 15 3 4 3 3" xfId="21337"/>
    <cellStyle name="Normal 2 15 3 4 4" xfId="21338"/>
    <cellStyle name="Normal 2 15 3 4 5" xfId="21339"/>
    <cellStyle name="Normal 2 15 3 5" xfId="7241"/>
    <cellStyle name="Normal 2 15 3 5 2" xfId="21340"/>
    <cellStyle name="Normal 2 15 3 5 3" xfId="21341"/>
    <cellStyle name="Normal 2 15 3 6" xfId="7242"/>
    <cellStyle name="Normal 2 15 3 6 2" xfId="21342"/>
    <cellStyle name="Normal 2 15 3 6 3" xfId="21343"/>
    <cellStyle name="Normal 2 15 3 7" xfId="21344"/>
    <cellStyle name="Normal 2 15 3 8" xfId="21345"/>
    <cellStyle name="Normal 2 15 4" xfId="7243"/>
    <cellStyle name="Normal 2 15 4 2" xfId="7244"/>
    <cellStyle name="Normal 2 15 4 2 2" xfId="7245"/>
    <cellStyle name="Normal 2 15 4 2 2 2" xfId="7246"/>
    <cellStyle name="Normal 2 15 4 2 2 2 2" xfId="7247"/>
    <cellStyle name="Normal 2 15 4 2 2 2 2 2" xfId="21346"/>
    <cellStyle name="Normal 2 15 4 2 2 2 2 3" xfId="21347"/>
    <cellStyle name="Normal 2 15 4 2 2 2 3" xfId="7248"/>
    <cellStyle name="Normal 2 15 4 2 2 2 3 2" xfId="21348"/>
    <cellStyle name="Normal 2 15 4 2 2 2 3 3" xfId="21349"/>
    <cellStyle name="Normal 2 15 4 2 2 2 4" xfId="21350"/>
    <cellStyle name="Normal 2 15 4 2 2 2 5" xfId="21351"/>
    <cellStyle name="Normal 2 15 4 2 2 3" xfId="7249"/>
    <cellStyle name="Normal 2 15 4 2 2 3 2" xfId="21352"/>
    <cellStyle name="Normal 2 15 4 2 2 3 3" xfId="21353"/>
    <cellStyle name="Normal 2 15 4 2 2 4" xfId="7250"/>
    <cellStyle name="Normal 2 15 4 2 2 4 2" xfId="21354"/>
    <cellStyle name="Normal 2 15 4 2 2 4 3" xfId="21355"/>
    <cellStyle name="Normal 2 15 4 2 2 5" xfId="21356"/>
    <cellStyle name="Normal 2 15 4 2 2 6" xfId="21357"/>
    <cellStyle name="Normal 2 15 4 2 3" xfId="7251"/>
    <cellStyle name="Normal 2 15 4 2 3 2" xfId="7252"/>
    <cellStyle name="Normal 2 15 4 2 3 2 2" xfId="21358"/>
    <cellStyle name="Normal 2 15 4 2 3 2 3" xfId="21359"/>
    <cellStyle name="Normal 2 15 4 2 3 3" xfId="7253"/>
    <cellStyle name="Normal 2 15 4 2 3 3 2" xfId="21360"/>
    <cellStyle name="Normal 2 15 4 2 3 3 3" xfId="21361"/>
    <cellStyle name="Normal 2 15 4 2 3 4" xfId="21362"/>
    <cellStyle name="Normal 2 15 4 2 3 5" xfId="21363"/>
    <cellStyle name="Normal 2 15 4 2 4" xfId="7254"/>
    <cellStyle name="Normal 2 15 4 2 4 2" xfId="21364"/>
    <cellStyle name="Normal 2 15 4 2 4 3" xfId="21365"/>
    <cellStyle name="Normal 2 15 4 2 5" xfId="7255"/>
    <cellStyle name="Normal 2 15 4 2 5 2" xfId="21366"/>
    <cellStyle name="Normal 2 15 4 2 5 3" xfId="21367"/>
    <cellStyle name="Normal 2 15 4 2 6" xfId="21368"/>
    <cellStyle name="Normal 2 15 4 2 7" xfId="21369"/>
    <cellStyle name="Normal 2 15 4 3" xfId="7256"/>
    <cellStyle name="Normal 2 15 4 3 2" xfId="7257"/>
    <cellStyle name="Normal 2 15 4 3 2 2" xfId="7258"/>
    <cellStyle name="Normal 2 15 4 3 2 2 2" xfId="21370"/>
    <cellStyle name="Normal 2 15 4 3 2 2 3" xfId="21371"/>
    <cellStyle name="Normal 2 15 4 3 2 3" xfId="7259"/>
    <cellStyle name="Normal 2 15 4 3 2 3 2" xfId="21372"/>
    <cellStyle name="Normal 2 15 4 3 2 3 3" xfId="21373"/>
    <cellStyle name="Normal 2 15 4 3 2 4" xfId="21374"/>
    <cellStyle name="Normal 2 15 4 3 2 5" xfId="21375"/>
    <cellStyle name="Normal 2 15 4 3 3" xfId="7260"/>
    <cellStyle name="Normal 2 15 4 3 3 2" xfId="21376"/>
    <cellStyle name="Normal 2 15 4 3 3 3" xfId="21377"/>
    <cellStyle name="Normal 2 15 4 3 4" xfId="7261"/>
    <cellStyle name="Normal 2 15 4 3 4 2" xfId="21378"/>
    <cellStyle name="Normal 2 15 4 3 4 3" xfId="21379"/>
    <cellStyle name="Normal 2 15 4 3 5" xfId="21380"/>
    <cellStyle name="Normal 2 15 4 3 6" xfId="21381"/>
    <cellStyle name="Normal 2 15 4 4" xfId="7262"/>
    <cellStyle name="Normal 2 15 4 4 2" xfId="7263"/>
    <cellStyle name="Normal 2 15 4 4 2 2" xfId="21382"/>
    <cellStyle name="Normal 2 15 4 4 2 3" xfId="21383"/>
    <cellStyle name="Normal 2 15 4 4 3" xfId="7264"/>
    <cellStyle name="Normal 2 15 4 4 3 2" xfId="21384"/>
    <cellStyle name="Normal 2 15 4 4 3 3" xfId="21385"/>
    <cellStyle name="Normal 2 15 4 4 4" xfId="21386"/>
    <cellStyle name="Normal 2 15 4 4 5" xfId="21387"/>
    <cellStyle name="Normal 2 15 4 5" xfId="7265"/>
    <cellStyle name="Normal 2 15 4 5 2" xfId="21388"/>
    <cellStyle name="Normal 2 15 4 5 3" xfId="21389"/>
    <cellStyle name="Normal 2 15 4 6" xfId="7266"/>
    <cellStyle name="Normal 2 15 4 6 2" xfId="21390"/>
    <cellStyle name="Normal 2 15 4 6 3" xfId="21391"/>
    <cellStyle name="Normal 2 15 4 7" xfId="21392"/>
    <cellStyle name="Normal 2 15 4 8" xfId="21393"/>
    <cellStyle name="Normal 2 15 5" xfId="7267"/>
    <cellStyle name="Normal 2 15 5 2" xfId="7268"/>
    <cellStyle name="Normal 2 15 5 2 2" xfId="7269"/>
    <cellStyle name="Normal 2 15 5 2 2 2" xfId="7270"/>
    <cellStyle name="Normal 2 15 5 2 2 2 2" xfId="21394"/>
    <cellStyle name="Normal 2 15 5 2 2 2 3" xfId="21395"/>
    <cellStyle name="Normal 2 15 5 2 2 3" xfId="7271"/>
    <cellStyle name="Normal 2 15 5 2 2 3 2" xfId="21396"/>
    <cellStyle name="Normal 2 15 5 2 2 3 3" xfId="21397"/>
    <cellStyle name="Normal 2 15 5 2 2 4" xfId="21398"/>
    <cellStyle name="Normal 2 15 5 2 2 5" xfId="21399"/>
    <cellStyle name="Normal 2 15 5 2 3" xfId="7272"/>
    <cellStyle name="Normal 2 15 5 2 3 2" xfId="21400"/>
    <cellStyle name="Normal 2 15 5 2 3 3" xfId="21401"/>
    <cellStyle name="Normal 2 15 5 2 4" xfId="7273"/>
    <cellStyle name="Normal 2 15 5 2 4 2" xfId="21402"/>
    <cellStyle name="Normal 2 15 5 2 4 3" xfId="21403"/>
    <cellStyle name="Normal 2 15 5 2 5" xfId="21404"/>
    <cellStyle name="Normal 2 15 5 2 6" xfId="21405"/>
    <cellStyle name="Normal 2 15 5 3" xfId="7274"/>
    <cellStyle name="Normal 2 15 5 3 2" xfId="7275"/>
    <cellStyle name="Normal 2 15 5 3 2 2" xfId="21406"/>
    <cellStyle name="Normal 2 15 5 3 2 3" xfId="21407"/>
    <cellStyle name="Normal 2 15 5 3 3" xfId="7276"/>
    <cellStyle name="Normal 2 15 5 3 3 2" xfId="21408"/>
    <cellStyle name="Normal 2 15 5 3 3 3" xfId="21409"/>
    <cellStyle name="Normal 2 15 5 3 4" xfId="21410"/>
    <cellStyle name="Normal 2 15 5 3 5" xfId="21411"/>
    <cellStyle name="Normal 2 15 5 4" xfId="7277"/>
    <cellStyle name="Normal 2 15 5 4 2" xfId="21412"/>
    <cellStyle name="Normal 2 15 5 4 3" xfId="21413"/>
    <cellStyle name="Normal 2 15 5 5" xfId="7278"/>
    <cellStyle name="Normal 2 15 5 5 2" xfId="21414"/>
    <cellStyle name="Normal 2 15 5 5 3" xfId="21415"/>
    <cellStyle name="Normal 2 15 5 6" xfId="21416"/>
    <cellStyle name="Normal 2 15 5 7" xfId="21417"/>
    <cellStyle name="Normal 2 15 6" xfId="7279"/>
    <cellStyle name="Normal 2 15 6 2" xfId="7280"/>
    <cellStyle name="Normal 2 15 6 2 2" xfId="7281"/>
    <cellStyle name="Normal 2 15 6 2 2 2" xfId="21418"/>
    <cellStyle name="Normal 2 15 6 2 2 3" xfId="21419"/>
    <cellStyle name="Normal 2 15 6 2 3" xfId="7282"/>
    <cellStyle name="Normal 2 15 6 2 3 2" xfId="21420"/>
    <cellStyle name="Normal 2 15 6 2 3 3" xfId="21421"/>
    <cellStyle name="Normal 2 15 6 2 4" xfId="21422"/>
    <cellStyle name="Normal 2 15 6 2 5" xfId="21423"/>
    <cellStyle name="Normal 2 15 6 3" xfId="7283"/>
    <cellStyle name="Normal 2 15 6 3 2" xfId="21424"/>
    <cellStyle name="Normal 2 15 6 3 3" xfId="21425"/>
    <cellStyle name="Normal 2 15 6 4" xfId="7284"/>
    <cellStyle name="Normal 2 15 6 4 2" xfId="21426"/>
    <cellStyle name="Normal 2 15 6 4 3" xfId="21427"/>
    <cellStyle name="Normal 2 15 6 5" xfId="21428"/>
    <cellStyle name="Normal 2 15 6 6" xfId="21429"/>
    <cellStyle name="Normal 2 15 7" xfId="7285"/>
    <cellStyle name="Normal 2 15 7 2" xfId="7286"/>
    <cellStyle name="Normal 2 15 7 2 2" xfId="21430"/>
    <cellStyle name="Normal 2 15 7 2 3" xfId="21431"/>
    <cellStyle name="Normal 2 15 7 3" xfId="7287"/>
    <cellStyle name="Normal 2 15 7 3 2" xfId="21432"/>
    <cellStyle name="Normal 2 15 7 3 3" xfId="21433"/>
    <cellStyle name="Normal 2 15 7 4" xfId="21434"/>
    <cellStyle name="Normal 2 15 7 5" xfId="21435"/>
    <cellStyle name="Normal 2 15 8" xfId="7288"/>
    <cellStyle name="Normal 2 15 8 2" xfId="21436"/>
    <cellStyle name="Normal 2 15 8 3" xfId="21437"/>
    <cellStyle name="Normal 2 15 9" xfId="7289"/>
    <cellStyle name="Normal 2 15 9 2" xfId="21438"/>
    <cellStyle name="Normal 2 15 9 3" xfId="21439"/>
    <cellStyle name="Normal 2 16" xfId="7290"/>
    <cellStyle name="Normal 2 16 2" xfId="7291"/>
    <cellStyle name="Normal 2 16 2 10" xfId="21440"/>
    <cellStyle name="Normal 2 16 2 11" xfId="21441"/>
    <cellStyle name="Normal 2 16 2 2" xfId="7292"/>
    <cellStyle name="Normal 2 16 2 2 2" xfId="7293"/>
    <cellStyle name="Normal 2 16 2 2 2 2" xfId="7294"/>
    <cellStyle name="Normal 2 16 2 2 2 2 2" xfId="7295"/>
    <cellStyle name="Normal 2 16 2 2 2 2 2 2" xfId="7296"/>
    <cellStyle name="Normal 2 16 2 2 2 2 2 2 2" xfId="21442"/>
    <cellStyle name="Normal 2 16 2 2 2 2 2 2 3" xfId="21443"/>
    <cellStyle name="Normal 2 16 2 2 2 2 2 3" xfId="7297"/>
    <cellStyle name="Normal 2 16 2 2 2 2 2 3 2" xfId="21444"/>
    <cellStyle name="Normal 2 16 2 2 2 2 2 3 3" xfId="21445"/>
    <cellStyle name="Normal 2 16 2 2 2 2 2 4" xfId="21446"/>
    <cellStyle name="Normal 2 16 2 2 2 2 2 5" xfId="21447"/>
    <cellStyle name="Normal 2 16 2 2 2 2 3" xfId="7298"/>
    <cellStyle name="Normal 2 16 2 2 2 2 3 2" xfId="21448"/>
    <cellStyle name="Normal 2 16 2 2 2 2 3 3" xfId="21449"/>
    <cellStyle name="Normal 2 16 2 2 2 2 4" xfId="7299"/>
    <cellStyle name="Normal 2 16 2 2 2 2 4 2" xfId="21450"/>
    <cellStyle name="Normal 2 16 2 2 2 2 4 3" xfId="21451"/>
    <cellStyle name="Normal 2 16 2 2 2 2 5" xfId="21452"/>
    <cellStyle name="Normal 2 16 2 2 2 2 6" xfId="21453"/>
    <cellStyle name="Normal 2 16 2 2 2 3" xfId="7300"/>
    <cellStyle name="Normal 2 16 2 2 2 3 2" xfId="7301"/>
    <cellStyle name="Normal 2 16 2 2 2 3 2 2" xfId="21454"/>
    <cellStyle name="Normal 2 16 2 2 2 3 2 3" xfId="21455"/>
    <cellStyle name="Normal 2 16 2 2 2 3 3" xfId="7302"/>
    <cellStyle name="Normal 2 16 2 2 2 3 3 2" xfId="21456"/>
    <cellStyle name="Normal 2 16 2 2 2 3 3 3" xfId="21457"/>
    <cellStyle name="Normal 2 16 2 2 2 3 4" xfId="21458"/>
    <cellStyle name="Normal 2 16 2 2 2 3 5" xfId="21459"/>
    <cellStyle name="Normal 2 16 2 2 2 4" xfId="7303"/>
    <cellStyle name="Normal 2 16 2 2 2 4 2" xfId="21460"/>
    <cellStyle name="Normal 2 16 2 2 2 4 3" xfId="21461"/>
    <cellStyle name="Normal 2 16 2 2 2 5" xfId="7304"/>
    <cellStyle name="Normal 2 16 2 2 2 5 2" xfId="21462"/>
    <cellStyle name="Normal 2 16 2 2 2 5 3" xfId="21463"/>
    <cellStyle name="Normal 2 16 2 2 2 6" xfId="21464"/>
    <cellStyle name="Normal 2 16 2 2 2 7" xfId="21465"/>
    <cellStyle name="Normal 2 16 2 2 3" xfId="7305"/>
    <cellStyle name="Normal 2 16 2 2 3 2" xfId="7306"/>
    <cellStyle name="Normal 2 16 2 2 3 2 2" xfId="7307"/>
    <cellStyle name="Normal 2 16 2 2 3 2 2 2" xfId="21466"/>
    <cellStyle name="Normal 2 16 2 2 3 2 2 3" xfId="21467"/>
    <cellStyle name="Normal 2 16 2 2 3 2 3" xfId="7308"/>
    <cellStyle name="Normal 2 16 2 2 3 2 3 2" xfId="21468"/>
    <cellStyle name="Normal 2 16 2 2 3 2 3 3" xfId="21469"/>
    <cellStyle name="Normal 2 16 2 2 3 2 4" xfId="21470"/>
    <cellStyle name="Normal 2 16 2 2 3 2 5" xfId="21471"/>
    <cellStyle name="Normal 2 16 2 2 3 3" xfId="7309"/>
    <cellStyle name="Normal 2 16 2 2 3 3 2" xfId="21472"/>
    <cellStyle name="Normal 2 16 2 2 3 3 3" xfId="21473"/>
    <cellStyle name="Normal 2 16 2 2 3 4" xfId="7310"/>
    <cellStyle name="Normal 2 16 2 2 3 4 2" xfId="21474"/>
    <cellStyle name="Normal 2 16 2 2 3 4 3" xfId="21475"/>
    <cellStyle name="Normal 2 16 2 2 3 5" xfId="21476"/>
    <cellStyle name="Normal 2 16 2 2 3 6" xfId="21477"/>
    <cellStyle name="Normal 2 16 2 2 4" xfId="7311"/>
    <cellStyle name="Normal 2 16 2 2 4 2" xfId="7312"/>
    <cellStyle name="Normal 2 16 2 2 4 2 2" xfId="21478"/>
    <cellStyle name="Normal 2 16 2 2 4 2 3" xfId="21479"/>
    <cellStyle name="Normal 2 16 2 2 4 3" xfId="7313"/>
    <cellStyle name="Normal 2 16 2 2 4 3 2" xfId="21480"/>
    <cellStyle name="Normal 2 16 2 2 4 3 3" xfId="21481"/>
    <cellStyle name="Normal 2 16 2 2 4 4" xfId="21482"/>
    <cellStyle name="Normal 2 16 2 2 4 5" xfId="21483"/>
    <cellStyle name="Normal 2 16 2 2 5" xfId="7314"/>
    <cellStyle name="Normal 2 16 2 2 5 2" xfId="21484"/>
    <cellStyle name="Normal 2 16 2 2 5 3" xfId="21485"/>
    <cellStyle name="Normal 2 16 2 2 6" xfId="7315"/>
    <cellStyle name="Normal 2 16 2 2 6 2" xfId="21486"/>
    <cellStyle name="Normal 2 16 2 2 6 3" xfId="21487"/>
    <cellStyle name="Normal 2 16 2 2 7" xfId="21488"/>
    <cellStyle name="Normal 2 16 2 2 8" xfId="21489"/>
    <cellStyle name="Normal 2 16 2 3" xfId="7316"/>
    <cellStyle name="Normal 2 16 2 3 2" xfId="7317"/>
    <cellStyle name="Normal 2 16 2 3 2 2" xfId="7318"/>
    <cellStyle name="Normal 2 16 2 3 2 2 2" xfId="7319"/>
    <cellStyle name="Normal 2 16 2 3 2 2 2 2" xfId="7320"/>
    <cellStyle name="Normal 2 16 2 3 2 2 2 2 2" xfId="21490"/>
    <cellStyle name="Normal 2 16 2 3 2 2 2 2 3" xfId="21491"/>
    <cellStyle name="Normal 2 16 2 3 2 2 2 3" xfId="7321"/>
    <cellStyle name="Normal 2 16 2 3 2 2 2 3 2" xfId="21492"/>
    <cellStyle name="Normal 2 16 2 3 2 2 2 3 3" xfId="21493"/>
    <cellStyle name="Normal 2 16 2 3 2 2 2 4" xfId="21494"/>
    <cellStyle name="Normal 2 16 2 3 2 2 2 5" xfId="21495"/>
    <cellStyle name="Normal 2 16 2 3 2 2 3" xfId="7322"/>
    <cellStyle name="Normal 2 16 2 3 2 2 3 2" xfId="21496"/>
    <cellStyle name="Normal 2 16 2 3 2 2 3 3" xfId="21497"/>
    <cellStyle name="Normal 2 16 2 3 2 2 4" xfId="7323"/>
    <cellStyle name="Normal 2 16 2 3 2 2 4 2" xfId="21498"/>
    <cellStyle name="Normal 2 16 2 3 2 2 4 3" xfId="21499"/>
    <cellStyle name="Normal 2 16 2 3 2 2 5" xfId="21500"/>
    <cellStyle name="Normal 2 16 2 3 2 2 6" xfId="21501"/>
    <cellStyle name="Normal 2 16 2 3 2 3" xfId="7324"/>
    <cellStyle name="Normal 2 16 2 3 2 3 2" xfId="7325"/>
    <cellStyle name="Normal 2 16 2 3 2 3 2 2" xfId="21502"/>
    <cellStyle name="Normal 2 16 2 3 2 3 2 3" xfId="21503"/>
    <cellStyle name="Normal 2 16 2 3 2 3 3" xfId="7326"/>
    <cellStyle name="Normal 2 16 2 3 2 3 3 2" xfId="21504"/>
    <cellStyle name="Normal 2 16 2 3 2 3 3 3" xfId="21505"/>
    <cellStyle name="Normal 2 16 2 3 2 3 4" xfId="21506"/>
    <cellStyle name="Normal 2 16 2 3 2 3 5" xfId="21507"/>
    <cellStyle name="Normal 2 16 2 3 2 4" xfId="7327"/>
    <cellStyle name="Normal 2 16 2 3 2 4 2" xfId="21508"/>
    <cellStyle name="Normal 2 16 2 3 2 4 3" xfId="21509"/>
    <cellStyle name="Normal 2 16 2 3 2 5" xfId="7328"/>
    <cellStyle name="Normal 2 16 2 3 2 5 2" xfId="21510"/>
    <cellStyle name="Normal 2 16 2 3 2 5 3" xfId="21511"/>
    <cellStyle name="Normal 2 16 2 3 2 6" xfId="21512"/>
    <cellStyle name="Normal 2 16 2 3 2 7" xfId="21513"/>
    <cellStyle name="Normal 2 16 2 3 3" xfId="7329"/>
    <cellStyle name="Normal 2 16 2 3 3 2" xfId="7330"/>
    <cellStyle name="Normal 2 16 2 3 3 2 2" xfId="7331"/>
    <cellStyle name="Normal 2 16 2 3 3 2 2 2" xfId="21514"/>
    <cellStyle name="Normal 2 16 2 3 3 2 2 3" xfId="21515"/>
    <cellStyle name="Normal 2 16 2 3 3 2 3" xfId="7332"/>
    <cellStyle name="Normal 2 16 2 3 3 2 3 2" xfId="21516"/>
    <cellStyle name="Normal 2 16 2 3 3 2 3 3" xfId="21517"/>
    <cellStyle name="Normal 2 16 2 3 3 2 4" xfId="21518"/>
    <cellStyle name="Normal 2 16 2 3 3 2 5" xfId="21519"/>
    <cellStyle name="Normal 2 16 2 3 3 3" xfId="7333"/>
    <cellStyle name="Normal 2 16 2 3 3 3 2" xfId="21520"/>
    <cellStyle name="Normal 2 16 2 3 3 3 3" xfId="21521"/>
    <cellStyle name="Normal 2 16 2 3 3 4" xfId="7334"/>
    <cellStyle name="Normal 2 16 2 3 3 4 2" xfId="21522"/>
    <cellStyle name="Normal 2 16 2 3 3 4 3" xfId="21523"/>
    <cellStyle name="Normal 2 16 2 3 3 5" xfId="21524"/>
    <cellStyle name="Normal 2 16 2 3 3 6" xfId="21525"/>
    <cellStyle name="Normal 2 16 2 3 4" xfId="7335"/>
    <cellStyle name="Normal 2 16 2 3 4 2" xfId="7336"/>
    <cellStyle name="Normal 2 16 2 3 4 2 2" xfId="21526"/>
    <cellStyle name="Normal 2 16 2 3 4 2 3" xfId="21527"/>
    <cellStyle name="Normal 2 16 2 3 4 3" xfId="7337"/>
    <cellStyle name="Normal 2 16 2 3 4 3 2" xfId="21528"/>
    <cellStyle name="Normal 2 16 2 3 4 3 3" xfId="21529"/>
    <cellStyle name="Normal 2 16 2 3 4 4" xfId="21530"/>
    <cellStyle name="Normal 2 16 2 3 4 5" xfId="21531"/>
    <cellStyle name="Normal 2 16 2 3 5" xfId="7338"/>
    <cellStyle name="Normal 2 16 2 3 5 2" xfId="21532"/>
    <cellStyle name="Normal 2 16 2 3 5 3" xfId="21533"/>
    <cellStyle name="Normal 2 16 2 3 6" xfId="7339"/>
    <cellStyle name="Normal 2 16 2 3 6 2" xfId="21534"/>
    <cellStyle name="Normal 2 16 2 3 6 3" xfId="21535"/>
    <cellStyle name="Normal 2 16 2 3 7" xfId="21536"/>
    <cellStyle name="Normal 2 16 2 3 8" xfId="21537"/>
    <cellStyle name="Normal 2 16 2 4" xfId="7340"/>
    <cellStyle name="Normal 2 16 2 4 2" xfId="7341"/>
    <cellStyle name="Normal 2 16 2 4 2 2" xfId="7342"/>
    <cellStyle name="Normal 2 16 2 4 2 2 2" xfId="7343"/>
    <cellStyle name="Normal 2 16 2 4 2 2 2 2" xfId="7344"/>
    <cellStyle name="Normal 2 16 2 4 2 2 2 2 2" xfId="21538"/>
    <cellStyle name="Normal 2 16 2 4 2 2 2 2 3" xfId="21539"/>
    <cellStyle name="Normal 2 16 2 4 2 2 2 3" xfId="7345"/>
    <cellStyle name="Normal 2 16 2 4 2 2 2 3 2" xfId="21540"/>
    <cellStyle name="Normal 2 16 2 4 2 2 2 3 3" xfId="21541"/>
    <cellStyle name="Normal 2 16 2 4 2 2 2 4" xfId="21542"/>
    <cellStyle name="Normal 2 16 2 4 2 2 2 5" xfId="21543"/>
    <cellStyle name="Normal 2 16 2 4 2 2 3" xfId="7346"/>
    <cellStyle name="Normal 2 16 2 4 2 2 3 2" xfId="21544"/>
    <cellStyle name="Normal 2 16 2 4 2 2 3 3" xfId="21545"/>
    <cellStyle name="Normal 2 16 2 4 2 2 4" xfId="7347"/>
    <cellStyle name="Normal 2 16 2 4 2 2 4 2" xfId="21546"/>
    <cellStyle name="Normal 2 16 2 4 2 2 4 3" xfId="21547"/>
    <cellStyle name="Normal 2 16 2 4 2 2 5" xfId="21548"/>
    <cellStyle name="Normal 2 16 2 4 2 2 6" xfId="21549"/>
    <cellStyle name="Normal 2 16 2 4 2 3" xfId="7348"/>
    <cellStyle name="Normal 2 16 2 4 2 3 2" xfId="7349"/>
    <cellStyle name="Normal 2 16 2 4 2 3 2 2" xfId="21550"/>
    <cellStyle name="Normal 2 16 2 4 2 3 2 3" xfId="21551"/>
    <cellStyle name="Normal 2 16 2 4 2 3 3" xfId="7350"/>
    <cellStyle name="Normal 2 16 2 4 2 3 3 2" xfId="21552"/>
    <cellStyle name="Normal 2 16 2 4 2 3 3 3" xfId="21553"/>
    <cellStyle name="Normal 2 16 2 4 2 3 4" xfId="21554"/>
    <cellStyle name="Normal 2 16 2 4 2 3 5" xfId="21555"/>
    <cellStyle name="Normal 2 16 2 4 2 4" xfId="7351"/>
    <cellStyle name="Normal 2 16 2 4 2 4 2" xfId="21556"/>
    <cellStyle name="Normal 2 16 2 4 2 4 3" xfId="21557"/>
    <cellStyle name="Normal 2 16 2 4 2 5" xfId="7352"/>
    <cellStyle name="Normal 2 16 2 4 2 5 2" xfId="21558"/>
    <cellStyle name="Normal 2 16 2 4 2 5 3" xfId="21559"/>
    <cellStyle name="Normal 2 16 2 4 2 6" xfId="21560"/>
    <cellStyle name="Normal 2 16 2 4 2 7" xfId="21561"/>
    <cellStyle name="Normal 2 16 2 4 3" xfId="7353"/>
    <cellStyle name="Normal 2 16 2 4 3 2" xfId="7354"/>
    <cellStyle name="Normal 2 16 2 4 3 2 2" xfId="7355"/>
    <cellStyle name="Normal 2 16 2 4 3 2 2 2" xfId="21562"/>
    <cellStyle name="Normal 2 16 2 4 3 2 2 3" xfId="21563"/>
    <cellStyle name="Normal 2 16 2 4 3 2 3" xfId="7356"/>
    <cellStyle name="Normal 2 16 2 4 3 2 3 2" xfId="21564"/>
    <cellStyle name="Normal 2 16 2 4 3 2 3 3" xfId="21565"/>
    <cellStyle name="Normal 2 16 2 4 3 2 4" xfId="21566"/>
    <cellStyle name="Normal 2 16 2 4 3 2 5" xfId="21567"/>
    <cellStyle name="Normal 2 16 2 4 3 3" xfId="7357"/>
    <cellStyle name="Normal 2 16 2 4 3 3 2" xfId="21568"/>
    <cellStyle name="Normal 2 16 2 4 3 3 3" xfId="21569"/>
    <cellStyle name="Normal 2 16 2 4 3 4" xfId="7358"/>
    <cellStyle name="Normal 2 16 2 4 3 4 2" xfId="21570"/>
    <cellStyle name="Normal 2 16 2 4 3 4 3" xfId="21571"/>
    <cellStyle name="Normal 2 16 2 4 3 5" xfId="21572"/>
    <cellStyle name="Normal 2 16 2 4 3 6" xfId="21573"/>
    <cellStyle name="Normal 2 16 2 4 4" xfId="7359"/>
    <cellStyle name="Normal 2 16 2 4 4 2" xfId="7360"/>
    <cellStyle name="Normal 2 16 2 4 4 2 2" xfId="21574"/>
    <cellStyle name="Normal 2 16 2 4 4 2 3" xfId="21575"/>
    <cellStyle name="Normal 2 16 2 4 4 3" xfId="7361"/>
    <cellStyle name="Normal 2 16 2 4 4 3 2" xfId="21576"/>
    <cellStyle name="Normal 2 16 2 4 4 3 3" xfId="21577"/>
    <cellStyle name="Normal 2 16 2 4 4 4" xfId="21578"/>
    <cellStyle name="Normal 2 16 2 4 4 5" xfId="21579"/>
    <cellStyle name="Normal 2 16 2 4 5" xfId="7362"/>
    <cellStyle name="Normal 2 16 2 4 5 2" xfId="21580"/>
    <cellStyle name="Normal 2 16 2 4 5 3" xfId="21581"/>
    <cellStyle name="Normal 2 16 2 4 6" xfId="7363"/>
    <cellStyle name="Normal 2 16 2 4 6 2" xfId="21582"/>
    <cellStyle name="Normal 2 16 2 4 6 3" xfId="21583"/>
    <cellStyle name="Normal 2 16 2 4 7" xfId="21584"/>
    <cellStyle name="Normal 2 16 2 4 8" xfId="21585"/>
    <cellStyle name="Normal 2 16 2 5" xfId="7364"/>
    <cellStyle name="Normal 2 16 2 5 2" xfId="7365"/>
    <cellStyle name="Normal 2 16 2 5 2 2" xfId="7366"/>
    <cellStyle name="Normal 2 16 2 5 2 2 2" xfId="7367"/>
    <cellStyle name="Normal 2 16 2 5 2 2 2 2" xfId="21586"/>
    <cellStyle name="Normal 2 16 2 5 2 2 2 3" xfId="21587"/>
    <cellStyle name="Normal 2 16 2 5 2 2 3" xfId="7368"/>
    <cellStyle name="Normal 2 16 2 5 2 2 3 2" xfId="21588"/>
    <cellStyle name="Normal 2 16 2 5 2 2 3 3" xfId="21589"/>
    <cellStyle name="Normal 2 16 2 5 2 2 4" xfId="21590"/>
    <cellStyle name="Normal 2 16 2 5 2 2 5" xfId="21591"/>
    <cellStyle name="Normal 2 16 2 5 2 3" xfId="7369"/>
    <cellStyle name="Normal 2 16 2 5 2 3 2" xfId="21592"/>
    <cellStyle name="Normal 2 16 2 5 2 3 3" xfId="21593"/>
    <cellStyle name="Normal 2 16 2 5 2 4" xfId="7370"/>
    <cellStyle name="Normal 2 16 2 5 2 4 2" xfId="21594"/>
    <cellStyle name="Normal 2 16 2 5 2 4 3" xfId="21595"/>
    <cellStyle name="Normal 2 16 2 5 2 5" xfId="21596"/>
    <cellStyle name="Normal 2 16 2 5 2 6" xfId="21597"/>
    <cellStyle name="Normal 2 16 2 5 3" xfId="7371"/>
    <cellStyle name="Normal 2 16 2 5 3 2" xfId="7372"/>
    <cellStyle name="Normal 2 16 2 5 3 2 2" xfId="21598"/>
    <cellStyle name="Normal 2 16 2 5 3 2 3" xfId="21599"/>
    <cellStyle name="Normal 2 16 2 5 3 3" xfId="7373"/>
    <cellStyle name="Normal 2 16 2 5 3 3 2" xfId="21600"/>
    <cellStyle name="Normal 2 16 2 5 3 3 3" xfId="21601"/>
    <cellStyle name="Normal 2 16 2 5 3 4" xfId="21602"/>
    <cellStyle name="Normal 2 16 2 5 3 5" xfId="21603"/>
    <cellStyle name="Normal 2 16 2 5 4" xfId="7374"/>
    <cellStyle name="Normal 2 16 2 5 4 2" xfId="21604"/>
    <cellStyle name="Normal 2 16 2 5 4 3" xfId="21605"/>
    <cellStyle name="Normal 2 16 2 5 5" xfId="7375"/>
    <cellStyle name="Normal 2 16 2 5 5 2" xfId="21606"/>
    <cellStyle name="Normal 2 16 2 5 5 3" xfId="21607"/>
    <cellStyle name="Normal 2 16 2 5 6" xfId="21608"/>
    <cellStyle name="Normal 2 16 2 5 7" xfId="21609"/>
    <cellStyle name="Normal 2 16 2 6" xfId="7376"/>
    <cellStyle name="Normal 2 16 2 6 2" xfId="7377"/>
    <cellStyle name="Normal 2 16 2 6 2 2" xfId="7378"/>
    <cellStyle name="Normal 2 16 2 6 2 2 2" xfId="21610"/>
    <cellStyle name="Normal 2 16 2 6 2 2 3" xfId="21611"/>
    <cellStyle name="Normal 2 16 2 6 2 3" xfId="7379"/>
    <cellStyle name="Normal 2 16 2 6 2 3 2" xfId="21612"/>
    <cellStyle name="Normal 2 16 2 6 2 3 3" xfId="21613"/>
    <cellStyle name="Normal 2 16 2 6 2 4" xfId="21614"/>
    <cellStyle name="Normal 2 16 2 6 2 5" xfId="21615"/>
    <cellStyle name="Normal 2 16 2 6 3" xfId="7380"/>
    <cellStyle name="Normal 2 16 2 6 3 2" xfId="21616"/>
    <cellStyle name="Normal 2 16 2 6 3 3" xfId="21617"/>
    <cellStyle name="Normal 2 16 2 6 4" xfId="7381"/>
    <cellStyle name="Normal 2 16 2 6 4 2" xfId="21618"/>
    <cellStyle name="Normal 2 16 2 6 4 3" xfId="21619"/>
    <cellStyle name="Normal 2 16 2 6 5" xfId="21620"/>
    <cellStyle name="Normal 2 16 2 6 6" xfId="21621"/>
    <cellStyle name="Normal 2 16 2 7" xfId="7382"/>
    <cellStyle name="Normal 2 16 2 7 2" xfId="7383"/>
    <cellStyle name="Normal 2 16 2 7 2 2" xfId="21622"/>
    <cellStyle name="Normal 2 16 2 7 2 3" xfId="21623"/>
    <cellStyle name="Normal 2 16 2 7 3" xfId="7384"/>
    <cellStyle name="Normal 2 16 2 7 3 2" xfId="21624"/>
    <cellStyle name="Normal 2 16 2 7 3 3" xfId="21625"/>
    <cellStyle name="Normal 2 16 2 7 4" xfId="21626"/>
    <cellStyle name="Normal 2 16 2 7 5" xfId="21627"/>
    <cellStyle name="Normal 2 16 2 8" xfId="7385"/>
    <cellStyle name="Normal 2 16 2 8 2" xfId="21628"/>
    <cellStyle name="Normal 2 16 2 8 3" xfId="21629"/>
    <cellStyle name="Normal 2 16 2 9" xfId="7386"/>
    <cellStyle name="Normal 2 16 2 9 2" xfId="21630"/>
    <cellStyle name="Normal 2 16 2 9 3" xfId="21631"/>
    <cellStyle name="Normal 2 16 3" xfId="7387"/>
    <cellStyle name="Normal 2 16 3 2" xfId="21632"/>
    <cellStyle name="Normal 2 16 3 3" xfId="21633"/>
    <cellStyle name="Normal 2 16 4" xfId="7388"/>
    <cellStyle name="Normal 2 16 4 2" xfId="21634"/>
    <cellStyle name="Normal 2 16 4 3" xfId="21635"/>
    <cellStyle name="Normal 2 16 5" xfId="7389"/>
    <cellStyle name="Normal 2 16 5 2" xfId="21636"/>
    <cellStyle name="Normal 2 16 5 3" xfId="21637"/>
    <cellStyle name="Normal 2 16 6" xfId="7390"/>
    <cellStyle name="Normal 2 16 6 2" xfId="21638"/>
    <cellStyle name="Normal 2 16 6 3" xfId="21639"/>
    <cellStyle name="Normal 2 16 7" xfId="21640"/>
    <cellStyle name="Normal 2 16 8" xfId="21641"/>
    <cellStyle name="Normal 2 17" xfId="7391"/>
    <cellStyle name="Normal 2 17 10" xfId="21642"/>
    <cellStyle name="Normal 2 17 11" xfId="21643"/>
    <cellStyle name="Normal 2 17 2" xfId="7392"/>
    <cellStyle name="Normal 2 17 2 2" xfId="7393"/>
    <cellStyle name="Normal 2 17 2 2 2" xfId="7394"/>
    <cellStyle name="Normal 2 17 2 2 2 2" xfId="7395"/>
    <cellStyle name="Normal 2 17 2 2 2 2 2" xfId="7396"/>
    <cellStyle name="Normal 2 17 2 2 2 2 2 2" xfId="21644"/>
    <cellStyle name="Normal 2 17 2 2 2 2 2 3" xfId="21645"/>
    <cellStyle name="Normal 2 17 2 2 2 2 3" xfId="7397"/>
    <cellStyle name="Normal 2 17 2 2 2 2 3 2" xfId="21646"/>
    <cellStyle name="Normal 2 17 2 2 2 2 3 3" xfId="21647"/>
    <cellStyle name="Normal 2 17 2 2 2 2 4" xfId="21648"/>
    <cellStyle name="Normal 2 17 2 2 2 2 5" xfId="21649"/>
    <cellStyle name="Normal 2 17 2 2 2 3" xfId="7398"/>
    <cellStyle name="Normal 2 17 2 2 2 3 2" xfId="21650"/>
    <cellStyle name="Normal 2 17 2 2 2 3 3" xfId="21651"/>
    <cellStyle name="Normal 2 17 2 2 2 4" xfId="7399"/>
    <cellStyle name="Normal 2 17 2 2 2 4 2" xfId="21652"/>
    <cellStyle name="Normal 2 17 2 2 2 4 3" xfId="21653"/>
    <cellStyle name="Normal 2 17 2 2 2 5" xfId="21654"/>
    <cellStyle name="Normal 2 17 2 2 2 6" xfId="21655"/>
    <cellStyle name="Normal 2 17 2 2 3" xfId="7400"/>
    <cellStyle name="Normal 2 17 2 2 3 2" xfId="7401"/>
    <cellStyle name="Normal 2 17 2 2 3 2 2" xfId="21656"/>
    <cellStyle name="Normal 2 17 2 2 3 2 3" xfId="21657"/>
    <cellStyle name="Normal 2 17 2 2 3 3" xfId="7402"/>
    <cellStyle name="Normal 2 17 2 2 3 3 2" xfId="21658"/>
    <cellStyle name="Normal 2 17 2 2 3 3 3" xfId="21659"/>
    <cellStyle name="Normal 2 17 2 2 3 4" xfId="21660"/>
    <cellStyle name="Normal 2 17 2 2 3 5" xfId="21661"/>
    <cellStyle name="Normal 2 17 2 2 4" xfId="7403"/>
    <cellStyle name="Normal 2 17 2 2 4 2" xfId="21662"/>
    <cellStyle name="Normal 2 17 2 2 4 3" xfId="21663"/>
    <cellStyle name="Normal 2 17 2 2 5" xfId="7404"/>
    <cellStyle name="Normal 2 17 2 2 5 2" xfId="21664"/>
    <cellStyle name="Normal 2 17 2 2 5 3" xfId="21665"/>
    <cellStyle name="Normal 2 17 2 2 6" xfId="21666"/>
    <cellStyle name="Normal 2 17 2 2 7" xfId="21667"/>
    <cellStyle name="Normal 2 17 2 3" xfId="7405"/>
    <cellStyle name="Normal 2 17 2 3 2" xfId="7406"/>
    <cellStyle name="Normal 2 17 2 3 2 2" xfId="7407"/>
    <cellStyle name="Normal 2 17 2 3 2 2 2" xfId="21668"/>
    <cellStyle name="Normal 2 17 2 3 2 2 3" xfId="21669"/>
    <cellStyle name="Normal 2 17 2 3 2 3" xfId="7408"/>
    <cellStyle name="Normal 2 17 2 3 2 3 2" xfId="21670"/>
    <cellStyle name="Normal 2 17 2 3 2 3 3" xfId="21671"/>
    <cellStyle name="Normal 2 17 2 3 2 4" xfId="21672"/>
    <cellStyle name="Normal 2 17 2 3 2 5" xfId="21673"/>
    <cellStyle name="Normal 2 17 2 3 3" xfId="7409"/>
    <cellStyle name="Normal 2 17 2 3 3 2" xfId="21674"/>
    <cellStyle name="Normal 2 17 2 3 3 3" xfId="21675"/>
    <cellStyle name="Normal 2 17 2 3 4" xfId="7410"/>
    <cellStyle name="Normal 2 17 2 3 4 2" xfId="21676"/>
    <cellStyle name="Normal 2 17 2 3 4 3" xfId="21677"/>
    <cellStyle name="Normal 2 17 2 3 5" xfId="21678"/>
    <cellStyle name="Normal 2 17 2 3 6" xfId="21679"/>
    <cellStyle name="Normal 2 17 2 4" xfId="7411"/>
    <cellStyle name="Normal 2 17 2 4 2" xfId="7412"/>
    <cellStyle name="Normal 2 17 2 4 2 2" xfId="21680"/>
    <cellStyle name="Normal 2 17 2 4 2 3" xfId="21681"/>
    <cellStyle name="Normal 2 17 2 4 3" xfId="7413"/>
    <cellStyle name="Normal 2 17 2 4 3 2" xfId="21682"/>
    <cellStyle name="Normal 2 17 2 4 3 3" xfId="21683"/>
    <cellStyle name="Normal 2 17 2 4 4" xfId="21684"/>
    <cellStyle name="Normal 2 17 2 4 5" xfId="21685"/>
    <cellStyle name="Normal 2 17 2 5" xfId="7414"/>
    <cellStyle name="Normal 2 17 2 5 2" xfId="21686"/>
    <cellStyle name="Normal 2 17 2 5 3" xfId="21687"/>
    <cellStyle name="Normal 2 17 2 6" xfId="7415"/>
    <cellStyle name="Normal 2 17 2 6 2" xfId="21688"/>
    <cellStyle name="Normal 2 17 2 6 3" xfId="21689"/>
    <cellStyle name="Normal 2 17 2 7" xfId="21690"/>
    <cellStyle name="Normal 2 17 2 8" xfId="21691"/>
    <cellStyle name="Normal 2 17 3" xfId="7416"/>
    <cellStyle name="Normal 2 17 3 2" xfId="7417"/>
    <cellStyle name="Normal 2 17 3 2 2" xfId="7418"/>
    <cellStyle name="Normal 2 17 3 2 2 2" xfId="7419"/>
    <cellStyle name="Normal 2 17 3 2 2 2 2" xfId="7420"/>
    <cellStyle name="Normal 2 17 3 2 2 2 2 2" xfId="21692"/>
    <cellStyle name="Normal 2 17 3 2 2 2 2 3" xfId="21693"/>
    <cellStyle name="Normal 2 17 3 2 2 2 3" xfId="7421"/>
    <cellStyle name="Normal 2 17 3 2 2 2 3 2" xfId="21694"/>
    <cellStyle name="Normal 2 17 3 2 2 2 3 3" xfId="21695"/>
    <cellStyle name="Normal 2 17 3 2 2 2 4" xfId="21696"/>
    <cellStyle name="Normal 2 17 3 2 2 2 5" xfId="21697"/>
    <cellStyle name="Normal 2 17 3 2 2 3" xfId="7422"/>
    <cellStyle name="Normal 2 17 3 2 2 3 2" xfId="21698"/>
    <cellStyle name="Normal 2 17 3 2 2 3 3" xfId="21699"/>
    <cellStyle name="Normal 2 17 3 2 2 4" xfId="7423"/>
    <cellStyle name="Normal 2 17 3 2 2 4 2" xfId="21700"/>
    <cellStyle name="Normal 2 17 3 2 2 4 3" xfId="21701"/>
    <cellStyle name="Normal 2 17 3 2 2 5" xfId="21702"/>
    <cellStyle name="Normal 2 17 3 2 2 6" xfId="21703"/>
    <cellStyle name="Normal 2 17 3 2 3" xfId="7424"/>
    <cellStyle name="Normal 2 17 3 2 3 2" xfId="7425"/>
    <cellStyle name="Normal 2 17 3 2 3 2 2" xfId="21704"/>
    <cellStyle name="Normal 2 17 3 2 3 2 3" xfId="21705"/>
    <cellStyle name="Normal 2 17 3 2 3 3" xfId="7426"/>
    <cellStyle name="Normal 2 17 3 2 3 3 2" xfId="21706"/>
    <cellStyle name="Normal 2 17 3 2 3 3 3" xfId="21707"/>
    <cellStyle name="Normal 2 17 3 2 3 4" xfId="21708"/>
    <cellStyle name="Normal 2 17 3 2 3 5" xfId="21709"/>
    <cellStyle name="Normal 2 17 3 2 4" xfId="7427"/>
    <cellStyle name="Normal 2 17 3 2 4 2" xfId="21710"/>
    <cellStyle name="Normal 2 17 3 2 4 3" xfId="21711"/>
    <cellStyle name="Normal 2 17 3 2 5" xfId="7428"/>
    <cellStyle name="Normal 2 17 3 2 5 2" xfId="21712"/>
    <cellStyle name="Normal 2 17 3 2 5 3" xfId="21713"/>
    <cellStyle name="Normal 2 17 3 2 6" xfId="21714"/>
    <cellStyle name="Normal 2 17 3 2 7" xfId="21715"/>
    <cellStyle name="Normal 2 17 3 3" xfId="7429"/>
    <cellStyle name="Normal 2 17 3 3 2" xfId="7430"/>
    <cellStyle name="Normal 2 17 3 3 2 2" xfId="7431"/>
    <cellStyle name="Normal 2 17 3 3 2 2 2" xfId="21716"/>
    <cellStyle name="Normal 2 17 3 3 2 2 3" xfId="21717"/>
    <cellStyle name="Normal 2 17 3 3 2 3" xfId="7432"/>
    <cellStyle name="Normal 2 17 3 3 2 3 2" xfId="21718"/>
    <cellStyle name="Normal 2 17 3 3 2 3 3" xfId="21719"/>
    <cellStyle name="Normal 2 17 3 3 2 4" xfId="21720"/>
    <cellStyle name="Normal 2 17 3 3 2 5" xfId="21721"/>
    <cellStyle name="Normal 2 17 3 3 3" xfId="7433"/>
    <cellStyle name="Normal 2 17 3 3 3 2" xfId="21722"/>
    <cellStyle name="Normal 2 17 3 3 3 3" xfId="21723"/>
    <cellStyle name="Normal 2 17 3 3 4" xfId="7434"/>
    <cellStyle name="Normal 2 17 3 3 4 2" xfId="21724"/>
    <cellStyle name="Normal 2 17 3 3 4 3" xfId="21725"/>
    <cellStyle name="Normal 2 17 3 3 5" xfId="21726"/>
    <cellStyle name="Normal 2 17 3 3 6" xfId="21727"/>
    <cellStyle name="Normal 2 17 3 4" xfId="7435"/>
    <cellStyle name="Normal 2 17 3 4 2" xfId="7436"/>
    <cellStyle name="Normal 2 17 3 4 2 2" xfId="21728"/>
    <cellStyle name="Normal 2 17 3 4 2 3" xfId="21729"/>
    <cellStyle name="Normal 2 17 3 4 3" xfId="7437"/>
    <cellStyle name="Normal 2 17 3 4 3 2" xfId="21730"/>
    <cellStyle name="Normal 2 17 3 4 3 3" xfId="21731"/>
    <cellStyle name="Normal 2 17 3 4 4" xfId="21732"/>
    <cellStyle name="Normal 2 17 3 4 5" xfId="21733"/>
    <cellStyle name="Normal 2 17 3 5" xfId="7438"/>
    <cellStyle name="Normal 2 17 3 5 2" xfId="21734"/>
    <cellStyle name="Normal 2 17 3 5 3" xfId="21735"/>
    <cellStyle name="Normal 2 17 3 6" xfId="7439"/>
    <cellStyle name="Normal 2 17 3 6 2" xfId="21736"/>
    <cellStyle name="Normal 2 17 3 6 3" xfId="21737"/>
    <cellStyle name="Normal 2 17 3 7" xfId="21738"/>
    <cellStyle name="Normal 2 17 3 8" xfId="21739"/>
    <cellStyle name="Normal 2 17 4" xfId="7440"/>
    <cellStyle name="Normal 2 17 4 2" xfId="7441"/>
    <cellStyle name="Normal 2 17 4 2 2" xfId="7442"/>
    <cellStyle name="Normal 2 17 4 2 2 2" xfId="7443"/>
    <cellStyle name="Normal 2 17 4 2 2 2 2" xfId="7444"/>
    <cellStyle name="Normal 2 17 4 2 2 2 2 2" xfId="21740"/>
    <cellStyle name="Normal 2 17 4 2 2 2 2 3" xfId="21741"/>
    <cellStyle name="Normal 2 17 4 2 2 2 3" xfId="7445"/>
    <cellStyle name="Normal 2 17 4 2 2 2 3 2" xfId="21742"/>
    <cellStyle name="Normal 2 17 4 2 2 2 3 3" xfId="21743"/>
    <cellStyle name="Normal 2 17 4 2 2 2 4" xfId="21744"/>
    <cellStyle name="Normal 2 17 4 2 2 2 5" xfId="21745"/>
    <cellStyle name="Normal 2 17 4 2 2 3" xfId="7446"/>
    <cellStyle name="Normal 2 17 4 2 2 3 2" xfId="21746"/>
    <cellStyle name="Normal 2 17 4 2 2 3 3" xfId="21747"/>
    <cellStyle name="Normal 2 17 4 2 2 4" xfId="7447"/>
    <cellStyle name="Normal 2 17 4 2 2 4 2" xfId="21748"/>
    <cellStyle name="Normal 2 17 4 2 2 4 3" xfId="21749"/>
    <cellStyle name="Normal 2 17 4 2 2 5" xfId="21750"/>
    <cellStyle name="Normal 2 17 4 2 2 6" xfId="21751"/>
    <cellStyle name="Normal 2 17 4 2 3" xfId="7448"/>
    <cellStyle name="Normal 2 17 4 2 3 2" xfId="7449"/>
    <cellStyle name="Normal 2 17 4 2 3 2 2" xfId="21752"/>
    <cellStyle name="Normal 2 17 4 2 3 2 3" xfId="21753"/>
    <cellStyle name="Normal 2 17 4 2 3 3" xfId="7450"/>
    <cellStyle name="Normal 2 17 4 2 3 3 2" xfId="21754"/>
    <cellStyle name="Normal 2 17 4 2 3 3 3" xfId="21755"/>
    <cellStyle name="Normal 2 17 4 2 3 4" xfId="21756"/>
    <cellStyle name="Normal 2 17 4 2 3 5" xfId="21757"/>
    <cellStyle name="Normal 2 17 4 2 4" xfId="7451"/>
    <cellStyle name="Normal 2 17 4 2 4 2" xfId="21758"/>
    <cellStyle name="Normal 2 17 4 2 4 3" xfId="21759"/>
    <cellStyle name="Normal 2 17 4 2 5" xfId="7452"/>
    <cellStyle name="Normal 2 17 4 2 5 2" xfId="21760"/>
    <cellStyle name="Normal 2 17 4 2 5 3" xfId="21761"/>
    <cellStyle name="Normal 2 17 4 2 6" xfId="21762"/>
    <cellStyle name="Normal 2 17 4 2 7" xfId="21763"/>
    <cellStyle name="Normal 2 17 4 3" xfId="7453"/>
    <cellStyle name="Normal 2 17 4 3 2" xfId="7454"/>
    <cellStyle name="Normal 2 17 4 3 2 2" xfId="7455"/>
    <cellStyle name="Normal 2 17 4 3 2 2 2" xfId="21764"/>
    <cellStyle name="Normal 2 17 4 3 2 2 3" xfId="21765"/>
    <cellStyle name="Normal 2 17 4 3 2 3" xfId="7456"/>
    <cellStyle name="Normal 2 17 4 3 2 3 2" xfId="21766"/>
    <cellStyle name="Normal 2 17 4 3 2 3 3" xfId="21767"/>
    <cellStyle name="Normal 2 17 4 3 2 4" xfId="21768"/>
    <cellStyle name="Normal 2 17 4 3 2 5" xfId="21769"/>
    <cellStyle name="Normal 2 17 4 3 3" xfId="7457"/>
    <cellStyle name="Normal 2 17 4 3 3 2" xfId="21770"/>
    <cellStyle name="Normal 2 17 4 3 3 3" xfId="21771"/>
    <cellStyle name="Normal 2 17 4 3 4" xfId="7458"/>
    <cellStyle name="Normal 2 17 4 3 4 2" xfId="21772"/>
    <cellStyle name="Normal 2 17 4 3 4 3" xfId="21773"/>
    <cellStyle name="Normal 2 17 4 3 5" xfId="21774"/>
    <cellStyle name="Normal 2 17 4 3 6" xfId="21775"/>
    <cellStyle name="Normal 2 17 4 4" xfId="7459"/>
    <cellStyle name="Normal 2 17 4 4 2" xfId="7460"/>
    <cellStyle name="Normal 2 17 4 4 2 2" xfId="21776"/>
    <cellStyle name="Normal 2 17 4 4 2 3" xfId="21777"/>
    <cellStyle name="Normal 2 17 4 4 3" xfId="7461"/>
    <cellStyle name="Normal 2 17 4 4 3 2" xfId="21778"/>
    <cellStyle name="Normal 2 17 4 4 3 3" xfId="21779"/>
    <cellStyle name="Normal 2 17 4 4 4" xfId="21780"/>
    <cellStyle name="Normal 2 17 4 4 5" xfId="21781"/>
    <cellStyle name="Normal 2 17 4 5" xfId="7462"/>
    <cellStyle name="Normal 2 17 4 5 2" xfId="21782"/>
    <cellStyle name="Normal 2 17 4 5 3" xfId="21783"/>
    <cellStyle name="Normal 2 17 4 6" xfId="7463"/>
    <cellStyle name="Normal 2 17 4 6 2" xfId="21784"/>
    <cellStyle name="Normal 2 17 4 6 3" xfId="21785"/>
    <cellStyle name="Normal 2 17 4 7" xfId="21786"/>
    <cellStyle name="Normal 2 17 4 8" xfId="21787"/>
    <cellStyle name="Normal 2 17 5" xfId="7464"/>
    <cellStyle name="Normal 2 17 5 2" xfId="7465"/>
    <cellStyle name="Normal 2 17 5 2 2" xfId="7466"/>
    <cellStyle name="Normal 2 17 5 2 2 2" xfId="7467"/>
    <cellStyle name="Normal 2 17 5 2 2 2 2" xfId="21788"/>
    <cellStyle name="Normal 2 17 5 2 2 2 3" xfId="21789"/>
    <cellStyle name="Normal 2 17 5 2 2 3" xfId="7468"/>
    <cellStyle name="Normal 2 17 5 2 2 3 2" xfId="21790"/>
    <cellStyle name="Normal 2 17 5 2 2 3 3" xfId="21791"/>
    <cellStyle name="Normal 2 17 5 2 2 4" xfId="21792"/>
    <cellStyle name="Normal 2 17 5 2 2 5" xfId="21793"/>
    <cellStyle name="Normal 2 17 5 2 3" xfId="7469"/>
    <cellStyle name="Normal 2 17 5 2 3 2" xfId="21794"/>
    <cellStyle name="Normal 2 17 5 2 3 3" xfId="21795"/>
    <cellStyle name="Normal 2 17 5 2 4" xfId="7470"/>
    <cellStyle name="Normal 2 17 5 2 4 2" xfId="21796"/>
    <cellStyle name="Normal 2 17 5 2 4 3" xfId="21797"/>
    <cellStyle name="Normal 2 17 5 2 5" xfId="21798"/>
    <cellStyle name="Normal 2 17 5 2 6" xfId="21799"/>
    <cellStyle name="Normal 2 17 5 3" xfId="7471"/>
    <cellStyle name="Normal 2 17 5 3 2" xfId="7472"/>
    <cellStyle name="Normal 2 17 5 3 2 2" xfId="21800"/>
    <cellStyle name="Normal 2 17 5 3 2 3" xfId="21801"/>
    <cellStyle name="Normal 2 17 5 3 3" xfId="7473"/>
    <cellStyle name="Normal 2 17 5 3 3 2" xfId="21802"/>
    <cellStyle name="Normal 2 17 5 3 3 3" xfId="21803"/>
    <cellStyle name="Normal 2 17 5 3 4" xfId="21804"/>
    <cellStyle name="Normal 2 17 5 3 5" xfId="21805"/>
    <cellStyle name="Normal 2 17 5 4" xfId="7474"/>
    <cellStyle name="Normal 2 17 5 4 2" xfId="21806"/>
    <cellStyle name="Normal 2 17 5 4 3" xfId="21807"/>
    <cellStyle name="Normal 2 17 5 5" xfId="7475"/>
    <cellStyle name="Normal 2 17 5 5 2" xfId="21808"/>
    <cellStyle name="Normal 2 17 5 5 3" xfId="21809"/>
    <cellStyle name="Normal 2 17 5 6" xfId="21810"/>
    <cellStyle name="Normal 2 17 5 7" xfId="21811"/>
    <cellStyle name="Normal 2 17 6" xfId="7476"/>
    <cellStyle name="Normal 2 17 6 2" xfId="7477"/>
    <cellStyle name="Normal 2 17 6 2 2" xfId="7478"/>
    <cellStyle name="Normal 2 17 6 2 2 2" xfId="21812"/>
    <cellStyle name="Normal 2 17 6 2 2 3" xfId="21813"/>
    <cellStyle name="Normal 2 17 6 2 3" xfId="7479"/>
    <cellStyle name="Normal 2 17 6 2 3 2" xfId="21814"/>
    <cellStyle name="Normal 2 17 6 2 3 3" xfId="21815"/>
    <cellStyle name="Normal 2 17 6 2 4" xfId="21816"/>
    <cellStyle name="Normal 2 17 6 2 5" xfId="21817"/>
    <cellStyle name="Normal 2 17 6 3" xfId="7480"/>
    <cellStyle name="Normal 2 17 6 3 2" xfId="21818"/>
    <cellStyle name="Normal 2 17 6 3 3" xfId="21819"/>
    <cellStyle name="Normal 2 17 6 4" xfId="7481"/>
    <cellStyle name="Normal 2 17 6 4 2" xfId="21820"/>
    <cellStyle name="Normal 2 17 6 4 3" xfId="21821"/>
    <cellStyle name="Normal 2 17 6 5" xfId="21822"/>
    <cellStyle name="Normal 2 17 6 6" xfId="21823"/>
    <cellStyle name="Normal 2 17 7" xfId="7482"/>
    <cellStyle name="Normal 2 17 7 2" xfId="7483"/>
    <cellStyle name="Normal 2 17 7 2 2" xfId="21824"/>
    <cellStyle name="Normal 2 17 7 2 3" xfId="21825"/>
    <cellStyle name="Normal 2 17 7 3" xfId="7484"/>
    <cellStyle name="Normal 2 17 7 3 2" xfId="21826"/>
    <cellStyle name="Normal 2 17 7 3 3" xfId="21827"/>
    <cellStyle name="Normal 2 17 7 4" xfId="21828"/>
    <cellStyle name="Normal 2 17 7 5" xfId="21829"/>
    <cellStyle name="Normal 2 17 8" xfId="7485"/>
    <cellStyle name="Normal 2 17 8 2" xfId="21830"/>
    <cellStyle name="Normal 2 17 8 3" xfId="21831"/>
    <cellStyle name="Normal 2 17 9" xfId="7486"/>
    <cellStyle name="Normal 2 17 9 2" xfId="21832"/>
    <cellStyle name="Normal 2 17 9 3" xfId="21833"/>
    <cellStyle name="Normal 2 18" xfId="7487"/>
    <cellStyle name="Normal 2 18 10" xfId="21834"/>
    <cellStyle name="Normal 2 18 11" xfId="21835"/>
    <cellStyle name="Normal 2 18 2" xfId="7488"/>
    <cellStyle name="Normal 2 18 2 2" xfId="7489"/>
    <cellStyle name="Normal 2 18 2 2 2" xfId="7490"/>
    <cellStyle name="Normal 2 18 2 2 2 2" xfId="7491"/>
    <cellStyle name="Normal 2 18 2 2 2 2 2" xfId="7492"/>
    <cellStyle name="Normal 2 18 2 2 2 2 2 2" xfId="21836"/>
    <cellStyle name="Normal 2 18 2 2 2 2 2 3" xfId="21837"/>
    <cellStyle name="Normal 2 18 2 2 2 2 3" xfId="7493"/>
    <cellStyle name="Normal 2 18 2 2 2 2 3 2" xfId="21838"/>
    <cellStyle name="Normal 2 18 2 2 2 2 3 3" xfId="21839"/>
    <cellStyle name="Normal 2 18 2 2 2 2 4" xfId="21840"/>
    <cellStyle name="Normal 2 18 2 2 2 2 5" xfId="21841"/>
    <cellStyle name="Normal 2 18 2 2 2 3" xfId="7494"/>
    <cellStyle name="Normal 2 18 2 2 2 3 2" xfId="21842"/>
    <cellStyle name="Normal 2 18 2 2 2 3 3" xfId="21843"/>
    <cellStyle name="Normal 2 18 2 2 2 4" xfId="7495"/>
    <cellStyle name="Normal 2 18 2 2 2 4 2" xfId="21844"/>
    <cellStyle name="Normal 2 18 2 2 2 4 3" xfId="21845"/>
    <cellStyle name="Normal 2 18 2 2 2 5" xfId="21846"/>
    <cellStyle name="Normal 2 18 2 2 2 6" xfId="21847"/>
    <cellStyle name="Normal 2 18 2 2 3" xfId="7496"/>
    <cellStyle name="Normal 2 18 2 2 3 2" xfId="7497"/>
    <cellStyle name="Normal 2 18 2 2 3 2 2" xfId="21848"/>
    <cellStyle name="Normal 2 18 2 2 3 2 3" xfId="21849"/>
    <cellStyle name="Normal 2 18 2 2 3 3" xfId="7498"/>
    <cellStyle name="Normal 2 18 2 2 3 3 2" xfId="21850"/>
    <cellStyle name="Normal 2 18 2 2 3 3 3" xfId="21851"/>
    <cellStyle name="Normal 2 18 2 2 3 4" xfId="21852"/>
    <cellStyle name="Normal 2 18 2 2 3 5" xfId="21853"/>
    <cellStyle name="Normal 2 18 2 2 4" xfId="7499"/>
    <cellStyle name="Normal 2 18 2 2 4 2" xfId="21854"/>
    <cellStyle name="Normal 2 18 2 2 4 3" xfId="21855"/>
    <cellStyle name="Normal 2 18 2 2 5" xfId="7500"/>
    <cellStyle name="Normal 2 18 2 2 5 2" xfId="21856"/>
    <cellStyle name="Normal 2 18 2 2 5 3" xfId="21857"/>
    <cellStyle name="Normal 2 18 2 2 6" xfId="21858"/>
    <cellStyle name="Normal 2 18 2 2 7" xfId="21859"/>
    <cellStyle name="Normal 2 18 2 3" xfId="7501"/>
    <cellStyle name="Normal 2 18 2 3 2" xfId="7502"/>
    <cellStyle name="Normal 2 18 2 3 2 2" xfId="7503"/>
    <cellStyle name="Normal 2 18 2 3 2 2 2" xfId="21860"/>
    <cellStyle name="Normal 2 18 2 3 2 2 3" xfId="21861"/>
    <cellStyle name="Normal 2 18 2 3 2 3" xfId="7504"/>
    <cellStyle name="Normal 2 18 2 3 2 3 2" xfId="21862"/>
    <cellStyle name="Normal 2 18 2 3 2 3 3" xfId="21863"/>
    <cellStyle name="Normal 2 18 2 3 2 4" xfId="21864"/>
    <cellStyle name="Normal 2 18 2 3 2 5" xfId="21865"/>
    <cellStyle name="Normal 2 18 2 3 3" xfId="7505"/>
    <cellStyle name="Normal 2 18 2 3 3 2" xfId="21866"/>
    <cellStyle name="Normal 2 18 2 3 3 3" xfId="21867"/>
    <cellStyle name="Normal 2 18 2 3 4" xfId="7506"/>
    <cellStyle name="Normal 2 18 2 3 4 2" xfId="21868"/>
    <cellStyle name="Normal 2 18 2 3 4 3" xfId="21869"/>
    <cellStyle name="Normal 2 18 2 3 5" xfId="21870"/>
    <cellStyle name="Normal 2 18 2 3 6" xfId="21871"/>
    <cellStyle name="Normal 2 18 2 4" xfId="7507"/>
    <cellStyle name="Normal 2 18 2 4 2" xfId="7508"/>
    <cellStyle name="Normal 2 18 2 4 2 2" xfId="21872"/>
    <cellStyle name="Normal 2 18 2 4 2 3" xfId="21873"/>
    <cellStyle name="Normal 2 18 2 4 3" xfId="7509"/>
    <cellStyle name="Normal 2 18 2 4 3 2" xfId="21874"/>
    <cellStyle name="Normal 2 18 2 4 3 3" xfId="21875"/>
    <cellStyle name="Normal 2 18 2 4 4" xfId="21876"/>
    <cellStyle name="Normal 2 18 2 4 5" xfId="21877"/>
    <cellStyle name="Normal 2 18 2 5" xfId="7510"/>
    <cellStyle name="Normal 2 18 2 5 2" xfId="21878"/>
    <cellStyle name="Normal 2 18 2 5 3" xfId="21879"/>
    <cellStyle name="Normal 2 18 2 6" xfId="7511"/>
    <cellStyle name="Normal 2 18 2 6 2" xfId="21880"/>
    <cellStyle name="Normal 2 18 2 6 3" xfId="21881"/>
    <cellStyle name="Normal 2 18 2 7" xfId="21882"/>
    <cellStyle name="Normal 2 18 2 8" xfId="21883"/>
    <cellStyle name="Normal 2 18 3" xfId="7512"/>
    <cellStyle name="Normal 2 18 3 2" xfId="7513"/>
    <cellStyle name="Normal 2 18 3 2 2" xfId="7514"/>
    <cellStyle name="Normal 2 18 3 2 2 2" xfId="7515"/>
    <cellStyle name="Normal 2 18 3 2 2 2 2" xfId="7516"/>
    <cellStyle name="Normal 2 18 3 2 2 2 2 2" xfId="21884"/>
    <cellStyle name="Normal 2 18 3 2 2 2 2 3" xfId="21885"/>
    <cellStyle name="Normal 2 18 3 2 2 2 3" xfId="7517"/>
    <cellStyle name="Normal 2 18 3 2 2 2 3 2" xfId="21886"/>
    <cellStyle name="Normal 2 18 3 2 2 2 3 3" xfId="21887"/>
    <cellStyle name="Normal 2 18 3 2 2 2 4" xfId="21888"/>
    <cellStyle name="Normal 2 18 3 2 2 2 5" xfId="21889"/>
    <cellStyle name="Normal 2 18 3 2 2 3" xfId="7518"/>
    <cellStyle name="Normal 2 18 3 2 2 3 2" xfId="21890"/>
    <cellStyle name="Normal 2 18 3 2 2 3 3" xfId="21891"/>
    <cellStyle name="Normal 2 18 3 2 2 4" xfId="7519"/>
    <cellStyle name="Normal 2 18 3 2 2 4 2" xfId="21892"/>
    <cellStyle name="Normal 2 18 3 2 2 4 3" xfId="21893"/>
    <cellStyle name="Normal 2 18 3 2 2 5" xfId="21894"/>
    <cellStyle name="Normal 2 18 3 2 2 6" xfId="21895"/>
    <cellStyle name="Normal 2 18 3 2 3" xfId="7520"/>
    <cellStyle name="Normal 2 18 3 2 3 2" xfId="7521"/>
    <cellStyle name="Normal 2 18 3 2 3 2 2" xfId="21896"/>
    <cellStyle name="Normal 2 18 3 2 3 2 3" xfId="21897"/>
    <cellStyle name="Normal 2 18 3 2 3 3" xfId="7522"/>
    <cellStyle name="Normal 2 18 3 2 3 3 2" xfId="21898"/>
    <cellStyle name="Normal 2 18 3 2 3 3 3" xfId="21899"/>
    <cellStyle name="Normal 2 18 3 2 3 4" xfId="21900"/>
    <cellStyle name="Normal 2 18 3 2 3 5" xfId="21901"/>
    <cellStyle name="Normal 2 18 3 2 4" xfId="7523"/>
    <cellStyle name="Normal 2 18 3 2 4 2" xfId="21902"/>
    <cellStyle name="Normal 2 18 3 2 4 3" xfId="21903"/>
    <cellStyle name="Normal 2 18 3 2 5" xfId="7524"/>
    <cellStyle name="Normal 2 18 3 2 5 2" xfId="21904"/>
    <cellStyle name="Normal 2 18 3 2 5 3" xfId="21905"/>
    <cellStyle name="Normal 2 18 3 2 6" xfId="21906"/>
    <cellStyle name="Normal 2 18 3 2 7" xfId="21907"/>
    <cellStyle name="Normal 2 18 3 3" xfId="7525"/>
    <cellStyle name="Normal 2 18 3 3 2" xfId="7526"/>
    <cellStyle name="Normal 2 18 3 3 2 2" xfId="7527"/>
    <cellStyle name="Normal 2 18 3 3 2 2 2" xfId="21908"/>
    <cellStyle name="Normal 2 18 3 3 2 2 3" xfId="21909"/>
    <cellStyle name="Normal 2 18 3 3 2 3" xfId="7528"/>
    <cellStyle name="Normal 2 18 3 3 2 3 2" xfId="21910"/>
    <cellStyle name="Normal 2 18 3 3 2 3 3" xfId="21911"/>
    <cellStyle name="Normal 2 18 3 3 2 4" xfId="21912"/>
    <cellStyle name="Normal 2 18 3 3 2 5" xfId="21913"/>
    <cellStyle name="Normal 2 18 3 3 3" xfId="7529"/>
    <cellStyle name="Normal 2 18 3 3 3 2" xfId="21914"/>
    <cellStyle name="Normal 2 18 3 3 3 3" xfId="21915"/>
    <cellStyle name="Normal 2 18 3 3 4" xfId="7530"/>
    <cellStyle name="Normal 2 18 3 3 4 2" xfId="21916"/>
    <cellStyle name="Normal 2 18 3 3 4 3" xfId="21917"/>
    <cellStyle name="Normal 2 18 3 3 5" xfId="21918"/>
    <cellStyle name="Normal 2 18 3 3 6" xfId="21919"/>
    <cellStyle name="Normal 2 18 3 4" xfId="7531"/>
    <cellStyle name="Normal 2 18 3 4 2" xfId="7532"/>
    <cellStyle name="Normal 2 18 3 4 2 2" xfId="21920"/>
    <cellStyle name="Normal 2 18 3 4 2 3" xfId="21921"/>
    <cellStyle name="Normal 2 18 3 4 3" xfId="7533"/>
    <cellStyle name="Normal 2 18 3 4 3 2" xfId="21922"/>
    <cellStyle name="Normal 2 18 3 4 3 3" xfId="21923"/>
    <cellStyle name="Normal 2 18 3 4 4" xfId="21924"/>
    <cellStyle name="Normal 2 18 3 4 5" xfId="21925"/>
    <cellStyle name="Normal 2 18 3 5" xfId="7534"/>
    <cellStyle name="Normal 2 18 3 5 2" xfId="21926"/>
    <cellStyle name="Normal 2 18 3 5 3" xfId="21927"/>
    <cellStyle name="Normal 2 18 3 6" xfId="7535"/>
    <cellStyle name="Normal 2 18 3 6 2" xfId="21928"/>
    <cellStyle name="Normal 2 18 3 6 3" xfId="21929"/>
    <cellStyle name="Normal 2 18 3 7" xfId="21930"/>
    <cellStyle name="Normal 2 18 3 8" xfId="21931"/>
    <cellStyle name="Normal 2 18 4" xfId="7536"/>
    <cellStyle name="Normal 2 18 4 2" xfId="7537"/>
    <cellStyle name="Normal 2 18 4 2 2" xfId="7538"/>
    <cellStyle name="Normal 2 18 4 2 2 2" xfId="7539"/>
    <cellStyle name="Normal 2 18 4 2 2 2 2" xfId="7540"/>
    <cellStyle name="Normal 2 18 4 2 2 2 2 2" xfId="21932"/>
    <cellStyle name="Normal 2 18 4 2 2 2 2 3" xfId="21933"/>
    <cellStyle name="Normal 2 18 4 2 2 2 3" xfId="7541"/>
    <cellStyle name="Normal 2 18 4 2 2 2 3 2" xfId="21934"/>
    <cellStyle name="Normal 2 18 4 2 2 2 3 3" xfId="21935"/>
    <cellStyle name="Normal 2 18 4 2 2 2 4" xfId="21936"/>
    <cellStyle name="Normal 2 18 4 2 2 2 5" xfId="21937"/>
    <cellStyle name="Normal 2 18 4 2 2 3" xfId="7542"/>
    <cellStyle name="Normal 2 18 4 2 2 3 2" xfId="21938"/>
    <cellStyle name="Normal 2 18 4 2 2 3 3" xfId="21939"/>
    <cellStyle name="Normal 2 18 4 2 2 4" xfId="7543"/>
    <cellStyle name="Normal 2 18 4 2 2 4 2" xfId="21940"/>
    <cellStyle name="Normal 2 18 4 2 2 4 3" xfId="21941"/>
    <cellStyle name="Normal 2 18 4 2 2 5" xfId="21942"/>
    <cellStyle name="Normal 2 18 4 2 2 6" xfId="21943"/>
    <cellStyle name="Normal 2 18 4 2 3" xfId="7544"/>
    <cellStyle name="Normal 2 18 4 2 3 2" xfId="7545"/>
    <cellStyle name="Normal 2 18 4 2 3 2 2" xfId="21944"/>
    <cellStyle name="Normal 2 18 4 2 3 2 3" xfId="21945"/>
    <cellStyle name="Normal 2 18 4 2 3 3" xfId="7546"/>
    <cellStyle name="Normal 2 18 4 2 3 3 2" xfId="21946"/>
    <cellStyle name="Normal 2 18 4 2 3 3 3" xfId="21947"/>
    <cellStyle name="Normal 2 18 4 2 3 4" xfId="21948"/>
    <cellStyle name="Normal 2 18 4 2 3 5" xfId="21949"/>
    <cellStyle name="Normal 2 18 4 2 4" xfId="7547"/>
    <cellStyle name="Normal 2 18 4 2 4 2" xfId="21950"/>
    <cellStyle name="Normal 2 18 4 2 4 3" xfId="21951"/>
    <cellStyle name="Normal 2 18 4 2 5" xfId="7548"/>
    <cellStyle name="Normal 2 18 4 2 5 2" xfId="21952"/>
    <cellStyle name="Normal 2 18 4 2 5 3" xfId="21953"/>
    <cellStyle name="Normal 2 18 4 2 6" xfId="21954"/>
    <cellStyle name="Normal 2 18 4 2 7" xfId="21955"/>
    <cellStyle name="Normal 2 18 4 3" xfId="7549"/>
    <cellStyle name="Normal 2 18 4 3 2" xfId="7550"/>
    <cellStyle name="Normal 2 18 4 3 2 2" xfId="7551"/>
    <cellStyle name="Normal 2 18 4 3 2 2 2" xfId="21956"/>
    <cellStyle name="Normal 2 18 4 3 2 2 3" xfId="21957"/>
    <cellStyle name="Normal 2 18 4 3 2 3" xfId="7552"/>
    <cellStyle name="Normal 2 18 4 3 2 3 2" xfId="21958"/>
    <cellStyle name="Normal 2 18 4 3 2 3 3" xfId="21959"/>
    <cellStyle name="Normal 2 18 4 3 2 4" xfId="21960"/>
    <cellStyle name="Normal 2 18 4 3 2 5" xfId="21961"/>
    <cellStyle name="Normal 2 18 4 3 3" xfId="7553"/>
    <cellStyle name="Normal 2 18 4 3 3 2" xfId="21962"/>
    <cellStyle name="Normal 2 18 4 3 3 3" xfId="21963"/>
    <cellStyle name="Normal 2 18 4 3 4" xfId="7554"/>
    <cellStyle name="Normal 2 18 4 3 4 2" xfId="21964"/>
    <cellStyle name="Normal 2 18 4 3 4 3" xfId="21965"/>
    <cellStyle name="Normal 2 18 4 3 5" xfId="21966"/>
    <cellStyle name="Normal 2 18 4 3 6" xfId="21967"/>
    <cellStyle name="Normal 2 18 4 4" xfId="7555"/>
    <cellStyle name="Normal 2 18 4 4 2" xfId="7556"/>
    <cellStyle name="Normal 2 18 4 4 2 2" xfId="21968"/>
    <cellStyle name="Normal 2 18 4 4 2 3" xfId="21969"/>
    <cellStyle name="Normal 2 18 4 4 3" xfId="7557"/>
    <cellStyle name="Normal 2 18 4 4 3 2" xfId="21970"/>
    <cellStyle name="Normal 2 18 4 4 3 3" xfId="21971"/>
    <cellStyle name="Normal 2 18 4 4 4" xfId="21972"/>
    <cellStyle name="Normal 2 18 4 4 5" xfId="21973"/>
    <cellStyle name="Normal 2 18 4 5" xfId="7558"/>
    <cellStyle name="Normal 2 18 4 5 2" xfId="21974"/>
    <cellStyle name="Normal 2 18 4 5 3" xfId="21975"/>
    <cellStyle name="Normal 2 18 4 6" xfId="7559"/>
    <cellStyle name="Normal 2 18 4 6 2" xfId="21976"/>
    <cellStyle name="Normal 2 18 4 6 3" xfId="21977"/>
    <cellStyle name="Normal 2 18 4 7" xfId="21978"/>
    <cellStyle name="Normal 2 18 4 8" xfId="21979"/>
    <cellStyle name="Normal 2 18 5" xfId="7560"/>
    <cellStyle name="Normal 2 18 5 2" xfId="7561"/>
    <cellStyle name="Normal 2 18 5 2 2" xfId="7562"/>
    <cellStyle name="Normal 2 18 5 2 2 2" xfId="7563"/>
    <cellStyle name="Normal 2 18 5 2 2 2 2" xfId="21980"/>
    <cellStyle name="Normal 2 18 5 2 2 2 3" xfId="21981"/>
    <cellStyle name="Normal 2 18 5 2 2 3" xfId="7564"/>
    <cellStyle name="Normal 2 18 5 2 2 3 2" xfId="21982"/>
    <cellStyle name="Normal 2 18 5 2 2 3 3" xfId="21983"/>
    <cellStyle name="Normal 2 18 5 2 2 4" xfId="21984"/>
    <cellStyle name="Normal 2 18 5 2 2 5" xfId="21985"/>
    <cellStyle name="Normal 2 18 5 2 3" xfId="7565"/>
    <cellStyle name="Normal 2 18 5 2 3 2" xfId="21986"/>
    <cellStyle name="Normal 2 18 5 2 3 3" xfId="21987"/>
    <cellStyle name="Normal 2 18 5 2 4" xfId="7566"/>
    <cellStyle name="Normal 2 18 5 2 4 2" xfId="21988"/>
    <cellStyle name="Normal 2 18 5 2 4 3" xfId="21989"/>
    <cellStyle name="Normal 2 18 5 2 5" xfId="21990"/>
    <cellStyle name="Normal 2 18 5 2 6" xfId="21991"/>
    <cellStyle name="Normal 2 18 5 3" xfId="7567"/>
    <cellStyle name="Normal 2 18 5 3 2" xfId="7568"/>
    <cellStyle name="Normal 2 18 5 3 2 2" xfId="21992"/>
    <cellStyle name="Normal 2 18 5 3 2 3" xfId="21993"/>
    <cellStyle name="Normal 2 18 5 3 3" xfId="7569"/>
    <cellStyle name="Normal 2 18 5 3 3 2" xfId="21994"/>
    <cellStyle name="Normal 2 18 5 3 3 3" xfId="21995"/>
    <cellStyle name="Normal 2 18 5 3 4" xfId="21996"/>
    <cellStyle name="Normal 2 18 5 3 5" xfId="21997"/>
    <cellStyle name="Normal 2 18 5 4" xfId="7570"/>
    <cellStyle name="Normal 2 18 5 4 2" xfId="21998"/>
    <cellStyle name="Normal 2 18 5 4 3" xfId="21999"/>
    <cellStyle name="Normal 2 18 5 5" xfId="7571"/>
    <cellStyle name="Normal 2 18 5 5 2" xfId="22000"/>
    <cellStyle name="Normal 2 18 5 5 3" xfId="22001"/>
    <cellStyle name="Normal 2 18 5 6" xfId="22002"/>
    <cellStyle name="Normal 2 18 5 7" xfId="22003"/>
    <cellStyle name="Normal 2 18 6" xfId="7572"/>
    <cellStyle name="Normal 2 18 6 2" xfId="7573"/>
    <cellStyle name="Normal 2 18 6 2 2" xfId="7574"/>
    <cellStyle name="Normal 2 18 6 2 2 2" xfId="22004"/>
    <cellStyle name="Normal 2 18 6 2 2 3" xfId="22005"/>
    <cellStyle name="Normal 2 18 6 2 3" xfId="7575"/>
    <cellStyle name="Normal 2 18 6 2 3 2" xfId="22006"/>
    <cellStyle name="Normal 2 18 6 2 3 3" xfId="22007"/>
    <cellStyle name="Normal 2 18 6 2 4" xfId="22008"/>
    <cellStyle name="Normal 2 18 6 2 5" xfId="22009"/>
    <cellStyle name="Normal 2 18 6 3" xfId="7576"/>
    <cellStyle name="Normal 2 18 6 3 2" xfId="22010"/>
    <cellStyle name="Normal 2 18 6 3 3" xfId="22011"/>
    <cellStyle name="Normal 2 18 6 4" xfId="7577"/>
    <cellStyle name="Normal 2 18 6 4 2" xfId="22012"/>
    <cellStyle name="Normal 2 18 6 4 3" xfId="22013"/>
    <cellStyle name="Normal 2 18 6 5" xfId="22014"/>
    <cellStyle name="Normal 2 18 6 6" xfId="22015"/>
    <cellStyle name="Normal 2 18 7" xfId="7578"/>
    <cellStyle name="Normal 2 18 7 2" xfId="7579"/>
    <cellStyle name="Normal 2 18 7 2 2" xfId="22016"/>
    <cellStyle name="Normal 2 18 7 2 3" xfId="22017"/>
    <cellStyle name="Normal 2 18 7 3" xfId="7580"/>
    <cellStyle name="Normal 2 18 7 3 2" xfId="22018"/>
    <cellStyle name="Normal 2 18 7 3 3" xfId="22019"/>
    <cellStyle name="Normal 2 18 7 4" xfId="22020"/>
    <cellStyle name="Normal 2 18 7 5" xfId="22021"/>
    <cellStyle name="Normal 2 18 8" xfId="7581"/>
    <cellStyle name="Normal 2 18 8 2" xfId="22022"/>
    <cellStyle name="Normal 2 18 8 3" xfId="22023"/>
    <cellStyle name="Normal 2 18 9" xfId="7582"/>
    <cellStyle name="Normal 2 18 9 2" xfId="22024"/>
    <cellStyle name="Normal 2 18 9 3" xfId="22025"/>
    <cellStyle name="Normal 2 19" xfId="7583"/>
    <cellStyle name="Normal 2 19 10" xfId="22026"/>
    <cellStyle name="Normal 2 19 11" xfId="22027"/>
    <cellStyle name="Normal 2 19 2" xfId="7584"/>
    <cellStyle name="Normal 2 19 2 2" xfId="7585"/>
    <cellStyle name="Normal 2 19 2 2 2" xfId="7586"/>
    <cellStyle name="Normal 2 19 2 2 2 2" xfId="7587"/>
    <cellStyle name="Normal 2 19 2 2 2 2 2" xfId="7588"/>
    <cellStyle name="Normal 2 19 2 2 2 2 2 2" xfId="22028"/>
    <cellStyle name="Normal 2 19 2 2 2 2 2 3" xfId="22029"/>
    <cellStyle name="Normal 2 19 2 2 2 2 3" xfId="7589"/>
    <cellStyle name="Normal 2 19 2 2 2 2 3 2" xfId="22030"/>
    <cellStyle name="Normal 2 19 2 2 2 2 3 3" xfId="22031"/>
    <cellStyle name="Normal 2 19 2 2 2 2 4" xfId="22032"/>
    <cellStyle name="Normal 2 19 2 2 2 2 5" xfId="22033"/>
    <cellStyle name="Normal 2 19 2 2 2 3" xfId="7590"/>
    <cellStyle name="Normal 2 19 2 2 2 3 2" xfId="22034"/>
    <cellStyle name="Normal 2 19 2 2 2 3 3" xfId="22035"/>
    <cellStyle name="Normal 2 19 2 2 2 4" xfId="7591"/>
    <cellStyle name="Normal 2 19 2 2 2 4 2" xfId="22036"/>
    <cellStyle name="Normal 2 19 2 2 2 4 3" xfId="22037"/>
    <cellStyle name="Normal 2 19 2 2 2 5" xfId="22038"/>
    <cellStyle name="Normal 2 19 2 2 2 6" xfId="22039"/>
    <cellStyle name="Normal 2 19 2 2 3" xfId="7592"/>
    <cellStyle name="Normal 2 19 2 2 3 2" xfId="7593"/>
    <cellStyle name="Normal 2 19 2 2 3 2 2" xfId="22040"/>
    <cellStyle name="Normal 2 19 2 2 3 2 3" xfId="22041"/>
    <cellStyle name="Normal 2 19 2 2 3 3" xfId="7594"/>
    <cellStyle name="Normal 2 19 2 2 3 3 2" xfId="22042"/>
    <cellStyle name="Normal 2 19 2 2 3 3 3" xfId="22043"/>
    <cellStyle name="Normal 2 19 2 2 3 4" xfId="22044"/>
    <cellStyle name="Normal 2 19 2 2 3 5" xfId="22045"/>
    <cellStyle name="Normal 2 19 2 2 4" xfId="7595"/>
    <cellStyle name="Normal 2 19 2 2 4 2" xfId="22046"/>
    <cellStyle name="Normal 2 19 2 2 4 3" xfId="22047"/>
    <cellStyle name="Normal 2 19 2 2 5" xfId="7596"/>
    <cellStyle name="Normal 2 19 2 2 5 2" xfId="22048"/>
    <cellStyle name="Normal 2 19 2 2 5 3" xfId="22049"/>
    <cellStyle name="Normal 2 19 2 2 6" xfId="22050"/>
    <cellStyle name="Normal 2 19 2 2 7" xfId="22051"/>
    <cellStyle name="Normal 2 19 2 3" xfId="7597"/>
    <cellStyle name="Normal 2 19 2 3 2" xfId="7598"/>
    <cellStyle name="Normal 2 19 2 3 2 2" xfId="7599"/>
    <cellStyle name="Normal 2 19 2 3 2 2 2" xfId="22052"/>
    <cellStyle name="Normal 2 19 2 3 2 2 3" xfId="22053"/>
    <cellStyle name="Normal 2 19 2 3 2 3" xfId="7600"/>
    <cellStyle name="Normal 2 19 2 3 2 3 2" xfId="22054"/>
    <cellStyle name="Normal 2 19 2 3 2 3 3" xfId="22055"/>
    <cellStyle name="Normal 2 19 2 3 2 4" xfId="22056"/>
    <cellStyle name="Normal 2 19 2 3 2 5" xfId="22057"/>
    <cellStyle name="Normal 2 19 2 3 3" xfId="7601"/>
    <cellStyle name="Normal 2 19 2 3 3 2" xfId="22058"/>
    <cellStyle name="Normal 2 19 2 3 3 3" xfId="22059"/>
    <cellStyle name="Normal 2 19 2 3 4" xfId="7602"/>
    <cellStyle name="Normal 2 19 2 3 4 2" xfId="22060"/>
    <cellStyle name="Normal 2 19 2 3 4 3" xfId="22061"/>
    <cellStyle name="Normal 2 19 2 3 5" xfId="22062"/>
    <cellStyle name="Normal 2 19 2 3 6" xfId="22063"/>
    <cellStyle name="Normal 2 19 2 4" xfId="7603"/>
    <cellStyle name="Normal 2 19 2 4 2" xfId="7604"/>
    <cellStyle name="Normal 2 19 2 4 2 2" xfId="22064"/>
    <cellStyle name="Normal 2 19 2 4 2 3" xfId="22065"/>
    <cellStyle name="Normal 2 19 2 4 3" xfId="7605"/>
    <cellStyle name="Normal 2 19 2 4 3 2" xfId="22066"/>
    <cellStyle name="Normal 2 19 2 4 3 3" xfId="22067"/>
    <cellStyle name="Normal 2 19 2 4 4" xfId="22068"/>
    <cellStyle name="Normal 2 19 2 4 5" xfId="22069"/>
    <cellStyle name="Normal 2 19 2 5" xfId="7606"/>
    <cellStyle name="Normal 2 19 2 5 2" xfId="22070"/>
    <cellStyle name="Normal 2 19 2 5 3" xfId="22071"/>
    <cellStyle name="Normal 2 19 2 6" xfId="7607"/>
    <cellStyle name="Normal 2 19 2 6 2" xfId="22072"/>
    <cellStyle name="Normal 2 19 2 6 3" xfId="22073"/>
    <cellStyle name="Normal 2 19 2 7" xfId="22074"/>
    <cellStyle name="Normal 2 19 2 8" xfId="22075"/>
    <cellStyle name="Normal 2 19 3" xfId="7608"/>
    <cellStyle name="Normal 2 19 3 2" xfId="7609"/>
    <cellStyle name="Normal 2 19 3 2 2" xfId="7610"/>
    <cellStyle name="Normal 2 19 3 2 2 2" xfId="7611"/>
    <cellStyle name="Normal 2 19 3 2 2 2 2" xfId="7612"/>
    <cellStyle name="Normal 2 19 3 2 2 2 2 2" xfId="22076"/>
    <cellStyle name="Normal 2 19 3 2 2 2 2 3" xfId="22077"/>
    <cellStyle name="Normal 2 19 3 2 2 2 3" xfId="7613"/>
    <cellStyle name="Normal 2 19 3 2 2 2 3 2" xfId="22078"/>
    <cellStyle name="Normal 2 19 3 2 2 2 3 3" xfId="22079"/>
    <cellStyle name="Normal 2 19 3 2 2 2 4" xfId="22080"/>
    <cellStyle name="Normal 2 19 3 2 2 2 5" xfId="22081"/>
    <cellStyle name="Normal 2 19 3 2 2 3" xfId="7614"/>
    <cellStyle name="Normal 2 19 3 2 2 3 2" xfId="22082"/>
    <cellStyle name="Normal 2 19 3 2 2 3 3" xfId="22083"/>
    <cellStyle name="Normal 2 19 3 2 2 4" xfId="7615"/>
    <cellStyle name="Normal 2 19 3 2 2 4 2" xfId="22084"/>
    <cellStyle name="Normal 2 19 3 2 2 4 3" xfId="22085"/>
    <cellStyle name="Normal 2 19 3 2 2 5" xfId="22086"/>
    <cellStyle name="Normal 2 19 3 2 2 6" xfId="22087"/>
    <cellStyle name="Normal 2 19 3 2 3" xfId="7616"/>
    <cellStyle name="Normal 2 19 3 2 3 2" xfId="7617"/>
    <cellStyle name="Normal 2 19 3 2 3 2 2" xfId="22088"/>
    <cellStyle name="Normal 2 19 3 2 3 2 3" xfId="22089"/>
    <cellStyle name="Normal 2 19 3 2 3 3" xfId="7618"/>
    <cellStyle name="Normal 2 19 3 2 3 3 2" xfId="22090"/>
    <cellStyle name="Normal 2 19 3 2 3 3 3" xfId="22091"/>
    <cellStyle name="Normal 2 19 3 2 3 4" xfId="22092"/>
    <cellStyle name="Normal 2 19 3 2 3 5" xfId="22093"/>
    <cellStyle name="Normal 2 19 3 2 4" xfId="7619"/>
    <cellStyle name="Normal 2 19 3 2 4 2" xfId="22094"/>
    <cellStyle name="Normal 2 19 3 2 4 3" xfId="22095"/>
    <cellStyle name="Normal 2 19 3 2 5" xfId="7620"/>
    <cellStyle name="Normal 2 19 3 2 5 2" xfId="22096"/>
    <cellStyle name="Normal 2 19 3 2 5 3" xfId="22097"/>
    <cellStyle name="Normal 2 19 3 2 6" xfId="22098"/>
    <cellStyle name="Normal 2 19 3 2 7" xfId="22099"/>
    <cellStyle name="Normal 2 19 3 3" xfId="7621"/>
    <cellStyle name="Normal 2 19 3 3 2" xfId="7622"/>
    <cellStyle name="Normal 2 19 3 3 2 2" xfId="7623"/>
    <cellStyle name="Normal 2 19 3 3 2 2 2" xfId="22100"/>
    <cellStyle name="Normal 2 19 3 3 2 2 3" xfId="22101"/>
    <cellStyle name="Normal 2 19 3 3 2 3" xfId="7624"/>
    <cellStyle name="Normal 2 19 3 3 2 3 2" xfId="22102"/>
    <cellStyle name="Normal 2 19 3 3 2 3 3" xfId="22103"/>
    <cellStyle name="Normal 2 19 3 3 2 4" xfId="22104"/>
    <cellStyle name="Normal 2 19 3 3 2 5" xfId="22105"/>
    <cellStyle name="Normal 2 19 3 3 3" xfId="7625"/>
    <cellStyle name="Normal 2 19 3 3 3 2" xfId="22106"/>
    <cellStyle name="Normal 2 19 3 3 3 3" xfId="22107"/>
    <cellStyle name="Normal 2 19 3 3 4" xfId="7626"/>
    <cellStyle name="Normal 2 19 3 3 4 2" xfId="22108"/>
    <cellStyle name="Normal 2 19 3 3 4 3" xfId="22109"/>
    <cellStyle name="Normal 2 19 3 3 5" xfId="22110"/>
    <cellStyle name="Normal 2 19 3 3 6" xfId="22111"/>
    <cellStyle name="Normal 2 19 3 4" xfId="7627"/>
    <cellStyle name="Normal 2 19 3 4 2" xfId="7628"/>
    <cellStyle name="Normal 2 19 3 4 2 2" xfId="22112"/>
    <cellStyle name="Normal 2 19 3 4 2 3" xfId="22113"/>
    <cellStyle name="Normal 2 19 3 4 3" xfId="7629"/>
    <cellStyle name="Normal 2 19 3 4 3 2" xfId="22114"/>
    <cellStyle name="Normal 2 19 3 4 3 3" xfId="22115"/>
    <cellStyle name="Normal 2 19 3 4 4" xfId="22116"/>
    <cellStyle name="Normal 2 19 3 4 5" xfId="22117"/>
    <cellStyle name="Normal 2 19 3 5" xfId="7630"/>
    <cellStyle name="Normal 2 19 3 5 2" xfId="22118"/>
    <cellStyle name="Normal 2 19 3 5 3" xfId="22119"/>
    <cellStyle name="Normal 2 19 3 6" xfId="7631"/>
    <cellStyle name="Normal 2 19 3 6 2" xfId="22120"/>
    <cellStyle name="Normal 2 19 3 6 3" xfId="22121"/>
    <cellStyle name="Normal 2 19 3 7" xfId="22122"/>
    <cellStyle name="Normal 2 19 3 8" xfId="22123"/>
    <cellStyle name="Normal 2 19 4" xfId="7632"/>
    <cellStyle name="Normal 2 19 4 2" xfId="7633"/>
    <cellStyle name="Normal 2 19 4 2 2" xfId="7634"/>
    <cellStyle name="Normal 2 19 4 2 2 2" xfId="7635"/>
    <cellStyle name="Normal 2 19 4 2 2 2 2" xfId="7636"/>
    <cellStyle name="Normal 2 19 4 2 2 2 2 2" xfId="22124"/>
    <cellStyle name="Normal 2 19 4 2 2 2 2 3" xfId="22125"/>
    <cellStyle name="Normal 2 19 4 2 2 2 3" xfId="7637"/>
    <cellStyle name="Normal 2 19 4 2 2 2 3 2" xfId="22126"/>
    <cellStyle name="Normal 2 19 4 2 2 2 3 3" xfId="22127"/>
    <cellStyle name="Normal 2 19 4 2 2 2 4" xfId="22128"/>
    <cellStyle name="Normal 2 19 4 2 2 2 5" xfId="22129"/>
    <cellStyle name="Normal 2 19 4 2 2 3" xfId="7638"/>
    <cellStyle name="Normal 2 19 4 2 2 3 2" xfId="22130"/>
    <cellStyle name="Normal 2 19 4 2 2 3 3" xfId="22131"/>
    <cellStyle name="Normal 2 19 4 2 2 4" xfId="7639"/>
    <cellStyle name="Normal 2 19 4 2 2 4 2" xfId="22132"/>
    <cellStyle name="Normal 2 19 4 2 2 4 3" xfId="22133"/>
    <cellStyle name="Normal 2 19 4 2 2 5" xfId="22134"/>
    <cellStyle name="Normal 2 19 4 2 2 6" xfId="22135"/>
    <cellStyle name="Normal 2 19 4 2 3" xfId="7640"/>
    <cellStyle name="Normal 2 19 4 2 3 2" xfId="7641"/>
    <cellStyle name="Normal 2 19 4 2 3 2 2" xfId="22136"/>
    <cellStyle name="Normal 2 19 4 2 3 2 3" xfId="22137"/>
    <cellStyle name="Normal 2 19 4 2 3 3" xfId="7642"/>
    <cellStyle name="Normal 2 19 4 2 3 3 2" xfId="22138"/>
    <cellStyle name="Normal 2 19 4 2 3 3 3" xfId="22139"/>
    <cellStyle name="Normal 2 19 4 2 3 4" xfId="22140"/>
    <cellStyle name="Normal 2 19 4 2 3 5" xfId="22141"/>
    <cellStyle name="Normal 2 19 4 2 4" xfId="7643"/>
    <cellStyle name="Normal 2 19 4 2 4 2" xfId="22142"/>
    <cellStyle name="Normal 2 19 4 2 4 3" xfId="22143"/>
    <cellStyle name="Normal 2 19 4 2 5" xfId="7644"/>
    <cellStyle name="Normal 2 19 4 2 5 2" xfId="22144"/>
    <cellStyle name="Normal 2 19 4 2 5 3" xfId="22145"/>
    <cellStyle name="Normal 2 19 4 2 6" xfId="22146"/>
    <cellStyle name="Normal 2 19 4 2 7" xfId="22147"/>
    <cellStyle name="Normal 2 19 4 3" xfId="7645"/>
    <cellStyle name="Normal 2 19 4 3 2" xfId="7646"/>
    <cellStyle name="Normal 2 19 4 3 2 2" xfId="7647"/>
    <cellStyle name="Normal 2 19 4 3 2 2 2" xfId="22148"/>
    <cellStyle name="Normal 2 19 4 3 2 2 3" xfId="22149"/>
    <cellStyle name="Normal 2 19 4 3 2 3" xfId="7648"/>
    <cellStyle name="Normal 2 19 4 3 2 3 2" xfId="22150"/>
    <cellStyle name="Normal 2 19 4 3 2 3 3" xfId="22151"/>
    <cellStyle name="Normal 2 19 4 3 2 4" xfId="22152"/>
    <cellStyle name="Normal 2 19 4 3 2 5" xfId="22153"/>
    <cellStyle name="Normal 2 19 4 3 3" xfId="7649"/>
    <cellStyle name="Normal 2 19 4 3 3 2" xfId="22154"/>
    <cellStyle name="Normal 2 19 4 3 3 3" xfId="22155"/>
    <cellStyle name="Normal 2 19 4 3 4" xfId="7650"/>
    <cellStyle name="Normal 2 19 4 3 4 2" xfId="22156"/>
    <cellStyle name="Normal 2 19 4 3 4 3" xfId="22157"/>
    <cellStyle name="Normal 2 19 4 3 5" xfId="22158"/>
    <cellStyle name="Normal 2 19 4 3 6" xfId="22159"/>
    <cellStyle name="Normal 2 19 4 4" xfId="7651"/>
    <cellStyle name="Normal 2 19 4 4 2" xfId="7652"/>
    <cellStyle name="Normal 2 19 4 4 2 2" xfId="22160"/>
    <cellStyle name="Normal 2 19 4 4 2 3" xfId="22161"/>
    <cellStyle name="Normal 2 19 4 4 3" xfId="7653"/>
    <cellStyle name="Normal 2 19 4 4 3 2" xfId="22162"/>
    <cellStyle name="Normal 2 19 4 4 3 3" xfId="22163"/>
    <cellStyle name="Normal 2 19 4 4 4" xfId="22164"/>
    <cellStyle name="Normal 2 19 4 4 5" xfId="22165"/>
    <cellStyle name="Normal 2 19 4 5" xfId="7654"/>
    <cellStyle name="Normal 2 19 4 5 2" xfId="22166"/>
    <cellStyle name="Normal 2 19 4 5 3" xfId="22167"/>
    <cellStyle name="Normal 2 19 4 6" xfId="7655"/>
    <cellStyle name="Normal 2 19 4 6 2" xfId="22168"/>
    <cellStyle name="Normal 2 19 4 6 3" xfId="22169"/>
    <cellStyle name="Normal 2 19 4 7" xfId="22170"/>
    <cellStyle name="Normal 2 19 4 8" xfId="22171"/>
    <cellStyle name="Normal 2 19 5" xfId="7656"/>
    <cellStyle name="Normal 2 19 5 2" xfId="7657"/>
    <cellStyle name="Normal 2 19 5 2 2" xfId="7658"/>
    <cellStyle name="Normal 2 19 5 2 2 2" xfId="7659"/>
    <cellStyle name="Normal 2 19 5 2 2 2 2" xfId="22172"/>
    <cellStyle name="Normal 2 19 5 2 2 2 3" xfId="22173"/>
    <cellStyle name="Normal 2 19 5 2 2 3" xfId="7660"/>
    <cellStyle name="Normal 2 19 5 2 2 3 2" xfId="22174"/>
    <cellStyle name="Normal 2 19 5 2 2 3 3" xfId="22175"/>
    <cellStyle name="Normal 2 19 5 2 2 4" xfId="22176"/>
    <cellStyle name="Normal 2 19 5 2 2 5" xfId="22177"/>
    <cellStyle name="Normal 2 19 5 2 3" xfId="7661"/>
    <cellStyle name="Normal 2 19 5 2 3 2" xfId="22178"/>
    <cellStyle name="Normal 2 19 5 2 3 3" xfId="22179"/>
    <cellStyle name="Normal 2 19 5 2 4" xfId="7662"/>
    <cellStyle name="Normal 2 19 5 2 4 2" xfId="22180"/>
    <cellStyle name="Normal 2 19 5 2 4 3" xfId="22181"/>
    <cellStyle name="Normal 2 19 5 2 5" xfId="22182"/>
    <cellStyle name="Normal 2 19 5 2 6" xfId="22183"/>
    <cellStyle name="Normal 2 19 5 3" xfId="7663"/>
    <cellStyle name="Normal 2 19 5 3 2" xfId="7664"/>
    <cellStyle name="Normal 2 19 5 3 2 2" xfId="22184"/>
    <cellStyle name="Normal 2 19 5 3 2 3" xfId="22185"/>
    <cellStyle name="Normal 2 19 5 3 3" xfId="7665"/>
    <cellStyle name="Normal 2 19 5 3 3 2" xfId="22186"/>
    <cellStyle name="Normal 2 19 5 3 3 3" xfId="22187"/>
    <cellStyle name="Normal 2 19 5 3 4" xfId="22188"/>
    <cellStyle name="Normal 2 19 5 3 5" xfId="22189"/>
    <cellStyle name="Normal 2 19 5 4" xfId="7666"/>
    <cellStyle name="Normal 2 19 5 4 2" xfId="22190"/>
    <cellStyle name="Normal 2 19 5 4 3" xfId="22191"/>
    <cellStyle name="Normal 2 19 5 5" xfId="7667"/>
    <cellStyle name="Normal 2 19 5 5 2" xfId="22192"/>
    <cellStyle name="Normal 2 19 5 5 3" xfId="22193"/>
    <cellStyle name="Normal 2 19 5 6" xfId="22194"/>
    <cellStyle name="Normal 2 19 5 7" xfId="22195"/>
    <cellStyle name="Normal 2 19 6" xfId="7668"/>
    <cellStyle name="Normal 2 19 6 2" xfId="7669"/>
    <cellStyle name="Normal 2 19 6 2 2" xfId="7670"/>
    <cellStyle name="Normal 2 19 6 2 2 2" xfId="22196"/>
    <cellStyle name="Normal 2 19 6 2 2 3" xfId="22197"/>
    <cellStyle name="Normal 2 19 6 2 3" xfId="7671"/>
    <cellStyle name="Normal 2 19 6 2 3 2" xfId="22198"/>
    <cellStyle name="Normal 2 19 6 2 3 3" xfId="22199"/>
    <cellStyle name="Normal 2 19 6 2 4" xfId="22200"/>
    <cellStyle name="Normal 2 19 6 2 5" xfId="22201"/>
    <cellStyle name="Normal 2 19 6 3" xfId="7672"/>
    <cellStyle name="Normal 2 19 6 3 2" xfId="22202"/>
    <cellStyle name="Normal 2 19 6 3 3" xfId="22203"/>
    <cellStyle name="Normal 2 19 6 4" xfId="7673"/>
    <cellStyle name="Normal 2 19 6 4 2" xfId="22204"/>
    <cellStyle name="Normal 2 19 6 4 3" xfId="22205"/>
    <cellStyle name="Normal 2 19 6 5" xfId="22206"/>
    <cellStyle name="Normal 2 19 6 6" xfId="22207"/>
    <cellStyle name="Normal 2 19 7" xfId="7674"/>
    <cellStyle name="Normal 2 19 7 2" xfId="7675"/>
    <cellStyle name="Normal 2 19 7 2 2" xfId="22208"/>
    <cellStyle name="Normal 2 19 7 2 3" xfId="22209"/>
    <cellStyle name="Normal 2 19 7 3" xfId="7676"/>
    <cellStyle name="Normal 2 19 7 3 2" xfId="22210"/>
    <cellStyle name="Normal 2 19 7 3 3" xfId="22211"/>
    <cellStyle name="Normal 2 19 7 4" xfId="22212"/>
    <cellStyle name="Normal 2 19 7 5" xfId="22213"/>
    <cellStyle name="Normal 2 19 8" xfId="7677"/>
    <cellStyle name="Normal 2 19 8 2" xfId="22214"/>
    <cellStyle name="Normal 2 19 8 3" xfId="22215"/>
    <cellStyle name="Normal 2 19 9" xfId="7678"/>
    <cellStyle name="Normal 2 19 9 2" xfId="22216"/>
    <cellStyle name="Normal 2 19 9 3" xfId="22217"/>
    <cellStyle name="Normal 2 2" xfId="7679"/>
    <cellStyle name="Normal 2 2 2" xfId="7680"/>
    <cellStyle name="Normal 2 2 2 2" xfId="7681"/>
    <cellStyle name="Normal 2 2 2 2 2" xfId="22218"/>
    <cellStyle name="Normal 2 2 2 2 3" xfId="22219"/>
    <cellStyle name="Normal 2 2 2 3" xfId="7682"/>
    <cellStyle name="Normal 2 2 2 3 2" xfId="22220"/>
    <cellStyle name="Normal 2 2 2 3 3" xfId="22221"/>
    <cellStyle name="Normal 2 2 2 4" xfId="7683"/>
    <cellStyle name="Normal 2 2 2 4 2" xfId="22222"/>
    <cellStyle name="Normal 2 2 2 4 3" xfId="22223"/>
    <cellStyle name="Normal 2 2 2 5" xfId="7684"/>
    <cellStyle name="Normal 2 2 2 5 2" xfId="22224"/>
    <cellStyle name="Normal 2 2 2 5 3" xfId="22225"/>
    <cellStyle name="Normal 2 2 2 6" xfId="22226"/>
    <cellStyle name="Normal 2 2 2 7" xfId="22227"/>
    <cellStyle name="Normal 2 2 3" xfId="7685"/>
    <cellStyle name="Normal 2 2 3 2" xfId="22228"/>
    <cellStyle name="Normal 2 2 3 3" xfId="22229"/>
    <cellStyle name="Normal 2 2 4" xfId="7686"/>
    <cellStyle name="Normal 2 2 4 2" xfId="22230"/>
    <cellStyle name="Normal 2 2 4 3" xfId="22231"/>
    <cellStyle name="Normal 2 2 5" xfId="7687"/>
    <cellStyle name="Normal 2 2 5 2" xfId="22232"/>
    <cellStyle name="Normal 2 2 5 3" xfId="22233"/>
    <cellStyle name="Normal 2 2 6" xfId="7688"/>
    <cellStyle name="Normal 2 2 6 2" xfId="7689"/>
    <cellStyle name="Normal 2 2 6 2 2" xfId="22234"/>
    <cellStyle name="Normal 2 2 6 2 3" xfId="22235"/>
    <cellStyle name="Normal 2 2 6 3" xfId="7690"/>
    <cellStyle name="Normal 2 2 6 3 2" xfId="7691"/>
    <cellStyle name="Normal 2 2 6 3 2 2" xfId="7692"/>
    <cellStyle name="Normal 2 2 6 3 2 2 2" xfId="22236"/>
    <cellStyle name="Normal 2 2 6 3 2 2 3" xfId="22237"/>
    <cellStyle name="Normal 2 2 6 3 2 3" xfId="7693"/>
    <cellStyle name="Normal 2 2 6 3 2 3 2" xfId="22238"/>
    <cellStyle name="Normal 2 2 6 3 2 3 3" xfId="22239"/>
    <cellStyle name="Normal 2 2 6 3 2 4" xfId="22240"/>
    <cellStyle name="Normal 2 2 6 3 2 5" xfId="22241"/>
    <cellStyle name="Normal 2 2 6 3 3" xfId="7694"/>
    <cellStyle name="Normal 2 2 6 3 3 2" xfId="22242"/>
    <cellStyle name="Normal 2 2 6 3 3 3" xfId="22243"/>
    <cellStyle name="Normal 2 2 6 3 4" xfId="7695"/>
    <cellStyle name="Normal 2 2 6 3 4 2" xfId="22244"/>
    <cellStyle name="Normal 2 2 6 3 4 3" xfId="22245"/>
    <cellStyle name="Normal 2 2 6 3 5" xfId="22246"/>
    <cellStyle name="Normal 2 2 6 3 6" xfId="22247"/>
    <cellStyle name="Normal 2 2 6 4" xfId="7696"/>
    <cellStyle name="Normal 2 2 6 4 2" xfId="7697"/>
    <cellStyle name="Normal 2 2 6 4 2 2" xfId="22248"/>
    <cellStyle name="Normal 2 2 6 4 2 3" xfId="22249"/>
    <cellStyle name="Normal 2 2 6 4 3" xfId="7698"/>
    <cellStyle name="Normal 2 2 6 4 3 2" xfId="22250"/>
    <cellStyle name="Normal 2 2 6 4 3 3" xfId="22251"/>
    <cellStyle name="Normal 2 2 6 4 4" xfId="22252"/>
    <cellStyle name="Normal 2 2 6 4 5" xfId="22253"/>
    <cellStyle name="Normal 2 2 6 5" xfId="7699"/>
    <cellStyle name="Normal 2 2 6 5 2" xfId="22254"/>
    <cellStyle name="Normal 2 2 6 5 3" xfId="22255"/>
    <cellStyle name="Normal 2 2 6 6" xfId="7700"/>
    <cellStyle name="Normal 2 2 6 6 2" xfId="22256"/>
    <cellStyle name="Normal 2 2 6 6 3" xfId="22257"/>
    <cellStyle name="Normal 2 2 6 7" xfId="22258"/>
    <cellStyle name="Normal 2 2 6 8" xfId="22259"/>
    <cellStyle name="Normal 2 2 7" xfId="7701"/>
    <cellStyle name="Normal 2 2 7 2" xfId="22260"/>
    <cellStyle name="Normal 2 2 7 3" xfId="22261"/>
    <cellStyle name="Normal 2 2 8" xfId="22262"/>
    <cellStyle name="Normal 2 2 9" xfId="22263"/>
    <cellStyle name="Normal 2 20" xfId="7702"/>
    <cellStyle name="Normal 2 20 10" xfId="22264"/>
    <cellStyle name="Normal 2 20 11" xfId="22265"/>
    <cellStyle name="Normal 2 20 2" xfId="7703"/>
    <cellStyle name="Normal 2 20 2 2" xfId="7704"/>
    <cellStyle name="Normal 2 20 2 2 2" xfId="7705"/>
    <cellStyle name="Normal 2 20 2 2 2 2" xfId="7706"/>
    <cellStyle name="Normal 2 20 2 2 2 2 2" xfId="7707"/>
    <cellStyle name="Normal 2 20 2 2 2 2 2 2" xfId="22266"/>
    <cellStyle name="Normal 2 20 2 2 2 2 2 3" xfId="22267"/>
    <cellStyle name="Normal 2 20 2 2 2 2 3" xfId="7708"/>
    <cellStyle name="Normal 2 20 2 2 2 2 3 2" xfId="22268"/>
    <cellStyle name="Normal 2 20 2 2 2 2 3 3" xfId="22269"/>
    <cellStyle name="Normal 2 20 2 2 2 2 4" xfId="22270"/>
    <cellStyle name="Normal 2 20 2 2 2 2 5" xfId="22271"/>
    <cellStyle name="Normal 2 20 2 2 2 3" xfId="7709"/>
    <cellStyle name="Normal 2 20 2 2 2 3 2" xfId="22272"/>
    <cellStyle name="Normal 2 20 2 2 2 3 3" xfId="22273"/>
    <cellStyle name="Normal 2 20 2 2 2 4" xfId="7710"/>
    <cellStyle name="Normal 2 20 2 2 2 4 2" xfId="22274"/>
    <cellStyle name="Normal 2 20 2 2 2 4 3" xfId="22275"/>
    <cellStyle name="Normal 2 20 2 2 2 5" xfId="22276"/>
    <cellStyle name="Normal 2 20 2 2 2 6" xfId="22277"/>
    <cellStyle name="Normal 2 20 2 2 3" xfId="7711"/>
    <cellStyle name="Normal 2 20 2 2 3 2" xfId="7712"/>
    <cellStyle name="Normal 2 20 2 2 3 2 2" xfId="22278"/>
    <cellStyle name="Normal 2 20 2 2 3 2 3" xfId="22279"/>
    <cellStyle name="Normal 2 20 2 2 3 3" xfId="7713"/>
    <cellStyle name="Normal 2 20 2 2 3 3 2" xfId="22280"/>
    <cellStyle name="Normal 2 20 2 2 3 3 3" xfId="22281"/>
    <cellStyle name="Normal 2 20 2 2 3 4" xfId="22282"/>
    <cellStyle name="Normal 2 20 2 2 3 5" xfId="22283"/>
    <cellStyle name="Normal 2 20 2 2 4" xfId="7714"/>
    <cellStyle name="Normal 2 20 2 2 4 2" xfId="22284"/>
    <cellStyle name="Normal 2 20 2 2 4 3" xfId="22285"/>
    <cellStyle name="Normal 2 20 2 2 5" xfId="7715"/>
    <cellStyle name="Normal 2 20 2 2 5 2" xfId="22286"/>
    <cellStyle name="Normal 2 20 2 2 5 3" xfId="22287"/>
    <cellStyle name="Normal 2 20 2 2 6" xfId="22288"/>
    <cellStyle name="Normal 2 20 2 2 7" xfId="22289"/>
    <cellStyle name="Normal 2 20 2 3" xfId="7716"/>
    <cellStyle name="Normal 2 20 2 3 2" xfId="7717"/>
    <cellStyle name="Normal 2 20 2 3 2 2" xfId="7718"/>
    <cellStyle name="Normal 2 20 2 3 2 2 2" xfId="22290"/>
    <cellStyle name="Normal 2 20 2 3 2 2 3" xfId="22291"/>
    <cellStyle name="Normal 2 20 2 3 2 3" xfId="7719"/>
    <cellStyle name="Normal 2 20 2 3 2 3 2" xfId="22292"/>
    <cellStyle name="Normal 2 20 2 3 2 3 3" xfId="22293"/>
    <cellStyle name="Normal 2 20 2 3 2 4" xfId="22294"/>
    <cellStyle name="Normal 2 20 2 3 2 5" xfId="22295"/>
    <cellStyle name="Normal 2 20 2 3 3" xfId="7720"/>
    <cellStyle name="Normal 2 20 2 3 3 2" xfId="22296"/>
    <cellStyle name="Normal 2 20 2 3 3 3" xfId="22297"/>
    <cellStyle name="Normal 2 20 2 3 4" xfId="7721"/>
    <cellStyle name="Normal 2 20 2 3 4 2" xfId="22298"/>
    <cellStyle name="Normal 2 20 2 3 4 3" xfId="22299"/>
    <cellStyle name="Normal 2 20 2 3 5" xfId="22300"/>
    <cellStyle name="Normal 2 20 2 3 6" xfId="22301"/>
    <cellStyle name="Normal 2 20 2 4" xfId="7722"/>
    <cellStyle name="Normal 2 20 2 4 2" xfId="7723"/>
    <cellStyle name="Normal 2 20 2 4 2 2" xfId="22302"/>
    <cellStyle name="Normal 2 20 2 4 2 3" xfId="22303"/>
    <cellStyle name="Normal 2 20 2 4 3" xfId="7724"/>
    <cellStyle name="Normal 2 20 2 4 3 2" xfId="22304"/>
    <cellStyle name="Normal 2 20 2 4 3 3" xfId="22305"/>
    <cellStyle name="Normal 2 20 2 4 4" xfId="22306"/>
    <cellStyle name="Normal 2 20 2 4 5" xfId="22307"/>
    <cellStyle name="Normal 2 20 2 5" xfId="7725"/>
    <cellStyle name="Normal 2 20 2 5 2" xfId="22308"/>
    <cellStyle name="Normal 2 20 2 5 3" xfId="22309"/>
    <cellStyle name="Normal 2 20 2 6" xfId="7726"/>
    <cellStyle name="Normal 2 20 2 6 2" xfId="22310"/>
    <cellStyle name="Normal 2 20 2 6 3" xfId="22311"/>
    <cellStyle name="Normal 2 20 2 7" xfId="22312"/>
    <cellStyle name="Normal 2 20 2 8" xfId="22313"/>
    <cellStyle name="Normal 2 20 3" xfId="7727"/>
    <cellStyle name="Normal 2 20 3 2" xfId="7728"/>
    <cellStyle name="Normal 2 20 3 2 2" xfId="7729"/>
    <cellStyle name="Normal 2 20 3 2 2 2" xfId="7730"/>
    <cellStyle name="Normal 2 20 3 2 2 2 2" xfId="7731"/>
    <cellStyle name="Normal 2 20 3 2 2 2 2 2" xfId="22314"/>
    <cellStyle name="Normal 2 20 3 2 2 2 2 3" xfId="22315"/>
    <cellStyle name="Normal 2 20 3 2 2 2 3" xfId="7732"/>
    <cellStyle name="Normal 2 20 3 2 2 2 3 2" xfId="22316"/>
    <cellStyle name="Normal 2 20 3 2 2 2 3 3" xfId="22317"/>
    <cellStyle name="Normal 2 20 3 2 2 2 4" xfId="22318"/>
    <cellStyle name="Normal 2 20 3 2 2 2 5" xfId="22319"/>
    <cellStyle name="Normal 2 20 3 2 2 3" xfId="7733"/>
    <cellStyle name="Normal 2 20 3 2 2 3 2" xfId="22320"/>
    <cellStyle name="Normal 2 20 3 2 2 3 3" xfId="22321"/>
    <cellStyle name="Normal 2 20 3 2 2 4" xfId="7734"/>
    <cellStyle name="Normal 2 20 3 2 2 4 2" xfId="22322"/>
    <cellStyle name="Normal 2 20 3 2 2 4 3" xfId="22323"/>
    <cellStyle name="Normal 2 20 3 2 2 5" xfId="22324"/>
    <cellStyle name="Normal 2 20 3 2 2 6" xfId="22325"/>
    <cellStyle name="Normal 2 20 3 2 3" xfId="7735"/>
    <cellStyle name="Normal 2 20 3 2 3 2" xfId="7736"/>
    <cellStyle name="Normal 2 20 3 2 3 2 2" xfId="22326"/>
    <cellStyle name="Normal 2 20 3 2 3 2 3" xfId="22327"/>
    <cellStyle name="Normal 2 20 3 2 3 3" xfId="7737"/>
    <cellStyle name="Normal 2 20 3 2 3 3 2" xfId="22328"/>
    <cellStyle name="Normal 2 20 3 2 3 3 3" xfId="22329"/>
    <cellStyle name="Normal 2 20 3 2 3 4" xfId="22330"/>
    <cellStyle name="Normal 2 20 3 2 3 5" xfId="22331"/>
    <cellStyle name="Normal 2 20 3 2 4" xfId="7738"/>
    <cellStyle name="Normal 2 20 3 2 4 2" xfId="22332"/>
    <cellStyle name="Normal 2 20 3 2 4 3" xfId="22333"/>
    <cellStyle name="Normal 2 20 3 2 5" xfId="7739"/>
    <cellStyle name="Normal 2 20 3 2 5 2" xfId="22334"/>
    <cellStyle name="Normal 2 20 3 2 5 3" xfId="22335"/>
    <cellStyle name="Normal 2 20 3 2 6" xfId="22336"/>
    <cellStyle name="Normal 2 20 3 2 7" xfId="22337"/>
    <cellStyle name="Normal 2 20 3 3" xfId="7740"/>
    <cellStyle name="Normal 2 20 3 3 2" xfId="7741"/>
    <cellStyle name="Normal 2 20 3 3 2 2" xfId="7742"/>
    <cellStyle name="Normal 2 20 3 3 2 2 2" xfId="22338"/>
    <cellStyle name="Normal 2 20 3 3 2 2 3" xfId="22339"/>
    <cellStyle name="Normal 2 20 3 3 2 3" xfId="7743"/>
    <cellStyle name="Normal 2 20 3 3 2 3 2" xfId="22340"/>
    <cellStyle name="Normal 2 20 3 3 2 3 3" xfId="22341"/>
    <cellStyle name="Normal 2 20 3 3 2 4" xfId="22342"/>
    <cellStyle name="Normal 2 20 3 3 2 5" xfId="22343"/>
    <cellStyle name="Normal 2 20 3 3 3" xfId="7744"/>
    <cellStyle name="Normal 2 20 3 3 3 2" xfId="22344"/>
    <cellStyle name="Normal 2 20 3 3 3 3" xfId="22345"/>
    <cellStyle name="Normal 2 20 3 3 4" xfId="7745"/>
    <cellStyle name="Normal 2 20 3 3 4 2" xfId="22346"/>
    <cellStyle name="Normal 2 20 3 3 4 3" xfId="22347"/>
    <cellStyle name="Normal 2 20 3 3 5" xfId="22348"/>
    <cellStyle name="Normal 2 20 3 3 6" xfId="22349"/>
    <cellStyle name="Normal 2 20 3 4" xfId="7746"/>
    <cellStyle name="Normal 2 20 3 4 2" xfId="7747"/>
    <cellStyle name="Normal 2 20 3 4 2 2" xfId="22350"/>
    <cellStyle name="Normal 2 20 3 4 2 3" xfId="22351"/>
    <cellStyle name="Normal 2 20 3 4 3" xfId="7748"/>
    <cellStyle name="Normal 2 20 3 4 3 2" xfId="22352"/>
    <cellStyle name="Normal 2 20 3 4 3 3" xfId="22353"/>
    <cellStyle name="Normal 2 20 3 4 4" xfId="22354"/>
    <cellStyle name="Normal 2 20 3 4 5" xfId="22355"/>
    <cellStyle name="Normal 2 20 3 5" xfId="7749"/>
    <cellStyle name="Normal 2 20 3 5 2" xfId="22356"/>
    <cellStyle name="Normal 2 20 3 5 3" xfId="22357"/>
    <cellStyle name="Normal 2 20 3 6" xfId="7750"/>
    <cellStyle name="Normal 2 20 3 6 2" xfId="22358"/>
    <cellStyle name="Normal 2 20 3 6 3" xfId="22359"/>
    <cellStyle name="Normal 2 20 3 7" xfId="22360"/>
    <cellStyle name="Normal 2 20 3 8" xfId="22361"/>
    <cellStyle name="Normal 2 20 4" xfId="7751"/>
    <cellStyle name="Normal 2 20 4 2" xfId="7752"/>
    <cellStyle name="Normal 2 20 4 2 2" xfId="7753"/>
    <cellStyle name="Normal 2 20 4 2 2 2" xfId="7754"/>
    <cellStyle name="Normal 2 20 4 2 2 2 2" xfId="7755"/>
    <cellStyle name="Normal 2 20 4 2 2 2 2 2" xfId="22362"/>
    <cellStyle name="Normal 2 20 4 2 2 2 2 3" xfId="22363"/>
    <cellStyle name="Normal 2 20 4 2 2 2 3" xfId="7756"/>
    <cellStyle name="Normal 2 20 4 2 2 2 3 2" xfId="22364"/>
    <cellStyle name="Normal 2 20 4 2 2 2 3 3" xfId="22365"/>
    <cellStyle name="Normal 2 20 4 2 2 2 4" xfId="22366"/>
    <cellStyle name="Normal 2 20 4 2 2 2 5" xfId="22367"/>
    <cellStyle name="Normal 2 20 4 2 2 3" xfId="7757"/>
    <cellStyle name="Normal 2 20 4 2 2 3 2" xfId="22368"/>
    <cellStyle name="Normal 2 20 4 2 2 3 3" xfId="22369"/>
    <cellStyle name="Normal 2 20 4 2 2 4" xfId="7758"/>
    <cellStyle name="Normal 2 20 4 2 2 4 2" xfId="22370"/>
    <cellStyle name="Normal 2 20 4 2 2 4 3" xfId="22371"/>
    <cellStyle name="Normal 2 20 4 2 2 5" xfId="22372"/>
    <cellStyle name="Normal 2 20 4 2 2 6" xfId="22373"/>
    <cellStyle name="Normal 2 20 4 2 3" xfId="7759"/>
    <cellStyle name="Normal 2 20 4 2 3 2" xfId="7760"/>
    <cellStyle name="Normal 2 20 4 2 3 2 2" xfId="22374"/>
    <cellStyle name="Normal 2 20 4 2 3 2 3" xfId="22375"/>
    <cellStyle name="Normal 2 20 4 2 3 3" xfId="7761"/>
    <cellStyle name="Normal 2 20 4 2 3 3 2" xfId="22376"/>
    <cellStyle name="Normal 2 20 4 2 3 3 3" xfId="22377"/>
    <cellStyle name="Normal 2 20 4 2 3 4" xfId="22378"/>
    <cellStyle name="Normal 2 20 4 2 3 5" xfId="22379"/>
    <cellStyle name="Normal 2 20 4 2 4" xfId="7762"/>
    <cellStyle name="Normal 2 20 4 2 4 2" xfId="22380"/>
    <cellStyle name="Normal 2 20 4 2 4 3" xfId="22381"/>
    <cellStyle name="Normal 2 20 4 2 5" xfId="7763"/>
    <cellStyle name="Normal 2 20 4 2 5 2" xfId="22382"/>
    <cellStyle name="Normal 2 20 4 2 5 3" xfId="22383"/>
    <cellStyle name="Normal 2 20 4 2 6" xfId="22384"/>
    <cellStyle name="Normal 2 20 4 2 7" xfId="22385"/>
    <cellStyle name="Normal 2 20 4 3" xfId="7764"/>
    <cellStyle name="Normal 2 20 4 3 2" xfId="7765"/>
    <cellStyle name="Normal 2 20 4 3 2 2" xfId="7766"/>
    <cellStyle name="Normal 2 20 4 3 2 2 2" xfId="22386"/>
    <cellStyle name="Normal 2 20 4 3 2 2 3" xfId="22387"/>
    <cellStyle name="Normal 2 20 4 3 2 3" xfId="7767"/>
    <cellStyle name="Normal 2 20 4 3 2 3 2" xfId="22388"/>
    <cellStyle name="Normal 2 20 4 3 2 3 3" xfId="22389"/>
    <cellStyle name="Normal 2 20 4 3 2 4" xfId="22390"/>
    <cellStyle name="Normal 2 20 4 3 2 5" xfId="22391"/>
    <cellStyle name="Normal 2 20 4 3 3" xfId="7768"/>
    <cellStyle name="Normal 2 20 4 3 3 2" xfId="22392"/>
    <cellStyle name="Normal 2 20 4 3 3 3" xfId="22393"/>
    <cellStyle name="Normal 2 20 4 3 4" xfId="7769"/>
    <cellStyle name="Normal 2 20 4 3 4 2" xfId="22394"/>
    <cellStyle name="Normal 2 20 4 3 4 3" xfId="22395"/>
    <cellStyle name="Normal 2 20 4 3 5" xfId="22396"/>
    <cellStyle name="Normal 2 20 4 3 6" xfId="22397"/>
    <cellStyle name="Normal 2 20 4 4" xfId="7770"/>
    <cellStyle name="Normal 2 20 4 4 2" xfId="7771"/>
    <cellStyle name="Normal 2 20 4 4 2 2" xfId="22398"/>
    <cellStyle name="Normal 2 20 4 4 2 3" xfId="22399"/>
    <cellStyle name="Normal 2 20 4 4 3" xfId="7772"/>
    <cellStyle name="Normal 2 20 4 4 3 2" xfId="22400"/>
    <cellStyle name="Normal 2 20 4 4 3 3" xfId="22401"/>
    <cellStyle name="Normal 2 20 4 4 4" xfId="22402"/>
    <cellStyle name="Normal 2 20 4 4 5" xfId="22403"/>
    <cellStyle name="Normal 2 20 4 5" xfId="7773"/>
    <cellStyle name="Normal 2 20 4 5 2" xfId="22404"/>
    <cellStyle name="Normal 2 20 4 5 3" xfId="22405"/>
    <cellStyle name="Normal 2 20 4 6" xfId="7774"/>
    <cellStyle name="Normal 2 20 4 6 2" xfId="22406"/>
    <cellStyle name="Normal 2 20 4 6 3" xfId="22407"/>
    <cellStyle name="Normal 2 20 4 7" xfId="22408"/>
    <cellStyle name="Normal 2 20 4 8" xfId="22409"/>
    <cellStyle name="Normal 2 20 5" xfId="7775"/>
    <cellStyle name="Normal 2 20 5 2" xfId="7776"/>
    <cellStyle name="Normal 2 20 5 2 2" xfId="7777"/>
    <cellStyle name="Normal 2 20 5 2 2 2" xfId="7778"/>
    <cellStyle name="Normal 2 20 5 2 2 2 2" xfId="22410"/>
    <cellStyle name="Normal 2 20 5 2 2 2 3" xfId="22411"/>
    <cellStyle name="Normal 2 20 5 2 2 3" xfId="7779"/>
    <cellStyle name="Normal 2 20 5 2 2 3 2" xfId="22412"/>
    <cellStyle name="Normal 2 20 5 2 2 3 3" xfId="22413"/>
    <cellStyle name="Normal 2 20 5 2 2 4" xfId="22414"/>
    <cellStyle name="Normal 2 20 5 2 2 5" xfId="22415"/>
    <cellStyle name="Normal 2 20 5 2 3" xfId="7780"/>
    <cellStyle name="Normal 2 20 5 2 3 2" xfId="22416"/>
    <cellStyle name="Normal 2 20 5 2 3 3" xfId="22417"/>
    <cellStyle name="Normal 2 20 5 2 4" xfId="7781"/>
    <cellStyle name="Normal 2 20 5 2 4 2" xfId="22418"/>
    <cellStyle name="Normal 2 20 5 2 4 3" xfId="22419"/>
    <cellStyle name="Normal 2 20 5 2 5" xfId="22420"/>
    <cellStyle name="Normal 2 20 5 2 6" xfId="22421"/>
    <cellStyle name="Normal 2 20 5 3" xfId="7782"/>
    <cellStyle name="Normal 2 20 5 3 2" xfId="7783"/>
    <cellStyle name="Normal 2 20 5 3 2 2" xfId="22422"/>
    <cellStyle name="Normal 2 20 5 3 2 3" xfId="22423"/>
    <cellStyle name="Normal 2 20 5 3 3" xfId="7784"/>
    <cellStyle name="Normal 2 20 5 3 3 2" xfId="22424"/>
    <cellStyle name="Normal 2 20 5 3 3 3" xfId="22425"/>
    <cellStyle name="Normal 2 20 5 3 4" xfId="22426"/>
    <cellStyle name="Normal 2 20 5 3 5" xfId="22427"/>
    <cellStyle name="Normal 2 20 5 4" xfId="7785"/>
    <cellStyle name="Normal 2 20 5 4 2" xfId="22428"/>
    <cellStyle name="Normal 2 20 5 4 3" xfId="22429"/>
    <cellStyle name="Normal 2 20 5 5" xfId="7786"/>
    <cellStyle name="Normal 2 20 5 5 2" xfId="22430"/>
    <cellStyle name="Normal 2 20 5 5 3" xfId="22431"/>
    <cellStyle name="Normal 2 20 5 6" xfId="22432"/>
    <cellStyle name="Normal 2 20 5 7" xfId="22433"/>
    <cellStyle name="Normal 2 20 6" xfId="7787"/>
    <cellStyle name="Normal 2 20 6 2" xfId="7788"/>
    <cellStyle name="Normal 2 20 6 2 2" xfId="7789"/>
    <cellStyle name="Normal 2 20 6 2 2 2" xfId="22434"/>
    <cellStyle name="Normal 2 20 6 2 2 3" xfId="22435"/>
    <cellStyle name="Normal 2 20 6 2 3" xfId="7790"/>
    <cellStyle name="Normal 2 20 6 2 3 2" xfId="22436"/>
    <cellStyle name="Normal 2 20 6 2 3 3" xfId="22437"/>
    <cellStyle name="Normal 2 20 6 2 4" xfId="22438"/>
    <cellStyle name="Normal 2 20 6 2 5" xfId="22439"/>
    <cellStyle name="Normal 2 20 6 3" xfId="7791"/>
    <cellStyle name="Normal 2 20 6 3 2" xfId="22440"/>
    <cellStyle name="Normal 2 20 6 3 3" xfId="22441"/>
    <cellStyle name="Normal 2 20 6 4" xfId="7792"/>
    <cellStyle name="Normal 2 20 6 4 2" xfId="22442"/>
    <cellStyle name="Normal 2 20 6 4 3" xfId="22443"/>
    <cellStyle name="Normal 2 20 6 5" xfId="22444"/>
    <cellStyle name="Normal 2 20 6 6" xfId="22445"/>
    <cellStyle name="Normal 2 20 7" xfId="7793"/>
    <cellStyle name="Normal 2 20 7 2" xfId="7794"/>
    <cellStyle name="Normal 2 20 7 2 2" xfId="22446"/>
    <cellStyle name="Normal 2 20 7 2 3" xfId="22447"/>
    <cellStyle name="Normal 2 20 7 3" xfId="7795"/>
    <cellStyle name="Normal 2 20 7 3 2" xfId="22448"/>
    <cellStyle name="Normal 2 20 7 3 3" xfId="22449"/>
    <cellStyle name="Normal 2 20 7 4" xfId="22450"/>
    <cellStyle name="Normal 2 20 7 5" xfId="22451"/>
    <cellStyle name="Normal 2 20 8" xfId="7796"/>
    <cellStyle name="Normal 2 20 8 2" xfId="22452"/>
    <cellStyle name="Normal 2 20 8 3" xfId="22453"/>
    <cellStyle name="Normal 2 20 9" xfId="7797"/>
    <cellStyle name="Normal 2 20 9 2" xfId="22454"/>
    <cellStyle name="Normal 2 20 9 3" xfId="22455"/>
    <cellStyle name="Normal 2 21" xfId="7798"/>
    <cellStyle name="Normal 2 21 10" xfId="22456"/>
    <cellStyle name="Normal 2 21 11" xfId="22457"/>
    <cellStyle name="Normal 2 21 2" xfId="7799"/>
    <cellStyle name="Normal 2 21 2 2" xfId="7800"/>
    <cellStyle name="Normal 2 21 2 2 2" xfId="7801"/>
    <cellStyle name="Normal 2 21 2 2 2 2" xfId="7802"/>
    <cellStyle name="Normal 2 21 2 2 2 2 2" xfId="7803"/>
    <cellStyle name="Normal 2 21 2 2 2 2 2 2" xfId="22458"/>
    <cellStyle name="Normal 2 21 2 2 2 2 2 3" xfId="22459"/>
    <cellStyle name="Normal 2 21 2 2 2 2 3" xfId="7804"/>
    <cellStyle name="Normal 2 21 2 2 2 2 3 2" xfId="22460"/>
    <cellStyle name="Normal 2 21 2 2 2 2 3 3" xfId="22461"/>
    <cellStyle name="Normal 2 21 2 2 2 2 4" xfId="22462"/>
    <cellStyle name="Normal 2 21 2 2 2 2 5" xfId="22463"/>
    <cellStyle name="Normal 2 21 2 2 2 3" xfId="7805"/>
    <cellStyle name="Normal 2 21 2 2 2 3 2" xfId="22464"/>
    <cellStyle name="Normal 2 21 2 2 2 3 3" xfId="22465"/>
    <cellStyle name="Normal 2 21 2 2 2 4" xfId="7806"/>
    <cellStyle name="Normal 2 21 2 2 2 4 2" xfId="22466"/>
    <cellStyle name="Normal 2 21 2 2 2 4 3" xfId="22467"/>
    <cellStyle name="Normal 2 21 2 2 2 5" xfId="22468"/>
    <cellStyle name="Normal 2 21 2 2 2 6" xfId="22469"/>
    <cellStyle name="Normal 2 21 2 2 3" xfId="7807"/>
    <cellStyle name="Normal 2 21 2 2 3 2" xfId="7808"/>
    <cellStyle name="Normal 2 21 2 2 3 2 2" xfId="22470"/>
    <cellStyle name="Normal 2 21 2 2 3 2 3" xfId="22471"/>
    <cellStyle name="Normal 2 21 2 2 3 3" xfId="7809"/>
    <cellStyle name="Normal 2 21 2 2 3 3 2" xfId="22472"/>
    <cellStyle name="Normal 2 21 2 2 3 3 3" xfId="22473"/>
    <cellStyle name="Normal 2 21 2 2 3 4" xfId="22474"/>
    <cellStyle name="Normal 2 21 2 2 3 5" xfId="22475"/>
    <cellStyle name="Normal 2 21 2 2 4" xfId="7810"/>
    <cellStyle name="Normal 2 21 2 2 4 2" xfId="22476"/>
    <cellStyle name="Normal 2 21 2 2 4 3" xfId="22477"/>
    <cellStyle name="Normal 2 21 2 2 5" xfId="7811"/>
    <cellStyle name="Normal 2 21 2 2 5 2" xfId="22478"/>
    <cellStyle name="Normal 2 21 2 2 5 3" xfId="22479"/>
    <cellStyle name="Normal 2 21 2 2 6" xfId="22480"/>
    <cellStyle name="Normal 2 21 2 2 7" xfId="22481"/>
    <cellStyle name="Normal 2 21 2 3" xfId="7812"/>
    <cellStyle name="Normal 2 21 2 3 2" xfId="7813"/>
    <cellStyle name="Normal 2 21 2 3 2 2" xfId="7814"/>
    <cellStyle name="Normal 2 21 2 3 2 2 2" xfId="22482"/>
    <cellStyle name="Normal 2 21 2 3 2 2 3" xfId="22483"/>
    <cellStyle name="Normal 2 21 2 3 2 3" xfId="7815"/>
    <cellStyle name="Normal 2 21 2 3 2 3 2" xfId="22484"/>
    <cellStyle name="Normal 2 21 2 3 2 3 3" xfId="22485"/>
    <cellStyle name="Normal 2 21 2 3 2 4" xfId="22486"/>
    <cellStyle name="Normal 2 21 2 3 2 5" xfId="22487"/>
    <cellStyle name="Normal 2 21 2 3 3" xfId="7816"/>
    <cellStyle name="Normal 2 21 2 3 3 2" xfId="22488"/>
    <cellStyle name="Normal 2 21 2 3 3 3" xfId="22489"/>
    <cellStyle name="Normal 2 21 2 3 4" xfId="7817"/>
    <cellStyle name="Normal 2 21 2 3 4 2" xfId="22490"/>
    <cellStyle name="Normal 2 21 2 3 4 3" xfId="22491"/>
    <cellStyle name="Normal 2 21 2 3 5" xfId="22492"/>
    <cellStyle name="Normal 2 21 2 3 6" xfId="22493"/>
    <cellStyle name="Normal 2 21 2 4" xfId="7818"/>
    <cellStyle name="Normal 2 21 2 4 2" xfId="7819"/>
    <cellStyle name="Normal 2 21 2 4 2 2" xfId="22494"/>
    <cellStyle name="Normal 2 21 2 4 2 3" xfId="22495"/>
    <cellStyle name="Normal 2 21 2 4 3" xfId="7820"/>
    <cellStyle name="Normal 2 21 2 4 3 2" xfId="22496"/>
    <cellStyle name="Normal 2 21 2 4 3 3" xfId="22497"/>
    <cellStyle name="Normal 2 21 2 4 4" xfId="22498"/>
    <cellStyle name="Normal 2 21 2 4 5" xfId="22499"/>
    <cellStyle name="Normal 2 21 2 5" xfId="7821"/>
    <cellStyle name="Normal 2 21 2 5 2" xfId="22500"/>
    <cellStyle name="Normal 2 21 2 5 3" xfId="22501"/>
    <cellStyle name="Normal 2 21 2 6" xfId="7822"/>
    <cellStyle name="Normal 2 21 2 6 2" xfId="22502"/>
    <cellStyle name="Normal 2 21 2 6 3" xfId="22503"/>
    <cellStyle name="Normal 2 21 2 7" xfId="22504"/>
    <cellStyle name="Normal 2 21 2 8" xfId="22505"/>
    <cellStyle name="Normal 2 21 3" xfId="7823"/>
    <cellStyle name="Normal 2 21 3 2" xfId="7824"/>
    <cellStyle name="Normal 2 21 3 2 2" xfId="7825"/>
    <cellStyle name="Normal 2 21 3 2 2 2" xfId="7826"/>
    <cellStyle name="Normal 2 21 3 2 2 2 2" xfId="7827"/>
    <cellStyle name="Normal 2 21 3 2 2 2 2 2" xfId="22506"/>
    <cellStyle name="Normal 2 21 3 2 2 2 2 3" xfId="22507"/>
    <cellStyle name="Normal 2 21 3 2 2 2 3" xfId="7828"/>
    <cellStyle name="Normal 2 21 3 2 2 2 3 2" xfId="22508"/>
    <cellStyle name="Normal 2 21 3 2 2 2 3 3" xfId="22509"/>
    <cellStyle name="Normal 2 21 3 2 2 2 4" xfId="22510"/>
    <cellStyle name="Normal 2 21 3 2 2 2 5" xfId="22511"/>
    <cellStyle name="Normal 2 21 3 2 2 3" xfId="7829"/>
    <cellStyle name="Normal 2 21 3 2 2 3 2" xfId="22512"/>
    <cellStyle name="Normal 2 21 3 2 2 3 3" xfId="22513"/>
    <cellStyle name="Normal 2 21 3 2 2 4" xfId="7830"/>
    <cellStyle name="Normal 2 21 3 2 2 4 2" xfId="22514"/>
    <cellStyle name="Normal 2 21 3 2 2 4 3" xfId="22515"/>
    <cellStyle name="Normal 2 21 3 2 2 5" xfId="22516"/>
    <cellStyle name="Normal 2 21 3 2 2 6" xfId="22517"/>
    <cellStyle name="Normal 2 21 3 2 3" xfId="7831"/>
    <cellStyle name="Normal 2 21 3 2 3 2" xfId="7832"/>
    <cellStyle name="Normal 2 21 3 2 3 2 2" xfId="22518"/>
    <cellStyle name="Normal 2 21 3 2 3 2 3" xfId="22519"/>
    <cellStyle name="Normal 2 21 3 2 3 3" xfId="7833"/>
    <cellStyle name="Normal 2 21 3 2 3 3 2" xfId="22520"/>
    <cellStyle name="Normal 2 21 3 2 3 3 3" xfId="22521"/>
    <cellStyle name="Normal 2 21 3 2 3 4" xfId="22522"/>
    <cellStyle name="Normal 2 21 3 2 3 5" xfId="22523"/>
    <cellStyle name="Normal 2 21 3 2 4" xfId="7834"/>
    <cellStyle name="Normal 2 21 3 2 4 2" xfId="22524"/>
    <cellStyle name="Normal 2 21 3 2 4 3" xfId="22525"/>
    <cellStyle name="Normal 2 21 3 2 5" xfId="7835"/>
    <cellStyle name="Normal 2 21 3 2 5 2" xfId="22526"/>
    <cellStyle name="Normal 2 21 3 2 5 3" xfId="22527"/>
    <cellStyle name="Normal 2 21 3 2 6" xfId="22528"/>
    <cellStyle name="Normal 2 21 3 2 7" xfId="22529"/>
    <cellStyle name="Normal 2 21 3 3" xfId="7836"/>
    <cellStyle name="Normal 2 21 3 3 2" xfId="7837"/>
    <cellStyle name="Normal 2 21 3 3 2 2" xfId="7838"/>
    <cellStyle name="Normal 2 21 3 3 2 2 2" xfId="22530"/>
    <cellStyle name="Normal 2 21 3 3 2 2 3" xfId="22531"/>
    <cellStyle name="Normal 2 21 3 3 2 3" xfId="7839"/>
    <cellStyle name="Normal 2 21 3 3 2 3 2" xfId="22532"/>
    <cellStyle name="Normal 2 21 3 3 2 3 3" xfId="22533"/>
    <cellStyle name="Normal 2 21 3 3 2 4" xfId="22534"/>
    <cellStyle name="Normal 2 21 3 3 2 5" xfId="22535"/>
    <cellStyle name="Normal 2 21 3 3 3" xfId="7840"/>
    <cellStyle name="Normal 2 21 3 3 3 2" xfId="22536"/>
    <cellStyle name="Normal 2 21 3 3 3 3" xfId="22537"/>
    <cellStyle name="Normal 2 21 3 3 4" xfId="7841"/>
    <cellStyle name="Normal 2 21 3 3 4 2" xfId="22538"/>
    <cellStyle name="Normal 2 21 3 3 4 3" xfId="22539"/>
    <cellStyle name="Normal 2 21 3 3 5" xfId="22540"/>
    <cellStyle name="Normal 2 21 3 3 6" xfId="22541"/>
    <cellStyle name="Normal 2 21 3 4" xfId="7842"/>
    <cellStyle name="Normal 2 21 3 4 2" xfId="7843"/>
    <cellStyle name="Normal 2 21 3 4 2 2" xfId="22542"/>
    <cellStyle name="Normal 2 21 3 4 2 3" xfId="22543"/>
    <cellStyle name="Normal 2 21 3 4 3" xfId="7844"/>
    <cellStyle name="Normal 2 21 3 4 3 2" xfId="22544"/>
    <cellStyle name="Normal 2 21 3 4 3 3" xfId="22545"/>
    <cellStyle name="Normal 2 21 3 4 4" xfId="22546"/>
    <cellStyle name="Normal 2 21 3 4 5" xfId="22547"/>
    <cellStyle name="Normal 2 21 3 5" xfId="7845"/>
    <cellStyle name="Normal 2 21 3 5 2" xfId="22548"/>
    <cellStyle name="Normal 2 21 3 5 3" xfId="22549"/>
    <cellStyle name="Normal 2 21 3 6" xfId="7846"/>
    <cellStyle name="Normal 2 21 3 6 2" xfId="22550"/>
    <cellStyle name="Normal 2 21 3 6 3" xfId="22551"/>
    <cellStyle name="Normal 2 21 3 7" xfId="22552"/>
    <cellStyle name="Normal 2 21 3 8" xfId="22553"/>
    <cellStyle name="Normal 2 21 4" xfId="7847"/>
    <cellStyle name="Normal 2 21 4 2" xfId="7848"/>
    <cellStyle name="Normal 2 21 4 2 2" xfId="7849"/>
    <cellStyle name="Normal 2 21 4 2 2 2" xfId="7850"/>
    <cellStyle name="Normal 2 21 4 2 2 2 2" xfId="7851"/>
    <cellStyle name="Normal 2 21 4 2 2 2 2 2" xfId="22554"/>
    <cellStyle name="Normal 2 21 4 2 2 2 2 3" xfId="22555"/>
    <cellStyle name="Normal 2 21 4 2 2 2 3" xfId="7852"/>
    <cellStyle name="Normal 2 21 4 2 2 2 3 2" xfId="22556"/>
    <cellStyle name="Normal 2 21 4 2 2 2 3 3" xfId="22557"/>
    <cellStyle name="Normal 2 21 4 2 2 2 4" xfId="22558"/>
    <cellStyle name="Normal 2 21 4 2 2 2 5" xfId="22559"/>
    <cellStyle name="Normal 2 21 4 2 2 3" xfId="7853"/>
    <cellStyle name="Normal 2 21 4 2 2 3 2" xfId="22560"/>
    <cellStyle name="Normal 2 21 4 2 2 3 3" xfId="22561"/>
    <cellStyle name="Normal 2 21 4 2 2 4" xfId="7854"/>
    <cellStyle name="Normal 2 21 4 2 2 4 2" xfId="22562"/>
    <cellStyle name="Normal 2 21 4 2 2 4 3" xfId="22563"/>
    <cellStyle name="Normal 2 21 4 2 2 5" xfId="22564"/>
    <cellStyle name="Normal 2 21 4 2 2 6" xfId="22565"/>
    <cellStyle name="Normal 2 21 4 2 3" xfId="7855"/>
    <cellStyle name="Normal 2 21 4 2 3 2" xfId="7856"/>
    <cellStyle name="Normal 2 21 4 2 3 2 2" xfId="22566"/>
    <cellStyle name="Normal 2 21 4 2 3 2 3" xfId="22567"/>
    <cellStyle name="Normal 2 21 4 2 3 3" xfId="7857"/>
    <cellStyle name="Normal 2 21 4 2 3 3 2" xfId="22568"/>
    <cellStyle name="Normal 2 21 4 2 3 3 3" xfId="22569"/>
    <cellStyle name="Normal 2 21 4 2 3 4" xfId="22570"/>
    <cellStyle name="Normal 2 21 4 2 3 5" xfId="22571"/>
    <cellStyle name="Normal 2 21 4 2 4" xfId="7858"/>
    <cellStyle name="Normal 2 21 4 2 4 2" xfId="22572"/>
    <cellStyle name="Normal 2 21 4 2 4 3" xfId="22573"/>
    <cellStyle name="Normal 2 21 4 2 5" xfId="7859"/>
    <cellStyle name="Normal 2 21 4 2 5 2" xfId="22574"/>
    <cellStyle name="Normal 2 21 4 2 5 3" xfId="22575"/>
    <cellStyle name="Normal 2 21 4 2 6" xfId="22576"/>
    <cellStyle name="Normal 2 21 4 2 7" xfId="22577"/>
    <cellStyle name="Normal 2 21 4 3" xfId="7860"/>
    <cellStyle name="Normal 2 21 4 3 2" xfId="7861"/>
    <cellStyle name="Normal 2 21 4 3 2 2" xfId="7862"/>
    <cellStyle name="Normal 2 21 4 3 2 2 2" xfId="22578"/>
    <cellStyle name="Normal 2 21 4 3 2 2 3" xfId="22579"/>
    <cellStyle name="Normal 2 21 4 3 2 3" xfId="7863"/>
    <cellStyle name="Normal 2 21 4 3 2 3 2" xfId="22580"/>
    <cellStyle name="Normal 2 21 4 3 2 3 3" xfId="22581"/>
    <cellStyle name="Normal 2 21 4 3 2 4" xfId="22582"/>
    <cellStyle name="Normal 2 21 4 3 2 5" xfId="22583"/>
    <cellStyle name="Normal 2 21 4 3 3" xfId="7864"/>
    <cellStyle name="Normal 2 21 4 3 3 2" xfId="22584"/>
    <cellStyle name="Normal 2 21 4 3 3 3" xfId="22585"/>
    <cellStyle name="Normal 2 21 4 3 4" xfId="7865"/>
    <cellStyle name="Normal 2 21 4 3 4 2" xfId="22586"/>
    <cellStyle name="Normal 2 21 4 3 4 3" xfId="22587"/>
    <cellStyle name="Normal 2 21 4 3 5" xfId="22588"/>
    <cellStyle name="Normal 2 21 4 3 6" xfId="22589"/>
    <cellStyle name="Normal 2 21 4 4" xfId="7866"/>
    <cellStyle name="Normal 2 21 4 4 2" xfId="7867"/>
    <cellStyle name="Normal 2 21 4 4 2 2" xfId="22590"/>
    <cellStyle name="Normal 2 21 4 4 2 3" xfId="22591"/>
    <cellStyle name="Normal 2 21 4 4 3" xfId="7868"/>
    <cellStyle name="Normal 2 21 4 4 3 2" xfId="22592"/>
    <cellStyle name="Normal 2 21 4 4 3 3" xfId="22593"/>
    <cellStyle name="Normal 2 21 4 4 4" xfId="22594"/>
    <cellStyle name="Normal 2 21 4 4 5" xfId="22595"/>
    <cellStyle name="Normal 2 21 4 5" xfId="7869"/>
    <cellStyle name="Normal 2 21 4 5 2" xfId="22596"/>
    <cellStyle name="Normal 2 21 4 5 3" xfId="22597"/>
    <cellStyle name="Normal 2 21 4 6" xfId="7870"/>
    <cellStyle name="Normal 2 21 4 6 2" xfId="22598"/>
    <cellStyle name="Normal 2 21 4 6 3" xfId="22599"/>
    <cellStyle name="Normal 2 21 4 7" xfId="22600"/>
    <cellStyle name="Normal 2 21 4 8" xfId="22601"/>
    <cellStyle name="Normal 2 21 5" xfId="7871"/>
    <cellStyle name="Normal 2 21 5 2" xfId="7872"/>
    <cellStyle name="Normal 2 21 5 2 2" xfId="7873"/>
    <cellStyle name="Normal 2 21 5 2 2 2" xfId="7874"/>
    <cellStyle name="Normal 2 21 5 2 2 2 2" xfId="22602"/>
    <cellStyle name="Normal 2 21 5 2 2 2 3" xfId="22603"/>
    <cellStyle name="Normal 2 21 5 2 2 3" xfId="7875"/>
    <cellStyle name="Normal 2 21 5 2 2 3 2" xfId="22604"/>
    <cellStyle name="Normal 2 21 5 2 2 3 3" xfId="22605"/>
    <cellStyle name="Normal 2 21 5 2 2 4" xfId="22606"/>
    <cellStyle name="Normal 2 21 5 2 2 5" xfId="22607"/>
    <cellStyle name="Normal 2 21 5 2 3" xfId="7876"/>
    <cellStyle name="Normal 2 21 5 2 3 2" xfId="22608"/>
    <cellStyle name="Normal 2 21 5 2 3 3" xfId="22609"/>
    <cellStyle name="Normal 2 21 5 2 4" xfId="7877"/>
    <cellStyle name="Normal 2 21 5 2 4 2" xfId="22610"/>
    <cellStyle name="Normal 2 21 5 2 4 3" xfId="22611"/>
    <cellStyle name="Normal 2 21 5 2 5" xfId="22612"/>
    <cellStyle name="Normal 2 21 5 2 6" xfId="22613"/>
    <cellStyle name="Normal 2 21 5 3" xfId="7878"/>
    <cellStyle name="Normal 2 21 5 3 2" xfId="7879"/>
    <cellStyle name="Normal 2 21 5 3 2 2" xfId="22614"/>
    <cellStyle name="Normal 2 21 5 3 2 3" xfId="22615"/>
    <cellStyle name="Normal 2 21 5 3 3" xfId="7880"/>
    <cellStyle name="Normal 2 21 5 3 3 2" xfId="22616"/>
    <cellStyle name="Normal 2 21 5 3 3 3" xfId="22617"/>
    <cellStyle name="Normal 2 21 5 3 4" xfId="22618"/>
    <cellStyle name="Normal 2 21 5 3 5" xfId="22619"/>
    <cellStyle name="Normal 2 21 5 4" xfId="7881"/>
    <cellStyle name="Normal 2 21 5 4 2" xfId="22620"/>
    <cellStyle name="Normal 2 21 5 4 3" xfId="22621"/>
    <cellStyle name="Normal 2 21 5 5" xfId="7882"/>
    <cellStyle name="Normal 2 21 5 5 2" xfId="22622"/>
    <cellStyle name="Normal 2 21 5 5 3" xfId="22623"/>
    <cellStyle name="Normal 2 21 5 6" xfId="22624"/>
    <cellStyle name="Normal 2 21 5 7" xfId="22625"/>
    <cellStyle name="Normal 2 21 6" xfId="7883"/>
    <cellStyle name="Normal 2 21 6 2" xfId="7884"/>
    <cellStyle name="Normal 2 21 6 2 2" xfId="7885"/>
    <cellStyle name="Normal 2 21 6 2 2 2" xfId="22626"/>
    <cellStyle name="Normal 2 21 6 2 2 3" xfId="22627"/>
    <cellStyle name="Normal 2 21 6 2 3" xfId="7886"/>
    <cellStyle name="Normal 2 21 6 2 3 2" xfId="22628"/>
    <cellStyle name="Normal 2 21 6 2 3 3" xfId="22629"/>
    <cellStyle name="Normal 2 21 6 2 4" xfId="22630"/>
    <cellStyle name="Normal 2 21 6 2 5" xfId="22631"/>
    <cellStyle name="Normal 2 21 6 3" xfId="7887"/>
    <cellStyle name="Normal 2 21 6 3 2" xfId="22632"/>
    <cellStyle name="Normal 2 21 6 3 3" xfId="22633"/>
    <cellStyle name="Normal 2 21 6 4" xfId="7888"/>
    <cellStyle name="Normal 2 21 6 4 2" xfId="22634"/>
    <cellStyle name="Normal 2 21 6 4 3" xfId="22635"/>
    <cellStyle name="Normal 2 21 6 5" xfId="22636"/>
    <cellStyle name="Normal 2 21 6 6" xfId="22637"/>
    <cellStyle name="Normal 2 21 7" xfId="7889"/>
    <cellStyle name="Normal 2 21 7 2" xfId="7890"/>
    <cellStyle name="Normal 2 21 7 2 2" xfId="22638"/>
    <cellStyle name="Normal 2 21 7 2 3" xfId="22639"/>
    <cellStyle name="Normal 2 21 7 3" xfId="7891"/>
    <cellStyle name="Normal 2 21 7 3 2" xfId="22640"/>
    <cellStyle name="Normal 2 21 7 3 3" xfId="22641"/>
    <cellStyle name="Normal 2 21 7 4" xfId="22642"/>
    <cellStyle name="Normal 2 21 7 5" xfId="22643"/>
    <cellStyle name="Normal 2 21 8" xfId="7892"/>
    <cellStyle name="Normal 2 21 8 2" xfId="22644"/>
    <cellStyle name="Normal 2 21 8 3" xfId="22645"/>
    <cellStyle name="Normal 2 21 9" xfId="7893"/>
    <cellStyle name="Normal 2 21 9 2" xfId="22646"/>
    <cellStyle name="Normal 2 21 9 3" xfId="22647"/>
    <cellStyle name="Normal 2 22" xfId="7894"/>
    <cellStyle name="Normal 2 22 10" xfId="22648"/>
    <cellStyle name="Normal 2 22 11" xfId="22649"/>
    <cellStyle name="Normal 2 22 2" xfId="7895"/>
    <cellStyle name="Normal 2 22 2 2" xfId="7896"/>
    <cellStyle name="Normal 2 22 2 2 2" xfId="7897"/>
    <cellStyle name="Normal 2 22 2 2 2 2" xfId="7898"/>
    <cellStyle name="Normal 2 22 2 2 2 2 2" xfId="7899"/>
    <cellStyle name="Normal 2 22 2 2 2 2 2 2" xfId="22650"/>
    <cellStyle name="Normal 2 22 2 2 2 2 2 3" xfId="22651"/>
    <cellStyle name="Normal 2 22 2 2 2 2 3" xfId="7900"/>
    <cellStyle name="Normal 2 22 2 2 2 2 3 2" xfId="22652"/>
    <cellStyle name="Normal 2 22 2 2 2 2 3 3" xfId="22653"/>
    <cellStyle name="Normal 2 22 2 2 2 2 4" xfId="22654"/>
    <cellStyle name="Normal 2 22 2 2 2 2 5" xfId="22655"/>
    <cellStyle name="Normal 2 22 2 2 2 3" xfId="7901"/>
    <cellStyle name="Normal 2 22 2 2 2 3 2" xfId="22656"/>
    <cellStyle name="Normal 2 22 2 2 2 3 3" xfId="22657"/>
    <cellStyle name="Normal 2 22 2 2 2 4" xfId="7902"/>
    <cellStyle name="Normal 2 22 2 2 2 4 2" xfId="22658"/>
    <cellStyle name="Normal 2 22 2 2 2 4 3" xfId="22659"/>
    <cellStyle name="Normal 2 22 2 2 2 5" xfId="22660"/>
    <cellStyle name="Normal 2 22 2 2 2 6" xfId="22661"/>
    <cellStyle name="Normal 2 22 2 2 3" xfId="7903"/>
    <cellStyle name="Normal 2 22 2 2 3 2" xfId="7904"/>
    <cellStyle name="Normal 2 22 2 2 3 2 2" xfId="22662"/>
    <cellStyle name="Normal 2 22 2 2 3 2 3" xfId="22663"/>
    <cellStyle name="Normal 2 22 2 2 3 3" xfId="7905"/>
    <cellStyle name="Normal 2 22 2 2 3 3 2" xfId="22664"/>
    <cellStyle name="Normal 2 22 2 2 3 3 3" xfId="22665"/>
    <cellStyle name="Normal 2 22 2 2 3 4" xfId="22666"/>
    <cellStyle name="Normal 2 22 2 2 3 5" xfId="22667"/>
    <cellStyle name="Normal 2 22 2 2 4" xfId="7906"/>
    <cellStyle name="Normal 2 22 2 2 4 2" xfId="22668"/>
    <cellStyle name="Normal 2 22 2 2 4 3" xfId="22669"/>
    <cellStyle name="Normal 2 22 2 2 5" xfId="7907"/>
    <cellStyle name="Normal 2 22 2 2 5 2" xfId="22670"/>
    <cellStyle name="Normal 2 22 2 2 5 3" xfId="22671"/>
    <cellStyle name="Normal 2 22 2 2 6" xfId="22672"/>
    <cellStyle name="Normal 2 22 2 2 7" xfId="22673"/>
    <cellStyle name="Normal 2 22 2 3" xfId="7908"/>
    <cellStyle name="Normal 2 22 2 3 2" xfId="7909"/>
    <cellStyle name="Normal 2 22 2 3 2 2" xfId="7910"/>
    <cellStyle name="Normal 2 22 2 3 2 2 2" xfId="22674"/>
    <cellStyle name="Normal 2 22 2 3 2 2 3" xfId="22675"/>
    <cellStyle name="Normal 2 22 2 3 2 3" xfId="7911"/>
    <cellStyle name="Normal 2 22 2 3 2 3 2" xfId="22676"/>
    <cellStyle name="Normal 2 22 2 3 2 3 3" xfId="22677"/>
    <cellStyle name="Normal 2 22 2 3 2 4" xfId="22678"/>
    <cellStyle name="Normal 2 22 2 3 2 5" xfId="22679"/>
    <cellStyle name="Normal 2 22 2 3 3" xfId="7912"/>
    <cellStyle name="Normal 2 22 2 3 3 2" xfId="22680"/>
    <cellStyle name="Normal 2 22 2 3 3 3" xfId="22681"/>
    <cellStyle name="Normal 2 22 2 3 4" xfId="7913"/>
    <cellStyle name="Normal 2 22 2 3 4 2" xfId="22682"/>
    <cellStyle name="Normal 2 22 2 3 4 3" xfId="22683"/>
    <cellStyle name="Normal 2 22 2 3 5" xfId="22684"/>
    <cellStyle name="Normal 2 22 2 3 6" xfId="22685"/>
    <cellStyle name="Normal 2 22 2 4" xfId="7914"/>
    <cellStyle name="Normal 2 22 2 4 2" xfId="7915"/>
    <cellStyle name="Normal 2 22 2 4 2 2" xfId="22686"/>
    <cellStyle name="Normal 2 22 2 4 2 3" xfId="22687"/>
    <cellStyle name="Normal 2 22 2 4 3" xfId="7916"/>
    <cellStyle name="Normal 2 22 2 4 3 2" xfId="22688"/>
    <cellStyle name="Normal 2 22 2 4 3 3" xfId="22689"/>
    <cellStyle name="Normal 2 22 2 4 4" xfId="22690"/>
    <cellStyle name="Normal 2 22 2 4 5" xfId="22691"/>
    <cellStyle name="Normal 2 22 2 5" xfId="7917"/>
    <cellStyle name="Normal 2 22 2 5 2" xfId="22692"/>
    <cellStyle name="Normal 2 22 2 5 3" xfId="22693"/>
    <cellStyle name="Normal 2 22 2 6" xfId="7918"/>
    <cellStyle name="Normal 2 22 2 6 2" xfId="22694"/>
    <cellStyle name="Normal 2 22 2 6 3" xfId="22695"/>
    <cellStyle name="Normal 2 22 2 7" xfId="22696"/>
    <cellStyle name="Normal 2 22 2 8" xfId="22697"/>
    <cellStyle name="Normal 2 22 3" xfId="7919"/>
    <cellStyle name="Normal 2 22 3 2" xfId="7920"/>
    <cellStyle name="Normal 2 22 3 2 2" xfId="7921"/>
    <cellStyle name="Normal 2 22 3 2 2 2" xfId="7922"/>
    <cellStyle name="Normal 2 22 3 2 2 2 2" xfId="7923"/>
    <cellStyle name="Normal 2 22 3 2 2 2 2 2" xfId="22698"/>
    <cellStyle name="Normal 2 22 3 2 2 2 2 3" xfId="22699"/>
    <cellStyle name="Normal 2 22 3 2 2 2 3" xfId="7924"/>
    <cellStyle name="Normal 2 22 3 2 2 2 3 2" xfId="22700"/>
    <cellStyle name="Normal 2 22 3 2 2 2 3 3" xfId="22701"/>
    <cellStyle name="Normal 2 22 3 2 2 2 4" xfId="22702"/>
    <cellStyle name="Normal 2 22 3 2 2 2 5" xfId="22703"/>
    <cellStyle name="Normal 2 22 3 2 2 3" xfId="7925"/>
    <cellStyle name="Normal 2 22 3 2 2 3 2" xfId="22704"/>
    <cellStyle name="Normal 2 22 3 2 2 3 3" xfId="22705"/>
    <cellStyle name="Normal 2 22 3 2 2 4" xfId="7926"/>
    <cellStyle name="Normal 2 22 3 2 2 4 2" xfId="22706"/>
    <cellStyle name="Normal 2 22 3 2 2 4 3" xfId="22707"/>
    <cellStyle name="Normal 2 22 3 2 2 5" xfId="22708"/>
    <cellStyle name="Normal 2 22 3 2 2 6" xfId="22709"/>
    <cellStyle name="Normal 2 22 3 2 3" xfId="7927"/>
    <cellStyle name="Normal 2 22 3 2 3 2" xfId="7928"/>
    <cellStyle name="Normal 2 22 3 2 3 2 2" xfId="22710"/>
    <cellStyle name="Normal 2 22 3 2 3 2 3" xfId="22711"/>
    <cellStyle name="Normal 2 22 3 2 3 3" xfId="7929"/>
    <cellStyle name="Normal 2 22 3 2 3 3 2" xfId="22712"/>
    <cellStyle name="Normal 2 22 3 2 3 3 3" xfId="22713"/>
    <cellStyle name="Normal 2 22 3 2 3 4" xfId="22714"/>
    <cellStyle name="Normal 2 22 3 2 3 5" xfId="22715"/>
    <cellStyle name="Normal 2 22 3 2 4" xfId="7930"/>
    <cellStyle name="Normal 2 22 3 2 4 2" xfId="22716"/>
    <cellStyle name="Normal 2 22 3 2 4 3" xfId="22717"/>
    <cellStyle name="Normal 2 22 3 2 5" xfId="7931"/>
    <cellStyle name="Normal 2 22 3 2 5 2" xfId="22718"/>
    <cellStyle name="Normal 2 22 3 2 5 3" xfId="22719"/>
    <cellStyle name="Normal 2 22 3 2 6" xfId="22720"/>
    <cellStyle name="Normal 2 22 3 2 7" xfId="22721"/>
    <cellStyle name="Normal 2 22 3 3" xfId="7932"/>
    <cellStyle name="Normal 2 22 3 3 2" xfId="7933"/>
    <cellStyle name="Normal 2 22 3 3 2 2" xfId="7934"/>
    <cellStyle name="Normal 2 22 3 3 2 2 2" xfId="22722"/>
    <cellStyle name="Normal 2 22 3 3 2 2 3" xfId="22723"/>
    <cellStyle name="Normal 2 22 3 3 2 3" xfId="7935"/>
    <cellStyle name="Normal 2 22 3 3 2 3 2" xfId="22724"/>
    <cellStyle name="Normal 2 22 3 3 2 3 3" xfId="22725"/>
    <cellStyle name="Normal 2 22 3 3 2 4" xfId="22726"/>
    <cellStyle name="Normal 2 22 3 3 2 5" xfId="22727"/>
    <cellStyle name="Normal 2 22 3 3 3" xfId="7936"/>
    <cellStyle name="Normal 2 22 3 3 3 2" xfId="22728"/>
    <cellStyle name="Normal 2 22 3 3 3 3" xfId="22729"/>
    <cellStyle name="Normal 2 22 3 3 4" xfId="7937"/>
    <cellStyle name="Normal 2 22 3 3 4 2" xfId="22730"/>
    <cellStyle name="Normal 2 22 3 3 4 3" xfId="22731"/>
    <cellStyle name="Normal 2 22 3 3 5" xfId="22732"/>
    <cellStyle name="Normal 2 22 3 3 6" xfId="22733"/>
    <cellStyle name="Normal 2 22 3 4" xfId="7938"/>
    <cellStyle name="Normal 2 22 3 4 2" xfId="7939"/>
    <cellStyle name="Normal 2 22 3 4 2 2" xfId="22734"/>
    <cellStyle name="Normal 2 22 3 4 2 3" xfId="22735"/>
    <cellStyle name="Normal 2 22 3 4 3" xfId="7940"/>
    <cellStyle name="Normal 2 22 3 4 3 2" xfId="22736"/>
    <cellStyle name="Normal 2 22 3 4 3 3" xfId="22737"/>
    <cellStyle name="Normal 2 22 3 4 4" xfId="22738"/>
    <cellStyle name="Normal 2 22 3 4 5" xfId="22739"/>
    <cellStyle name="Normal 2 22 3 5" xfId="7941"/>
    <cellStyle name="Normal 2 22 3 5 2" xfId="22740"/>
    <cellStyle name="Normal 2 22 3 5 3" xfId="22741"/>
    <cellStyle name="Normal 2 22 3 6" xfId="7942"/>
    <cellStyle name="Normal 2 22 3 6 2" xfId="22742"/>
    <cellStyle name="Normal 2 22 3 6 3" xfId="22743"/>
    <cellStyle name="Normal 2 22 3 7" xfId="22744"/>
    <cellStyle name="Normal 2 22 3 8" xfId="22745"/>
    <cellStyle name="Normal 2 22 4" xfId="7943"/>
    <cellStyle name="Normal 2 22 4 2" xfId="7944"/>
    <cellStyle name="Normal 2 22 4 2 2" xfId="7945"/>
    <cellStyle name="Normal 2 22 4 2 2 2" xfId="7946"/>
    <cellStyle name="Normal 2 22 4 2 2 2 2" xfId="7947"/>
    <cellStyle name="Normal 2 22 4 2 2 2 2 2" xfId="22746"/>
    <cellStyle name="Normal 2 22 4 2 2 2 2 3" xfId="22747"/>
    <cellStyle name="Normal 2 22 4 2 2 2 3" xfId="7948"/>
    <cellStyle name="Normal 2 22 4 2 2 2 3 2" xfId="22748"/>
    <cellStyle name="Normal 2 22 4 2 2 2 3 3" xfId="22749"/>
    <cellStyle name="Normal 2 22 4 2 2 2 4" xfId="22750"/>
    <cellStyle name="Normal 2 22 4 2 2 2 5" xfId="22751"/>
    <cellStyle name="Normal 2 22 4 2 2 3" xfId="7949"/>
    <cellStyle name="Normal 2 22 4 2 2 3 2" xfId="22752"/>
    <cellStyle name="Normal 2 22 4 2 2 3 3" xfId="22753"/>
    <cellStyle name="Normal 2 22 4 2 2 4" xfId="7950"/>
    <cellStyle name="Normal 2 22 4 2 2 4 2" xfId="22754"/>
    <cellStyle name="Normal 2 22 4 2 2 4 3" xfId="22755"/>
    <cellStyle name="Normal 2 22 4 2 2 5" xfId="22756"/>
    <cellStyle name="Normal 2 22 4 2 2 6" xfId="22757"/>
    <cellStyle name="Normal 2 22 4 2 3" xfId="7951"/>
    <cellStyle name="Normal 2 22 4 2 3 2" xfId="7952"/>
    <cellStyle name="Normal 2 22 4 2 3 2 2" xfId="22758"/>
    <cellStyle name="Normal 2 22 4 2 3 2 3" xfId="22759"/>
    <cellStyle name="Normal 2 22 4 2 3 3" xfId="7953"/>
    <cellStyle name="Normal 2 22 4 2 3 3 2" xfId="22760"/>
    <cellStyle name="Normal 2 22 4 2 3 3 3" xfId="22761"/>
    <cellStyle name="Normal 2 22 4 2 3 4" xfId="22762"/>
    <cellStyle name="Normal 2 22 4 2 3 5" xfId="22763"/>
    <cellStyle name="Normal 2 22 4 2 4" xfId="7954"/>
    <cellStyle name="Normal 2 22 4 2 4 2" xfId="22764"/>
    <cellStyle name="Normal 2 22 4 2 4 3" xfId="22765"/>
    <cellStyle name="Normal 2 22 4 2 5" xfId="7955"/>
    <cellStyle name="Normal 2 22 4 2 5 2" xfId="22766"/>
    <cellStyle name="Normal 2 22 4 2 5 3" xfId="22767"/>
    <cellStyle name="Normal 2 22 4 2 6" xfId="22768"/>
    <cellStyle name="Normal 2 22 4 2 7" xfId="22769"/>
    <cellStyle name="Normal 2 22 4 3" xfId="7956"/>
    <cellStyle name="Normal 2 22 4 3 2" xfId="7957"/>
    <cellStyle name="Normal 2 22 4 3 2 2" xfId="7958"/>
    <cellStyle name="Normal 2 22 4 3 2 2 2" xfId="22770"/>
    <cellStyle name="Normal 2 22 4 3 2 2 3" xfId="22771"/>
    <cellStyle name="Normal 2 22 4 3 2 3" xfId="7959"/>
    <cellStyle name="Normal 2 22 4 3 2 3 2" xfId="22772"/>
    <cellStyle name="Normal 2 22 4 3 2 3 3" xfId="22773"/>
    <cellStyle name="Normal 2 22 4 3 2 4" xfId="22774"/>
    <cellStyle name="Normal 2 22 4 3 2 5" xfId="22775"/>
    <cellStyle name="Normal 2 22 4 3 3" xfId="7960"/>
    <cellStyle name="Normal 2 22 4 3 3 2" xfId="22776"/>
    <cellStyle name="Normal 2 22 4 3 3 3" xfId="22777"/>
    <cellStyle name="Normal 2 22 4 3 4" xfId="7961"/>
    <cellStyle name="Normal 2 22 4 3 4 2" xfId="22778"/>
    <cellStyle name="Normal 2 22 4 3 4 3" xfId="22779"/>
    <cellStyle name="Normal 2 22 4 3 5" xfId="22780"/>
    <cellStyle name="Normal 2 22 4 3 6" xfId="22781"/>
    <cellStyle name="Normal 2 22 4 4" xfId="7962"/>
    <cellStyle name="Normal 2 22 4 4 2" xfId="7963"/>
    <cellStyle name="Normal 2 22 4 4 2 2" xfId="22782"/>
    <cellStyle name="Normal 2 22 4 4 2 3" xfId="22783"/>
    <cellStyle name="Normal 2 22 4 4 3" xfId="7964"/>
    <cellStyle name="Normal 2 22 4 4 3 2" xfId="22784"/>
    <cellStyle name="Normal 2 22 4 4 3 3" xfId="22785"/>
    <cellStyle name="Normal 2 22 4 4 4" xfId="22786"/>
    <cellStyle name="Normal 2 22 4 4 5" xfId="22787"/>
    <cellStyle name="Normal 2 22 4 5" xfId="7965"/>
    <cellStyle name="Normal 2 22 4 5 2" xfId="22788"/>
    <cellStyle name="Normal 2 22 4 5 3" xfId="22789"/>
    <cellStyle name="Normal 2 22 4 6" xfId="7966"/>
    <cellStyle name="Normal 2 22 4 6 2" xfId="22790"/>
    <cellStyle name="Normal 2 22 4 6 3" xfId="22791"/>
    <cellStyle name="Normal 2 22 4 7" xfId="22792"/>
    <cellStyle name="Normal 2 22 4 8" xfId="22793"/>
    <cellStyle name="Normal 2 22 5" xfId="7967"/>
    <cellStyle name="Normal 2 22 5 2" xfId="7968"/>
    <cellStyle name="Normal 2 22 5 2 2" xfId="7969"/>
    <cellStyle name="Normal 2 22 5 2 2 2" xfId="7970"/>
    <cellStyle name="Normal 2 22 5 2 2 2 2" xfId="22794"/>
    <cellStyle name="Normal 2 22 5 2 2 2 3" xfId="22795"/>
    <cellStyle name="Normal 2 22 5 2 2 3" xfId="7971"/>
    <cellStyle name="Normal 2 22 5 2 2 3 2" xfId="22796"/>
    <cellStyle name="Normal 2 22 5 2 2 3 3" xfId="22797"/>
    <cellStyle name="Normal 2 22 5 2 2 4" xfId="22798"/>
    <cellStyle name="Normal 2 22 5 2 2 5" xfId="22799"/>
    <cellStyle name="Normal 2 22 5 2 3" xfId="7972"/>
    <cellStyle name="Normal 2 22 5 2 3 2" xfId="22800"/>
    <cellStyle name="Normal 2 22 5 2 3 3" xfId="22801"/>
    <cellStyle name="Normal 2 22 5 2 4" xfId="7973"/>
    <cellStyle name="Normal 2 22 5 2 4 2" xfId="22802"/>
    <cellStyle name="Normal 2 22 5 2 4 3" xfId="22803"/>
    <cellStyle name="Normal 2 22 5 2 5" xfId="22804"/>
    <cellStyle name="Normal 2 22 5 2 6" xfId="22805"/>
    <cellStyle name="Normal 2 22 5 3" xfId="7974"/>
    <cellStyle name="Normal 2 22 5 3 2" xfId="7975"/>
    <cellStyle name="Normal 2 22 5 3 2 2" xfId="22806"/>
    <cellStyle name="Normal 2 22 5 3 2 3" xfId="22807"/>
    <cellStyle name="Normal 2 22 5 3 3" xfId="7976"/>
    <cellStyle name="Normal 2 22 5 3 3 2" xfId="22808"/>
    <cellStyle name="Normal 2 22 5 3 3 3" xfId="22809"/>
    <cellStyle name="Normal 2 22 5 3 4" xfId="22810"/>
    <cellStyle name="Normal 2 22 5 3 5" xfId="22811"/>
    <cellStyle name="Normal 2 22 5 4" xfId="7977"/>
    <cellStyle name="Normal 2 22 5 4 2" xfId="22812"/>
    <cellStyle name="Normal 2 22 5 4 3" xfId="22813"/>
    <cellStyle name="Normal 2 22 5 5" xfId="7978"/>
    <cellStyle name="Normal 2 22 5 5 2" xfId="22814"/>
    <cellStyle name="Normal 2 22 5 5 3" xfId="22815"/>
    <cellStyle name="Normal 2 22 5 6" xfId="22816"/>
    <cellStyle name="Normal 2 22 5 7" xfId="22817"/>
    <cellStyle name="Normal 2 22 6" xfId="7979"/>
    <cellStyle name="Normal 2 22 6 2" xfId="7980"/>
    <cellStyle name="Normal 2 22 6 2 2" xfId="7981"/>
    <cellStyle name="Normal 2 22 6 2 2 2" xfId="22818"/>
    <cellStyle name="Normal 2 22 6 2 2 3" xfId="22819"/>
    <cellStyle name="Normal 2 22 6 2 3" xfId="7982"/>
    <cellStyle name="Normal 2 22 6 2 3 2" xfId="22820"/>
    <cellStyle name="Normal 2 22 6 2 3 3" xfId="22821"/>
    <cellStyle name="Normal 2 22 6 2 4" xfId="22822"/>
    <cellStyle name="Normal 2 22 6 2 5" xfId="22823"/>
    <cellStyle name="Normal 2 22 6 3" xfId="7983"/>
    <cellStyle name="Normal 2 22 6 3 2" xfId="22824"/>
    <cellStyle name="Normal 2 22 6 3 3" xfId="22825"/>
    <cellStyle name="Normal 2 22 6 4" xfId="7984"/>
    <cellStyle name="Normal 2 22 6 4 2" xfId="22826"/>
    <cellStyle name="Normal 2 22 6 4 3" xfId="22827"/>
    <cellStyle name="Normal 2 22 6 5" xfId="22828"/>
    <cellStyle name="Normal 2 22 6 6" xfId="22829"/>
    <cellStyle name="Normal 2 22 7" xfId="7985"/>
    <cellStyle name="Normal 2 22 7 2" xfId="7986"/>
    <cellStyle name="Normal 2 22 7 2 2" xfId="22830"/>
    <cellStyle name="Normal 2 22 7 2 3" xfId="22831"/>
    <cellStyle name="Normal 2 22 7 3" xfId="7987"/>
    <cellStyle name="Normal 2 22 7 3 2" xfId="22832"/>
    <cellStyle name="Normal 2 22 7 3 3" xfId="22833"/>
    <cellStyle name="Normal 2 22 7 4" xfId="22834"/>
    <cellStyle name="Normal 2 22 7 5" xfId="22835"/>
    <cellStyle name="Normal 2 22 8" xfId="7988"/>
    <cellStyle name="Normal 2 22 8 2" xfId="22836"/>
    <cellStyle name="Normal 2 22 8 3" xfId="22837"/>
    <cellStyle name="Normal 2 22 9" xfId="7989"/>
    <cellStyle name="Normal 2 22 9 2" xfId="22838"/>
    <cellStyle name="Normal 2 22 9 3" xfId="22839"/>
    <cellStyle name="Normal 2 23" xfId="7990"/>
    <cellStyle name="Normal 2 23 10" xfId="22840"/>
    <cellStyle name="Normal 2 23 11" xfId="22841"/>
    <cellStyle name="Normal 2 23 2" xfId="7991"/>
    <cellStyle name="Normal 2 23 2 2" xfId="7992"/>
    <cellStyle name="Normal 2 23 2 2 2" xfId="7993"/>
    <cellStyle name="Normal 2 23 2 2 2 2" xfId="7994"/>
    <cellStyle name="Normal 2 23 2 2 2 2 2" xfId="7995"/>
    <cellStyle name="Normal 2 23 2 2 2 2 2 2" xfId="22842"/>
    <cellStyle name="Normal 2 23 2 2 2 2 2 3" xfId="22843"/>
    <cellStyle name="Normal 2 23 2 2 2 2 3" xfId="7996"/>
    <cellStyle name="Normal 2 23 2 2 2 2 3 2" xfId="22844"/>
    <cellStyle name="Normal 2 23 2 2 2 2 3 3" xfId="22845"/>
    <cellStyle name="Normal 2 23 2 2 2 2 4" xfId="22846"/>
    <cellStyle name="Normal 2 23 2 2 2 2 5" xfId="22847"/>
    <cellStyle name="Normal 2 23 2 2 2 3" xfId="7997"/>
    <cellStyle name="Normal 2 23 2 2 2 3 2" xfId="22848"/>
    <cellStyle name="Normal 2 23 2 2 2 3 3" xfId="22849"/>
    <cellStyle name="Normal 2 23 2 2 2 4" xfId="7998"/>
    <cellStyle name="Normal 2 23 2 2 2 4 2" xfId="22850"/>
    <cellStyle name="Normal 2 23 2 2 2 4 3" xfId="22851"/>
    <cellStyle name="Normal 2 23 2 2 2 5" xfId="22852"/>
    <cellStyle name="Normal 2 23 2 2 2 6" xfId="22853"/>
    <cellStyle name="Normal 2 23 2 2 3" xfId="7999"/>
    <cellStyle name="Normal 2 23 2 2 3 2" xfId="8000"/>
    <cellStyle name="Normal 2 23 2 2 3 2 2" xfId="22854"/>
    <cellStyle name="Normal 2 23 2 2 3 2 3" xfId="22855"/>
    <cellStyle name="Normal 2 23 2 2 3 3" xfId="8001"/>
    <cellStyle name="Normal 2 23 2 2 3 3 2" xfId="22856"/>
    <cellStyle name="Normal 2 23 2 2 3 3 3" xfId="22857"/>
    <cellStyle name="Normal 2 23 2 2 3 4" xfId="22858"/>
    <cellStyle name="Normal 2 23 2 2 3 5" xfId="22859"/>
    <cellStyle name="Normal 2 23 2 2 4" xfId="8002"/>
    <cellStyle name="Normal 2 23 2 2 4 2" xfId="22860"/>
    <cellStyle name="Normal 2 23 2 2 4 3" xfId="22861"/>
    <cellStyle name="Normal 2 23 2 2 5" xfId="8003"/>
    <cellStyle name="Normal 2 23 2 2 5 2" xfId="22862"/>
    <cellStyle name="Normal 2 23 2 2 5 3" xfId="22863"/>
    <cellStyle name="Normal 2 23 2 2 6" xfId="22864"/>
    <cellStyle name="Normal 2 23 2 2 7" xfId="22865"/>
    <cellStyle name="Normal 2 23 2 3" xfId="8004"/>
    <cellStyle name="Normal 2 23 2 3 2" xfId="8005"/>
    <cellStyle name="Normal 2 23 2 3 2 2" xfId="8006"/>
    <cellStyle name="Normal 2 23 2 3 2 2 2" xfId="22866"/>
    <cellStyle name="Normal 2 23 2 3 2 2 3" xfId="22867"/>
    <cellStyle name="Normal 2 23 2 3 2 3" xfId="8007"/>
    <cellStyle name="Normal 2 23 2 3 2 3 2" xfId="22868"/>
    <cellStyle name="Normal 2 23 2 3 2 3 3" xfId="22869"/>
    <cellStyle name="Normal 2 23 2 3 2 4" xfId="22870"/>
    <cellStyle name="Normal 2 23 2 3 2 5" xfId="22871"/>
    <cellStyle name="Normal 2 23 2 3 3" xfId="8008"/>
    <cellStyle name="Normal 2 23 2 3 3 2" xfId="22872"/>
    <cellStyle name="Normal 2 23 2 3 3 3" xfId="22873"/>
    <cellStyle name="Normal 2 23 2 3 4" xfId="8009"/>
    <cellStyle name="Normal 2 23 2 3 4 2" xfId="22874"/>
    <cellStyle name="Normal 2 23 2 3 4 3" xfId="22875"/>
    <cellStyle name="Normal 2 23 2 3 5" xfId="22876"/>
    <cellStyle name="Normal 2 23 2 3 6" xfId="22877"/>
    <cellStyle name="Normal 2 23 2 4" xfId="8010"/>
    <cellStyle name="Normal 2 23 2 4 2" xfId="8011"/>
    <cellStyle name="Normal 2 23 2 4 2 2" xfId="22878"/>
    <cellStyle name="Normal 2 23 2 4 2 3" xfId="22879"/>
    <cellStyle name="Normal 2 23 2 4 3" xfId="8012"/>
    <cellStyle name="Normal 2 23 2 4 3 2" xfId="22880"/>
    <cellStyle name="Normal 2 23 2 4 3 3" xfId="22881"/>
    <cellStyle name="Normal 2 23 2 4 4" xfId="22882"/>
    <cellStyle name="Normal 2 23 2 4 5" xfId="22883"/>
    <cellStyle name="Normal 2 23 2 5" xfId="8013"/>
    <cellStyle name="Normal 2 23 2 5 2" xfId="22884"/>
    <cellStyle name="Normal 2 23 2 5 3" xfId="22885"/>
    <cellStyle name="Normal 2 23 2 6" xfId="8014"/>
    <cellStyle name="Normal 2 23 2 6 2" xfId="22886"/>
    <cellStyle name="Normal 2 23 2 6 3" xfId="22887"/>
    <cellStyle name="Normal 2 23 2 7" xfId="22888"/>
    <cellStyle name="Normal 2 23 2 8" xfId="22889"/>
    <cellStyle name="Normal 2 23 3" xfId="8015"/>
    <cellStyle name="Normal 2 23 3 2" xfId="8016"/>
    <cellStyle name="Normal 2 23 3 2 2" xfId="8017"/>
    <cellStyle name="Normal 2 23 3 2 2 2" xfId="8018"/>
    <cellStyle name="Normal 2 23 3 2 2 2 2" xfId="8019"/>
    <cellStyle name="Normal 2 23 3 2 2 2 2 2" xfId="22890"/>
    <cellStyle name="Normal 2 23 3 2 2 2 2 3" xfId="22891"/>
    <cellStyle name="Normal 2 23 3 2 2 2 3" xfId="8020"/>
    <cellStyle name="Normal 2 23 3 2 2 2 3 2" xfId="22892"/>
    <cellStyle name="Normal 2 23 3 2 2 2 3 3" xfId="22893"/>
    <cellStyle name="Normal 2 23 3 2 2 2 4" xfId="22894"/>
    <cellStyle name="Normal 2 23 3 2 2 2 5" xfId="22895"/>
    <cellStyle name="Normal 2 23 3 2 2 3" xfId="8021"/>
    <cellStyle name="Normal 2 23 3 2 2 3 2" xfId="22896"/>
    <cellStyle name="Normal 2 23 3 2 2 3 3" xfId="22897"/>
    <cellStyle name="Normal 2 23 3 2 2 4" xfId="8022"/>
    <cellStyle name="Normal 2 23 3 2 2 4 2" xfId="22898"/>
    <cellStyle name="Normal 2 23 3 2 2 4 3" xfId="22899"/>
    <cellStyle name="Normal 2 23 3 2 2 5" xfId="22900"/>
    <cellStyle name="Normal 2 23 3 2 2 6" xfId="22901"/>
    <cellStyle name="Normal 2 23 3 2 3" xfId="8023"/>
    <cellStyle name="Normal 2 23 3 2 3 2" xfId="8024"/>
    <cellStyle name="Normal 2 23 3 2 3 2 2" xfId="22902"/>
    <cellStyle name="Normal 2 23 3 2 3 2 3" xfId="22903"/>
    <cellStyle name="Normal 2 23 3 2 3 3" xfId="8025"/>
    <cellStyle name="Normal 2 23 3 2 3 3 2" xfId="22904"/>
    <cellStyle name="Normal 2 23 3 2 3 3 3" xfId="22905"/>
    <cellStyle name="Normal 2 23 3 2 3 4" xfId="22906"/>
    <cellStyle name="Normal 2 23 3 2 3 5" xfId="22907"/>
    <cellStyle name="Normal 2 23 3 2 4" xfId="8026"/>
    <cellStyle name="Normal 2 23 3 2 4 2" xfId="22908"/>
    <cellStyle name="Normal 2 23 3 2 4 3" xfId="22909"/>
    <cellStyle name="Normal 2 23 3 2 5" xfId="8027"/>
    <cellStyle name="Normal 2 23 3 2 5 2" xfId="22910"/>
    <cellStyle name="Normal 2 23 3 2 5 3" xfId="22911"/>
    <cellStyle name="Normal 2 23 3 2 6" xfId="22912"/>
    <cellStyle name="Normal 2 23 3 2 7" xfId="22913"/>
    <cellStyle name="Normal 2 23 3 3" xfId="8028"/>
    <cellStyle name="Normal 2 23 3 3 2" xfId="8029"/>
    <cellStyle name="Normal 2 23 3 3 2 2" xfId="8030"/>
    <cellStyle name="Normal 2 23 3 3 2 2 2" xfId="22914"/>
    <cellStyle name="Normal 2 23 3 3 2 2 3" xfId="22915"/>
    <cellStyle name="Normal 2 23 3 3 2 3" xfId="8031"/>
    <cellStyle name="Normal 2 23 3 3 2 3 2" xfId="22916"/>
    <cellStyle name="Normal 2 23 3 3 2 3 3" xfId="22917"/>
    <cellStyle name="Normal 2 23 3 3 2 4" xfId="22918"/>
    <cellStyle name="Normal 2 23 3 3 2 5" xfId="22919"/>
    <cellStyle name="Normal 2 23 3 3 3" xfId="8032"/>
    <cellStyle name="Normal 2 23 3 3 3 2" xfId="22920"/>
    <cellStyle name="Normal 2 23 3 3 3 3" xfId="22921"/>
    <cellStyle name="Normal 2 23 3 3 4" xfId="8033"/>
    <cellStyle name="Normal 2 23 3 3 4 2" xfId="22922"/>
    <cellStyle name="Normal 2 23 3 3 4 3" xfId="22923"/>
    <cellStyle name="Normal 2 23 3 3 5" xfId="22924"/>
    <cellStyle name="Normal 2 23 3 3 6" xfId="22925"/>
    <cellStyle name="Normal 2 23 3 4" xfId="8034"/>
    <cellStyle name="Normal 2 23 3 4 2" xfId="8035"/>
    <cellStyle name="Normal 2 23 3 4 2 2" xfId="22926"/>
    <cellStyle name="Normal 2 23 3 4 2 3" xfId="22927"/>
    <cellStyle name="Normal 2 23 3 4 3" xfId="8036"/>
    <cellStyle name="Normal 2 23 3 4 3 2" xfId="22928"/>
    <cellStyle name="Normal 2 23 3 4 3 3" xfId="22929"/>
    <cellStyle name="Normal 2 23 3 4 4" xfId="22930"/>
    <cellStyle name="Normal 2 23 3 4 5" xfId="22931"/>
    <cellStyle name="Normal 2 23 3 5" xfId="8037"/>
    <cellStyle name="Normal 2 23 3 5 2" xfId="22932"/>
    <cellStyle name="Normal 2 23 3 5 3" xfId="22933"/>
    <cellStyle name="Normal 2 23 3 6" xfId="8038"/>
    <cellStyle name="Normal 2 23 3 6 2" xfId="22934"/>
    <cellStyle name="Normal 2 23 3 6 3" xfId="22935"/>
    <cellStyle name="Normal 2 23 3 7" xfId="22936"/>
    <cellStyle name="Normal 2 23 3 8" xfId="22937"/>
    <cellStyle name="Normal 2 23 4" xfId="8039"/>
    <cellStyle name="Normal 2 23 4 2" xfId="8040"/>
    <cellStyle name="Normal 2 23 4 2 2" xfId="8041"/>
    <cellStyle name="Normal 2 23 4 2 2 2" xfId="8042"/>
    <cellStyle name="Normal 2 23 4 2 2 2 2" xfId="8043"/>
    <cellStyle name="Normal 2 23 4 2 2 2 2 2" xfId="22938"/>
    <cellStyle name="Normal 2 23 4 2 2 2 2 3" xfId="22939"/>
    <cellStyle name="Normal 2 23 4 2 2 2 3" xfId="8044"/>
    <cellStyle name="Normal 2 23 4 2 2 2 3 2" xfId="22940"/>
    <cellStyle name="Normal 2 23 4 2 2 2 3 3" xfId="22941"/>
    <cellStyle name="Normal 2 23 4 2 2 2 4" xfId="22942"/>
    <cellStyle name="Normal 2 23 4 2 2 2 5" xfId="22943"/>
    <cellStyle name="Normal 2 23 4 2 2 3" xfId="8045"/>
    <cellStyle name="Normal 2 23 4 2 2 3 2" xfId="22944"/>
    <cellStyle name="Normal 2 23 4 2 2 3 3" xfId="22945"/>
    <cellStyle name="Normal 2 23 4 2 2 4" xfId="8046"/>
    <cellStyle name="Normal 2 23 4 2 2 4 2" xfId="22946"/>
    <cellStyle name="Normal 2 23 4 2 2 4 3" xfId="22947"/>
    <cellStyle name="Normal 2 23 4 2 2 5" xfId="22948"/>
    <cellStyle name="Normal 2 23 4 2 2 6" xfId="22949"/>
    <cellStyle name="Normal 2 23 4 2 3" xfId="8047"/>
    <cellStyle name="Normal 2 23 4 2 3 2" xfId="8048"/>
    <cellStyle name="Normal 2 23 4 2 3 2 2" xfId="22950"/>
    <cellStyle name="Normal 2 23 4 2 3 2 3" xfId="22951"/>
    <cellStyle name="Normal 2 23 4 2 3 3" xfId="8049"/>
    <cellStyle name="Normal 2 23 4 2 3 3 2" xfId="22952"/>
    <cellStyle name="Normal 2 23 4 2 3 3 3" xfId="22953"/>
    <cellStyle name="Normal 2 23 4 2 3 4" xfId="22954"/>
    <cellStyle name="Normal 2 23 4 2 3 5" xfId="22955"/>
    <cellStyle name="Normal 2 23 4 2 4" xfId="8050"/>
    <cellStyle name="Normal 2 23 4 2 4 2" xfId="22956"/>
    <cellStyle name="Normal 2 23 4 2 4 3" xfId="22957"/>
    <cellStyle name="Normal 2 23 4 2 5" xfId="8051"/>
    <cellStyle name="Normal 2 23 4 2 5 2" xfId="22958"/>
    <cellStyle name="Normal 2 23 4 2 5 3" xfId="22959"/>
    <cellStyle name="Normal 2 23 4 2 6" xfId="22960"/>
    <cellStyle name="Normal 2 23 4 2 7" xfId="22961"/>
    <cellStyle name="Normal 2 23 4 3" xfId="8052"/>
    <cellStyle name="Normal 2 23 4 3 2" xfId="8053"/>
    <cellStyle name="Normal 2 23 4 3 2 2" xfId="8054"/>
    <cellStyle name="Normal 2 23 4 3 2 2 2" xfId="22962"/>
    <cellStyle name="Normal 2 23 4 3 2 2 3" xfId="22963"/>
    <cellStyle name="Normal 2 23 4 3 2 3" xfId="8055"/>
    <cellStyle name="Normal 2 23 4 3 2 3 2" xfId="22964"/>
    <cellStyle name="Normal 2 23 4 3 2 3 3" xfId="22965"/>
    <cellStyle name="Normal 2 23 4 3 2 4" xfId="22966"/>
    <cellStyle name="Normal 2 23 4 3 2 5" xfId="22967"/>
    <cellStyle name="Normal 2 23 4 3 3" xfId="8056"/>
    <cellStyle name="Normal 2 23 4 3 3 2" xfId="22968"/>
    <cellStyle name="Normal 2 23 4 3 3 3" xfId="22969"/>
    <cellStyle name="Normal 2 23 4 3 4" xfId="8057"/>
    <cellStyle name="Normal 2 23 4 3 4 2" xfId="22970"/>
    <cellStyle name="Normal 2 23 4 3 4 3" xfId="22971"/>
    <cellStyle name="Normal 2 23 4 3 5" xfId="22972"/>
    <cellStyle name="Normal 2 23 4 3 6" xfId="22973"/>
    <cellStyle name="Normal 2 23 4 4" xfId="8058"/>
    <cellStyle name="Normal 2 23 4 4 2" xfId="8059"/>
    <cellStyle name="Normal 2 23 4 4 2 2" xfId="22974"/>
    <cellStyle name="Normal 2 23 4 4 2 3" xfId="22975"/>
    <cellStyle name="Normal 2 23 4 4 3" xfId="8060"/>
    <cellStyle name="Normal 2 23 4 4 3 2" xfId="22976"/>
    <cellStyle name="Normal 2 23 4 4 3 3" xfId="22977"/>
    <cellStyle name="Normal 2 23 4 4 4" xfId="22978"/>
    <cellStyle name="Normal 2 23 4 4 5" xfId="22979"/>
    <cellStyle name="Normal 2 23 4 5" xfId="8061"/>
    <cellStyle name="Normal 2 23 4 5 2" xfId="22980"/>
    <cellStyle name="Normal 2 23 4 5 3" xfId="22981"/>
    <cellStyle name="Normal 2 23 4 6" xfId="8062"/>
    <cellStyle name="Normal 2 23 4 6 2" xfId="22982"/>
    <cellStyle name="Normal 2 23 4 6 3" xfId="22983"/>
    <cellStyle name="Normal 2 23 4 7" xfId="22984"/>
    <cellStyle name="Normal 2 23 4 8" xfId="22985"/>
    <cellStyle name="Normal 2 23 5" xfId="8063"/>
    <cellStyle name="Normal 2 23 5 2" xfId="8064"/>
    <cellStyle name="Normal 2 23 5 2 2" xfId="8065"/>
    <cellStyle name="Normal 2 23 5 2 2 2" xfId="8066"/>
    <cellStyle name="Normal 2 23 5 2 2 2 2" xfId="22986"/>
    <cellStyle name="Normal 2 23 5 2 2 2 3" xfId="22987"/>
    <cellStyle name="Normal 2 23 5 2 2 3" xfId="8067"/>
    <cellStyle name="Normal 2 23 5 2 2 3 2" xfId="22988"/>
    <cellStyle name="Normal 2 23 5 2 2 3 3" xfId="22989"/>
    <cellStyle name="Normal 2 23 5 2 2 4" xfId="22990"/>
    <cellStyle name="Normal 2 23 5 2 2 5" xfId="22991"/>
    <cellStyle name="Normal 2 23 5 2 3" xfId="8068"/>
    <cellStyle name="Normal 2 23 5 2 3 2" xfId="22992"/>
    <cellStyle name="Normal 2 23 5 2 3 3" xfId="22993"/>
    <cellStyle name="Normal 2 23 5 2 4" xfId="8069"/>
    <cellStyle name="Normal 2 23 5 2 4 2" xfId="22994"/>
    <cellStyle name="Normal 2 23 5 2 4 3" xfId="22995"/>
    <cellStyle name="Normal 2 23 5 2 5" xfId="22996"/>
    <cellStyle name="Normal 2 23 5 2 6" xfId="22997"/>
    <cellStyle name="Normal 2 23 5 3" xfId="8070"/>
    <cellStyle name="Normal 2 23 5 3 2" xfId="8071"/>
    <cellStyle name="Normal 2 23 5 3 2 2" xfId="22998"/>
    <cellStyle name="Normal 2 23 5 3 2 3" xfId="22999"/>
    <cellStyle name="Normal 2 23 5 3 3" xfId="8072"/>
    <cellStyle name="Normal 2 23 5 3 3 2" xfId="23000"/>
    <cellStyle name="Normal 2 23 5 3 3 3" xfId="23001"/>
    <cellStyle name="Normal 2 23 5 3 4" xfId="23002"/>
    <cellStyle name="Normal 2 23 5 3 5" xfId="23003"/>
    <cellStyle name="Normal 2 23 5 4" xfId="8073"/>
    <cellStyle name="Normal 2 23 5 4 2" xfId="23004"/>
    <cellStyle name="Normal 2 23 5 4 3" xfId="23005"/>
    <cellStyle name="Normal 2 23 5 5" xfId="8074"/>
    <cellStyle name="Normal 2 23 5 5 2" xfId="23006"/>
    <cellStyle name="Normal 2 23 5 5 3" xfId="23007"/>
    <cellStyle name="Normal 2 23 5 6" xfId="23008"/>
    <cellStyle name="Normal 2 23 5 7" xfId="23009"/>
    <cellStyle name="Normal 2 23 6" xfId="8075"/>
    <cellStyle name="Normal 2 23 6 2" xfId="8076"/>
    <cellStyle name="Normal 2 23 6 2 2" xfId="8077"/>
    <cellStyle name="Normal 2 23 6 2 2 2" xfId="23010"/>
    <cellStyle name="Normal 2 23 6 2 2 3" xfId="23011"/>
    <cellStyle name="Normal 2 23 6 2 3" xfId="8078"/>
    <cellStyle name="Normal 2 23 6 2 3 2" xfId="23012"/>
    <cellStyle name="Normal 2 23 6 2 3 3" xfId="23013"/>
    <cellStyle name="Normal 2 23 6 2 4" xfId="23014"/>
    <cellStyle name="Normal 2 23 6 2 5" xfId="23015"/>
    <cellStyle name="Normal 2 23 6 3" xfId="8079"/>
    <cellStyle name="Normal 2 23 6 3 2" xfId="23016"/>
    <cellStyle name="Normal 2 23 6 3 3" xfId="23017"/>
    <cellStyle name="Normal 2 23 6 4" xfId="8080"/>
    <cellStyle name="Normal 2 23 6 4 2" xfId="23018"/>
    <cellStyle name="Normal 2 23 6 4 3" xfId="23019"/>
    <cellStyle name="Normal 2 23 6 5" xfId="23020"/>
    <cellStyle name="Normal 2 23 6 6" xfId="23021"/>
    <cellStyle name="Normal 2 23 7" xfId="8081"/>
    <cellStyle name="Normal 2 23 7 2" xfId="8082"/>
    <cellStyle name="Normal 2 23 7 2 2" xfId="23022"/>
    <cellStyle name="Normal 2 23 7 2 3" xfId="23023"/>
    <cellStyle name="Normal 2 23 7 3" xfId="8083"/>
    <cellStyle name="Normal 2 23 7 3 2" xfId="23024"/>
    <cellStyle name="Normal 2 23 7 3 3" xfId="23025"/>
    <cellStyle name="Normal 2 23 7 4" xfId="23026"/>
    <cellStyle name="Normal 2 23 7 5" xfId="23027"/>
    <cellStyle name="Normal 2 23 8" xfId="8084"/>
    <cellStyle name="Normal 2 23 8 2" xfId="23028"/>
    <cellStyle name="Normal 2 23 8 3" xfId="23029"/>
    <cellStyle name="Normal 2 23 9" xfId="8085"/>
    <cellStyle name="Normal 2 23 9 2" xfId="23030"/>
    <cellStyle name="Normal 2 23 9 3" xfId="23031"/>
    <cellStyle name="Normal 2 24" xfId="8086"/>
    <cellStyle name="Normal 2 24 10" xfId="23032"/>
    <cellStyle name="Normal 2 24 11" xfId="23033"/>
    <cellStyle name="Normal 2 24 2" xfId="8087"/>
    <cellStyle name="Normal 2 24 2 2" xfId="8088"/>
    <cellStyle name="Normal 2 24 2 2 2" xfId="8089"/>
    <cellStyle name="Normal 2 24 2 2 2 2" xfId="8090"/>
    <cellStyle name="Normal 2 24 2 2 2 2 2" xfId="8091"/>
    <cellStyle name="Normal 2 24 2 2 2 2 2 2" xfId="23034"/>
    <cellStyle name="Normal 2 24 2 2 2 2 2 3" xfId="23035"/>
    <cellStyle name="Normal 2 24 2 2 2 2 3" xfId="8092"/>
    <cellStyle name="Normal 2 24 2 2 2 2 3 2" xfId="23036"/>
    <cellStyle name="Normal 2 24 2 2 2 2 3 3" xfId="23037"/>
    <cellStyle name="Normal 2 24 2 2 2 2 4" xfId="23038"/>
    <cellStyle name="Normal 2 24 2 2 2 2 5" xfId="23039"/>
    <cellStyle name="Normal 2 24 2 2 2 3" xfId="8093"/>
    <cellStyle name="Normal 2 24 2 2 2 3 2" xfId="23040"/>
    <cellStyle name="Normal 2 24 2 2 2 3 3" xfId="23041"/>
    <cellStyle name="Normal 2 24 2 2 2 4" xfId="8094"/>
    <cellStyle name="Normal 2 24 2 2 2 4 2" xfId="23042"/>
    <cellStyle name="Normal 2 24 2 2 2 4 3" xfId="23043"/>
    <cellStyle name="Normal 2 24 2 2 2 5" xfId="23044"/>
    <cellStyle name="Normal 2 24 2 2 2 6" xfId="23045"/>
    <cellStyle name="Normal 2 24 2 2 3" xfId="8095"/>
    <cellStyle name="Normal 2 24 2 2 3 2" xfId="8096"/>
    <cellStyle name="Normal 2 24 2 2 3 2 2" xfId="23046"/>
    <cellStyle name="Normal 2 24 2 2 3 2 3" xfId="23047"/>
    <cellStyle name="Normal 2 24 2 2 3 3" xfId="8097"/>
    <cellStyle name="Normal 2 24 2 2 3 3 2" xfId="23048"/>
    <cellStyle name="Normal 2 24 2 2 3 3 3" xfId="23049"/>
    <cellStyle name="Normal 2 24 2 2 3 4" xfId="23050"/>
    <cellStyle name="Normal 2 24 2 2 3 5" xfId="23051"/>
    <cellStyle name="Normal 2 24 2 2 4" xfId="8098"/>
    <cellStyle name="Normal 2 24 2 2 4 2" xfId="23052"/>
    <cellStyle name="Normal 2 24 2 2 4 3" xfId="23053"/>
    <cellStyle name="Normal 2 24 2 2 5" xfId="8099"/>
    <cellStyle name="Normal 2 24 2 2 5 2" xfId="23054"/>
    <cellStyle name="Normal 2 24 2 2 5 3" xfId="23055"/>
    <cellStyle name="Normal 2 24 2 2 6" xfId="23056"/>
    <cellStyle name="Normal 2 24 2 2 7" xfId="23057"/>
    <cellStyle name="Normal 2 24 2 3" xfId="8100"/>
    <cellStyle name="Normal 2 24 2 3 2" xfId="8101"/>
    <cellStyle name="Normal 2 24 2 3 2 2" xfId="8102"/>
    <cellStyle name="Normal 2 24 2 3 2 2 2" xfId="23058"/>
    <cellStyle name="Normal 2 24 2 3 2 2 3" xfId="23059"/>
    <cellStyle name="Normal 2 24 2 3 2 3" xfId="8103"/>
    <cellStyle name="Normal 2 24 2 3 2 3 2" xfId="23060"/>
    <cellStyle name="Normal 2 24 2 3 2 3 3" xfId="23061"/>
    <cellStyle name="Normal 2 24 2 3 2 4" xfId="23062"/>
    <cellStyle name="Normal 2 24 2 3 2 5" xfId="23063"/>
    <cellStyle name="Normal 2 24 2 3 3" xfId="8104"/>
    <cellStyle name="Normal 2 24 2 3 3 2" xfId="23064"/>
    <cellStyle name="Normal 2 24 2 3 3 3" xfId="23065"/>
    <cellStyle name="Normal 2 24 2 3 4" xfId="8105"/>
    <cellStyle name="Normal 2 24 2 3 4 2" xfId="23066"/>
    <cellStyle name="Normal 2 24 2 3 4 3" xfId="23067"/>
    <cellStyle name="Normal 2 24 2 3 5" xfId="23068"/>
    <cellStyle name="Normal 2 24 2 3 6" xfId="23069"/>
    <cellStyle name="Normal 2 24 2 4" xfId="8106"/>
    <cellStyle name="Normal 2 24 2 4 2" xfId="8107"/>
    <cellStyle name="Normal 2 24 2 4 2 2" xfId="23070"/>
    <cellStyle name="Normal 2 24 2 4 2 3" xfId="23071"/>
    <cellStyle name="Normal 2 24 2 4 3" xfId="8108"/>
    <cellStyle name="Normal 2 24 2 4 3 2" xfId="23072"/>
    <cellStyle name="Normal 2 24 2 4 3 3" xfId="23073"/>
    <cellStyle name="Normal 2 24 2 4 4" xfId="23074"/>
    <cellStyle name="Normal 2 24 2 4 5" xfId="23075"/>
    <cellStyle name="Normal 2 24 2 5" xfId="8109"/>
    <cellStyle name="Normal 2 24 2 5 2" xfId="23076"/>
    <cellStyle name="Normal 2 24 2 5 3" xfId="23077"/>
    <cellStyle name="Normal 2 24 2 6" xfId="8110"/>
    <cellStyle name="Normal 2 24 2 6 2" xfId="23078"/>
    <cellStyle name="Normal 2 24 2 6 3" xfId="23079"/>
    <cellStyle name="Normal 2 24 2 7" xfId="23080"/>
    <cellStyle name="Normal 2 24 2 8" xfId="23081"/>
    <cellStyle name="Normal 2 24 3" xfId="8111"/>
    <cellStyle name="Normal 2 24 3 2" xfId="8112"/>
    <cellStyle name="Normal 2 24 3 2 2" xfId="8113"/>
    <cellStyle name="Normal 2 24 3 2 2 2" xfId="8114"/>
    <cellStyle name="Normal 2 24 3 2 2 2 2" xfId="8115"/>
    <cellStyle name="Normal 2 24 3 2 2 2 2 2" xfId="23082"/>
    <cellStyle name="Normal 2 24 3 2 2 2 2 3" xfId="23083"/>
    <cellStyle name="Normal 2 24 3 2 2 2 3" xfId="8116"/>
    <cellStyle name="Normal 2 24 3 2 2 2 3 2" xfId="23084"/>
    <cellStyle name="Normal 2 24 3 2 2 2 3 3" xfId="23085"/>
    <cellStyle name="Normal 2 24 3 2 2 2 4" xfId="23086"/>
    <cellStyle name="Normal 2 24 3 2 2 2 5" xfId="23087"/>
    <cellStyle name="Normal 2 24 3 2 2 3" xfId="8117"/>
    <cellStyle name="Normal 2 24 3 2 2 3 2" xfId="23088"/>
    <cellStyle name="Normal 2 24 3 2 2 3 3" xfId="23089"/>
    <cellStyle name="Normal 2 24 3 2 2 4" xfId="8118"/>
    <cellStyle name="Normal 2 24 3 2 2 4 2" xfId="23090"/>
    <cellStyle name="Normal 2 24 3 2 2 4 3" xfId="23091"/>
    <cellStyle name="Normal 2 24 3 2 2 5" xfId="23092"/>
    <cellStyle name="Normal 2 24 3 2 2 6" xfId="23093"/>
    <cellStyle name="Normal 2 24 3 2 3" xfId="8119"/>
    <cellStyle name="Normal 2 24 3 2 3 2" xfId="8120"/>
    <cellStyle name="Normal 2 24 3 2 3 2 2" xfId="23094"/>
    <cellStyle name="Normal 2 24 3 2 3 2 3" xfId="23095"/>
    <cellStyle name="Normal 2 24 3 2 3 3" xfId="8121"/>
    <cellStyle name="Normal 2 24 3 2 3 3 2" xfId="23096"/>
    <cellStyle name="Normal 2 24 3 2 3 3 3" xfId="23097"/>
    <cellStyle name="Normal 2 24 3 2 3 4" xfId="23098"/>
    <cellStyle name="Normal 2 24 3 2 3 5" xfId="23099"/>
    <cellStyle name="Normal 2 24 3 2 4" xfId="8122"/>
    <cellStyle name="Normal 2 24 3 2 4 2" xfId="23100"/>
    <cellStyle name="Normal 2 24 3 2 4 3" xfId="23101"/>
    <cellStyle name="Normal 2 24 3 2 5" xfId="8123"/>
    <cellStyle name="Normal 2 24 3 2 5 2" xfId="23102"/>
    <cellStyle name="Normal 2 24 3 2 5 3" xfId="23103"/>
    <cellStyle name="Normal 2 24 3 2 6" xfId="23104"/>
    <cellStyle name="Normal 2 24 3 2 7" xfId="23105"/>
    <cellStyle name="Normal 2 24 3 3" xfId="8124"/>
    <cellStyle name="Normal 2 24 3 3 2" xfId="8125"/>
    <cellStyle name="Normal 2 24 3 3 2 2" xfId="8126"/>
    <cellStyle name="Normal 2 24 3 3 2 2 2" xfId="23106"/>
    <cellStyle name="Normal 2 24 3 3 2 2 3" xfId="23107"/>
    <cellStyle name="Normal 2 24 3 3 2 3" xfId="8127"/>
    <cellStyle name="Normal 2 24 3 3 2 3 2" xfId="23108"/>
    <cellStyle name="Normal 2 24 3 3 2 3 3" xfId="23109"/>
    <cellStyle name="Normal 2 24 3 3 2 4" xfId="23110"/>
    <cellStyle name="Normal 2 24 3 3 2 5" xfId="23111"/>
    <cellStyle name="Normal 2 24 3 3 3" xfId="8128"/>
    <cellStyle name="Normal 2 24 3 3 3 2" xfId="23112"/>
    <cellStyle name="Normal 2 24 3 3 3 3" xfId="23113"/>
    <cellStyle name="Normal 2 24 3 3 4" xfId="8129"/>
    <cellStyle name="Normal 2 24 3 3 4 2" xfId="23114"/>
    <cellStyle name="Normal 2 24 3 3 4 3" xfId="23115"/>
    <cellStyle name="Normal 2 24 3 3 5" xfId="23116"/>
    <cellStyle name="Normal 2 24 3 3 6" xfId="23117"/>
    <cellStyle name="Normal 2 24 3 4" xfId="8130"/>
    <cellStyle name="Normal 2 24 3 4 2" xfId="8131"/>
    <cellStyle name="Normal 2 24 3 4 2 2" xfId="23118"/>
    <cellStyle name="Normal 2 24 3 4 2 3" xfId="23119"/>
    <cellStyle name="Normal 2 24 3 4 3" xfId="8132"/>
    <cellStyle name="Normal 2 24 3 4 3 2" xfId="23120"/>
    <cellStyle name="Normal 2 24 3 4 3 3" xfId="23121"/>
    <cellStyle name="Normal 2 24 3 4 4" xfId="23122"/>
    <cellStyle name="Normal 2 24 3 4 5" xfId="23123"/>
    <cellStyle name="Normal 2 24 3 5" xfId="8133"/>
    <cellStyle name="Normal 2 24 3 5 2" xfId="23124"/>
    <cellStyle name="Normal 2 24 3 5 3" xfId="23125"/>
    <cellStyle name="Normal 2 24 3 6" xfId="8134"/>
    <cellStyle name="Normal 2 24 3 6 2" xfId="23126"/>
    <cellStyle name="Normal 2 24 3 6 3" xfId="23127"/>
    <cellStyle name="Normal 2 24 3 7" xfId="23128"/>
    <cellStyle name="Normal 2 24 3 8" xfId="23129"/>
    <cellStyle name="Normal 2 24 4" xfId="8135"/>
    <cellStyle name="Normal 2 24 4 2" xfId="8136"/>
    <cellStyle name="Normal 2 24 4 2 2" xfId="8137"/>
    <cellStyle name="Normal 2 24 4 2 2 2" xfId="8138"/>
    <cellStyle name="Normal 2 24 4 2 2 2 2" xfId="8139"/>
    <cellStyle name="Normal 2 24 4 2 2 2 2 2" xfId="23130"/>
    <cellStyle name="Normal 2 24 4 2 2 2 2 3" xfId="23131"/>
    <cellStyle name="Normal 2 24 4 2 2 2 3" xfId="8140"/>
    <cellStyle name="Normal 2 24 4 2 2 2 3 2" xfId="23132"/>
    <cellStyle name="Normal 2 24 4 2 2 2 3 3" xfId="23133"/>
    <cellStyle name="Normal 2 24 4 2 2 2 4" xfId="23134"/>
    <cellStyle name="Normal 2 24 4 2 2 2 5" xfId="23135"/>
    <cellStyle name="Normal 2 24 4 2 2 3" xfId="8141"/>
    <cellStyle name="Normal 2 24 4 2 2 3 2" xfId="23136"/>
    <cellStyle name="Normal 2 24 4 2 2 3 3" xfId="23137"/>
    <cellStyle name="Normal 2 24 4 2 2 4" xfId="8142"/>
    <cellStyle name="Normal 2 24 4 2 2 4 2" xfId="23138"/>
    <cellStyle name="Normal 2 24 4 2 2 4 3" xfId="23139"/>
    <cellStyle name="Normal 2 24 4 2 2 5" xfId="23140"/>
    <cellStyle name="Normal 2 24 4 2 2 6" xfId="23141"/>
    <cellStyle name="Normal 2 24 4 2 3" xfId="8143"/>
    <cellStyle name="Normal 2 24 4 2 3 2" xfId="8144"/>
    <cellStyle name="Normal 2 24 4 2 3 2 2" xfId="23142"/>
    <cellStyle name="Normal 2 24 4 2 3 2 3" xfId="23143"/>
    <cellStyle name="Normal 2 24 4 2 3 3" xfId="8145"/>
    <cellStyle name="Normal 2 24 4 2 3 3 2" xfId="23144"/>
    <cellStyle name="Normal 2 24 4 2 3 3 3" xfId="23145"/>
    <cellStyle name="Normal 2 24 4 2 3 4" xfId="23146"/>
    <cellStyle name="Normal 2 24 4 2 3 5" xfId="23147"/>
    <cellStyle name="Normal 2 24 4 2 4" xfId="8146"/>
    <cellStyle name="Normal 2 24 4 2 4 2" xfId="23148"/>
    <cellStyle name="Normal 2 24 4 2 4 3" xfId="23149"/>
    <cellStyle name="Normal 2 24 4 2 5" xfId="8147"/>
    <cellStyle name="Normal 2 24 4 2 5 2" xfId="23150"/>
    <cellStyle name="Normal 2 24 4 2 5 3" xfId="23151"/>
    <cellStyle name="Normal 2 24 4 2 6" xfId="23152"/>
    <cellStyle name="Normal 2 24 4 2 7" xfId="23153"/>
    <cellStyle name="Normal 2 24 4 3" xfId="8148"/>
    <cellStyle name="Normal 2 24 4 3 2" xfId="8149"/>
    <cellStyle name="Normal 2 24 4 3 2 2" xfId="8150"/>
    <cellStyle name="Normal 2 24 4 3 2 2 2" xfId="23154"/>
    <cellStyle name="Normal 2 24 4 3 2 2 3" xfId="23155"/>
    <cellStyle name="Normal 2 24 4 3 2 3" xfId="8151"/>
    <cellStyle name="Normal 2 24 4 3 2 3 2" xfId="23156"/>
    <cellStyle name="Normal 2 24 4 3 2 3 3" xfId="23157"/>
    <cellStyle name="Normal 2 24 4 3 2 4" xfId="23158"/>
    <cellStyle name="Normal 2 24 4 3 2 5" xfId="23159"/>
    <cellStyle name="Normal 2 24 4 3 3" xfId="8152"/>
    <cellStyle name="Normal 2 24 4 3 3 2" xfId="23160"/>
    <cellStyle name="Normal 2 24 4 3 3 3" xfId="23161"/>
    <cellStyle name="Normal 2 24 4 3 4" xfId="8153"/>
    <cellStyle name="Normal 2 24 4 3 4 2" xfId="23162"/>
    <cellStyle name="Normal 2 24 4 3 4 3" xfId="23163"/>
    <cellStyle name="Normal 2 24 4 3 5" xfId="23164"/>
    <cellStyle name="Normal 2 24 4 3 6" xfId="23165"/>
    <cellStyle name="Normal 2 24 4 4" xfId="8154"/>
    <cellStyle name="Normal 2 24 4 4 2" xfId="8155"/>
    <cellStyle name="Normal 2 24 4 4 2 2" xfId="23166"/>
    <cellStyle name="Normal 2 24 4 4 2 3" xfId="23167"/>
    <cellStyle name="Normal 2 24 4 4 3" xfId="8156"/>
    <cellStyle name="Normal 2 24 4 4 3 2" xfId="23168"/>
    <cellStyle name="Normal 2 24 4 4 3 3" xfId="23169"/>
    <cellStyle name="Normal 2 24 4 4 4" xfId="23170"/>
    <cellStyle name="Normal 2 24 4 4 5" xfId="23171"/>
    <cellStyle name="Normal 2 24 4 5" xfId="8157"/>
    <cellStyle name="Normal 2 24 4 5 2" xfId="23172"/>
    <cellStyle name="Normal 2 24 4 5 3" xfId="23173"/>
    <cellStyle name="Normal 2 24 4 6" xfId="8158"/>
    <cellStyle name="Normal 2 24 4 6 2" xfId="23174"/>
    <cellStyle name="Normal 2 24 4 6 3" xfId="23175"/>
    <cellStyle name="Normal 2 24 4 7" xfId="23176"/>
    <cellStyle name="Normal 2 24 4 8" xfId="23177"/>
    <cellStyle name="Normal 2 24 5" xfId="8159"/>
    <cellStyle name="Normal 2 24 5 2" xfId="8160"/>
    <cellStyle name="Normal 2 24 5 2 2" xfId="8161"/>
    <cellStyle name="Normal 2 24 5 2 2 2" xfId="8162"/>
    <cellStyle name="Normal 2 24 5 2 2 2 2" xfId="23178"/>
    <cellStyle name="Normal 2 24 5 2 2 2 3" xfId="23179"/>
    <cellStyle name="Normal 2 24 5 2 2 3" xfId="8163"/>
    <cellStyle name="Normal 2 24 5 2 2 3 2" xfId="23180"/>
    <cellStyle name="Normal 2 24 5 2 2 3 3" xfId="23181"/>
    <cellStyle name="Normal 2 24 5 2 2 4" xfId="23182"/>
    <cellStyle name="Normal 2 24 5 2 2 5" xfId="23183"/>
    <cellStyle name="Normal 2 24 5 2 3" xfId="8164"/>
    <cellStyle name="Normal 2 24 5 2 3 2" xfId="23184"/>
    <cellStyle name="Normal 2 24 5 2 3 3" xfId="23185"/>
    <cellStyle name="Normal 2 24 5 2 4" xfId="8165"/>
    <cellStyle name="Normal 2 24 5 2 4 2" xfId="23186"/>
    <cellStyle name="Normal 2 24 5 2 4 3" xfId="23187"/>
    <cellStyle name="Normal 2 24 5 2 5" xfId="23188"/>
    <cellStyle name="Normal 2 24 5 2 6" xfId="23189"/>
    <cellStyle name="Normal 2 24 5 3" xfId="8166"/>
    <cellStyle name="Normal 2 24 5 3 2" xfId="8167"/>
    <cellStyle name="Normal 2 24 5 3 2 2" xfId="23190"/>
    <cellStyle name="Normal 2 24 5 3 2 3" xfId="23191"/>
    <cellStyle name="Normal 2 24 5 3 3" xfId="8168"/>
    <cellStyle name="Normal 2 24 5 3 3 2" xfId="23192"/>
    <cellStyle name="Normal 2 24 5 3 3 3" xfId="23193"/>
    <cellStyle name="Normal 2 24 5 3 4" xfId="23194"/>
    <cellStyle name="Normal 2 24 5 3 5" xfId="23195"/>
    <cellStyle name="Normal 2 24 5 4" xfId="8169"/>
    <cellStyle name="Normal 2 24 5 4 2" xfId="23196"/>
    <cellStyle name="Normal 2 24 5 4 3" xfId="23197"/>
    <cellStyle name="Normal 2 24 5 5" xfId="8170"/>
    <cellStyle name="Normal 2 24 5 5 2" xfId="23198"/>
    <cellStyle name="Normal 2 24 5 5 3" xfId="23199"/>
    <cellStyle name="Normal 2 24 5 6" xfId="23200"/>
    <cellStyle name="Normal 2 24 5 7" xfId="23201"/>
    <cellStyle name="Normal 2 24 6" xfId="8171"/>
    <cellStyle name="Normal 2 24 6 2" xfId="8172"/>
    <cellStyle name="Normal 2 24 6 2 2" xfId="8173"/>
    <cellStyle name="Normal 2 24 6 2 2 2" xfId="23202"/>
    <cellStyle name="Normal 2 24 6 2 2 3" xfId="23203"/>
    <cellStyle name="Normal 2 24 6 2 3" xfId="8174"/>
    <cellStyle name="Normal 2 24 6 2 3 2" xfId="23204"/>
    <cellStyle name="Normal 2 24 6 2 3 3" xfId="23205"/>
    <cellStyle name="Normal 2 24 6 2 4" xfId="23206"/>
    <cellStyle name="Normal 2 24 6 2 5" xfId="23207"/>
    <cellStyle name="Normal 2 24 6 3" xfId="8175"/>
    <cellStyle name="Normal 2 24 6 3 2" xfId="23208"/>
    <cellStyle name="Normal 2 24 6 3 3" xfId="23209"/>
    <cellStyle name="Normal 2 24 6 4" xfId="8176"/>
    <cellStyle name="Normal 2 24 6 4 2" xfId="23210"/>
    <cellStyle name="Normal 2 24 6 4 3" xfId="23211"/>
    <cellStyle name="Normal 2 24 6 5" xfId="23212"/>
    <cellStyle name="Normal 2 24 6 6" xfId="23213"/>
    <cellStyle name="Normal 2 24 7" xfId="8177"/>
    <cellStyle name="Normal 2 24 7 2" xfId="8178"/>
    <cellStyle name="Normal 2 24 7 2 2" xfId="23214"/>
    <cellStyle name="Normal 2 24 7 2 3" xfId="23215"/>
    <cellStyle name="Normal 2 24 7 3" xfId="8179"/>
    <cellStyle name="Normal 2 24 7 3 2" xfId="23216"/>
    <cellStyle name="Normal 2 24 7 3 3" xfId="23217"/>
    <cellStyle name="Normal 2 24 7 4" xfId="23218"/>
    <cellStyle name="Normal 2 24 7 5" xfId="23219"/>
    <cellStyle name="Normal 2 24 8" xfId="8180"/>
    <cellStyle name="Normal 2 24 8 2" xfId="23220"/>
    <cellStyle name="Normal 2 24 8 3" xfId="23221"/>
    <cellStyle name="Normal 2 24 9" xfId="8181"/>
    <cellStyle name="Normal 2 24 9 2" xfId="23222"/>
    <cellStyle name="Normal 2 24 9 3" xfId="23223"/>
    <cellStyle name="Normal 2 25" xfId="8182"/>
    <cellStyle name="Normal 2 25 10" xfId="23224"/>
    <cellStyle name="Normal 2 25 11" xfId="23225"/>
    <cellStyle name="Normal 2 25 2" xfId="8183"/>
    <cellStyle name="Normal 2 25 2 2" xfId="8184"/>
    <cellStyle name="Normal 2 25 2 2 2" xfId="8185"/>
    <cellStyle name="Normal 2 25 2 2 2 2" xfId="8186"/>
    <cellStyle name="Normal 2 25 2 2 2 2 2" xfId="8187"/>
    <cellStyle name="Normal 2 25 2 2 2 2 2 2" xfId="23226"/>
    <cellStyle name="Normal 2 25 2 2 2 2 2 3" xfId="23227"/>
    <cellStyle name="Normal 2 25 2 2 2 2 3" xfId="8188"/>
    <cellStyle name="Normal 2 25 2 2 2 2 3 2" xfId="23228"/>
    <cellStyle name="Normal 2 25 2 2 2 2 3 3" xfId="23229"/>
    <cellStyle name="Normal 2 25 2 2 2 2 4" xfId="23230"/>
    <cellStyle name="Normal 2 25 2 2 2 2 5" xfId="23231"/>
    <cellStyle name="Normal 2 25 2 2 2 3" xfId="8189"/>
    <cellStyle name="Normal 2 25 2 2 2 3 2" xfId="23232"/>
    <cellStyle name="Normal 2 25 2 2 2 3 3" xfId="23233"/>
    <cellStyle name="Normal 2 25 2 2 2 4" xfId="8190"/>
    <cellStyle name="Normal 2 25 2 2 2 4 2" xfId="23234"/>
    <cellStyle name="Normal 2 25 2 2 2 4 3" xfId="23235"/>
    <cellStyle name="Normal 2 25 2 2 2 5" xfId="23236"/>
    <cellStyle name="Normal 2 25 2 2 2 6" xfId="23237"/>
    <cellStyle name="Normal 2 25 2 2 3" xfId="8191"/>
    <cellStyle name="Normal 2 25 2 2 3 2" xfId="8192"/>
    <cellStyle name="Normal 2 25 2 2 3 2 2" xfId="23238"/>
    <cellStyle name="Normal 2 25 2 2 3 2 3" xfId="23239"/>
    <cellStyle name="Normal 2 25 2 2 3 3" xfId="8193"/>
    <cellStyle name="Normal 2 25 2 2 3 3 2" xfId="23240"/>
    <cellStyle name="Normal 2 25 2 2 3 3 3" xfId="23241"/>
    <cellStyle name="Normal 2 25 2 2 3 4" xfId="23242"/>
    <cellStyle name="Normal 2 25 2 2 3 5" xfId="23243"/>
    <cellStyle name="Normal 2 25 2 2 4" xfId="8194"/>
    <cellStyle name="Normal 2 25 2 2 4 2" xfId="23244"/>
    <cellStyle name="Normal 2 25 2 2 4 3" xfId="23245"/>
    <cellStyle name="Normal 2 25 2 2 5" xfId="8195"/>
    <cellStyle name="Normal 2 25 2 2 5 2" xfId="23246"/>
    <cellStyle name="Normal 2 25 2 2 5 3" xfId="23247"/>
    <cellStyle name="Normal 2 25 2 2 6" xfId="23248"/>
    <cellStyle name="Normal 2 25 2 2 7" xfId="23249"/>
    <cellStyle name="Normal 2 25 2 3" xfId="8196"/>
    <cellStyle name="Normal 2 25 2 3 2" xfId="8197"/>
    <cellStyle name="Normal 2 25 2 3 2 2" xfId="8198"/>
    <cellStyle name="Normal 2 25 2 3 2 2 2" xfId="23250"/>
    <cellStyle name="Normal 2 25 2 3 2 2 3" xfId="23251"/>
    <cellStyle name="Normal 2 25 2 3 2 3" xfId="8199"/>
    <cellStyle name="Normal 2 25 2 3 2 3 2" xfId="23252"/>
    <cellStyle name="Normal 2 25 2 3 2 3 3" xfId="23253"/>
    <cellStyle name="Normal 2 25 2 3 2 4" xfId="23254"/>
    <cellStyle name="Normal 2 25 2 3 2 5" xfId="23255"/>
    <cellStyle name="Normal 2 25 2 3 3" xfId="8200"/>
    <cellStyle name="Normal 2 25 2 3 3 2" xfId="23256"/>
    <cellStyle name="Normal 2 25 2 3 3 3" xfId="23257"/>
    <cellStyle name="Normal 2 25 2 3 4" xfId="8201"/>
    <cellStyle name="Normal 2 25 2 3 4 2" xfId="23258"/>
    <cellStyle name="Normal 2 25 2 3 4 3" xfId="23259"/>
    <cellStyle name="Normal 2 25 2 3 5" xfId="23260"/>
    <cellStyle name="Normal 2 25 2 3 6" xfId="23261"/>
    <cellStyle name="Normal 2 25 2 4" xfId="8202"/>
    <cellStyle name="Normal 2 25 2 4 2" xfId="8203"/>
    <cellStyle name="Normal 2 25 2 4 2 2" xfId="23262"/>
    <cellStyle name="Normal 2 25 2 4 2 3" xfId="23263"/>
    <cellStyle name="Normal 2 25 2 4 3" xfId="8204"/>
    <cellStyle name="Normal 2 25 2 4 3 2" xfId="23264"/>
    <cellStyle name="Normal 2 25 2 4 3 3" xfId="23265"/>
    <cellStyle name="Normal 2 25 2 4 4" xfId="23266"/>
    <cellStyle name="Normal 2 25 2 4 5" xfId="23267"/>
    <cellStyle name="Normal 2 25 2 5" xfId="8205"/>
    <cellStyle name="Normal 2 25 2 5 2" xfId="23268"/>
    <cellStyle name="Normal 2 25 2 5 3" xfId="23269"/>
    <cellStyle name="Normal 2 25 2 6" xfId="8206"/>
    <cellStyle name="Normal 2 25 2 6 2" xfId="23270"/>
    <cellStyle name="Normal 2 25 2 6 3" xfId="23271"/>
    <cellStyle name="Normal 2 25 2 7" xfId="23272"/>
    <cellStyle name="Normal 2 25 2 8" xfId="23273"/>
    <cellStyle name="Normal 2 25 3" xfId="8207"/>
    <cellStyle name="Normal 2 25 3 2" xfId="8208"/>
    <cellStyle name="Normal 2 25 3 2 2" xfId="8209"/>
    <cellStyle name="Normal 2 25 3 2 2 2" xfId="8210"/>
    <cellStyle name="Normal 2 25 3 2 2 2 2" xfId="8211"/>
    <cellStyle name="Normal 2 25 3 2 2 2 2 2" xfId="23274"/>
    <cellStyle name="Normal 2 25 3 2 2 2 2 3" xfId="23275"/>
    <cellStyle name="Normal 2 25 3 2 2 2 3" xfId="8212"/>
    <cellStyle name="Normal 2 25 3 2 2 2 3 2" xfId="23276"/>
    <cellStyle name="Normal 2 25 3 2 2 2 3 3" xfId="23277"/>
    <cellStyle name="Normal 2 25 3 2 2 2 4" xfId="23278"/>
    <cellStyle name="Normal 2 25 3 2 2 2 5" xfId="23279"/>
    <cellStyle name="Normal 2 25 3 2 2 3" xfId="8213"/>
    <cellStyle name="Normal 2 25 3 2 2 3 2" xfId="23280"/>
    <cellStyle name="Normal 2 25 3 2 2 3 3" xfId="23281"/>
    <cellStyle name="Normal 2 25 3 2 2 4" xfId="8214"/>
    <cellStyle name="Normal 2 25 3 2 2 4 2" xfId="23282"/>
    <cellStyle name="Normal 2 25 3 2 2 4 3" xfId="23283"/>
    <cellStyle name="Normal 2 25 3 2 2 5" xfId="23284"/>
    <cellStyle name="Normal 2 25 3 2 2 6" xfId="23285"/>
    <cellStyle name="Normal 2 25 3 2 3" xfId="8215"/>
    <cellStyle name="Normal 2 25 3 2 3 2" xfId="8216"/>
    <cellStyle name="Normal 2 25 3 2 3 2 2" xfId="23286"/>
    <cellStyle name="Normal 2 25 3 2 3 2 3" xfId="23287"/>
    <cellStyle name="Normal 2 25 3 2 3 3" xfId="8217"/>
    <cellStyle name="Normal 2 25 3 2 3 3 2" xfId="23288"/>
    <cellStyle name="Normal 2 25 3 2 3 3 3" xfId="23289"/>
    <cellStyle name="Normal 2 25 3 2 3 4" xfId="23290"/>
    <cellStyle name="Normal 2 25 3 2 3 5" xfId="23291"/>
    <cellStyle name="Normal 2 25 3 2 4" xfId="8218"/>
    <cellStyle name="Normal 2 25 3 2 4 2" xfId="23292"/>
    <cellStyle name="Normal 2 25 3 2 4 3" xfId="23293"/>
    <cellStyle name="Normal 2 25 3 2 5" xfId="8219"/>
    <cellStyle name="Normal 2 25 3 2 5 2" xfId="23294"/>
    <cellStyle name="Normal 2 25 3 2 5 3" xfId="23295"/>
    <cellStyle name="Normal 2 25 3 2 6" xfId="23296"/>
    <cellStyle name="Normal 2 25 3 2 7" xfId="23297"/>
    <cellStyle name="Normal 2 25 3 3" xfId="8220"/>
    <cellStyle name="Normal 2 25 3 3 2" xfId="8221"/>
    <cellStyle name="Normal 2 25 3 3 2 2" xfId="8222"/>
    <cellStyle name="Normal 2 25 3 3 2 2 2" xfId="23298"/>
    <cellStyle name="Normal 2 25 3 3 2 2 3" xfId="23299"/>
    <cellStyle name="Normal 2 25 3 3 2 3" xfId="8223"/>
    <cellStyle name="Normal 2 25 3 3 2 3 2" xfId="23300"/>
    <cellStyle name="Normal 2 25 3 3 2 3 3" xfId="23301"/>
    <cellStyle name="Normal 2 25 3 3 2 4" xfId="23302"/>
    <cellStyle name="Normal 2 25 3 3 2 5" xfId="23303"/>
    <cellStyle name="Normal 2 25 3 3 3" xfId="8224"/>
    <cellStyle name="Normal 2 25 3 3 3 2" xfId="23304"/>
    <cellStyle name="Normal 2 25 3 3 3 3" xfId="23305"/>
    <cellStyle name="Normal 2 25 3 3 4" xfId="8225"/>
    <cellStyle name="Normal 2 25 3 3 4 2" xfId="23306"/>
    <cellStyle name="Normal 2 25 3 3 4 3" xfId="23307"/>
    <cellStyle name="Normal 2 25 3 3 5" xfId="23308"/>
    <cellStyle name="Normal 2 25 3 3 6" xfId="23309"/>
    <cellStyle name="Normal 2 25 3 4" xfId="8226"/>
    <cellStyle name="Normal 2 25 3 4 2" xfId="8227"/>
    <cellStyle name="Normal 2 25 3 4 2 2" xfId="23310"/>
    <cellStyle name="Normal 2 25 3 4 2 3" xfId="23311"/>
    <cellStyle name="Normal 2 25 3 4 3" xfId="8228"/>
    <cellStyle name="Normal 2 25 3 4 3 2" xfId="23312"/>
    <cellStyle name="Normal 2 25 3 4 3 3" xfId="23313"/>
    <cellStyle name="Normal 2 25 3 4 4" xfId="23314"/>
    <cellStyle name="Normal 2 25 3 4 5" xfId="23315"/>
    <cellStyle name="Normal 2 25 3 5" xfId="8229"/>
    <cellStyle name="Normal 2 25 3 5 2" xfId="23316"/>
    <cellStyle name="Normal 2 25 3 5 3" xfId="23317"/>
    <cellStyle name="Normal 2 25 3 6" xfId="8230"/>
    <cellStyle name="Normal 2 25 3 6 2" xfId="23318"/>
    <cellStyle name="Normal 2 25 3 6 3" xfId="23319"/>
    <cellStyle name="Normal 2 25 3 7" xfId="23320"/>
    <cellStyle name="Normal 2 25 3 8" xfId="23321"/>
    <cellStyle name="Normal 2 25 4" xfId="8231"/>
    <cellStyle name="Normal 2 25 4 2" xfId="8232"/>
    <cellStyle name="Normal 2 25 4 2 2" xfId="8233"/>
    <cellStyle name="Normal 2 25 4 2 2 2" xfId="8234"/>
    <cellStyle name="Normal 2 25 4 2 2 2 2" xfId="8235"/>
    <cellStyle name="Normal 2 25 4 2 2 2 2 2" xfId="23322"/>
    <cellStyle name="Normal 2 25 4 2 2 2 2 3" xfId="23323"/>
    <cellStyle name="Normal 2 25 4 2 2 2 3" xfId="8236"/>
    <cellStyle name="Normal 2 25 4 2 2 2 3 2" xfId="23324"/>
    <cellStyle name="Normal 2 25 4 2 2 2 3 3" xfId="23325"/>
    <cellStyle name="Normal 2 25 4 2 2 2 4" xfId="23326"/>
    <cellStyle name="Normal 2 25 4 2 2 2 5" xfId="23327"/>
    <cellStyle name="Normal 2 25 4 2 2 3" xfId="8237"/>
    <cellStyle name="Normal 2 25 4 2 2 3 2" xfId="23328"/>
    <cellStyle name="Normal 2 25 4 2 2 3 3" xfId="23329"/>
    <cellStyle name="Normal 2 25 4 2 2 4" xfId="8238"/>
    <cellStyle name="Normal 2 25 4 2 2 4 2" xfId="23330"/>
    <cellStyle name="Normal 2 25 4 2 2 4 3" xfId="23331"/>
    <cellStyle name="Normal 2 25 4 2 2 5" xfId="23332"/>
    <cellStyle name="Normal 2 25 4 2 2 6" xfId="23333"/>
    <cellStyle name="Normal 2 25 4 2 3" xfId="8239"/>
    <cellStyle name="Normal 2 25 4 2 3 2" xfId="8240"/>
    <cellStyle name="Normal 2 25 4 2 3 2 2" xfId="23334"/>
    <cellStyle name="Normal 2 25 4 2 3 2 3" xfId="23335"/>
    <cellStyle name="Normal 2 25 4 2 3 3" xfId="8241"/>
    <cellStyle name="Normal 2 25 4 2 3 3 2" xfId="23336"/>
    <cellStyle name="Normal 2 25 4 2 3 3 3" xfId="23337"/>
    <cellStyle name="Normal 2 25 4 2 3 4" xfId="23338"/>
    <cellStyle name="Normal 2 25 4 2 3 5" xfId="23339"/>
    <cellStyle name="Normal 2 25 4 2 4" xfId="8242"/>
    <cellStyle name="Normal 2 25 4 2 4 2" xfId="23340"/>
    <cellStyle name="Normal 2 25 4 2 4 3" xfId="23341"/>
    <cellStyle name="Normal 2 25 4 2 5" xfId="8243"/>
    <cellStyle name="Normal 2 25 4 2 5 2" xfId="23342"/>
    <cellStyle name="Normal 2 25 4 2 5 3" xfId="23343"/>
    <cellStyle name="Normal 2 25 4 2 6" xfId="23344"/>
    <cellStyle name="Normal 2 25 4 2 7" xfId="23345"/>
    <cellStyle name="Normal 2 25 4 3" xfId="8244"/>
    <cellStyle name="Normal 2 25 4 3 2" xfId="8245"/>
    <cellStyle name="Normal 2 25 4 3 2 2" xfId="8246"/>
    <cellStyle name="Normal 2 25 4 3 2 2 2" xfId="23346"/>
    <cellStyle name="Normal 2 25 4 3 2 2 3" xfId="23347"/>
    <cellStyle name="Normal 2 25 4 3 2 3" xfId="8247"/>
    <cellStyle name="Normal 2 25 4 3 2 3 2" xfId="23348"/>
    <cellStyle name="Normal 2 25 4 3 2 3 3" xfId="23349"/>
    <cellStyle name="Normal 2 25 4 3 2 4" xfId="23350"/>
    <cellStyle name="Normal 2 25 4 3 2 5" xfId="23351"/>
    <cellStyle name="Normal 2 25 4 3 3" xfId="8248"/>
    <cellStyle name="Normal 2 25 4 3 3 2" xfId="23352"/>
    <cellStyle name="Normal 2 25 4 3 3 3" xfId="23353"/>
    <cellStyle name="Normal 2 25 4 3 4" xfId="8249"/>
    <cellStyle name="Normal 2 25 4 3 4 2" xfId="23354"/>
    <cellStyle name="Normal 2 25 4 3 4 3" xfId="23355"/>
    <cellStyle name="Normal 2 25 4 3 5" xfId="23356"/>
    <cellStyle name="Normal 2 25 4 3 6" xfId="23357"/>
    <cellStyle name="Normal 2 25 4 4" xfId="8250"/>
    <cellStyle name="Normal 2 25 4 4 2" xfId="8251"/>
    <cellStyle name="Normal 2 25 4 4 2 2" xfId="23358"/>
    <cellStyle name="Normal 2 25 4 4 2 3" xfId="23359"/>
    <cellStyle name="Normal 2 25 4 4 3" xfId="8252"/>
    <cellStyle name="Normal 2 25 4 4 3 2" xfId="23360"/>
    <cellStyle name="Normal 2 25 4 4 3 3" xfId="23361"/>
    <cellStyle name="Normal 2 25 4 4 4" xfId="23362"/>
    <cellStyle name="Normal 2 25 4 4 5" xfId="23363"/>
    <cellStyle name="Normal 2 25 4 5" xfId="8253"/>
    <cellStyle name="Normal 2 25 4 5 2" xfId="23364"/>
    <cellStyle name="Normal 2 25 4 5 3" xfId="23365"/>
    <cellStyle name="Normal 2 25 4 6" xfId="8254"/>
    <cellStyle name="Normal 2 25 4 6 2" xfId="23366"/>
    <cellStyle name="Normal 2 25 4 6 3" xfId="23367"/>
    <cellStyle name="Normal 2 25 4 7" xfId="23368"/>
    <cellStyle name="Normal 2 25 4 8" xfId="23369"/>
    <cellStyle name="Normal 2 25 5" xfId="8255"/>
    <cellStyle name="Normal 2 25 5 2" xfId="8256"/>
    <cellStyle name="Normal 2 25 5 2 2" xfId="8257"/>
    <cellStyle name="Normal 2 25 5 2 2 2" xfId="8258"/>
    <cellStyle name="Normal 2 25 5 2 2 2 2" xfId="23370"/>
    <cellStyle name="Normal 2 25 5 2 2 2 3" xfId="23371"/>
    <cellStyle name="Normal 2 25 5 2 2 3" xfId="8259"/>
    <cellStyle name="Normal 2 25 5 2 2 3 2" xfId="23372"/>
    <cellStyle name="Normal 2 25 5 2 2 3 3" xfId="23373"/>
    <cellStyle name="Normal 2 25 5 2 2 4" xfId="23374"/>
    <cellStyle name="Normal 2 25 5 2 2 5" xfId="23375"/>
    <cellStyle name="Normal 2 25 5 2 3" xfId="8260"/>
    <cellStyle name="Normal 2 25 5 2 3 2" xfId="23376"/>
    <cellStyle name="Normal 2 25 5 2 3 3" xfId="23377"/>
    <cellStyle name="Normal 2 25 5 2 4" xfId="8261"/>
    <cellStyle name="Normal 2 25 5 2 4 2" xfId="23378"/>
    <cellStyle name="Normal 2 25 5 2 4 3" xfId="23379"/>
    <cellStyle name="Normal 2 25 5 2 5" xfId="23380"/>
    <cellStyle name="Normal 2 25 5 2 6" xfId="23381"/>
    <cellStyle name="Normal 2 25 5 3" xfId="8262"/>
    <cellStyle name="Normal 2 25 5 3 2" xfId="8263"/>
    <cellStyle name="Normal 2 25 5 3 2 2" xfId="23382"/>
    <cellStyle name="Normal 2 25 5 3 2 3" xfId="23383"/>
    <cellStyle name="Normal 2 25 5 3 3" xfId="8264"/>
    <cellStyle name="Normal 2 25 5 3 3 2" xfId="23384"/>
    <cellStyle name="Normal 2 25 5 3 3 3" xfId="23385"/>
    <cellStyle name="Normal 2 25 5 3 4" xfId="23386"/>
    <cellStyle name="Normal 2 25 5 3 5" xfId="23387"/>
    <cellStyle name="Normal 2 25 5 4" xfId="8265"/>
    <cellStyle name="Normal 2 25 5 4 2" xfId="23388"/>
    <cellStyle name="Normal 2 25 5 4 3" xfId="23389"/>
    <cellStyle name="Normal 2 25 5 5" xfId="8266"/>
    <cellStyle name="Normal 2 25 5 5 2" xfId="23390"/>
    <cellStyle name="Normal 2 25 5 5 3" xfId="23391"/>
    <cellStyle name="Normal 2 25 5 6" xfId="23392"/>
    <cellStyle name="Normal 2 25 5 7" xfId="23393"/>
    <cellStyle name="Normal 2 25 6" xfId="8267"/>
    <cellStyle name="Normal 2 25 6 2" xfId="8268"/>
    <cellStyle name="Normal 2 25 6 2 2" xfId="8269"/>
    <cellStyle name="Normal 2 25 6 2 2 2" xfId="23394"/>
    <cellStyle name="Normal 2 25 6 2 2 3" xfId="23395"/>
    <cellStyle name="Normal 2 25 6 2 3" xfId="8270"/>
    <cellStyle name="Normal 2 25 6 2 3 2" xfId="23396"/>
    <cellStyle name="Normal 2 25 6 2 3 3" xfId="23397"/>
    <cellStyle name="Normal 2 25 6 2 4" xfId="23398"/>
    <cellStyle name="Normal 2 25 6 2 5" xfId="23399"/>
    <cellStyle name="Normal 2 25 6 3" xfId="8271"/>
    <cellStyle name="Normal 2 25 6 3 2" xfId="23400"/>
    <cellStyle name="Normal 2 25 6 3 3" xfId="23401"/>
    <cellStyle name="Normal 2 25 6 4" xfId="8272"/>
    <cellStyle name="Normal 2 25 6 4 2" xfId="23402"/>
    <cellStyle name="Normal 2 25 6 4 3" xfId="23403"/>
    <cellStyle name="Normal 2 25 6 5" xfId="23404"/>
    <cellStyle name="Normal 2 25 6 6" xfId="23405"/>
    <cellStyle name="Normal 2 25 7" xfId="8273"/>
    <cellStyle name="Normal 2 25 7 2" xfId="8274"/>
    <cellStyle name="Normal 2 25 7 2 2" xfId="23406"/>
    <cellStyle name="Normal 2 25 7 2 3" xfId="23407"/>
    <cellStyle name="Normal 2 25 7 3" xfId="8275"/>
    <cellStyle name="Normal 2 25 7 3 2" xfId="23408"/>
    <cellStyle name="Normal 2 25 7 3 3" xfId="23409"/>
    <cellStyle name="Normal 2 25 7 4" xfId="23410"/>
    <cellStyle name="Normal 2 25 7 5" xfId="23411"/>
    <cellStyle name="Normal 2 25 8" xfId="8276"/>
    <cellStyle name="Normal 2 25 8 2" xfId="23412"/>
    <cellStyle name="Normal 2 25 8 3" xfId="23413"/>
    <cellStyle name="Normal 2 25 9" xfId="8277"/>
    <cellStyle name="Normal 2 25 9 2" xfId="23414"/>
    <cellStyle name="Normal 2 25 9 3" xfId="23415"/>
    <cellStyle name="Normal 2 26" xfId="8278"/>
    <cellStyle name="Normal 2 26 10" xfId="23416"/>
    <cellStyle name="Normal 2 26 11" xfId="23417"/>
    <cellStyle name="Normal 2 26 2" xfId="8279"/>
    <cellStyle name="Normal 2 26 2 2" xfId="8280"/>
    <cellStyle name="Normal 2 26 2 2 2" xfId="8281"/>
    <cellStyle name="Normal 2 26 2 2 2 2" xfId="8282"/>
    <cellStyle name="Normal 2 26 2 2 2 2 2" xfId="8283"/>
    <cellStyle name="Normal 2 26 2 2 2 2 2 2" xfId="23418"/>
    <cellStyle name="Normal 2 26 2 2 2 2 2 3" xfId="23419"/>
    <cellStyle name="Normal 2 26 2 2 2 2 3" xfId="8284"/>
    <cellStyle name="Normal 2 26 2 2 2 2 3 2" xfId="23420"/>
    <cellStyle name="Normal 2 26 2 2 2 2 3 3" xfId="23421"/>
    <cellStyle name="Normal 2 26 2 2 2 2 4" xfId="23422"/>
    <cellStyle name="Normal 2 26 2 2 2 2 5" xfId="23423"/>
    <cellStyle name="Normal 2 26 2 2 2 3" xfId="8285"/>
    <cellStyle name="Normal 2 26 2 2 2 3 2" xfId="23424"/>
    <cellStyle name="Normal 2 26 2 2 2 3 3" xfId="23425"/>
    <cellStyle name="Normal 2 26 2 2 2 4" xfId="8286"/>
    <cellStyle name="Normal 2 26 2 2 2 4 2" xfId="23426"/>
    <cellStyle name="Normal 2 26 2 2 2 4 3" xfId="23427"/>
    <cellStyle name="Normal 2 26 2 2 2 5" xfId="23428"/>
    <cellStyle name="Normal 2 26 2 2 2 6" xfId="23429"/>
    <cellStyle name="Normal 2 26 2 2 3" xfId="8287"/>
    <cellStyle name="Normal 2 26 2 2 3 2" xfId="8288"/>
    <cellStyle name="Normal 2 26 2 2 3 2 2" xfId="23430"/>
    <cellStyle name="Normal 2 26 2 2 3 2 3" xfId="23431"/>
    <cellStyle name="Normal 2 26 2 2 3 3" xfId="8289"/>
    <cellStyle name="Normal 2 26 2 2 3 3 2" xfId="23432"/>
    <cellStyle name="Normal 2 26 2 2 3 3 3" xfId="23433"/>
    <cellStyle name="Normal 2 26 2 2 3 4" xfId="23434"/>
    <cellStyle name="Normal 2 26 2 2 3 5" xfId="23435"/>
    <cellStyle name="Normal 2 26 2 2 4" xfId="8290"/>
    <cellStyle name="Normal 2 26 2 2 4 2" xfId="23436"/>
    <cellStyle name="Normal 2 26 2 2 4 3" xfId="23437"/>
    <cellStyle name="Normal 2 26 2 2 5" xfId="8291"/>
    <cellStyle name="Normal 2 26 2 2 5 2" xfId="23438"/>
    <cellStyle name="Normal 2 26 2 2 5 3" xfId="23439"/>
    <cellStyle name="Normal 2 26 2 2 6" xfId="23440"/>
    <cellStyle name="Normal 2 26 2 2 7" xfId="23441"/>
    <cellStyle name="Normal 2 26 2 3" xfId="8292"/>
    <cellStyle name="Normal 2 26 2 3 2" xfId="8293"/>
    <cellStyle name="Normal 2 26 2 3 2 2" xfId="8294"/>
    <cellStyle name="Normal 2 26 2 3 2 2 2" xfId="23442"/>
    <cellStyle name="Normal 2 26 2 3 2 2 3" xfId="23443"/>
    <cellStyle name="Normal 2 26 2 3 2 3" xfId="8295"/>
    <cellStyle name="Normal 2 26 2 3 2 3 2" xfId="23444"/>
    <cellStyle name="Normal 2 26 2 3 2 3 3" xfId="23445"/>
    <cellStyle name="Normal 2 26 2 3 2 4" xfId="23446"/>
    <cellStyle name="Normal 2 26 2 3 2 5" xfId="23447"/>
    <cellStyle name="Normal 2 26 2 3 3" xfId="8296"/>
    <cellStyle name="Normal 2 26 2 3 3 2" xfId="23448"/>
    <cellStyle name="Normal 2 26 2 3 3 3" xfId="23449"/>
    <cellStyle name="Normal 2 26 2 3 4" xfId="8297"/>
    <cellStyle name="Normal 2 26 2 3 4 2" xfId="23450"/>
    <cellStyle name="Normal 2 26 2 3 4 3" xfId="23451"/>
    <cellStyle name="Normal 2 26 2 3 5" xfId="23452"/>
    <cellStyle name="Normal 2 26 2 3 6" xfId="23453"/>
    <cellStyle name="Normal 2 26 2 4" xfId="8298"/>
    <cellStyle name="Normal 2 26 2 4 2" xfId="8299"/>
    <cellStyle name="Normal 2 26 2 4 2 2" xfId="23454"/>
    <cellStyle name="Normal 2 26 2 4 2 3" xfId="23455"/>
    <cellStyle name="Normal 2 26 2 4 3" xfId="8300"/>
    <cellStyle name="Normal 2 26 2 4 3 2" xfId="23456"/>
    <cellStyle name="Normal 2 26 2 4 3 3" xfId="23457"/>
    <cellStyle name="Normal 2 26 2 4 4" xfId="23458"/>
    <cellStyle name="Normal 2 26 2 4 5" xfId="23459"/>
    <cellStyle name="Normal 2 26 2 5" xfId="8301"/>
    <cellStyle name="Normal 2 26 2 5 2" xfId="23460"/>
    <cellStyle name="Normal 2 26 2 5 3" xfId="23461"/>
    <cellStyle name="Normal 2 26 2 6" xfId="8302"/>
    <cellStyle name="Normal 2 26 2 6 2" xfId="23462"/>
    <cellStyle name="Normal 2 26 2 6 3" xfId="23463"/>
    <cellStyle name="Normal 2 26 2 7" xfId="23464"/>
    <cellStyle name="Normal 2 26 2 8" xfId="23465"/>
    <cellStyle name="Normal 2 26 3" xfId="8303"/>
    <cellStyle name="Normal 2 26 3 2" xfId="8304"/>
    <cellStyle name="Normal 2 26 3 2 2" xfId="8305"/>
    <cellStyle name="Normal 2 26 3 2 2 2" xfId="8306"/>
    <cellStyle name="Normal 2 26 3 2 2 2 2" xfId="8307"/>
    <cellStyle name="Normal 2 26 3 2 2 2 2 2" xfId="23466"/>
    <cellStyle name="Normal 2 26 3 2 2 2 2 3" xfId="23467"/>
    <cellStyle name="Normal 2 26 3 2 2 2 3" xfId="8308"/>
    <cellStyle name="Normal 2 26 3 2 2 2 3 2" xfId="23468"/>
    <cellStyle name="Normal 2 26 3 2 2 2 3 3" xfId="23469"/>
    <cellStyle name="Normal 2 26 3 2 2 2 4" xfId="23470"/>
    <cellStyle name="Normal 2 26 3 2 2 2 5" xfId="23471"/>
    <cellStyle name="Normal 2 26 3 2 2 3" xfId="8309"/>
    <cellStyle name="Normal 2 26 3 2 2 3 2" xfId="23472"/>
    <cellStyle name="Normal 2 26 3 2 2 3 3" xfId="23473"/>
    <cellStyle name="Normal 2 26 3 2 2 4" xfId="8310"/>
    <cellStyle name="Normal 2 26 3 2 2 4 2" xfId="23474"/>
    <cellStyle name="Normal 2 26 3 2 2 4 3" xfId="23475"/>
    <cellStyle name="Normal 2 26 3 2 2 5" xfId="23476"/>
    <cellStyle name="Normal 2 26 3 2 2 6" xfId="23477"/>
    <cellStyle name="Normal 2 26 3 2 3" xfId="8311"/>
    <cellStyle name="Normal 2 26 3 2 3 2" xfId="8312"/>
    <cellStyle name="Normal 2 26 3 2 3 2 2" xfId="23478"/>
    <cellStyle name="Normal 2 26 3 2 3 2 3" xfId="23479"/>
    <cellStyle name="Normal 2 26 3 2 3 3" xfId="8313"/>
    <cellStyle name="Normal 2 26 3 2 3 3 2" xfId="23480"/>
    <cellStyle name="Normal 2 26 3 2 3 3 3" xfId="23481"/>
    <cellStyle name="Normal 2 26 3 2 3 4" xfId="23482"/>
    <cellStyle name="Normal 2 26 3 2 3 5" xfId="23483"/>
    <cellStyle name="Normal 2 26 3 2 4" xfId="8314"/>
    <cellStyle name="Normal 2 26 3 2 4 2" xfId="23484"/>
    <cellStyle name="Normal 2 26 3 2 4 3" xfId="23485"/>
    <cellStyle name="Normal 2 26 3 2 5" xfId="8315"/>
    <cellStyle name="Normal 2 26 3 2 5 2" xfId="23486"/>
    <cellStyle name="Normal 2 26 3 2 5 3" xfId="23487"/>
    <cellStyle name="Normal 2 26 3 2 6" xfId="23488"/>
    <cellStyle name="Normal 2 26 3 2 7" xfId="23489"/>
    <cellStyle name="Normal 2 26 3 3" xfId="8316"/>
    <cellStyle name="Normal 2 26 3 3 2" xfId="8317"/>
    <cellStyle name="Normal 2 26 3 3 2 2" xfId="8318"/>
    <cellStyle name="Normal 2 26 3 3 2 2 2" xfId="23490"/>
    <cellStyle name="Normal 2 26 3 3 2 2 3" xfId="23491"/>
    <cellStyle name="Normal 2 26 3 3 2 3" xfId="8319"/>
    <cellStyle name="Normal 2 26 3 3 2 3 2" xfId="23492"/>
    <cellStyle name="Normal 2 26 3 3 2 3 3" xfId="23493"/>
    <cellStyle name="Normal 2 26 3 3 2 4" xfId="23494"/>
    <cellStyle name="Normal 2 26 3 3 2 5" xfId="23495"/>
    <cellStyle name="Normal 2 26 3 3 3" xfId="8320"/>
    <cellStyle name="Normal 2 26 3 3 3 2" xfId="23496"/>
    <cellStyle name="Normal 2 26 3 3 3 3" xfId="23497"/>
    <cellStyle name="Normal 2 26 3 3 4" xfId="8321"/>
    <cellStyle name="Normal 2 26 3 3 4 2" xfId="23498"/>
    <cellStyle name="Normal 2 26 3 3 4 3" xfId="23499"/>
    <cellStyle name="Normal 2 26 3 3 5" xfId="23500"/>
    <cellStyle name="Normal 2 26 3 3 6" xfId="23501"/>
    <cellStyle name="Normal 2 26 3 4" xfId="8322"/>
    <cellStyle name="Normal 2 26 3 4 2" xfId="8323"/>
    <cellStyle name="Normal 2 26 3 4 2 2" xfId="23502"/>
    <cellStyle name="Normal 2 26 3 4 2 3" xfId="23503"/>
    <cellStyle name="Normal 2 26 3 4 3" xfId="8324"/>
    <cellStyle name="Normal 2 26 3 4 3 2" xfId="23504"/>
    <cellStyle name="Normal 2 26 3 4 3 3" xfId="23505"/>
    <cellStyle name="Normal 2 26 3 4 4" xfId="23506"/>
    <cellStyle name="Normal 2 26 3 4 5" xfId="23507"/>
    <cellStyle name="Normal 2 26 3 5" xfId="8325"/>
    <cellStyle name="Normal 2 26 3 5 2" xfId="23508"/>
    <cellStyle name="Normal 2 26 3 5 3" xfId="23509"/>
    <cellStyle name="Normal 2 26 3 6" xfId="8326"/>
    <cellStyle name="Normal 2 26 3 6 2" xfId="23510"/>
    <cellStyle name="Normal 2 26 3 6 3" xfId="23511"/>
    <cellStyle name="Normal 2 26 3 7" xfId="23512"/>
    <cellStyle name="Normal 2 26 3 8" xfId="23513"/>
    <cellStyle name="Normal 2 26 4" xfId="8327"/>
    <cellStyle name="Normal 2 26 4 2" xfId="8328"/>
    <cellStyle name="Normal 2 26 4 2 2" xfId="8329"/>
    <cellStyle name="Normal 2 26 4 2 2 2" xfId="8330"/>
    <cellStyle name="Normal 2 26 4 2 2 2 2" xfId="8331"/>
    <cellStyle name="Normal 2 26 4 2 2 2 2 2" xfId="23514"/>
    <cellStyle name="Normal 2 26 4 2 2 2 2 3" xfId="23515"/>
    <cellStyle name="Normal 2 26 4 2 2 2 3" xfId="8332"/>
    <cellStyle name="Normal 2 26 4 2 2 2 3 2" xfId="23516"/>
    <cellStyle name="Normal 2 26 4 2 2 2 3 3" xfId="23517"/>
    <cellStyle name="Normal 2 26 4 2 2 2 4" xfId="23518"/>
    <cellStyle name="Normal 2 26 4 2 2 2 5" xfId="23519"/>
    <cellStyle name="Normal 2 26 4 2 2 3" xfId="8333"/>
    <cellStyle name="Normal 2 26 4 2 2 3 2" xfId="23520"/>
    <cellStyle name="Normal 2 26 4 2 2 3 3" xfId="23521"/>
    <cellStyle name="Normal 2 26 4 2 2 4" xfId="8334"/>
    <cellStyle name="Normal 2 26 4 2 2 4 2" xfId="23522"/>
    <cellStyle name="Normal 2 26 4 2 2 4 3" xfId="23523"/>
    <cellStyle name="Normal 2 26 4 2 2 5" xfId="23524"/>
    <cellStyle name="Normal 2 26 4 2 2 6" xfId="23525"/>
    <cellStyle name="Normal 2 26 4 2 3" xfId="8335"/>
    <cellStyle name="Normal 2 26 4 2 3 2" xfId="8336"/>
    <cellStyle name="Normal 2 26 4 2 3 2 2" xfId="23526"/>
    <cellStyle name="Normal 2 26 4 2 3 2 3" xfId="23527"/>
    <cellStyle name="Normal 2 26 4 2 3 3" xfId="8337"/>
    <cellStyle name="Normal 2 26 4 2 3 3 2" xfId="23528"/>
    <cellStyle name="Normal 2 26 4 2 3 3 3" xfId="23529"/>
    <cellStyle name="Normal 2 26 4 2 3 4" xfId="23530"/>
    <cellStyle name="Normal 2 26 4 2 3 5" xfId="23531"/>
    <cellStyle name="Normal 2 26 4 2 4" xfId="8338"/>
    <cellStyle name="Normal 2 26 4 2 4 2" xfId="23532"/>
    <cellStyle name="Normal 2 26 4 2 4 3" xfId="23533"/>
    <cellStyle name="Normal 2 26 4 2 5" xfId="8339"/>
    <cellStyle name="Normal 2 26 4 2 5 2" xfId="23534"/>
    <cellStyle name="Normal 2 26 4 2 5 3" xfId="23535"/>
    <cellStyle name="Normal 2 26 4 2 6" xfId="23536"/>
    <cellStyle name="Normal 2 26 4 2 7" xfId="23537"/>
    <cellStyle name="Normal 2 26 4 3" xfId="8340"/>
    <cellStyle name="Normal 2 26 4 3 2" xfId="8341"/>
    <cellStyle name="Normal 2 26 4 3 2 2" xfId="8342"/>
    <cellStyle name="Normal 2 26 4 3 2 2 2" xfId="23538"/>
    <cellStyle name="Normal 2 26 4 3 2 2 3" xfId="23539"/>
    <cellStyle name="Normal 2 26 4 3 2 3" xfId="8343"/>
    <cellStyle name="Normal 2 26 4 3 2 3 2" xfId="23540"/>
    <cellStyle name="Normal 2 26 4 3 2 3 3" xfId="23541"/>
    <cellStyle name="Normal 2 26 4 3 2 4" xfId="23542"/>
    <cellStyle name="Normal 2 26 4 3 2 5" xfId="23543"/>
    <cellStyle name="Normal 2 26 4 3 3" xfId="8344"/>
    <cellStyle name="Normal 2 26 4 3 3 2" xfId="23544"/>
    <cellStyle name="Normal 2 26 4 3 3 3" xfId="23545"/>
    <cellStyle name="Normal 2 26 4 3 4" xfId="8345"/>
    <cellStyle name="Normal 2 26 4 3 4 2" xfId="23546"/>
    <cellStyle name="Normal 2 26 4 3 4 3" xfId="23547"/>
    <cellStyle name="Normal 2 26 4 3 5" xfId="23548"/>
    <cellStyle name="Normal 2 26 4 3 6" xfId="23549"/>
    <cellStyle name="Normal 2 26 4 4" xfId="8346"/>
    <cellStyle name="Normal 2 26 4 4 2" xfId="8347"/>
    <cellStyle name="Normal 2 26 4 4 2 2" xfId="23550"/>
    <cellStyle name="Normal 2 26 4 4 2 3" xfId="23551"/>
    <cellStyle name="Normal 2 26 4 4 3" xfId="8348"/>
    <cellStyle name="Normal 2 26 4 4 3 2" xfId="23552"/>
    <cellStyle name="Normal 2 26 4 4 3 3" xfId="23553"/>
    <cellStyle name="Normal 2 26 4 4 4" xfId="23554"/>
    <cellStyle name="Normal 2 26 4 4 5" xfId="23555"/>
    <cellStyle name="Normal 2 26 4 5" xfId="8349"/>
    <cellStyle name="Normal 2 26 4 5 2" xfId="23556"/>
    <cellStyle name="Normal 2 26 4 5 3" xfId="23557"/>
    <cellStyle name="Normal 2 26 4 6" xfId="8350"/>
    <cellStyle name="Normal 2 26 4 6 2" xfId="23558"/>
    <cellStyle name="Normal 2 26 4 6 3" xfId="23559"/>
    <cellStyle name="Normal 2 26 4 7" xfId="23560"/>
    <cellStyle name="Normal 2 26 4 8" xfId="23561"/>
    <cellStyle name="Normal 2 26 5" xfId="8351"/>
    <cellStyle name="Normal 2 26 5 2" xfId="8352"/>
    <cellStyle name="Normal 2 26 5 2 2" xfId="8353"/>
    <cellStyle name="Normal 2 26 5 2 2 2" xfId="8354"/>
    <cellStyle name="Normal 2 26 5 2 2 2 2" xfId="23562"/>
    <cellStyle name="Normal 2 26 5 2 2 2 3" xfId="23563"/>
    <cellStyle name="Normal 2 26 5 2 2 3" xfId="8355"/>
    <cellStyle name="Normal 2 26 5 2 2 3 2" xfId="23564"/>
    <cellStyle name="Normal 2 26 5 2 2 3 3" xfId="23565"/>
    <cellStyle name="Normal 2 26 5 2 2 4" xfId="23566"/>
    <cellStyle name="Normal 2 26 5 2 2 5" xfId="23567"/>
    <cellStyle name="Normal 2 26 5 2 3" xfId="8356"/>
    <cellStyle name="Normal 2 26 5 2 3 2" xfId="23568"/>
    <cellStyle name="Normal 2 26 5 2 3 3" xfId="23569"/>
    <cellStyle name="Normal 2 26 5 2 4" xfId="8357"/>
    <cellStyle name="Normal 2 26 5 2 4 2" xfId="23570"/>
    <cellStyle name="Normal 2 26 5 2 4 3" xfId="23571"/>
    <cellStyle name="Normal 2 26 5 2 5" xfId="23572"/>
    <cellStyle name="Normal 2 26 5 2 6" xfId="23573"/>
    <cellStyle name="Normal 2 26 5 3" xfId="8358"/>
    <cellStyle name="Normal 2 26 5 3 2" xfId="8359"/>
    <cellStyle name="Normal 2 26 5 3 2 2" xfId="23574"/>
    <cellStyle name="Normal 2 26 5 3 2 3" xfId="23575"/>
    <cellStyle name="Normal 2 26 5 3 3" xfId="8360"/>
    <cellStyle name="Normal 2 26 5 3 3 2" xfId="23576"/>
    <cellStyle name="Normal 2 26 5 3 3 3" xfId="23577"/>
    <cellStyle name="Normal 2 26 5 3 4" xfId="23578"/>
    <cellStyle name="Normal 2 26 5 3 5" xfId="23579"/>
    <cellStyle name="Normal 2 26 5 4" xfId="8361"/>
    <cellStyle name="Normal 2 26 5 4 2" xfId="23580"/>
    <cellStyle name="Normal 2 26 5 4 3" xfId="23581"/>
    <cellStyle name="Normal 2 26 5 5" xfId="8362"/>
    <cellStyle name="Normal 2 26 5 5 2" xfId="23582"/>
    <cellStyle name="Normal 2 26 5 5 3" xfId="23583"/>
    <cellStyle name="Normal 2 26 5 6" xfId="23584"/>
    <cellStyle name="Normal 2 26 5 7" xfId="23585"/>
    <cellStyle name="Normal 2 26 6" xfId="8363"/>
    <cellStyle name="Normal 2 26 6 2" xfId="8364"/>
    <cellStyle name="Normal 2 26 6 2 2" xfId="8365"/>
    <cellStyle name="Normal 2 26 6 2 2 2" xfId="23586"/>
    <cellStyle name="Normal 2 26 6 2 2 3" xfId="23587"/>
    <cellStyle name="Normal 2 26 6 2 3" xfId="8366"/>
    <cellStyle name="Normal 2 26 6 2 3 2" xfId="23588"/>
    <cellStyle name="Normal 2 26 6 2 3 3" xfId="23589"/>
    <cellStyle name="Normal 2 26 6 2 4" xfId="23590"/>
    <cellStyle name="Normal 2 26 6 2 5" xfId="23591"/>
    <cellStyle name="Normal 2 26 6 3" xfId="8367"/>
    <cellStyle name="Normal 2 26 6 3 2" xfId="23592"/>
    <cellStyle name="Normal 2 26 6 3 3" xfId="23593"/>
    <cellStyle name="Normal 2 26 6 4" xfId="8368"/>
    <cellStyle name="Normal 2 26 6 4 2" xfId="23594"/>
    <cellStyle name="Normal 2 26 6 4 3" xfId="23595"/>
    <cellStyle name="Normal 2 26 6 5" xfId="23596"/>
    <cellStyle name="Normal 2 26 6 6" xfId="23597"/>
    <cellStyle name="Normal 2 26 7" xfId="8369"/>
    <cellStyle name="Normal 2 26 7 2" xfId="8370"/>
    <cellStyle name="Normal 2 26 7 2 2" xfId="23598"/>
    <cellStyle name="Normal 2 26 7 2 3" xfId="23599"/>
    <cellStyle name="Normal 2 26 7 3" xfId="8371"/>
    <cellStyle name="Normal 2 26 7 3 2" xfId="23600"/>
    <cellStyle name="Normal 2 26 7 3 3" xfId="23601"/>
    <cellStyle name="Normal 2 26 7 4" xfId="23602"/>
    <cellStyle name="Normal 2 26 7 5" xfId="23603"/>
    <cellStyle name="Normal 2 26 8" xfId="8372"/>
    <cellStyle name="Normal 2 26 8 2" xfId="23604"/>
    <cellStyle name="Normal 2 26 8 3" xfId="23605"/>
    <cellStyle name="Normal 2 26 9" xfId="8373"/>
    <cellStyle name="Normal 2 26 9 2" xfId="23606"/>
    <cellStyle name="Normal 2 26 9 3" xfId="23607"/>
    <cellStyle name="Normal 2 27" xfId="8374"/>
    <cellStyle name="Normal 2 27 10" xfId="23608"/>
    <cellStyle name="Normal 2 27 11" xfId="23609"/>
    <cellStyle name="Normal 2 27 2" xfId="8375"/>
    <cellStyle name="Normal 2 27 2 2" xfId="8376"/>
    <cellStyle name="Normal 2 27 2 2 2" xfId="8377"/>
    <cellStyle name="Normal 2 27 2 2 2 2" xfId="8378"/>
    <cellStyle name="Normal 2 27 2 2 2 2 2" xfId="8379"/>
    <cellStyle name="Normal 2 27 2 2 2 2 2 2" xfId="23610"/>
    <cellStyle name="Normal 2 27 2 2 2 2 2 3" xfId="23611"/>
    <cellStyle name="Normal 2 27 2 2 2 2 3" xfId="8380"/>
    <cellStyle name="Normal 2 27 2 2 2 2 3 2" xfId="23612"/>
    <cellStyle name="Normal 2 27 2 2 2 2 3 3" xfId="23613"/>
    <cellStyle name="Normal 2 27 2 2 2 2 4" xfId="23614"/>
    <cellStyle name="Normal 2 27 2 2 2 2 5" xfId="23615"/>
    <cellStyle name="Normal 2 27 2 2 2 3" xfId="8381"/>
    <cellStyle name="Normal 2 27 2 2 2 3 2" xfId="23616"/>
    <cellStyle name="Normal 2 27 2 2 2 3 3" xfId="23617"/>
    <cellStyle name="Normal 2 27 2 2 2 4" xfId="8382"/>
    <cellStyle name="Normal 2 27 2 2 2 4 2" xfId="23618"/>
    <cellStyle name="Normal 2 27 2 2 2 4 3" xfId="23619"/>
    <cellStyle name="Normal 2 27 2 2 2 5" xfId="23620"/>
    <cellStyle name="Normal 2 27 2 2 2 6" xfId="23621"/>
    <cellStyle name="Normal 2 27 2 2 3" xfId="8383"/>
    <cellStyle name="Normal 2 27 2 2 3 2" xfId="8384"/>
    <cellStyle name="Normal 2 27 2 2 3 2 2" xfId="23622"/>
    <cellStyle name="Normal 2 27 2 2 3 2 3" xfId="23623"/>
    <cellStyle name="Normal 2 27 2 2 3 3" xfId="8385"/>
    <cellStyle name="Normal 2 27 2 2 3 3 2" xfId="23624"/>
    <cellStyle name="Normal 2 27 2 2 3 3 3" xfId="23625"/>
    <cellStyle name="Normal 2 27 2 2 3 4" xfId="23626"/>
    <cellStyle name="Normal 2 27 2 2 3 5" xfId="23627"/>
    <cellStyle name="Normal 2 27 2 2 4" xfId="8386"/>
    <cellStyle name="Normal 2 27 2 2 4 2" xfId="23628"/>
    <cellStyle name="Normal 2 27 2 2 4 3" xfId="23629"/>
    <cellStyle name="Normal 2 27 2 2 5" xfId="8387"/>
    <cellStyle name="Normal 2 27 2 2 5 2" xfId="23630"/>
    <cellStyle name="Normal 2 27 2 2 5 3" xfId="23631"/>
    <cellStyle name="Normal 2 27 2 2 6" xfId="23632"/>
    <cellStyle name="Normal 2 27 2 2 7" xfId="23633"/>
    <cellStyle name="Normal 2 27 2 3" xfId="8388"/>
    <cellStyle name="Normal 2 27 2 3 2" xfId="8389"/>
    <cellStyle name="Normal 2 27 2 3 2 2" xfId="8390"/>
    <cellStyle name="Normal 2 27 2 3 2 2 2" xfId="23634"/>
    <cellStyle name="Normal 2 27 2 3 2 2 3" xfId="23635"/>
    <cellStyle name="Normal 2 27 2 3 2 3" xfId="8391"/>
    <cellStyle name="Normal 2 27 2 3 2 3 2" xfId="23636"/>
    <cellStyle name="Normal 2 27 2 3 2 3 3" xfId="23637"/>
    <cellStyle name="Normal 2 27 2 3 2 4" xfId="23638"/>
    <cellStyle name="Normal 2 27 2 3 2 5" xfId="23639"/>
    <cellStyle name="Normal 2 27 2 3 3" xfId="8392"/>
    <cellStyle name="Normal 2 27 2 3 3 2" xfId="23640"/>
    <cellStyle name="Normal 2 27 2 3 3 3" xfId="23641"/>
    <cellStyle name="Normal 2 27 2 3 4" xfId="8393"/>
    <cellStyle name="Normal 2 27 2 3 4 2" xfId="23642"/>
    <cellStyle name="Normal 2 27 2 3 4 3" xfId="23643"/>
    <cellStyle name="Normal 2 27 2 3 5" xfId="23644"/>
    <cellStyle name="Normal 2 27 2 3 6" xfId="23645"/>
    <cellStyle name="Normal 2 27 2 4" xfId="8394"/>
    <cellStyle name="Normal 2 27 2 4 2" xfId="8395"/>
    <cellStyle name="Normal 2 27 2 4 2 2" xfId="23646"/>
    <cellStyle name="Normal 2 27 2 4 2 3" xfId="23647"/>
    <cellStyle name="Normal 2 27 2 4 3" xfId="8396"/>
    <cellStyle name="Normal 2 27 2 4 3 2" xfId="23648"/>
    <cellStyle name="Normal 2 27 2 4 3 3" xfId="23649"/>
    <cellStyle name="Normal 2 27 2 4 4" xfId="23650"/>
    <cellStyle name="Normal 2 27 2 4 5" xfId="23651"/>
    <cellStyle name="Normal 2 27 2 5" xfId="8397"/>
    <cellStyle name="Normal 2 27 2 5 2" xfId="23652"/>
    <cellStyle name="Normal 2 27 2 5 3" xfId="23653"/>
    <cellStyle name="Normal 2 27 2 6" xfId="8398"/>
    <cellStyle name="Normal 2 27 2 6 2" xfId="23654"/>
    <cellStyle name="Normal 2 27 2 6 3" xfId="23655"/>
    <cellStyle name="Normal 2 27 2 7" xfId="23656"/>
    <cellStyle name="Normal 2 27 2 8" xfId="23657"/>
    <cellStyle name="Normal 2 27 3" xfId="8399"/>
    <cellStyle name="Normal 2 27 3 2" xfId="8400"/>
    <cellStyle name="Normal 2 27 3 2 2" xfId="8401"/>
    <cellStyle name="Normal 2 27 3 2 2 2" xfId="8402"/>
    <cellStyle name="Normal 2 27 3 2 2 2 2" xfId="8403"/>
    <cellStyle name="Normal 2 27 3 2 2 2 2 2" xfId="23658"/>
    <cellStyle name="Normal 2 27 3 2 2 2 2 3" xfId="23659"/>
    <cellStyle name="Normal 2 27 3 2 2 2 3" xfId="8404"/>
    <cellStyle name="Normal 2 27 3 2 2 2 3 2" xfId="23660"/>
    <cellStyle name="Normal 2 27 3 2 2 2 3 3" xfId="23661"/>
    <cellStyle name="Normal 2 27 3 2 2 2 4" xfId="23662"/>
    <cellStyle name="Normal 2 27 3 2 2 2 5" xfId="23663"/>
    <cellStyle name="Normal 2 27 3 2 2 3" xfId="8405"/>
    <cellStyle name="Normal 2 27 3 2 2 3 2" xfId="23664"/>
    <cellStyle name="Normal 2 27 3 2 2 3 3" xfId="23665"/>
    <cellStyle name="Normal 2 27 3 2 2 4" xfId="8406"/>
    <cellStyle name="Normal 2 27 3 2 2 4 2" xfId="23666"/>
    <cellStyle name="Normal 2 27 3 2 2 4 3" xfId="23667"/>
    <cellStyle name="Normal 2 27 3 2 2 5" xfId="23668"/>
    <cellStyle name="Normal 2 27 3 2 2 6" xfId="23669"/>
    <cellStyle name="Normal 2 27 3 2 3" xfId="8407"/>
    <cellStyle name="Normal 2 27 3 2 3 2" xfId="8408"/>
    <cellStyle name="Normal 2 27 3 2 3 2 2" xfId="23670"/>
    <cellStyle name="Normal 2 27 3 2 3 2 3" xfId="23671"/>
    <cellStyle name="Normal 2 27 3 2 3 3" xfId="8409"/>
    <cellStyle name="Normal 2 27 3 2 3 3 2" xfId="23672"/>
    <cellStyle name="Normal 2 27 3 2 3 3 3" xfId="23673"/>
    <cellStyle name="Normal 2 27 3 2 3 4" xfId="23674"/>
    <cellStyle name="Normal 2 27 3 2 3 5" xfId="23675"/>
    <cellStyle name="Normal 2 27 3 2 4" xfId="8410"/>
    <cellStyle name="Normal 2 27 3 2 4 2" xfId="23676"/>
    <cellStyle name="Normal 2 27 3 2 4 3" xfId="23677"/>
    <cellStyle name="Normal 2 27 3 2 5" xfId="8411"/>
    <cellStyle name="Normal 2 27 3 2 5 2" xfId="23678"/>
    <cellStyle name="Normal 2 27 3 2 5 3" xfId="23679"/>
    <cellStyle name="Normal 2 27 3 2 6" xfId="23680"/>
    <cellStyle name="Normal 2 27 3 2 7" xfId="23681"/>
    <cellStyle name="Normal 2 27 3 3" xfId="8412"/>
    <cellStyle name="Normal 2 27 3 3 2" xfId="8413"/>
    <cellStyle name="Normal 2 27 3 3 2 2" xfId="8414"/>
    <cellStyle name="Normal 2 27 3 3 2 2 2" xfId="23682"/>
    <cellStyle name="Normal 2 27 3 3 2 2 3" xfId="23683"/>
    <cellStyle name="Normal 2 27 3 3 2 3" xfId="8415"/>
    <cellStyle name="Normal 2 27 3 3 2 3 2" xfId="23684"/>
    <cellStyle name="Normal 2 27 3 3 2 3 3" xfId="23685"/>
    <cellStyle name="Normal 2 27 3 3 2 4" xfId="23686"/>
    <cellStyle name="Normal 2 27 3 3 2 5" xfId="23687"/>
    <cellStyle name="Normal 2 27 3 3 3" xfId="8416"/>
    <cellStyle name="Normal 2 27 3 3 3 2" xfId="23688"/>
    <cellStyle name="Normal 2 27 3 3 3 3" xfId="23689"/>
    <cellStyle name="Normal 2 27 3 3 4" xfId="8417"/>
    <cellStyle name="Normal 2 27 3 3 4 2" xfId="23690"/>
    <cellStyle name="Normal 2 27 3 3 4 3" xfId="23691"/>
    <cellStyle name="Normal 2 27 3 3 5" xfId="23692"/>
    <cellStyle name="Normal 2 27 3 3 6" xfId="23693"/>
    <cellStyle name="Normal 2 27 3 4" xfId="8418"/>
    <cellStyle name="Normal 2 27 3 4 2" xfId="8419"/>
    <cellStyle name="Normal 2 27 3 4 2 2" xfId="23694"/>
    <cellStyle name="Normal 2 27 3 4 2 3" xfId="23695"/>
    <cellStyle name="Normal 2 27 3 4 3" xfId="8420"/>
    <cellStyle name="Normal 2 27 3 4 3 2" xfId="23696"/>
    <cellStyle name="Normal 2 27 3 4 3 3" xfId="23697"/>
    <cellStyle name="Normal 2 27 3 4 4" xfId="23698"/>
    <cellStyle name="Normal 2 27 3 4 5" xfId="23699"/>
    <cellStyle name="Normal 2 27 3 5" xfId="8421"/>
    <cellStyle name="Normal 2 27 3 5 2" xfId="23700"/>
    <cellStyle name="Normal 2 27 3 5 3" xfId="23701"/>
    <cellStyle name="Normal 2 27 3 6" xfId="8422"/>
    <cellStyle name="Normal 2 27 3 6 2" xfId="23702"/>
    <cellStyle name="Normal 2 27 3 6 3" xfId="23703"/>
    <cellStyle name="Normal 2 27 3 7" xfId="23704"/>
    <cellStyle name="Normal 2 27 3 8" xfId="23705"/>
    <cellStyle name="Normal 2 27 4" xfId="8423"/>
    <cellStyle name="Normal 2 27 4 2" xfId="8424"/>
    <cellStyle name="Normal 2 27 4 2 2" xfId="8425"/>
    <cellStyle name="Normal 2 27 4 2 2 2" xfId="8426"/>
    <cellStyle name="Normal 2 27 4 2 2 2 2" xfId="8427"/>
    <cellStyle name="Normal 2 27 4 2 2 2 2 2" xfId="23706"/>
    <cellStyle name="Normal 2 27 4 2 2 2 2 3" xfId="23707"/>
    <cellStyle name="Normal 2 27 4 2 2 2 3" xfId="8428"/>
    <cellStyle name="Normal 2 27 4 2 2 2 3 2" xfId="23708"/>
    <cellStyle name="Normal 2 27 4 2 2 2 3 3" xfId="23709"/>
    <cellStyle name="Normal 2 27 4 2 2 2 4" xfId="23710"/>
    <cellStyle name="Normal 2 27 4 2 2 2 5" xfId="23711"/>
    <cellStyle name="Normal 2 27 4 2 2 3" xfId="8429"/>
    <cellStyle name="Normal 2 27 4 2 2 3 2" xfId="23712"/>
    <cellStyle name="Normal 2 27 4 2 2 3 3" xfId="23713"/>
    <cellStyle name="Normal 2 27 4 2 2 4" xfId="8430"/>
    <cellStyle name="Normal 2 27 4 2 2 4 2" xfId="23714"/>
    <cellStyle name="Normal 2 27 4 2 2 4 3" xfId="23715"/>
    <cellStyle name="Normal 2 27 4 2 2 5" xfId="23716"/>
    <cellStyle name="Normal 2 27 4 2 2 6" xfId="23717"/>
    <cellStyle name="Normal 2 27 4 2 3" xfId="8431"/>
    <cellStyle name="Normal 2 27 4 2 3 2" xfId="8432"/>
    <cellStyle name="Normal 2 27 4 2 3 2 2" xfId="23718"/>
    <cellStyle name="Normal 2 27 4 2 3 2 3" xfId="23719"/>
    <cellStyle name="Normal 2 27 4 2 3 3" xfId="8433"/>
    <cellStyle name="Normal 2 27 4 2 3 3 2" xfId="23720"/>
    <cellStyle name="Normal 2 27 4 2 3 3 3" xfId="23721"/>
    <cellStyle name="Normal 2 27 4 2 3 4" xfId="23722"/>
    <cellStyle name="Normal 2 27 4 2 3 5" xfId="23723"/>
    <cellStyle name="Normal 2 27 4 2 4" xfId="8434"/>
    <cellStyle name="Normal 2 27 4 2 4 2" xfId="23724"/>
    <cellStyle name="Normal 2 27 4 2 4 3" xfId="23725"/>
    <cellStyle name="Normal 2 27 4 2 5" xfId="8435"/>
    <cellStyle name="Normal 2 27 4 2 5 2" xfId="23726"/>
    <cellStyle name="Normal 2 27 4 2 5 3" xfId="23727"/>
    <cellStyle name="Normal 2 27 4 2 6" xfId="23728"/>
    <cellStyle name="Normal 2 27 4 2 7" xfId="23729"/>
    <cellStyle name="Normal 2 27 4 3" xfId="8436"/>
    <cellStyle name="Normal 2 27 4 3 2" xfId="8437"/>
    <cellStyle name="Normal 2 27 4 3 2 2" xfId="8438"/>
    <cellStyle name="Normal 2 27 4 3 2 2 2" xfId="23730"/>
    <cellStyle name="Normal 2 27 4 3 2 2 3" xfId="23731"/>
    <cellStyle name="Normal 2 27 4 3 2 3" xfId="8439"/>
    <cellStyle name="Normal 2 27 4 3 2 3 2" xfId="23732"/>
    <cellStyle name="Normal 2 27 4 3 2 3 3" xfId="23733"/>
    <cellStyle name="Normal 2 27 4 3 2 4" xfId="23734"/>
    <cellStyle name="Normal 2 27 4 3 2 5" xfId="23735"/>
    <cellStyle name="Normal 2 27 4 3 3" xfId="8440"/>
    <cellStyle name="Normal 2 27 4 3 3 2" xfId="23736"/>
    <cellStyle name="Normal 2 27 4 3 3 3" xfId="23737"/>
    <cellStyle name="Normal 2 27 4 3 4" xfId="8441"/>
    <cellStyle name="Normal 2 27 4 3 4 2" xfId="23738"/>
    <cellStyle name="Normal 2 27 4 3 4 3" xfId="23739"/>
    <cellStyle name="Normal 2 27 4 3 5" xfId="23740"/>
    <cellStyle name="Normal 2 27 4 3 6" xfId="23741"/>
    <cellStyle name="Normal 2 27 4 4" xfId="8442"/>
    <cellStyle name="Normal 2 27 4 4 2" xfId="8443"/>
    <cellStyle name="Normal 2 27 4 4 2 2" xfId="23742"/>
    <cellStyle name="Normal 2 27 4 4 2 3" xfId="23743"/>
    <cellStyle name="Normal 2 27 4 4 3" xfId="8444"/>
    <cellStyle name="Normal 2 27 4 4 3 2" xfId="23744"/>
    <cellStyle name="Normal 2 27 4 4 3 3" xfId="23745"/>
    <cellStyle name="Normal 2 27 4 4 4" xfId="23746"/>
    <cellStyle name="Normal 2 27 4 4 5" xfId="23747"/>
    <cellStyle name="Normal 2 27 4 5" xfId="8445"/>
    <cellStyle name="Normal 2 27 4 5 2" xfId="23748"/>
    <cellStyle name="Normal 2 27 4 5 3" xfId="23749"/>
    <cellStyle name="Normal 2 27 4 6" xfId="8446"/>
    <cellStyle name="Normal 2 27 4 6 2" xfId="23750"/>
    <cellStyle name="Normal 2 27 4 6 3" xfId="23751"/>
    <cellStyle name="Normal 2 27 4 7" xfId="23752"/>
    <cellStyle name="Normal 2 27 4 8" xfId="23753"/>
    <cellStyle name="Normal 2 27 5" xfId="8447"/>
    <cellStyle name="Normal 2 27 5 2" xfId="8448"/>
    <cellStyle name="Normal 2 27 5 2 2" xfId="8449"/>
    <cellStyle name="Normal 2 27 5 2 2 2" xfId="8450"/>
    <cellStyle name="Normal 2 27 5 2 2 2 2" xfId="23754"/>
    <cellStyle name="Normal 2 27 5 2 2 2 3" xfId="23755"/>
    <cellStyle name="Normal 2 27 5 2 2 3" xfId="8451"/>
    <cellStyle name="Normal 2 27 5 2 2 3 2" xfId="23756"/>
    <cellStyle name="Normal 2 27 5 2 2 3 3" xfId="23757"/>
    <cellStyle name="Normal 2 27 5 2 2 4" xfId="23758"/>
    <cellStyle name="Normal 2 27 5 2 2 5" xfId="23759"/>
    <cellStyle name="Normal 2 27 5 2 3" xfId="8452"/>
    <cellStyle name="Normal 2 27 5 2 3 2" xfId="23760"/>
    <cellStyle name="Normal 2 27 5 2 3 3" xfId="23761"/>
    <cellStyle name="Normal 2 27 5 2 4" xfId="8453"/>
    <cellStyle name="Normal 2 27 5 2 4 2" xfId="23762"/>
    <cellStyle name="Normal 2 27 5 2 4 3" xfId="23763"/>
    <cellStyle name="Normal 2 27 5 2 5" xfId="23764"/>
    <cellStyle name="Normal 2 27 5 2 6" xfId="23765"/>
    <cellStyle name="Normal 2 27 5 3" xfId="8454"/>
    <cellStyle name="Normal 2 27 5 3 2" xfId="8455"/>
    <cellStyle name="Normal 2 27 5 3 2 2" xfId="23766"/>
    <cellStyle name="Normal 2 27 5 3 2 3" xfId="23767"/>
    <cellStyle name="Normal 2 27 5 3 3" xfId="8456"/>
    <cellStyle name="Normal 2 27 5 3 3 2" xfId="23768"/>
    <cellStyle name="Normal 2 27 5 3 3 3" xfId="23769"/>
    <cellStyle name="Normal 2 27 5 3 4" xfId="23770"/>
    <cellStyle name="Normal 2 27 5 3 5" xfId="23771"/>
    <cellStyle name="Normal 2 27 5 4" xfId="8457"/>
    <cellStyle name="Normal 2 27 5 4 2" xfId="23772"/>
    <cellStyle name="Normal 2 27 5 4 3" xfId="23773"/>
    <cellStyle name="Normal 2 27 5 5" xfId="8458"/>
    <cellStyle name="Normal 2 27 5 5 2" xfId="23774"/>
    <cellStyle name="Normal 2 27 5 5 3" xfId="23775"/>
    <cellStyle name="Normal 2 27 5 6" xfId="23776"/>
    <cellStyle name="Normal 2 27 5 7" xfId="23777"/>
    <cellStyle name="Normal 2 27 6" xfId="8459"/>
    <cellStyle name="Normal 2 27 6 2" xfId="8460"/>
    <cellStyle name="Normal 2 27 6 2 2" xfId="8461"/>
    <cellStyle name="Normal 2 27 6 2 2 2" xfId="23778"/>
    <cellStyle name="Normal 2 27 6 2 2 3" xfId="23779"/>
    <cellStyle name="Normal 2 27 6 2 3" xfId="8462"/>
    <cellStyle name="Normal 2 27 6 2 3 2" xfId="23780"/>
    <cellStyle name="Normal 2 27 6 2 3 3" xfId="23781"/>
    <cellStyle name="Normal 2 27 6 2 4" xfId="23782"/>
    <cellStyle name="Normal 2 27 6 2 5" xfId="23783"/>
    <cellStyle name="Normal 2 27 6 3" xfId="8463"/>
    <cellStyle name="Normal 2 27 6 3 2" xfId="23784"/>
    <cellStyle name="Normal 2 27 6 3 3" xfId="23785"/>
    <cellStyle name="Normal 2 27 6 4" xfId="8464"/>
    <cellStyle name="Normal 2 27 6 4 2" xfId="23786"/>
    <cellStyle name="Normal 2 27 6 4 3" xfId="23787"/>
    <cellStyle name="Normal 2 27 6 5" xfId="23788"/>
    <cellStyle name="Normal 2 27 6 6" xfId="23789"/>
    <cellStyle name="Normal 2 27 7" xfId="8465"/>
    <cellStyle name="Normal 2 27 7 2" xfId="8466"/>
    <cellStyle name="Normal 2 27 7 2 2" xfId="23790"/>
    <cellStyle name="Normal 2 27 7 2 3" xfId="23791"/>
    <cellStyle name="Normal 2 27 7 3" xfId="8467"/>
    <cellStyle name="Normal 2 27 7 3 2" xfId="23792"/>
    <cellStyle name="Normal 2 27 7 3 3" xfId="23793"/>
    <cellStyle name="Normal 2 27 7 4" xfId="23794"/>
    <cellStyle name="Normal 2 27 7 5" xfId="23795"/>
    <cellStyle name="Normal 2 27 8" xfId="8468"/>
    <cellStyle name="Normal 2 27 8 2" xfId="23796"/>
    <cellStyle name="Normal 2 27 8 3" xfId="23797"/>
    <cellStyle name="Normal 2 27 9" xfId="8469"/>
    <cellStyle name="Normal 2 27 9 2" xfId="23798"/>
    <cellStyle name="Normal 2 27 9 3" xfId="23799"/>
    <cellStyle name="Normal 2 28" xfId="8470"/>
    <cellStyle name="Normal 2 28 10" xfId="23800"/>
    <cellStyle name="Normal 2 28 11" xfId="23801"/>
    <cellStyle name="Normal 2 28 2" xfId="8471"/>
    <cellStyle name="Normal 2 28 2 2" xfId="8472"/>
    <cellStyle name="Normal 2 28 2 2 2" xfId="8473"/>
    <cellStyle name="Normal 2 28 2 2 2 2" xfId="8474"/>
    <cellStyle name="Normal 2 28 2 2 2 2 2" xfId="8475"/>
    <cellStyle name="Normal 2 28 2 2 2 2 2 2" xfId="23802"/>
    <cellStyle name="Normal 2 28 2 2 2 2 2 3" xfId="23803"/>
    <cellStyle name="Normal 2 28 2 2 2 2 3" xfId="8476"/>
    <cellStyle name="Normal 2 28 2 2 2 2 3 2" xfId="23804"/>
    <cellStyle name="Normal 2 28 2 2 2 2 3 3" xfId="23805"/>
    <cellStyle name="Normal 2 28 2 2 2 2 4" xfId="23806"/>
    <cellStyle name="Normal 2 28 2 2 2 2 5" xfId="23807"/>
    <cellStyle name="Normal 2 28 2 2 2 3" xfId="8477"/>
    <cellStyle name="Normal 2 28 2 2 2 3 2" xfId="23808"/>
    <cellStyle name="Normal 2 28 2 2 2 3 3" xfId="23809"/>
    <cellStyle name="Normal 2 28 2 2 2 4" xfId="8478"/>
    <cellStyle name="Normal 2 28 2 2 2 4 2" xfId="23810"/>
    <cellStyle name="Normal 2 28 2 2 2 4 3" xfId="23811"/>
    <cellStyle name="Normal 2 28 2 2 2 5" xfId="23812"/>
    <cellStyle name="Normal 2 28 2 2 2 6" xfId="23813"/>
    <cellStyle name="Normal 2 28 2 2 3" xfId="8479"/>
    <cellStyle name="Normal 2 28 2 2 3 2" xfId="8480"/>
    <cellStyle name="Normal 2 28 2 2 3 2 2" xfId="23814"/>
    <cellStyle name="Normal 2 28 2 2 3 2 3" xfId="23815"/>
    <cellStyle name="Normal 2 28 2 2 3 3" xfId="8481"/>
    <cellStyle name="Normal 2 28 2 2 3 3 2" xfId="23816"/>
    <cellStyle name="Normal 2 28 2 2 3 3 3" xfId="23817"/>
    <cellStyle name="Normal 2 28 2 2 3 4" xfId="23818"/>
    <cellStyle name="Normal 2 28 2 2 3 5" xfId="23819"/>
    <cellStyle name="Normal 2 28 2 2 4" xfId="8482"/>
    <cellStyle name="Normal 2 28 2 2 4 2" xfId="23820"/>
    <cellStyle name="Normal 2 28 2 2 4 3" xfId="23821"/>
    <cellStyle name="Normal 2 28 2 2 5" xfId="8483"/>
    <cellStyle name="Normal 2 28 2 2 5 2" xfId="23822"/>
    <cellStyle name="Normal 2 28 2 2 5 3" xfId="23823"/>
    <cellStyle name="Normal 2 28 2 2 6" xfId="23824"/>
    <cellStyle name="Normal 2 28 2 2 7" xfId="23825"/>
    <cellStyle name="Normal 2 28 2 3" xfId="8484"/>
    <cellStyle name="Normal 2 28 2 3 2" xfId="8485"/>
    <cellStyle name="Normal 2 28 2 3 2 2" xfId="8486"/>
    <cellStyle name="Normal 2 28 2 3 2 2 2" xfId="23826"/>
    <cellStyle name="Normal 2 28 2 3 2 2 3" xfId="23827"/>
    <cellStyle name="Normal 2 28 2 3 2 3" xfId="8487"/>
    <cellStyle name="Normal 2 28 2 3 2 3 2" xfId="23828"/>
    <cellStyle name="Normal 2 28 2 3 2 3 3" xfId="23829"/>
    <cellStyle name="Normal 2 28 2 3 2 4" xfId="23830"/>
    <cellStyle name="Normal 2 28 2 3 2 5" xfId="23831"/>
    <cellStyle name="Normal 2 28 2 3 3" xfId="8488"/>
    <cellStyle name="Normal 2 28 2 3 3 2" xfId="23832"/>
    <cellStyle name="Normal 2 28 2 3 3 3" xfId="23833"/>
    <cellStyle name="Normal 2 28 2 3 4" xfId="8489"/>
    <cellStyle name="Normal 2 28 2 3 4 2" xfId="23834"/>
    <cellStyle name="Normal 2 28 2 3 4 3" xfId="23835"/>
    <cellStyle name="Normal 2 28 2 3 5" xfId="23836"/>
    <cellStyle name="Normal 2 28 2 3 6" xfId="23837"/>
    <cellStyle name="Normal 2 28 2 4" xfId="8490"/>
    <cellStyle name="Normal 2 28 2 4 2" xfId="8491"/>
    <cellStyle name="Normal 2 28 2 4 2 2" xfId="23838"/>
    <cellStyle name="Normal 2 28 2 4 2 3" xfId="23839"/>
    <cellStyle name="Normal 2 28 2 4 3" xfId="8492"/>
    <cellStyle name="Normal 2 28 2 4 3 2" xfId="23840"/>
    <cellStyle name="Normal 2 28 2 4 3 3" xfId="23841"/>
    <cellStyle name="Normal 2 28 2 4 4" xfId="23842"/>
    <cellStyle name="Normal 2 28 2 4 5" xfId="23843"/>
    <cellStyle name="Normal 2 28 2 5" xfId="8493"/>
    <cellStyle name="Normal 2 28 2 5 2" xfId="23844"/>
    <cellStyle name="Normal 2 28 2 5 3" xfId="23845"/>
    <cellStyle name="Normal 2 28 2 6" xfId="8494"/>
    <cellStyle name="Normal 2 28 2 6 2" xfId="23846"/>
    <cellStyle name="Normal 2 28 2 6 3" xfId="23847"/>
    <cellStyle name="Normal 2 28 2 7" xfId="23848"/>
    <cellStyle name="Normal 2 28 2 8" xfId="23849"/>
    <cellStyle name="Normal 2 28 3" xfId="8495"/>
    <cellStyle name="Normal 2 28 3 2" xfId="8496"/>
    <cellStyle name="Normal 2 28 3 2 2" xfId="8497"/>
    <cellStyle name="Normal 2 28 3 2 2 2" xfId="8498"/>
    <cellStyle name="Normal 2 28 3 2 2 2 2" xfId="8499"/>
    <cellStyle name="Normal 2 28 3 2 2 2 2 2" xfId="23850"/>
    <cellStyle name="Normal 2 28 3 2 2 2 2 3" xfId="23851"/>
    <cellStyle name="Normal 2 28 3 2 2 2 3" xfId="8500"/>
    <cellStyle name="Normal 2 28 3 2 2 2 3 2" xfId="23852"/>
    <cellStyle name="Normal 2 28 3 2 2 2 3 3" xfId="23853"/>
    <cellStyle name="Normal 2 28 3 2 2 2 4" xfId="23854"/>
    <cellStyle name="Normal 2 28 3 2 2 2 5" xfId="23855"/>
    <cellStyle name="Normal 2 28 3 2 2 3" xfId="8501"/>
    <cellStyle name="Normal 2 28 3 2 2 3 2" xfId="23856"/>
    <cellStyle name="Normal 2 28 3 2 2 3 3" xfId="23857"/>
    <cellStyle name="Normal 2 28 3 2 2 4" xfId="8502"/>
    <cellStyle name="Normal 2 28 3 2 2 4 2" xfId="23858"/>
    <cellStyle name="Normal 2 28 3 2 2 4 3" xfId="23859"/>
    <cellStyle name="Normal 2 28 3 2 2 5" xfId="23860"/>
    <cellStyle name="Normal 2 28 3 2 2 6" xfId="23861"/>
    <cellStyle name="Normal 2 28 3 2 3" xfId="8503"/>
    <cellStyle name="Normal 2 28 3 2 3 2" xfId="8504"/>
    <cellStyle name="Normal 2 28 3 2 3 2 2" xfId="23862"/>
    <cellStyle name="Normal 2 28 3 2 3 2 3" xfId="23863"/>
    <cellStyle name="Normal 2 28 3 2 3 3" xfId="8505"/>
    <cellStyle name="Normal 2 28 3 2 3 3 2" xfId="23864"/>
    <cellStyle name="Normal 2 28 3 2 3 3 3" xfId="23865"/>
    <cellStyle name="Normal 2 28 3 2 3 4" xfId="23866"/>
    <cellStyle name="Normal 2 28 3 2 3 5" xfId="23867"/>
    <cellStyle name="Normal 2 28 3 2 4" xfId="8506"/>
    <cellStyle name="Normal 2 28 3 2 4 2" xfId="23868"/>
    <cellStyle name="Normal 2 28 3 2 4 3" xfId="23869"/>
    <cellStyle name="Normal 2 28 3 2 5" xfId="8507"/>
    <cellStyle name="Normal 2 28 3 2 5 2" xfId="23870"/>
    <cellStyle name="Normal 2 28 3 2 5 3" xfId="23871"/>
    <cellStyle name="Normal 2 28 3 2 6" xfId="23872"/>
    <cellStyle name="Normal 2 28 3 2 7" xfId="23873"/>
    <cellStyle name="Normal 2 28 3 3" xfId="8508"/>
    <cellStyle name="Normal 2 28 3 3 2" xfId="8509"/>
    <cellStyle name="Normal 2 28 3 3 2 2" xfId="8510"/>
    <cellStyle name="Normal 2 28 3 3 2 2 2" xfId="23874"/>
    <cellStyle name="Normal 2 28 3 3 2 2 3" xfId="23875"/>
    <cellStyle name="Normal 2 28 3 3 2 3" xfId="8511"/>
    <cellStyle name="Normal 2 28 3 3 2 3 2" xfId="23876"/>
    <cellStyle name="Normal 2 28 3 3 2 3 3" xfId="23877"/>
    <cellStyle name="Normal 2 28 3 3 2 4" xfId="23878"/>
    <cellStyle name="Normal 2 28 3 3 2 5" xfId="23879"/>
    <cellStyle name="Normal 2 28 3 3 3" xfId="8512"/>
    <cellStyle name="Normal 2 28 3 3 3 2" xfId="23880"/>
    <cellStyle name="Normal 2 28 3 3 3 3" xfId="23881"/>
    <cellStyle name="Normal 2 28 3 3 4" xfId="8513"/>
    <cellStyle name="Normal 2 28 3 3 4 2" xfId="23882"/>
    <cellStyle name="Normal 2 28 3 3 4 3" xfId="23883"/>
    <cellStyle name="Normal 2 28 3 3 5" xfId="23884"/>
    <cellStyle name="Normal 2 28 3 3 6" xfId="23885"/>
    <cellStyle name="Normal 2 28 3 4" xfId="8514"/>
    <cellStyle name="Normal 2 28 3 4 2" xfId="8515"/>
    <cellStyle name="Normal 2 28 3 4 2 2" xfId="23886"/>
    <cellStyle name="Normal 2 28 3 4 2 3" xfId="23887"/>
    <cellStyle name="Normal 2 28 3 4 3" xfId="8516"/>
    <cellStyle name="Normal 2 28 3 4 3 2" xfId="23888"/>
    <cellStyle name="Normal 2 28 3 4 3 3" xfId="23889"/>
    <cellStyle name="Normal 2 28 3 4 4" xfId="23890"/>
    <cellStyle name="Normal 2 28 3 4 5" xfId="23891"/>
    <cellStyle name="Normal 2 28 3 5" xfId="8517"/>
    <cellStyle name="Normal 2 28 3 5 2" xfId="23892"/>
    <cellStyle name="Normal 2 28 3 5 3" xfId="23893"/>
    <cellStyle name="Normal 2 28 3 6" xfId="8518"/>
    <cellStyle name="Normal 2 28 3 6 2" xfId="23894"/>
    <cellStyle name="Normal 2 28 3 6 3" xfId="23895"/>
    <cellStyle name="Normal 2 28 3 7" xfId="23896"/>
    <cellStyle name="Normal 2 28 3 8" xfId="23897"/>
    <cellStyle name="Normal 2 28 4" xfId="8519"/>
    <cellStyle name="Normal 2 28 4 2" xfId="8520"/>
    <cellStyle name="Normal 2 28 4 2 2" xfId="8521"/>
    <cellStyle name="Normal 2 28 4 2 2 2" xfId="8522"/>
    <cellStyle name="Normal 2 28 4 2 2 2 2" xfId="8523"/>
    <cellStyle name="Normal 2 28 4 2 2 2 2 2" xfId="23898"/>
    <cellStyle name="Normal 2 28 4 2 2 2 2 3" xfId="23899"/>
    <cellStyle name="Normal 2 28 4 2 2 2 3" xfId="8524"/>
    <cellStyle name="Normal 2 28 4 2 2 2 3 2" xfId="23900"/>
    <cellStyle name="Normal 2 28 4 2 2 2 3 3" xfId="23901"/>
    <cellStyle name="Normal 2 28 4 2 2 2 4" xfId="23902"/>
    <cellStyle name="Normal 2 28 4 2 2 2 5" xfId="23903"/>
    <cellStyle name="Normal 2 28 4 2 2 3" xfId="8525"/>
    <cellStyle name="Normal 2 28 4 2 2 3 2" xfId="23904"/>
    <cellStyle name="Normal 2 28 4 2 2 3 3" xfId="23905"/>
    <cellStyle name="Normal 2 28 4 2 2 4" xfId="8526"/>
    <cellStyle name="Normal 2 28 4 2 2 4 2" xfId="23906"/>
    <cellStyle name="Normal 2 28 4 2 2 4 3" xfId="23907"/>
    <cellStyle name="Normal 2 28 4 2 2 5" xfId="23908"/>
    <cellStyle name="Normal 2 28 4 2 2 6" xfId="23909"/>
    <cellStyle name="Normal 2 28 4 2 3" xfId="8527"/>
    <cellStyle name="Normal 2 28 4 2 3 2" xfId="8528"/>
    <cellStyle name="Normal 2 28 4 2 3 2 2" xfId="23910"/>
    <cellStyle name="Normal 2 28 4 2 3 2 3" xfId="23911"/>
    <cellStyle name="Normal 2 28 4 2 3 3" xfId="8529"/>
    <cellStyle name="Normal 2 28 4 2 3 3 2" xfId="23912"/>
    <cellStyle name="Normal 2 28 4 2 3 3 3" xfId="23913"/>
    <cellStyle name="Normal 2 28 4 2 3 4" xfId="23914"/>
    <cellStyle name="Normal 2 28 4 2 3 5" xfId="23915"/>
    <cellStyle name="Normal 2 28 4 2 4" xfId="8530"/>
    <cellStyle name="Normal 2 28 4 2 4 2" xfId="23916"/>
    <cellStyle name="Normal 2 28 4 2 4 3" xfId="23917"/>
    <cellStyle name="Normal 2 28 4 2 5" xfId="8531"/>
    <cellStyle name="Normal 2 28 4 2 5 2" xfId="23918"/>
    <cellStyle name="Normal 2 28 4 2 5 3" xfId="23919"/>
    <cellStyle name="Normal 2 28 4 2 6" xfId="23920"/>
    <cellStyle name="Normal 2 28 4 2 7" xfId="23921"/>
    <cellStyle name="Normal 2 28 4 3" xfId="8532"/>
    <cellStyle name="Normal 2 28 4 3 2" xfId="8533"/>
    <cellStyle name="Normal 2 28 4 3 2 2" xfId="8534"/>
    <cellStyle name="Normal 2 28 4 3 2 2 2" xfId="23922"/>
    <cellStyle name="Normal 2 28 4 3 2 2 3" xfId="23923"/>
    <cellStyle name="Normal 2 28 4 3 2 3" xfId="8535"/>
    <cellStyle name="Normal 2 28 4 3 2 3 2" xfId="23924"/>
    <cellStyle name="Normal 2 28 4 3 2 3 3" xfId="23925"/>
    <cellStyle name="Normal 2 28 4 3 2 4" xfId="23926"/>
    <cellStyle name="Normal 2 28 4 3 2 5" xfId="23927"/>
    <cellStyle name="Normal 2 28 4 3 3" xfId="8536"/>
    <cellStyle name="Normal 2 28 4 3 3 2" xfId="23928"/>
    <cellStyle name="Normal 2 28 4 3 3 3" xfId="23929"/>
    <cellStyle name="Normal 2 28 4 3 4" xfId="8537"/>
    <cellStyle name="Normal 2 28 4 3 4 2" xfId="23930"/>
    <cellStyle name="Normal 2 28 4 3 4 3" xfId="23931"/>
    <cellStyle name="Normal 2 28 4 3 5" xfId="23932"/>
    <cellStyle name="Normal 2 28 4 3 6" xfId="23933"/>
    <cellStyle name="Normal 2 28 4 4" xfId="8538"/>
    <cellStyle name="Normal 2 28 4 4 2" xfId="8539"/>
    <cellStyle name="Normal 2 28 4 4 2 2" xfId="23934"/>
    <cellStyle name="Normal 2 28 4 4 2 3" xfId="23935"/>
    <cellStyle name="Normal 2 28 4 4 3" xfId="8540"/>
    <cellStyle name="Normal 2 28 4 4 3 2" xfId="23936"/>
    <cellStyle name="Normal 2 28 4 4 3 3" xfId="23937"/>
    <cellStyle name="Normal 2 28 4 4 4" xfId="23938"/>
    <cellStyle name="Normal 2 28 4 4 5" xfId="23939"/>
    <cellStyle name="Normal 2 28 4 5" xfId="8541"/>
    <cellStyle name="Normal 2 28 4 5 2" xfId="23940"/>
    <cellStyle name="Normal 2 28 4 5 3" xfId="23941"/>
    <cellStyle name="Normal 2 28 4 6" xfId="8542"/>
    <cellStyle name="Normal 2 28 4 6 2" xfId="23942"/>
    <cellStyle name="Normal 2 28 4 6 3" xfId="23943"/>
    <cellStyle name="Normal 2 28 4 7" xfId="23944"/>
    <cellStyle name="Normal 2 28 4 8" xfId="23945"/>
    <cellStyle name="Normal 2 28 5" xfId="8543"/>
    <cellStyle name="Normal 2 28 5 2" xfId="8544"/>
    <cellStyle name="Normal 2 28 5 2 2" xfId="8545"/>
    <cellStyle name="Normal 2 28 5 2 2 2" xfId="8546"/>
    <cellStyle name="Normal 2 28 5 2 2 2 2" xfId="23946"/>
    <cellStyle name="Normal 2 28 5 2 2 2 3" xfId="23947"/>
    <cellStyle name="Normal 2 28 5 2 2 3" xfId="8547"/>
    <cellStyle name="Normal 2 28 5 2 2 3 2" xfId="23948"/>
    <cellStyle name="Normal 2 28 5 2 2 3 3" xfId="23949"/>
    <cellStyle name="Normal 2 28 5 2 2 4" xfId="23950"/>
    <cellStyle name="Normal 2 28 5 2 2 5" xfId="23951"/>
    <cellStyle name="Normal 2 28 5 2 3" xfId="8548"/>
    <cellStyle name="Normal 2 28 5 2 3 2" xfId="23952"/>
    <cellStyle name="Normal 2 28 5 2 3 3" xfId="23953"/>
    <cellStyle name="Normal 2 28 5 2 4" xfId="8549"/>
    <cellStyle name="Normal 2 28 5 2 4 2" xfId="23954"/>
    <cellStyle name="Normal 2 28 5 2 4 3" xfId="23955"/>
    <cellStyle name="Normal 2 28 5 2 5" xfId="23956"/>
    <cellStyle name="Normal 2 28 5 2 6" xfId="23957"/>
    <cellStyle name="Normal 2 28 5 3" xfId="8550"/>
    <cellStyle name="Normal 2 28 5 3 2" xfId="8551"/>
    <cellStyle name="Normal 2 28 5 3 2 2" xfId="23958"/>
    <cellStyle name="Normal 2 28 5 3 2 3" xfId="23959"/>
    <cellStyle name="Normal 2 28 5 3 3" xfId="8552"/>
    <cellStyle name="Normal 2 28 5 3 3 2" xfId="23960"/>
    <cellStyle name="Normal 2 28 5 3 3 3" xfId="23961"/>
    <cellStyle name="Normal 2 28 5 3 4" xfId="23962"/>
    <cellStyle name="Normal 2 28 5 3 5" xfId="23963"/>
    <cellStyle name="Normal 2 28 5 4" xfId="8553"/>
    <cellStyle name="Normal 2 28 5 4 2" xfId="23964"/>
    <cellStyle name="Normal 2 28 5 4 3" xfId="23965"/>
    <cellStyle name="Normal 2 28 5 5" xfId="8554"/>
    <cellStyle name="Normal 2 28 5 5 2" xfId="23966"/>
    <cellStyle name="Normal 2 28 5 5 3" xfId="23967"/>
    <cellStyle name="Normal 2 28 5 6" xfId="23968"/>
    <cellStyle name="Normal 2 28 5 7" xfId="23969"/>
    <cellStyle name="Normal 2 28 6" xfId="8555"/>
    <cellStyle name="Normal 2 28 6 2" xfId="8556"/>
    <cellStyle name="Normal 2 28 6 2 2" xfId="8557"/>
    <cellStyle name="Normal 2 28 6 2 2 2" xfId="23970"/>
    <cellStyle name="Normal 2 28 6 2 2 3" xfId="23971"/>
    <cellStyle name="Normal 2 28 6 2 3" xfId="8558"/>
    <cellStyle name="Normal 2 28 6 2 3 2" xfId="23972"/>
    <cellStyle name="Normal 2 28 6 2 3 3" xfId="23973"/>
    <cellStyle name="Normal 2 28 6 2 4" xfId="23974"/>
    <cellStyle name="Normal 2 28 6 2 5" xfId="23975"/>
    <cellStyle name="Normal 2 28 6 3" xfId="8559"/>
    <cellStyle name="Normal 2 28 6 3 2" xfId="23976"/>
    <cellStyle name="Normal 2 28 6 3 3" xfId="23977"/>
    <cellStyle name="Normal 2 28 6 4" xfId="8560"/>
    <cellStyle name="Normal 2 28 6 4 2" xfId="23978"/>
    <cellStyle name="Normal 2 28 6 4 3" xfId="23979"/>
    <cellStyle name="Normal 2 28 6 5" xfId="23980"/>
    <cellStyle name="Normal 2 28 6 6" xfId="23981"/>
    <cellStyle name="Normal 2 28 7" xfId="8561"/>
    <cellStyle name="Normal 2 28 7 2" xfId="8562"/>
    <cellStyle name="Normal 2 28 7 2 2" xfId="23982"/>
    <cellStyle name="Normal 2 28 7 2 3" xfId="23983"/>
    <cellStyle name="Normal 2 28 7 3" xfId="8563"/>
    <cellStyle name="Normal 2 28 7 3 2" xfId="23984"/>
    <cellStyle name="Normal 2 28 7 3 3" xfId="23985"/>
    <cellStyle name="Normal 2 28 7 4" xfId="23986"/>
    <cellStyle name="Normal 2 28 7 5" xfId="23987"/>
    <cellStyle name="Normal 2 28 8" xfId="8564"/>
    <cellStyle name="Normal 2 28 8 2" xfId="23988"/>
    <cellStyle name="Normal 2 28 8 3" xfId="23989"/>
    <cellStyle name="Normal 2 28 9" xfId="8565"/>
    <cellStyle name="Normal 2 28 9 2" xfId="23990"/>
    <cellStyle name="Normal 2 28 9 3" xfId="23991"/>
    <cellStyle name="Normal 2 29" xfId="8566"/>
    <cellStyle name="Normal 2 29 10" xfId="23992"/>
    <cellStyle name="Normal 2 29 11" xfId="23993"/>
    <cellStyle name="Normal 2 29 2" xfId="8567"/>
    <cellStyle name="Normal 2 29 2 2" xfId="8568"/>
    <cellStyle name="Normal 2 29 2 2 2" xfId="8569"/>
    <cellStyle name="Normal 2 29 2 2 2 2" xfId="8570"/>
    <cellStyle name="Normal 2 29 2 2 2 2 2" xfId="8571"/>
    <cellStyle name="Normal 2 29 2 2 2 2 2 2" xfId="23994"/>
    <cellStyle name="Normal 2 29 2 2 2 2 2 3" xfId="23995"/>
    <cellStyle name="Normal 2 29 2 2 2 2 3" xfId="8572"/>
    <cellStyle name="Normal 2 29 2 2 2 2 3 2" xfId="23996"/>
    <cellStyle name="Normal 2 29 2 2 2 2 3 3" xfId="23997"/>
    <cellStyle name="Normal 2 29 2 2 2 2 4" xfId="23998"/>
    <cellStyle name="Normal 2 29 2 2 2 2 5" xfId="23999"/>
    <cellStyle name="Normal 2 29 2 2 2 3" xfId="8573"/>
    <cellStyle name="Normal 2 29 2 2 2 3 2" xfId="24000"/>
    <cellStyle name="Normal 2 29 2 2 2 3 3" xfId="24001"/>
    <cellStyle name="Normal 2 29 2 2 2 4" xfId="8574"/>
    <cellStyle name="Normal 2 29 2 2 2 4 2" xfId="24002"/>
    <cellStyle name="Normal 2 29 2 2 2 4 3" xfId="24003"/>
    <cellStyle name="Normal 2 29 2 2 2 5" xfId="24004"/>
    <cellStyle name="Normal 2 29 2 2 2 6" xfId="24005"/>
    <cellStyle name="Normal 2 29 2 2 3" xfId="8575"/>
    <cellStyle name="Normal 2 29 2 2 3 2" xfId="8576"/>
    <cellStyle name="Normal 2 29 2 2 3 2 2" xfId="24006"/>
    <cellStyle name="Normal 2 29 2 2 3 2 3" xfId="24007"/>
    <cellStyle name="Normal 2 29 2 2 3 3" xfId="8577"/>
    <cellStyle name="Normal 2 29 2 2 3 3 2" xfId="24008"/>
    <cellStyle name="Normal 2 29 2 2 3 3 3" xfId="24009"/>
    <cellStyle name="Normal 2 29 2 2 3 4" xfId="24010"/>
    <cellStyle name="Normal 2 29 2 2 3 5" xfId="24011"/>
    <cellStyle name="Normal 2 29 2 2 4" xfId="8578"/>
    <cellStyle name="Normal 2 29 2 2 4 2" xfId="24012"/>
    <cellStyle name="Normal 2 29 2 2 4 3" xfId="24013"/>
    <cellStyle name="Normal 2 29 2 2 5" xfId="8579"/>
    <cellStyle name="Normal 2 29 2 2 5 2" xfId="24014"/>
    <cellStyle name="Normal 2 29 2 2 5 3" xfId="24015"/>
    <cellStyle name="Normal 2 29 2 2 6" xfId="24016"/>
    <cellStyle name="Normal 2 29 2 2 7" xfId="24017"/>
    <cellStyle name="Normal 2 29 2 3" xfId="8580"/>
    <cellStyle name="Normal 2 29 2 3 2" xfId="8581"/>
    <cellStyle name="Normal 2 29 2 3 2 2" xfId="8582"/>
    <cellStyle name="Normal 2 29 2 3 2 2 2" xfId="24018"/>
    <cellStyle name="Normal 2 29 2 3 2 2 3" xfId="24019"/>
    <cellStyle name="Normal 2 29 2 3 2 3" xfId="8583"/>
    <cellStyle name="Normal 2 29 2 3 2 3 2" xfId="24020"/>
    <cellStyle name="Normal 2 29 2 3 2 3 3" xfId="24021"/>
    <cellStyle name="Normal 2 29 2 3 2 4" xfId="24022"/>
    <cellStyle name="Normal 2 29 2 3 2 5" xfId="24023"/>
    <cellStyle name="Normal 2 29 2 3 3" xfId="8584"/>
    <cellStyle name="Normal 2 29 2 3 3 2" xfId="24024"/>
    <cellStyle name="Normal 2 29 2 3 3 3" xfId="24025"/>
    <cellStyle name="Normal 2 29 2 3 4" xfId="8585"/>
    <cellStyle name="Normal 2 29 2 3 4 2" xfId="24026"/>
    <cellStyle name="Normal 2 29 2 3 4 3" xfId="24027"/>
    <cellStyle name="Normal 2 29 2 3 5" xfId="24028"/>
    <cellStyle name="Normal 2 29 2 3 6" xfId="24029"/>
    <cellStyle name="Normal 2 29 2 4" xfId="8586"/>
    <cellStyle name="Normal 2 29 2 4 2" xfId="8587"/>
    <cellStyle name="Normal 2 29 2 4 2 2" xfId="24030"/>
    <cellStyle name="Normal 2 29 2 4 2 3" xfId="24031"/>
    <cellStyle name="Normal 2 29 2 4 3" xfId="8588"/>
    <cellStyle name="Normal 2 29 2 4 3 2" xfId="24032"/>
    <cellStyle name="Normal 2 29 2 4 3 3" xfId="24033"/>
    <cellStyle name="Normal 2 29 2 4 4" xfId="24034"/>
    <cellStyle name="Normal 2 29 2 4 5" xfId="24035"/>
    <cellStyle name="Normal 2 29 2 5" xfId="8589"/>
    <cellStyle name="Normal 2 29 2 5 2" xfId="24036"/>
    <cellStyle name="Normal 2 29 2 5 3" xfId="24037"/>
    <cellStyle name="Normal 2 29 2 6" xfId="8590"/>
    <cellStyle name="Normal 2 29 2 6 2" xfId="24038"/>
    <cellStyle name="Normal 2 29 2 6 3" xfId="24039"/>
    <cellStyle name="Normal 2 29 2 7" xfId="24040"/>
    <cellStyle name="Normal 2 29 2 8" xfId="24041"/>
    <cellStyle name="Normal 2 29 3" xfId="8591"/>
    <cellStyle name="Normal 2 29 3 2" xfId="8592"/>
    <cellStyle name="Normal 2 29 3 2 2" xfId="8593"/>
    <cellStyle name="Normal 2 29 3 2 2 2" xfId="8594"/>
    <cellStyle name="Normal 2 29 3 2 2 2 2" xfId="8595"/>
    <cellStyle name="Normal 2 29 3 2 2 2 2 2" xfId="24042"/>
    <cellStyle name="Normal 2 29 3 2 2 2 2 3" xfId="24043"/>
    <cellStyle name="Normal 2 29 3 2 2 2 3" xfId="8596"/>
    <cellStyle name="Normal 2 29 3 2 2 2 3 2" xfId="24044"/>
    <cellStyle name="Normal 2 29 3 2 2 2 3 3" xfId="24045"/>
    <cellStyle name="Normal 2 29 3 2 2 2 4" xfId="24046"/>
    <cellStyle name="Normal 2 29 3 2 2 2 5" xfId="24047"/>
    <cellStyle name="Normal 2 29 3 2 2 3" xfId="8597"/>
    <cellStyle name="Normal 2 29 3 2 2 3 2" xfId="24048"/>
    <cellStyle name="Normal 2 29 3 2 2 3 3" xfId="24049"/>
    <cellStyle name="Normal 2 29 3 2 2 4" xfId="8598"/>
    <cellStyle name="Normal 2 29 3 2 2 4 2" xfId="24050"/>
    <cellStyle name="Normal 2 29 3 2 2 4 3" xfId="24051"/>
    <cellStyle name="Normal 2 29 3 2 2 5" xfId="24052"/>
    <cellStyle name="Normal 2 29 3 2 2 6" xfId="24053"/>
    <cellStyle name="Normal 2 29 3 2 3" xfId="8599"/>
    <cellStyle name="Normal 2 29 3 2 3 2" xfId="8600"/>
    <cellStyle name="Normal 2 29 3 2 3 2 2" xfId="24054"/>
    <cellStyle name="Normal 2 29 3 2 3 2 3" xfId="24055"/>
    <cellStyle name="Normal 2 29 3 2 3 3" xfId="8601"/>
    <cellStyle name="Normal 2 29 3 2 3 3 2" xfId="24056"/>
    <cellStyle name="Normal 2 29 3 2 3 3 3" xfId="24057"/>
    <cellStyle name="Normal 2 29 3 2 3 4" xfId="24058"/>
    <cellStyle name="Normal 2 29 3 2 3 5" xfId="24059"/>
    <cellStyle name="Normal 2 29 3 2 4" xfId="8602"/>
    <cellStyle name="Normal 2 29 3 2 4 2" xfId="24060"/>
    <cellStyle name="Normal 2 29 3 2 4 3" xfId="24061"/>
    <cellStyle name="Normal 2 29 3 2 5" xfId="8603"/>
    <cellStyle name="Normal 2 29 3 2 5 2" xfId="24062"/>
    <cellStyle name="Normal 2 29 3 2 5 3" xfId="24063"/>
    <cellStyle name="Normal 2 29 3 2 6" xfId="24064"/>
    <cellStyle name="Normal 2 29 3 2 7" xfId="24065"/>
    <cellStyle name="Normal 2 29 3 3" xfId="8604"/>
    <cellStyle name="Normal 2 29 3 3 2" xfId="8605"/>
    <cellStyle name="Normal 2 29 3 3 2 2" xfId="8606"/>
    <cellStyle name="Normal 2 29 3 3 2 2 2" xfId="24066"/>
    <cellStyle name="Normal 2 29 3 3 2 2 3" xfId="24067"/>
    <cellStyle name="Normal 2 29 3 3 2 3" xfId="8607"/>
    <cellStyle name="Normal 2 29 3 3 2 3 2" xfId="24068"/>
    <cellStyle name="Normal 2 29 3 3 2 3 3" xfId="24069"/>
    <cellStyle name="Normal 2 29 3 3 2 4" xfId="24070"/>
    <cellStyle name="Normal 2 29 3 3 2 5" xfId="24071"/>
    <cellStyle name="Normal 2 29 3 3 3" xfId="8608"/>
    <cellStyle name="Normal 2 29 3 3 3 2" xfId="24072"/>
    <cellStyle name="Normal 2 29 3 3 3 3" xfId="24073"/>
    <cellStyle name="Normal 2 29 3 3 4" xfId="8609"/>
    <cellStyle name="Normal 2 29 3 3 4 2" xfId="24074"/>
    <cellStyle name="Normal 2 29 3 3 4 3" xfId="24075"/>
    <cellStyle name="Normal 2 29 3 3 5" xfId="24076"/>
    <cellStyle name="Normal 2 29 3 3 6" xfId="24077"/>
    <cellStyle name="Normal 2 29 3 4" xfId="8610"/>
    <cellStyle name="Normal 2 29 3 4 2" xfId="8611"/>
    <cellStyle name="Normal 2 29 3 4 2 2" xfId="24078"/>
    <cellStyle name="Normal 2 29 3 4 2 3" xfId="24079"/>
    <cellStyle name="Normal 2 29 3 4 3" xfId="8612"/>
    <cellStyle name="Normal 2 29 3 4 3 2" xfId="24080"/>
    <cellStyle name="Normal 2 29 3 4 3 3" xfId="24081"/>
    <cellStyle name="Normal 2 29 3 4 4" xfId="24082"/>
    <cellStyle name="Normal 2 29 3 4 5" xfId="24083"/>
    <cellStyle name="Normal 2 29 3 5" xfId="8613"/>
    <cellStyle name="Normal 2 29 3 5 2" xfId="24084"/>
    <cellStyle name="Normal 2 29 3 5 3" xfId="24085"/>
    <cellStyle name="Normal 2 29 3 6" xfId="8614"/>
    <cellStyle name="Normal 2 29 3 6 2" xfId="24086"/>
    <cellStyle name="Normal 2 29 3 6 3" xfId="24087"/>
    <cellStyle name="Normal 2 29 3 7" xfId="24088"/>
    <cellStyle name="Normal 2 29 3 8" xfId="24089"/>
    <cellStyle name="Normal 2 29 4" xfId="8615"/>
    <cellStyle name="Normal 2 29 4 2" xfId="8616"/>
    <cellStyle name="Normal 2 29 4 2 2" xfId="8617"/>
    <cellStyle name="Normal 2 29 4 2 2 2" xfId="8618"/>
    <cellStyle name="Normal 2 29 4 2 2 2 2" xfId="8619"/>
    <cellStyle name="Normal 2 29 4 2 2 2 2 2" xfId="24090"/>
    <cellStyle name="Normal 2 29 4 2 2 2 2 3" xfId="24091"/>
    <cellStyle name="Normal 2 29 4 2 2 2 3" xfId="8620"/>
    <cellStyle name="Normal 2 29 4 2 2 2 3 2" xfId="24092"/>
    <cellStyle name="Normal 2 29 4 2 2 2 3 3" xfId="24093"/>
    <cellStyle name="Normal 2 29 4 2 2 2 4" xfId="24094"/>
    <cellStyle name="Normal 2 29 4 2 2 2 5" xfId="24095"/>
    <cellStyle name="Normal 2 29 4 2 2 3" xfId="8621"/>
    <cellStyle name="Normal 2 29 4 2 2 3 2" xfId="24096"/>
    <cellStyle name="Normal 2 29 4 2 2 3 3" xfId="24097"/>
    <cellStyle name="Normal 2 29 4 2 2 4" xfId="8622"/>
    <cellStyle name="Normal 2 29 4 2 2 4 2" xfId="24098"/>
    <cellStyle name="Normal 2 29 4 2 2 4 3" xfId="24099"/>
    <cellStyle name="Normal 2 29 4 2 2 5" xfId="24100"/>
    <cellStyle name="Normal 2 29 4 2 2 6" xfId="24101"/>
    <cellStyle name="Normal 2 29 4 2 3" xfId="8623"/>
    <cellStyle name="Normal 2 29 4 2 3 2" xfId="8624"/>
    <cellStyle name="Normal 2 29 4 2 3 2 2" xfId="24102"/>
    <cellStyle name="Normal 2 29 4 2 3 2 3" xfId="24103"/>
    <cellStyle name="Normal 2 29 4 2 3 3" xfId="8625"/>
    <cellStyle name="Normal 2 29 4 2 3 3 2" xfId="24104"/>
    <cellStyle name="Normal 2 29 4 2 3 3 3" xfId="24105"/>
    <cellStyle name="Normal 2 29 4 2 3 4" xfId="24106"/>
    <cellStyle name="Normal 2 29 4 2 3 5" xfId="24107"/>
    <cellStyle name="Normal 2 29 4 2 4" xfId="8626"/>
    <cellStyle name="Normal 2 29 4 2 4 2" xfId="24108"/>
    <cellStyle name="Normal 2 29 4 2 4 3" xfId="24109"/>
    <cellStyle name="Normal 2 29 4 2 5" xfId="8627"/>
    <cellStyle name="Normal 2 29 4 2 5 2" xfId="24110"/>
    <cellStyle name="Normal 2 29 4 2 5 3" xfId="24111"/>
    <cellStyle name="Normal 2 29 4 2 6" xfId="24112"/>
    <cellStyle name="Normal 2 29 4 2 7" xfId="24113"/>
    <cellStyle name="Normal 2 29 4 3" xfId="8628"/>
    <cellStyle name="Normal 2 29 4 3 2" xfId="8629"/>
    <cellStyle name="Normal 2 29 4 3 2 2" xfId="8630"/>
    <cellStyle name="Normal 2 29 4 3 2 2 2" xfId="24114"/>
    <cellStyle name="Normal 2 29 4 3 2 2 3" xfId="24115"/>
    <cellStyle name="Normal 2 29 4 3 2 3" xfId="8631"/>
    <cellStyle name="Normal 2 29 4 3 2 3 2" xfId="24116"/>
    <cellStyle name="Normal 2 29 4 3 2 3 3" xfId="24117"/>
    <cellStyle name="Normal 2 29 4 3 2 4" xfId="24118"/>
    <cellStyle name="Normal 2 29 4 3 2 5" xfId="24119"/>
    <cellStyle name="Normal 2 29 4 3 3" xfId="8632"/>
    <cellStyle name="Normal 2 29 4 3 3 2" xfId="24120"/>
    <cellStyle name="Normal 2 29 4 3 3 3" xfId="24121"/>
    <cellStyle name="Normal 2 29 4 3 4" xfId="8633"/>
    <cellStyle name="Normal 2 29 4 3 4 2" xfId="24122"/>
    <cellStyle name="Normal 2 29 4 3 4 3" xfId="24123"/>
    <cellStyle name="Normal 2 29 4 3 5" xfId="24124"/>
    <cellStyle name="Normal 2 29 4 3 6" xfId="24125"/>
    <cellStyle name="Normal 2 29 4 4" xfId="8634"/>
    <cellStyle name="Normal 2 29 4 4 2" xfId="8635"/>
    <cellStyle name="Normal 2 29 4 4 2 2" xfId="24126"/>
    <cellStyle name="Normal 2 29 4 4 2 3" xfId="24127"/>
    <cellStyle name="Normal 2 29 4 4 3" xfId="8636"/>
    <cellStyle name="Normal 2 29 4 4 3 2" xfId="24128"/>
    <cellStyle name="Normal 2 29 4 4 3 3" xfId="24129"/>
    <cellStyle name="Normal 2 29 4 4 4" xfId="24130"/>
    <cellStyle name="Normal 2 29 4 4 5" xfId="24131"/>
    <cellStyle name="Normal 2 29 4 5" xfId="8637"/>
    <cellStyle name="Normal 2 29 4 5 2" xfId="24132"/>
    <cellStyle name="Normal 2 29 4 5 3" xfId="24133"/>
    <cellStyle name="Normal 2 29 4 6" xfId="8638"/>
    <cellStyle name="Normal 2 29 4 6 2" xfId="24134"/>
    <cellStyle name="Normal 2 29 4 6 3" xfId="24135"/>
    <cellStyle name="Normal 2 29 4 7" xfId="24136"/>
    <cellStyle name="Normal 2 29 4 8" xfId="24137"/>
    <cellStyle name="Normal 2 29 5" xfId="8639"/>
    <cellStyle name="Normal 2 29 5 2" xfId="8640"/>
    <cellStyle name="Normal 2 29 5 2 2" xfId="8641"/>
    <cellStyle name="Normal 2 29 5 2 2 2" xfId="8642"/>
    <cellStyle name="Normal 2 29 5 2 2 2 2" xfId="24138"/>
    <cellStyle name="Normal 2 29 5 2 2 2 3" xfId="24139"/>
    <cellStyle name="Normal 2 29 5 2 2 3" xfId="8643"/>
    <cellStyle name="Normal 2 29 5 2 2 3 2" xfId="24140"/>
    <cellStyle name="Normal 2 29 5 2 2 3 3" xfId="24141"/>
    <cellStyle name="Normal 2 29 5 2 2 4" xfId="24142"/>
    <cellStyle name="Normal 2 29 5 2 2 5" xfId="24143"/>
    <cellStyle name="Normal 2 29 5 2 3" xfId="8644"/>
    <cellStyle name="Normal 2 29 5 2 3 2" xfId="24144"/>
    <cellStyle name="Normal 2 29 5 2 3 3" xfId="24145"/>
    <cellStyle name="Normal 2 29 5 2 4" xfId="8645"/>
    <cellStyle name="Normal 2 29 5 2 4 2" xfId="24146"/>
    <cellStyle name="Normal 2 29 5 2 4 3" xfId="24147"/>
    <cellStyle name="Normal 2 29 5 2 5" xfId="24148"/>
    <cellStyle name="Normal 2 29 5 2 6" xfId="24149"/>
    <cellStyle name="Normal 2 29 5 3" xfId="8646"/>
    <cellStyle name="Normal 2 29 5 3 2" xfId="8647"/>
    <cellStyle name="Normal 2 29 5 3 2 2" xfId="24150"/>
    <cellStyle name="Normal 2 29 5 3 2 3" xfId="24151"/>
    <cellStyle name="Normal 2 29 5 3 3" xfId="8648"/>
    <cellStyle name="Normal 2 29 5 3 3 2" xfId="24152"/>
    <cellStyle name="Normal 2 29 5 3 3 3" xfId="24153"/>
    <cellStyle name="Normal 2 29 5 3 4" xfId="24154"/>
    <cellStyle name="Normal 2 29 5 3 5" xfId="24155"/>
    <cellStyle name="Normal 2 29 5 4" xfId="8649"/>
    <cellStyle name="Normal 2 29 5 4 2" xfId="24156"/>
    <cellStyle name="Normal 2 29 5 4 3" xfId="24157"/>
    <cellStyle name="Normal 2 29 5 5" xfId="8650"/>
    <cellStyle name="Normal 2 29 5 5 2" xfId="24158"/>
    <cellStyle name="Normal 2 29 5 5 3" xfId="24159"/>
    <cellStyle name="Normal 2 29 5 6" xfId="24160"/>
    <cellStyle name="Normal 2 29 5 7" xfId="24161"/>
    <cellStyle name="Normal 2 29 6" xfId="8651"/>
    <cellStyle name="Normal 2 29 6 2" xfId="8652"/>
    <cellStyle name="Normal 2 29 6 2 2" xfId="8653"/>
    <cellStyle name="Normal 2 29 6 2 2 2" xfId="24162"/>
    <cellStyle name="Normal 2 29 6 2 2 3" xfId="24163"/>
    <cellStyle name="Normal 2 29 6 2 3" xfId="8654"/>
    <cellStyle name="Normal 2 29 6 2 3 2" xfId="24164"/>
    <cellStyle name="Normal 2 29 6 2 3 3" xfId="24165"/>
    <cellStyle name="Normal 2 29 6 2 4" xfId="24166"/>
    <cellStyle name="Normal 2 29 6 2 5" xfId="24167"/>
    <cellStyle name="Normal 2 29 6 3" xfId="8655"/>
    <cellStyle name="Normal 2 29 6 3 2" xfId="24168"/>
    <cellStyle name="Normal 2 29 6 3 3" xfId="24169"/>
    <cellStyle name="Normal 2 29 6 4" xfId="8656"/>
    <cellStyle name="Normal 2 29 6 4 2" xfId="24170"/>
    <cellStyle name="Normal 2 29 6 4 3" xfId="24171"/>
    <cellStyle name="Normal 2 29 6 5" xfId="24172"/>
    <cellStyle name="Normal 2 29 6 6" xfId="24173"/>
    <cellStyle name="Normal 2 29 7" xfId="8657"/>
    <cellStyle name="Normal 2 29 7 2" xfId="8658"/>
    <cellStyle name="Normal 2 29 7 2 2" xfId="24174"/>
    <cellStyle name="Normal 2 29 7 2 3" xfId="24175"/>
    <cellStyle name="Normal 2 29 7 3" xfId="8659"/>
    <cellStyle name="Normal 2 29 7 3 2" xfId="24176"/>
    <cellStyle name="Normal 2 29 7 3 3" xfId="24177"/>
    <cellStyle name="Normal 2 29 7 4" xfId="24178"/>
    <cellStyle name="Normal 2 29 7 5" xfId="24179"/>
    <cellStyle name="Normal 2 29 8" xfId="8660"/>
    <cellStyle name="Normal 2 29 8 2" xfId="24180"/>
    <cellStyle name="Normal 2 29 8 3" xfId="24181"/>
    <cellStyle name="Normal 2 29 9" xfId="8661"/>
    <cellStyle name="Normal 2 29 9 2" xfId="24182"/>
    <cellStyle name="Normal 2 29 9 3" xfId="24183"/>
    <cellStyle name="Normal 2 3" xfId="8662"/>
    <cellStyle name="Normal 2 3 10" xfId="8663"/>
    <cellStyle name="Normal 2 3 10 2" xfId="8664"/>
    <cellStyle name="Normal 2 3 10 2 2" xfId="24184"/>
    <cellStyle name="Normal 2 3 10 2 3" xfId="24185"/>
    <cellStyle name="Normal 2 3 10 3" xfId="8665"/>
    <cellStyle name="Normal 2 3 10 3 2" xfId="24186"/>
    <cellStyle name="Normal 2 3 10 3 3" xfId="24187"/>
    <cellStyle name="Normal 2 3 10 4" xfId="8666"/>
    <cellStyle name="Normal 2 3 10 4 2" xfId="24188"/>
    <cellStyle name="Normal 2 3 10 4 3" xfId="24189"/>
    <cellStyle name="Normal 2 3 10 5" xfId="8667"/>
    <cellStyle name="Normal 2 3 10 5 2" xfId="24190"/>
    <cellStyle name="Normal 2 3 10 5 3" xfId="24191"/>
    <cellStyle name="Normal 2 3 10 6" xfId="24192"/>
    <cellStyle name="Normal 2 3 10 7" xfId="24193"/>
    <cellStyle name="Normal 2 3 11" xfId="8668"/>
    <cellStyle name="Normal 2 3 11 10" xfId="8669"/>
    <cellStyle name="Normal 2 3 11 10 2" xfId="24194"/>
    <cellStyle name="Normal 2 3 11 10 3" xfId="24195"/>
    <cellStyle name="Normal 2 3 11 11" xfId="24196"/>
    <cellStyle name="Normal 2 3 11 12" xfId="24197"/>
    <cellStyle name="Normal 2 3 11 2" xfId="8670"/>
    <cellStyle name="Normal 2 3 11 2 2" xfId="8671"/>
    <cellStyle name="Normal 2 3 11 2 2 2" xfId="24198"/>
    <cellStyle name="Normal 2 3 11 2 2 3" xfId="24199"/>
    <cellStyle name="Normal 2 3 11 2 3" xfId="8672"/>
    <cellStyle name="Normal 2 3 11 2 3 2" xfId="24200"/>
    <cellStyle name="Normal 2 3 11 2 3 3" xfId="24201"/>
    <cellStyle name="Normal 2 3 11 2 4" xfId="8673"/>
    <cellStyle name="Normal 2 3 11 2 4 2" xfId="24202"/>
    <cellStyle name="Normal 2 3 11 2 4 3" xfId="24203"/>
    <cellStyle name="Normal 2 3 11 2 5" xfId="8674"/>
    <cellStyle name="Normal 2 3 11 2 5 2" xfId="24204"/>
    <cellStyle name="Normal 2 3 11 2 5 3" xfId="24205"/>
    <cellStyle name="Normal 2 3 11 2 6" xfId="24206"/>
    <cellStyle name="Normal 2 3 11 2 7" xfId="24207"/>
    <cellStyle name="Normal 2 3 11 3" xfId="8675"/>
    <cellStyle name="Normal 2 3 11 3 2" xfId="8676"/>
    <cellStyle name="Normal 2 3 11 3 2 2" xfId="8677"/>
    <cellStyle name="Normal 2 3 11 3 2 2 2" xfId="8678"/>
    <cellStyle name="Normal 2 3 11 3 2 2 2 2" xfId="8679"/>
    <cellStyle name="Normal 2 3 11 3 2 2 2 2 2" xfId="24208"/>
    <cellStyle name="Normal 2 3 11 3 2 2 2 2 3" xfId="24209"/>
    <cellStyle name="Normal 2 3 11 3 2 2 2 3" xfId="8680"/>
    <cellStyle name="Normal 2 3 11 3 2 2 2 3 2" xfId="24210"/>
    <cellStyle name="Normal 2 3 11 3 2 2 2 3 3" xfId="24211"/>
    <cellStyle name="Normal 2 3 11 3 2 2 2 4" xfId="24212"/>
    <cellStyle name="Normal 2 3 11 3 2 2 2 5" xfId="24213"/>
    <cellStyle name="Normal 2 3 11 3 2 2 3" xfId="8681"/>
    <cellStyle name="Normal 2 3 11 3 2 2 3 2" xfId="24214"/>
    <cellStyle name="Normal 2 3 11 3 2 2 3 3" xfId="24215"/>
    <cellStyle name="Normal 2 3 11 3 2 2 4" xfId="8682"/>
    <cellStyle name="Normal 2 3 11 3 2 2 4 2" xfId="24216"/>
    <cellStyle name="Normal 2 3 11 3 2 2 4 3" xfId="24217"/>
    <cellStyle name="Normal 2 3 11 3 2 2 5" xfId="24218"/>
    <cellStyle name="Normal 2 3 11 3 2 2 6" xfId="24219"/>
    <cellStyle name="Normal 2 3 11 3 2 3" xfId="8683"/>
    <cellStyle name="Normal 2 3 11 3 2 3 2" xfId="8684"/>
    <cellStyle name="Normal 2 3 11 3 2 3 2 2" xfId="24220"/>
    <cellStyle name="Normal 2 3 11 3 2 3 2 3" xfId="24221"/>
    <cellStyle name="Normal 2 3 11 3 2 3 3" xfId="8685"/>
    <cellStyle name="Normal 2 3 11 3 2 3 3 2" xfId="24222"/>
    <cellStyle name="Normal 2 3 11 3 2 3 3 3" xfId="24223"/>
    <cellStyle name="Normal 2 3 11 3 2 3 4" xfId="24224"/>
    <cellStyle name="Normal 2 3 11 3 2 3 5" xfId="24225"/>
    <cellStyle name="Normal 2 3 11 3 2 4" xfId="8686"/>
    <cellStyle name="Normal 2 3 11 3 2 4 2" xfId="24226"/>
    <cellStyle name="Normal 2 3 11 3 2 4 3" xfId="24227"/>
    <cellStyle name="Normal 2 3 11 3 2 5" xfId="8687"/>
    <cellStyle name="Normal 2 3 11 3 2 5 2" xfId="24228"/>
    <cellStyle name="Normal 2 3 11 3 2 5 3" xfId="24229"/>
    <cellStyle name="Normal 2 3 11 3 2 6" xfId="24230"/>
    <cellStyle name="Normal 2 3 11 3 2 7" xfId="24231"/>
    <cellStyle name="Normal 2 3 11 3 3" xfId="8688"/>
    <cellStyle name="Normal 2 3 11 3 3 2" xfId="8689"/>
    <cellStyle name="Normal 2 3 11 3 3 2 2" xfId="8690"/>
    <cellStyle name="Normal 2 3 11 3 3 2 2 2" xfId="24232"/>
    <cellStyle name="Normal 2 3 11 3 3 2 2 3" xfId="24233"/>
    <cellStyle name="Normal 2 3 11 3 3 2 3" xfId="8691"/>
    <cellStyle name="Normal 2 3 11 3 3 2 3 2" xfId="24234"/>
    <cellStyle name="Normal 2 3 11 3 3 2 3 3" xfId="24235"/>
    <cellStyle name="Normal 2 3 11 3 3 2 4" xfId="24236"/>
    <cellStyle name="Normal 2 3 11 3 3 2 5" xfId="24237"/>
    <cellStyle name="Normal 2 3 11 3 3 3" xfId="8692"/>
    <cellStyle name="Normal 2 3 11 3 3 3 2" xfId="24238"/>
    <cellStyle name="Normal 2 3 11 3 3 3 3" xfId="24239"/>
    <cellStyle name="Normal 2 3 11 3 3 4" xfId="8693"/>
    <cellStyle name="Normal 2 3 11 3 3 4 2" xfId="24240"/>
    <cellStyle name="Normal 2 3 11 3 3 4 3" xfId="24241"/>
    <cellStyle name="Normal 2 3 11 3 3 5" xfId="24242"/>
    <cellStyle name="Normal 2 3 11 3 3 6" xfId="24243"/>
    <cellStyle name="Normal 2 3 11 3 4" xfId="8694"/>
    <cellStyle name="Normal 2 3 11 3 4 2" xfId="8695"/>
    <cellStyle name="Normal 2 3 11 3 4 2 2" xfId="24244"/>
    <cellStyle name="Normal 2 3 11 3 4 2 3" xfId="24245"/>
    <cellStyle name="Normal 2 3 11 3 4 3" xfId="8696"/>
    <cellStyle name="Normal 2 3 11 3 4 3 2" xfId="24246"/>
    <cellStyle name="Normal 2 3 11 3 4 3 3" xfId="24247"/>
    <cellStyle name="Normal 2 3 11 3 4 4" xfId="24248"/>
    <cellStyle name="Normal 2 3 11 3 4 5" xfId="24249"/>
    <cellStyle name="Normal 2 3 11 3 5" xfId="8697"/>
    <cellStyle name="Normal 2 3 11 3 5 2" xfId="24250"/>
    <cellStyle name="Normal 2 3 11 3 5 3" xfId="24251"/>
    <cellStyle name="Normal 2 3 11 3 6" xfId="8698"/>
    <cellStyle name="Normal 2 3 11 3 6 2" xfId="24252"/>
    <cellStyle name="Normal 2 3 11 3 6 3" xfId="24253"/>
    <cellStyle name="Normal 2 3 11 3 7" xfId="24254"/>
    <cellStyle name="Normal 2 3 11 3 8" xfId="24255"/>
    <cellStyle name="Normal 2 3 11 4" xfId="8699"/>
    <cellStyle name="Normal 2 3 11 4 2" xfId="8700"/>
    <cellStyle name="Normal 2 3 11 4 2 2" xfId="8701"/>
    <cellStyle name="Normal 2 3 11 4 2 2 2" xfId="8702"/>
    <cellStyle name="Normal 2 3 11 4 2 2 2 2" xfId="8703"/>
    <cellStyle name="Normal 2 3 11 4 2 2 2 2 2" xfId="24256"/>
    <cellStyle name="Normal 2 3 11 4 2 2 2 2 3" xfId="24257"/>
    <cellStyle name="Normal 2 3 11 4 2 2 2 3" xfId="8704"/>
    <cellStyle name="Normal 2 3 11 4 2 2 2 3 2" xfId="24258"/>
    <cellStyle name="Normal 2 3 11 4 2 2 2 3 3" xfId="24259"/>
    <cellStyle name="Normal 2 3 11 4 2 2 2 4" xfId="24260"/>
    <cellStyle name="Normal 2 3 11 4 2 2 2 5" xfId="24261"/>
    <cellStyle name="Normal 2 3 11 4 2 2 3" xfId="8705"/>
    <cellStyle name="Normal 2 3 11 4 2 2 3 2" xfId="24262"/>
    <cellStyle name="Normal 2 3 11 4 2 2 3 3" xfId="24263"/>
    <cellStyle name="Normal 2 3 11 4 2 2 4" xfId="8706"/>
    <cellStyle name="Normal 2 3 11 4 2 2 4 2" xfId="24264"/>
    <cellStyle name="Normal 2 3 11 4 2 2 4 3" xfId="24265"/>
    <cellStyle name="Normal 2 3 11 4 2 2 5" xfId="24266"/>
    <cellStyle name="Normal 2 3 11 4 2 2 6" xfId="24267"/>
    <cellStyle name="Normal 2 3 11 4 2 3" xfId="8707"/>
    <cellStyle name="Normal 2 3 11 4 2 3 2" xfId="8708"/>
    <cellStyle name="Normal 2 3 11 4 2 3 2 2" xfId="24268"/>
    <cellStyle name="Normal 2 3 11 4 2 3 2 3" xfId="24269"/>
    <cellStyle name="Normal 2 3 11 4 2 3 3" xfId="8709"/>
    <cellStyle name="Normal 2 3 11 4 2 3 3 2" xfId="24270"/>
    <cellStyle name="Normal 2 3 11 4 2 3 3 3" xfId="24271"/>
    <cellStyle name="Normal 2 3 11 4 2 3 4" xfId="24272"/>
    <cellStyle name="Normal 2 3 11 4 2 3 5" xfId="24273"/>
    <cellStyle name="Normal 2 3 11 4 2 4" xfId="8710"/>
    <cellStyle name="Normal 2 3 11 4 2 4 2" xfId="24274"/>
    <cellStyle name="Normal 2 3 11 4 2 4 3" xfId="24275"/>
    <cellStyle name="Normal 2 3 11 4 2 5" xfId="8711"/>
    <cellStyle name="Normal 2 3 11 4 2 5 2" xfId="24276"/>
    <cellStyle name="Normal 2 3 11 4 2 5 3" xfId="24277"/>
    <cellStyle name="Normal 2 3 11 4 2 6" xfId="24278"/>
    <cellStyle name="Normal 2 3 11 4 2 7" xfId="24279"/>
    <cellStyle name="Normal 2 3 11 4 3" xfId="8712"/>
    <cellStyle name="Normal 2 3 11 4 3 2" xfId="8713"/>
    <cellStyle name="Normal 2 3 11 4 3 2 2" xfId="8714"/>
    <cellStyle name="Normal 2 3 11 4 3 2 2 2" xfId="24280"/>
    <cellStyle name="Normal 2 3 11 4 3 2 2 3" xfId="24281"/>
    <cellStyle name="Normal 2 3 11 4 3 2 3" xfId="8715"/>
    <cellStyle name="Normal 2 3 11 4 3 2 3 2" xfId="24282"/>
    <cellStyle name="Normal 2 3 11 4 3 2 3 3" xfId="24283"/>
    <cellStyle name="Normal 2 3 11 4 3 2 4" xfId="24284"/>
    <cellStyle name="Normal 2 3 11 4 3 2 5" xfId="24285"/>
    <cellStyle name="Normal 2 3 11 4 3 3" xfId="8716"/>
    <cellStyle name="Normal 2 3 11 4 3 3 2" xfId="24286"/>
    <cellStyle name="Normal 2 3 11 4 3 3 3" xfId="24287"/>
    <cellStyle name="Normal 2 3 11 4 3 4" xfId="8717"/>
    <cellStyle name="Normal 2 3 11 4 3 4 2" xfId="24288"/>
    <cellStyle name="Normal 2 3 11 4 3 4 3" xfId="24289"/>
    <cellStyle name="Normal 2 3 11 4 3 5" xfId="24290"/>
    <cellStyle name="Normal 2 3 11 4 3 6" xfId="24291"/>
    <cellStyle name="Normal 2 3 11 4 4" xfId="8718"/>
    <cellStyle name="Normal 2 3 11 4 4 2" xfId="8719"/>
    <cellStyle name="Normal 2 3 11 4 4 2 2" xfId="24292"/>
    <cellStyle name="Normal 2 3 11 4 4 2 3" xfId="24293"/>
    <cellStyle name="Normal 2 3 11 4 4 3" xfId="8720"/>
    <cellStyle name="Normal 2 3 11 4 4 3 2" xfId="24294"/>
    <cellStyle name="Normal 2 3 11 4 4 3 3" xfId="24295"/>
    <cellStyle name="Normal 2 3 11 4 4 4" xfId="24296"/>
    <cellStyle name="Normal 2 3 11 4 4 5" xfId="24297"/>
    <cellStyle name="Normal 2 3 11 4 5" xfId="8721"/>
    <cellStyle name="Normal 2 3 11 4 5 2" xfId="24298"/>
    <cellStyle name="Normal 2 3 11 4 5 3" xfId="24299"/>
    <cellStyle name="Normal 2 3 11 4 6" xfId="8722"/>
    <cellStyle name="Normal 2 3 11 4 6 2" xfId="24300"/>
    <cellStyle name="Normal 2 3 11 4 6 3" xfId="24301"/>
    <cellStyle name="Normal 2 3 11 4 7" xfId="24302"/>
    <cellStyle name="Normal 2 3 11 4 8" xfId="24303"/>
    <cellStyle name="Normal 2 3 11 5" xfId="8723"/>
    <cellStyle name="Normal 2 3 11 5 2" xfId="8724"/>
    <cellStyle name="Normal 2 3 11 5 2 2" xfId="8725"/>
    <cellStyle name="Normal 2 3 11 5 2 2 2" xfId="8726"/>
    <cellStyle name="Normal 2 3 11 5 2 2 2 2" xfId="8727"/>
    <cellStyle name="Normal 2 3 11 5 2 2 2 2 2" xfId="24304"/>
    <cellStyle name="Normal 2 3 11 5 2 2 2 2 3" xfId="24305"/>
    <cellStyle name="Normal 2 3 11 5 2 2 2 3" xfId="8728"/>
    <cellStyle name="Normal 2 3 11 5 2 2 2 3 2" xfId="24306"/>
    <cellStyle name="Normal 2 3 11 5 2 2 2 3 3" xfId="24307"/>
    <cellStyle name="Normal 2 3 11 5 2 2 2 4" xfId="24308"/>
    <cellStyle name="Normal 2 3 11 5 2 2 2 5" xfId="24309"/>
    <cellStyle name="Normal 2 3 11 5 2 2 3" xfId="8729"/>
    <cellStyle name="Normal 2 3 11 5 2 2 3 2" xfId="24310"/>
    <cellStyle name="Normal 2 3 11 5 2 2 3 3" xfId="24311"/>
    <cellStyle name="Normal 2 3 11 5 2 2 4" xfId="8730"/>
    <cellStyle name="Normal 2 3 11 5 2 2 4 2" xfId="24312"/>
    <cellStyle name="Normal 2 3 11 5 2 2 4 3" xfId="24313"/>
    <cellStyle name="Normal 2 3 11 5 2 2 5" xfId="24314"/>
    <cellStyle name="Normal 2 3 11 5 2 2 6" xfId="24315"/>
    <cellStyle name="Normal 2 3 11 5 2 3" xfId="8731"/>
    <cellStyle name="Normal 2 3 11 5 2 3 2" xfId="8732"/>
    <cellStyle name="Normal 2 3 11 5 2 3 2 2" xfId="24316"/>
    <cellStyle name="Normal 2 3 11 5 2 3 2 3" xfId="24317"/>
    <cellStyle name="Normal 2 3 11 5 2 3 3" xfId="8733"/>
    <cellStyle name="Normal 2 3 11 5 2 3 3 2" xfId="24318"/>
    <cellStyle name="Normal 2 3 11 5 2 3 3 3" xfId="24319"/>
    <cellStyle name="Normal 2 3 11 5 2 3 4" xfId="24320"/>
    <cellStyle name="Normal 2 3 11 5 2 3 5" xfId="24321"/>
    <cellStyle name="Normal 2 3 11 5 2 4" xfId="8734"/>
    <cellStyle name="Normal 2 3 11 5 2 4 2" xfId="24322"/>
    <cellStyle name="Normal 2 3 11 5 2 4 3" xfId="24323"/>
    <cellStyle name="Normal 2 3 11 5 2 5" xfId="8735"/>
    <cellStyle name="Normal 2 3 11 5 2 5 2" xfId="24324"/>
    <cellStyle name="Normal 2 3 11 5 2 5 3" xfId="24325"/>
    <cellStyle name="Normal 2 3 11 5 2 6" xfId="24326"/>
    <cellStyle name="Normal 2 3 11 5 2 7" xfId="24327"/>
    <cellStyle name="Normal 2 3 11 5 3" xfId="8736"/>
    <cellStyle name="Normal 2 3 11 5 3 2" xfId="8737"/>
    <cellStyle name="Normal 2 3 11 5 3 2 2" xfId="8738"/>
    <cellStyle name="Normal 2 3 11 5 3 2 2 2" xfId="24328"/>
    <cellStyle name="Normal 2 3 11 5 3 2 2 3" xfId="24329"/>
    <cellStyle name="Normal 2 3 11 5 3 2 3" xfId="8739"/>
    <cellStyle name="Normal 2 3 11 5 3 2 3 2" xfId="24330"/>
    <cellStyle name="Normal 2 3 11 5 3 2 3 3" xfId="24331"/>
    <cellStyle name="Normal 2 3 11 5 3 2 4" xfId="24332"/>
    <cellStyle name="Normal 2 3 11 5 3 2 5" xfId="24333"/>
    <cellStyle name="Normal 2 3 11 5 3 3" xfId="8740"/>
    <cellStyle name="Normal 2 3 11 5 3 3 2" xfId="24334"/>
    <cellStyle name="Normal 2 3 11 5 3 3 3" xfId="24335"/>
    <cellStyle name="Normal 2 3 11 5 3 4" xfId="8741"/>
    <cellStyle name="Normal 2 3 11 5 3 4 2" xfId="24336"/>
    <cellStyle name="Normal 2 3 11 5 3 4 3" xfId="24337"/>
    <cellStyle name="Normal 2 3 11 5 3 5" xfId="24338"/>
    <cellStyle name="Normal 2 3 11 5 3 6" xfId="24339"/>
    <cellStyle name="Normal 2 3 11 5 4" xfId="8742"/>
    <cellStyle name="Normal 2 3 11 5 4 2" xfId="8743"/>
    <cellStyle name="Normal 2 3 11 5 4 2 2" xfId="24340"/>
    <cellStyle name="Normal 2 3 11 5 4 2 3" xfId="24341"/>
    <cellStyle name="Normal 2 3 11 5 4 3" xfId="8744"/>
    <cellStyle name="Normal 2 3 11 5 4 3 2" xfId="24342"/>
    <cellStyle name="Normal 2 3 11 5 4 3 3" xfId="24343"/>
    <cellStyle name="Normal 2 3 11 5 4 4" xfId="24344"/>
    <cellStyle name="Normal 2 3 11 5 4 5" xfId="24345"/>
    <cellStyle name="Normal 2 3 11 5 5" xfId="8745"/>
    <cellStyle name="Normal 2 3 11 5 5 2" xfId="24346"/>
    <cellStyle name="Normal 2 3 11 5 5 3" xfId="24347"/>
    <cellStyle name="Normal 2 3 11 5 6" xfId="8746"/>
    <cellStyle name="Normal 2 3 11 5 6 2" xfId="24348"/>
    <cellStyle name="Normal 2 3 11 5 6 3" xfId="24349"/>
    <cellStyle name="Normal 2 3 11 5 7" xfId="24350"/>
    <cellStyle name="Normal 2 3 11 5 8" xfId="24351"/>
    <cellStyle name="Normal 2 3 11 6" xfId="8747"/>
    <cellStyle name="Normal 2 3 11 6 2" xfId="8748"/>
    <cellStyle name="Normal 2 3 11 6 2 2" xfId="8749"/>
    <cellStyle name="Normal 2 3 11 6 2 2 2" xfId="8750"/>
    <cellStyle name="Normal 2 3 11 6 2 2 2 2" xfId="24352"/>
    <cellStyle name="Normal 2 3 11 6 2 2 2 3" xfId="24353"/>
    <cellStyle name="Normal 2 3 11 6 2 2 3" xfId="8751"/>
    <cellStyle name="Normal 2 3 11 6 2 2 3 2" xfId="24354"/>
    <cellStyle name="Normal 2 3 11 6 2 2 3 3" xfId="24355"/>
    <cellStyle name="Normal 2 3 11 6 2 2 4" xfId="24356"/>
    <cellStyle name="Normal 2 3 11 6 2 2 5" xfId="24357"/>
    <cellStyle name="Normal 2 3 11 6 2 3" xfId="8752"/>
    <cellStyle name="Normal 2 3 11 6 2 3 2" xfId="24358"/>
    <cellStyle name="Normal 2 3 11 6 2 3 3" xfId="24359"/>
    <cellStyle name="Normal 2 3 11 6 2 4" xfId="8753"/>
    <cellStyle name="Normal 2 3 11 6 2 4 2" xfId="24360"/>
    <cellStyle name="Normal 2 3 11 6 2 4 3" xfId="24361"/>
    <cellStyle name="Normal 2 3 11 6 2 5" xfId="24362"/>
    <cellStyle name="Normal 2 3 11 6 2 6" xfId="24363"/>
    <cellStyle name="Normal 2 3 11 6 3" xfId="8754"/>
    <cellStyle name="Normal 2 3 11 6 3 2" xfId="8755"/>
    <cellStyle name="Normal 2 3 11 6 3 2 2" xfId="24364"/>
    <cellStyle name="Normal 2 3 11 6 3 2 3" xfId="24365"/>
    <cellStyle name="Normal 2 3 11 6 3 3" xfId="8756"/>
    <cellStyle name="Normal 2 3 11 6 3 3 2" xfId="24366"/>
    <cellStyle name="Normal 2 3 11 6 3 3 3" xfId="24367"/>
    <cellStyle name="Normal 2 3 11 6 3 4" xfId="24368"/>
    <cellStyle name="Normal 2 3 11 6 3 5" xfId="24369"/>
    <cellStyle name="Normal 2 3 11 6 4" xfId="8757"/>
    <cellStyle name="Normal 2 3 11 6 4 2" xfId="24370"/>
    <cellStyle name="Normal 2 3 11 6 4 3" xfId="24371"/>
    <cellStyle name="Normal 2 3 11 6 5" xfId="8758"/>
    <cellStyle name="Normal 2 3 11 6 5 2" xfId="24372"/>
    <cellStyle name="Normal 2 3 11 6 5 3" xfId="24373"/>
    <cellStyle name="Normal 2 3 11 6 6" xfId="24374"/>
    <cellStyle name="Normal 2 3 11 6 7" xfId="24375"/>
    <cellStyle name="Normal 2 3 11 7" xfId="8759"/>
    <cellStyle name="Normal 2 3 11 7 2" xfId="8760"/>
    <cellStyle name="Normal 2 3 11 7 2 2" xfId="8761"/>
    <cellStyle name="Normal 2 3 11 7 2 2 2" xfId="24376"/>
    <cellStyle name="Normal 2 3 11 7 2 2 3" xfId="24377"/>
    <cellStyle name="Normal 2 3 11 7 2 3" xfId="8762"/>
    <cellStyle name="Normal 2 3 11 7 2 3 2" xfId="24378"/>
    <cellStyle name="Normal 2 3 11 7 2 3 3" xfId="24379"/>
    <cellStyle name="Normal 2 3 11 7 2 4" xfId="24380"/>
    <cellStyle name="Normal 2 3 11 7 2 5" xfId="24381"/>
    <cellStyle name="Normal 2 3 11 7 3" xfId="8763"/>
    <cellStyle name="Normal 2 3 11 7 3 2" xfId="24382"/>
    <cellStyle name="Normal 2 3 11 7 3 3" xfId="24383"/>
    <cellStyle name="Normal 2 3 11 7 4" xfId="8764"/>
    <cellStyle name="Normal 2 3 11 7 4 2" xfId="24384"/>
    <cellStyle name="Normal 2 3 11 7 4 3" xfId="24385"/>
    <cellStyle name="Normal 2 3 11 7 5" xfId="24386"/>
    <cellStyle name="Normal 2 3 11 7 6" xfId="24387"/>
    <cellStyle name="Normal 2 3 11 8" xfId="8765"/>
    <cellStyle name="Normal 2 3 11 8 2" xfId="8766"/>
    <cellStyle name="Normal 2 3 11 8 2 2" xfId="24388"/>
    <cellStyle name="Normal 2 3 11 8 2 3" xfId="24389"/>
    <cellStyle name="Normal 2 3 11 8 3" xfId="8767"/>
    <cellStyle name="Normal 2 3 11 8 3 2" xfId="24390"/>
    <cellStyle name="Normal 2 3 11 8 3 3" xfId="24391"/>
    <cellStyle name="Normal 2 3 11 8 4" xfId="24392"/>
    <cellStyle name="Normal 2 3 11 8 5" xfId="24393"/>
    <cellStyle name="Normal 2 3 11 9" xfId="8768"/>
    <cellStyle name="Normal 2 3 11 9 2" xfId="24394"/>
    <cellStyle name="Normal 2 3 11 9 3" xfId="24395"/>
    <cellStyle name="Normal 2 3 12" xfId="8769"/>
    <cellStyle name="Normal 2 3 12 2" xfId="8770"/>
    <cellStyle name="Normal 2 3 12 2 2" xfId="24396"/>
    <cellStyle name="Normal 2 3 12 2 3" xfId="24397"/>
    <cellStyle name="Normal 2 3 12 3" xfId="8771"/>
    <cellStyle name="Normal 2 3 12 3 2" xfId="24398"/>
    <cellStyle name="Normal 2 3 12 3 3" xfId="24399"/>
    <cellStyle name="Normal 2 3 12 4" xfId="8772"/>
    <cellStyle name="Normal 2 3 12 4 2" xfId="24400"/>
    <cellStyle name="Normal 2 3 12 4 3" xfId="24401"/>
    <cellStyle name="Normal 2 3 12 5" xfId="8773"/>
    <cellStyle name="Normal 2 3 12 5 2" xfId="24402"/>
    <cellStyle name="Normal 2 3 12 5 3" xfId="24403"/>
    <cellStyle name="Normal 2 3 12 6" xfId="24404"/>
    <cellStyle name="Normal 2 3 12 7" xfId="24405"/>
    <cellStyle name="Normal 2 3 13" xfId="8774"/>
    <cellStyle name="Normal 2 3 13 2" xfId="8775"/>
    <cellStyle name="Normal 2 3 13 2 2" xfId="24406"/>
    <cellStyle name="Normal 2 3 13 2 3" xfId="24407"/>
    <cellStyle name="Normal 2 3 13 3" xfId="8776"/>
    <cellStyle name="Normal 2 3 13 3 2" xfId="24408"/>
    <cellStyle name="Normal 2 3 13 3 3" xfId="24409"/>
    <cellStyle name="Normal 2 3 13 4" xfId="8777"/>
    <cellStyle name="Normal 2 3 13 4 2" xfId="24410"/>
    <cellStyle name="Normal 2 3 13 4 3" xfId="24411"/>
    <cellStyle name="Normal 2 3 13 5" xfId="8778"/>
    <cellStyle name="Normal 2 3 13 5 2" xfId="24412"/>
    <cellStyle name="Normal 2 3 13 5 3" xfId="24413"/>
    <cellStyle name="Normal 2 3 13 6" xfId="24414"/>
    <cellStyle name="Normal 2 3 13 7" xfId="24415"/>
    <cellStyle name="Normal 2 3 14" xfId="8779"/>
    <cellStyle name="Normal 2 3 14 2" xfId="8780"/>
    <cellStyle name="Normal 2 3 14 2 2" xfId="24416"/>
    <cellStyle name="Normal 2 3 14 2 3" xfId="24417"/>
    <cellStyle name="Normal 2 3 14 3" xfId="8781"/>
    <cellStyle name="Normal 2 3 14 3 2" xfId="24418"/>
    <cellStyle name="Normal 2 3 14 3 3" xfId="24419"/>
    <cellStyle name="Normal 2 3 14 4" xfId="8782"/>
    <cellStyle name="Normal 2 3 14 4 2" xfId="24420"/>
    <cellStyle name="Normal 2 3 14 4 3" xfId="24421"/>
    <cellStyle name="Normal 2 3 14 5" xfId="8783"/>
    <cellStyle name="Normal 2 3 14 5 2" xfId="24422"/>
    <cellStyle name="Normal 2 3 14 5 3" xfId="24423"/>
    <cellStyle name="Normal 2 3 14 6" xfId="24424"/>
    <cellStyle name="Normal 2 3 14 7" xfId="24425"/>
    <cellStyle name="Normal 2 3 15" xfId="8784"/>
    <cellStyle name="Normal 2 3 15 2" xfId="8785"/>
    <cellStyle name="Normal 2 3 15 2 2" xfId="24426"/>
    <cellStyle name="Normal 2 3 15 2 3" xfId="24427"/>
    <cellStyle name="Normal 2 3 15 3" xfId="8786"/>
    <cellStyle name="Normal 2 3 15 3 2" xfId="24428"/>
    <cellStyle name="Normal 2 3 15 3 3" xfId="24429"/>
    <cellStyle name="Normal 2 3 15 4" xfId="8787"/>
    <cellStyle name="Normal 2 3 15 4 2" xfId="24430"/>
    <cellStyle name="Normal 2 3 15 4 3" xfId="24431"/>
    <cellStyle name="Normal 2 3 15 5" xfId="8788"/>
    <cellStyle name="Normal 2 3 15 5 2" xfId="24432"/>
    <cellStyle name="Normal 2 3 15 5 3" xfId="24433"/>
    <cellStyle name="Normal 2 3 15 6" xfId="24434"/>
    <cellStyle name="Normal 2 3 15 7" xfId="24435"/>
    <cellStyle name="Normal 2 3 16" xfId="8789"/>
    <cellStyle name="Normal 2 3 16 2" xfId="8790"/>
    <cellStyle name="Normal 2 3 16 2 2" xfId="24436"/>
    <cellStyle name="Normal 2 3 16 2 3" xfId="24437"/>
    <cellStyle name="Normal 2 3 16 3" xfId="8791"/>
    <cellStyle name="Normal 2 3 16 3 2" xfId="24438"/>
    <cellStyle name="Normal 2 3 16 3 3" xfId="24439"/>
    <cellStyle name="Normal 2 3 16 4" xfId="8792"/>
    <cellStyle name="Normal 2 3 16 4 2" xfId="24440"/>
    <cellStyle name="Normal 2 3 16 4 3" xfId="24441"/>
    <cellStyle name="Normal 2 3 16 5" xfId="8793"/>
    <cellStyle name="Normal 2 3 16 5 2" xfId="24442"/>
    <cellStyle name="Normal 2 3 16 5 3" xfId="24443"/>
    <cellStyle name="Normal 2 3 16 6" xfId="24444"/>
    <cellStyle name="Normal 2 3 16 7" xfId="24445"/>
    <cellStyle name="Normal 2 3 17" xfId="8794"/>
    <cellStyle name="Normal 2 3 17 2" xfId="8795"/>
    <cellStyle name="Normal 2 3 17 2 2" xfId="24446"/>
    <cellStyle name="Normal 2 3 17 2 3" xfId="24447"/>
    <cellStyle name="Normal 2 3 17 3" xfId="8796"/>
    <cellStyle name="Normal 2 3 17 3 2" xfId="24448"/>
    <cellStyle name="Normal 2 3 17 3 3" xfId="24449"/>
    <cellStyle name="Normal 2 3 17 4" xfId="8797"/>
    <cellStyle name="Normal 2 3 17 4 2" xfId="24450"/>
    <cellStyle name="Normal 2 3 17 4 3" xfId="24451"/>
    <cellStyle name="Normal 2 3 17 5" xfId="8798"/>
    <cellStyle name="Normal 2 3 17 5 2" xfId="24452"/>
    <cellStyle name="Normal 2 3 17 5 3" xfId="24453"/>
    <cellStyle name="Normal 2 3 17 6" xfId="24454"/>
    <cellStyle name="Normal 2 3 17 7" xfId="24455"/>
    <cellStyle name="Normal 2 3 18" xfId="8799"/>
    <cellStyle name="Normal 2 3 18 2" xfId="8800"/>
    <cellStyle name="Normal 2 3 18 2 2" xfId="24456"/>
    <cellStyle name="Normal 2 3 18 2 3" xfId="24457"/>
    <cellStyle name="Normal 2 3 18 3" xfId="8801"/>
    <cellStyle name="Normal 2 3 18 3 2" xfId="24458"/>
    <cellStyle name="Normal 2 3 18 3 3" xfId="24459"/>
    <cellStyle name="Normal 2 3 18 4" xfId="8802"/>
    <cellStyle name="Normal 2 3 18 4 2" xfId="24460"/>
    <cellStyle name="Normal 2 3 18 4 3" xfId="24461"/>
    <cellStyle name="Normal 2 3 18 5" xfId="8803"/>
    <cellStyle name="Normal 2 3 18 5 2" xfId="24462"/>
    <cellStyle name="Normal 2 3 18 5 3" xfId="24463"/>
    <cellStyle name="Normal 2 3 18 6" xfId="24464"/>
    <cellStyle name="Normal 2 3 18 7" xfId="24465"/>
    <cellStyle name="Normal 2 3 19" xfId="8804"/>
    <cellStyle name="Normal 2 3 19 2" xfId="8805"/>
    <cellStyle name="Normal 2 3 19 2 2" xfId="24466"/>
    <cellStyle name="Normal 2 3 19 2 3" xfId="24467"/>
    <cellStyle name="Normal 2 3 19 3" xfId="8806"/>
    <cellStyle name="Normal 2 3 19 3 2" xfId="24468"/>
    <cellStyle name="Normal 2 3 19 3 3" xfId="24469"/>
    <cellStyle name="Normal 2 3 19 4" xfId="8807"/>
    <cellStyle name="Normal 2 3 19 4 2" xfId="24470"/>
    <cellStyle name="Normal 2 3 19 4 3" xfId="24471"/>
    <cellStyle name="Normal 2 3 19 5" xfId="8808"/>
    <cellStyle name="Normal 2 3 19 5 2" xfId="24472"/>
    <cellStyle name="Normal 2 3 19 5 3" xfId="24473"/>
    <cellStyle name="Normal 2 3 19 6" xfId="24474"/>
    <cellStyle name="Normal 2 3 19 7" xfId="24475"/>
    <cellStyle name="Normal 2 3 2" xfId="8809"/>
    <cellStyle name="Normal 2 3 2 10" xfId="8810"/>
    <cellStyle name="Normal 2 3 2 10 10" xfId="24476"/>
    <cellStyle name="Normal 2 3 2 10 11" xfId="24477"/>
    <cellStyle name="Normal 2 3 2 10 2" xfId="8811"/>
    <cellStyle name="Normal 2 3 2 10 2 2" xfId="8812"/>
    <cellStyle name="Normal 2 3 2 10 2 2 2" xfId="8813"/>
    <cellStyle name="Normal 2 3 2 10 2 2 2 2" xfId="8814"/>
    <cellStyle name="Normal 2 3 2 10 2 2 2 2 2" xfId="8815"/>
    <cellStyle name="Normal 2 3 2 10 2 2 2 2 2 2" xfId="24478"/>
    <cellStyle name="Normal 2 3 2 10 2 2 2 2 2 3" xfId="24479"/>
    <cellStyle name="Normal 2 3 2 10 2 2 2 2 3" xfId="8816"/>
    <cellStyle name="Normal 2 3 2 10 2 2 2 2 3 2" xfId="24480"/>
    <cellStyle name="Normal 2 3 2 10 2 2 2 2 3 3" xfId="24481"/>
    <cellStyle name="Normal 2 3 2 10 2 2 2 2 4" xfId="24482"/>
    <cellStyle name="Normal 2 3 2 10 2 2 2 2 5" xfId="24483"/>
    <cellStyle name="Normal 2 3 2 10 2 2 2 3" xfId="8817"/>
    <cellStyle name="Normal 2 3 2 10 2 2 2 3 2" xfId="24484"/>
    <cellStyle name="Normal 2 3 2 10 2 2 2 3 3" xfId="24485"/>
    <cellStyle name="Normal 2 3 2 10 2 2 2 4" xfId="8818"/>
    <cellStyle name="Normal 2 3 2 10 2 2 2 4 2" xfId="24486"/>
    <cellStyle name="Normal 2 3 2 10 2 2 2 4 3" xfId="24487"/>
    <cellStyle name="Normal 2 3 2 10 2 2 2 5" xfId="24488"/>
    <cellStyle name="Normal 2 3 2 10 2 2 2 6" xfId="24489"/>
    <cellStyle name="Normal 2 3 2 10 2 2 3" xfId="8819"/>
    <cellStyle name="Normal 2 3 2 10 2 2 3 2" xfId="8820"/>
    <cellStyle name="Normal 2 3 2 10 2 2 3 2 2" xfId="24490"/>
    <cellStyle name="Normal 2 3 2 10 2 2 3 2 3" xfId="24491"/>
    <cellStyle name="Normal 2 3 2 10 2 2 3 3" xfId="8821"/>
    <cellStyle name="Normal 2 3 2 10 2 2 3 3 2" xfId="24492"/>
    <cellStyle name="Normal 2 3 2 10 2 2 3 3 3" xfId="24493"/>
    <cellStyle name="Normal 2 3 2 10 2 2 3 4" xfId="24494"/>
    <cellStyle name="Normal 2 3 2 10 2 2 3 5" xfId="24495"/>
    <cellStyle name="Normal 2 3 2 10 2 2 4" xfId="8822"/>
    <cellStyle name="Normal 2 3 2 10 2 2 4 2" xfId="24496"/>
    <cellStyle name="Normal 2 3 2 10 2 2 4 3" xfId="24497"/>
    <cellStyle name="Normal 2 3 2 10 2 2 5" xfId="8823"/>
    <cellStyle name="Normal 2 3 2 10 2 2 5 2" xfId="24498"/>
    <cellStyle name="Normal 2 3 2 10 2 2 5 3" xfId="24499"/>
    <cellStyle name="Normal 2 3 2 10 2 2 6" xfId="24500"/>
    <cellStyle name="Normal 2 3 2 10 2 2 7" xfId="24501"/>
    <cellStyle name="Normal 2 3 2 10 2 3" xfId="8824"/>
    <cellStyle name="Normal 2 3 2 10 2 3 2" xfId="8825"/>
    <cellStyle name="Normal 2 3 2 10 2 3 2 2" xfId="8826"/>
    <cellStyle name="Normal 2 3 2 10 2 3 2 2 2" xfId="24502"/>
    <cellStyle name="Normal 2 3 2 10 2 3 2 2 3" xfId="24503"/>
    <cellStyle name="Normal 2 3 2 10 2 3 2 3" xfId="8827"/>
    <cellStyle name="Normal 2 3 2 10 2 3 2 3 2" xfId="24504"/>
    <cellStyle name="Normal 2 3 2 10 2 3 2 3 3" xfId="24505"/>
    <cellStyle name="Normal 2 3 2 10 2 3 2 4" xfId="24506"/>
    <cellStyle name="Normal 2 3 2 10 2 3 2 5" xfId="24507"/>
    <cellStyle name="Normal 2 3 2 10 2 3 3" xfId="8828"/>
    <cellStyle name="Normal 2 3 2 10 2 3 3 2" xfId="24508"/>
    <cellStyle name="Normal 2 3 2 10 2 3 3 3" xfId="24509"/>
    <cellStyle name="Normal 2 3 2 10 2 3 4" xfId="8829"/>
    <cellStyle name="Normal 2 3 2 10 2 3 4 2" xfId="24510"/>
    <cellStyle name="Normal 2 3 2 10 2 3 4 3" xfId="24511"/>
    <cellStyle name="Normal 2 3 2 10 2 3 5" xfId="24512"/>
    <cellStyle name="Normal 2 3 2 10 2 3 6" xfId="24513"/>
    <cellStyle name="Normal 2 3 2 10 2 4" xfId="8830"/>
    <cellStyle name="Normal 2 3 2 10 2 4 2" xfId="8831"/>
    <cellStyle name="Normal 2 3 2 10 2 4 2 2" xfId="24514"/>
    <cellStyle name="Normal 2 3 2 10 2 4 2 3" xfId="24515"/>
    <cellStyle name="Normal 2 3 2 10 2 4 3" xfId="8832"/>
    <cellStyle name="Normal 2 3 2 10 2 4 3 2" xfId="24516"/>
    <cellStyle name="Normal 2 3 2 10 2 4 3 3" xfId="24517"/>
    <cellStyle name="Normal 2 3 2 10 2 4 4" xfId="24518"/>
    <cellStyle name="Normal 2 3 2 10 2 4 5" xfId="24519"/>
    <cellStyle name="Normal 2 3 2 10 2 5" xfId="8833"/>
    <cellStyle name="Normal 2 3 2 10 2 5 2" xfId="24520"/>
    <cellStyle name="Normal 2 3 2 10 2 5 3" xfId="24521"/>
    <cellStyle name="Normal 2 3 2 10 2 6" xfId="8834"/>
    <cellStyle name="Normal 2 3 2 10 2 6 2" xfId="24522"/>
    <cellStyle name="Normal 2 3 2 10 2 6 3" xfId="24523"/>
    <cellStyle name="Normal 2 3 2 10 2 7" xfId="24524"/>
    <cellStyle name="Normal 2 3 2 10 2 8" xfId="24525"/>
    <cellStyle name="Normal 2 3 2 10 3" xfId="8835"/>
    <cellStyle name="Normal 2 3 2 10 3 2" xfId="8836"/>
    <cellStyle name="Normal 2 3 2 10 3 2 2" xfId="8837"/>
    <cellStyle name="Normal 2 3 2 10 3 2 2 2" xfId="8838"/>
    <cellStyle name="Normal 2 3 2 10 3 2 2 2 2" xfId="8839"/>
    <cellStyle name="Normal 2 3 2 10 3 2 2 2 2 2" xfId="24526"/>
    <cellStyle name="Normal 2 3 2 10 3 2 2 2 2 3" xfId="24527"/>
    <cellStyle name="Normal 2 3 2 10 3 2 2 2 3" xfId="8840"/>
    <cellStyle name="Normal 2 3 2 10 3 2 2 2 3 2" xfId="24528"/>
    <cellStyle name="Normal 2 3 2 10 3 2 2 2 3 3" xfId="24529"/>
    <cellStyle name="Normal 2 3 2 10 3 2 2 2 4" xfId="24530"/>
    <cellStyle name="Normal 2 3 2 10 3 2 2 2 5" xfId="24531"/>
    <cellStyle name="Normal 2 3 2 10 3 2 2 3" xfId="8841"/>
    <cellStyle name="Normal 2 3 2 10 3 2 2 3 2" xfId="24532"/>
    <cellStyle name="Normal 2 3 2 10 3 2 2 3 3" xfId="24533"/>
    <cellStyle name="Normal 2 3 2 10 3 2 2 4" xfId="8842"/>
    <cellStyle name="Normal 2 3 2 10 3 2 2 4 2" xfId="24534"/>
    <cellStyle name="Normal 2 3 2 10 3 2 2 4 3" xfId="24535"/>
    <cellStyle name="Normal 2 3 2 10 3 2 2 5" xfId="24536"/>
    <cellStyle name="Normal 2 3 2 10 3 2 2 6" xfId="24537"/>
    <cellStyle name="Normal 2 3 2 10 3 2 3" xfId="8843"/>
    <cellStyle name="Normal 2 3 2 10 3 2 3 2" xfId="8844"/>
    <cellStyle name="Normal 2 3 2 10 3 2 3 2 2" xfId="24538"/>
    <cellStyle name="Normal 2 3 2 10 3 2 3 2 3" xfId="24539"/>
    <cellStyle name="Normal 2 3 2 10 3 2 3 3" xfId="8845"/>
    <cellStyle name="Normal 2 3 2 10 3 2 3 3 2" xfId="24540"/>
    <cellStyle name="Normal 2 3 2 10 3 2 3 3 3" xfId="24541"/>
    <cellStyle name="Normal 2 3 2 10 3 2 3 4" xfId="24542"/>
    <cellStyle name="Normal 2 3 2 10 3 2 3 5" xfId="24543"/>
    <cellStyle name="Normal 2 3 2 10 3 2 4" xfId="8846"/>
    <cellStyle name="Normal 2 3 2 10 3 2 4 2" xfId="24544"/>
    <cellStyle name="Normal 2 3 2 10 3 2 4 3" xfId="24545"/>
    <cellStyle name="Normal 2 3 2 10 3 2 5" xfId="8847"/>
    <cellStyle name="Normal 2 3 2 10 3 2 5 2" xfId="24546"/>
    <cellStyle name="Normal 2 3 2 10 3 2 5 3" xfId="24547"/>
    <cellStyle name="Normal 2 3 2 10 3 2 6" xfId="24548"/>
    <cellStyle name="Normal 2 3 2 10 3 2 7" xfId="24549"/>
    <cellStyle name="Normal 2 3 2 10 3 3" xfId="8848"/>
    <cellStyle name="Normal 2 3 2 10 3 3 2" xfId="8849"/>
    <cellStyle name="Normal 2 3 2 10 3 3 2 2" xfId="8850"/>
    <cellStyle name="Normal 2 3 2 10 3 3 2 2 2" xfId="24550"/>
    <cellStyle name="Normal 2 3 2 10 3 3 2 2 3" xfId="24551"/>
    <cellStyle name="Normal 2 3 2 10 3 3 2 3" xfId="8851"/>
    <cellStyle name="Normal 2 3 2 10 3 3 2 3 2" xfId="24552"/>
    <cellStyle name="Normal 2 3 2 10 3 3 2 3 3" xfId="24553"/>
    <cellStyle name="Normal 2 3 2 10 3 3 2 4" xfId="24554"/>
    <cellStyle name="Normal 2 3 2 10 3 3 2 5" xfId="24555"/>
    <cellStyle name="Normal 2 3 2 10 3 3 3" xfId="8852"/>
    <cellStyle name="Normal 2 3 2 10 3 3 3 2" xfId="24556"/>
    <cellStyle name="Normal 2 3 2 10 3 3 3 3" xfId="24557"/>
    <cellStyle name="Normal 2 3 2 10 3 3 4" xfId="8853"/>
    <cellStyle name="Normal 2 3 2 10 3 3 4 2" xfId="24558"/>
    <cellStyle name="Normal 2 3 2 10 3 3 4 3" xfId="24559"/>
    <cellStyle name="Normal 2 3 2 10 3 3 5" xfId="24560"/>
    <cellStyle name="Normal 2 3 2 10 3 3 6" xfId="24561"/>
    <cellStyle name="Normal 2 3 2 10 3 4" xfId="8854"/>
    <cellStyle name="Normal 2 3 2 10 3 4 2" xfId="8855"/>
    <cellStyle name="Normal 2 3 2 10 3 4 2 2" xfId="24562"/>
    <cellStyle name="Normal 2 3 2 10 3 4 2 3" xfId="24563"/>
    <cellStyle name="Normal 2 3 2 10 3 4 3" xfId="8856"/>
    <cellStyle name="Normal 2 3 2 10 3 4 3 2" xfId="24564"/>
    <cellStyle name="Normal 2 3 2 10 3 4 3 3" xfId="24565"/>
    <cellStyle name="Normal 2 3 2 10 3 4 4" xfId="24566"/>
    <cellStyle name="Normal 2 3 2 10 3 4 5" xfId="24567"/>
    <cellStyle name="Normal 2 3 2 10 3 5" xfId="8857"/>
    <cellStyle name="Normal 2 3 2 10 3 5 2" xfId="24568"/>
    <cellStyle name="Normal 2 3 2 10 3 5 3" xfId="24569"/>
    <cellStyle name="Normal 2 3 2 10 3 6" xfId="8858"/>
    <cellStyle name="Normal 2 3 2 10 3 6 2" xfId="24570"/>
    <cellStyle name="Normal 2 3 2 10 3 6 3" xfId="24571"/>
    <cellStyle name="Normal 2 3 2 10 3 7" xfId="24572"/>
    <cellStyle name="Normal 2 3 2 10 3 8" xfId="24573"/>
    <cellStyle name="Normal 2 3 2 10 4" xfId="8859"/>
    <cellStyle name="Normal 2 3 2 10 4 2" xfId="8860"/>
    <cellStyle name="Normal 2 3 2 10 4 2 2" xfId="8861"/>
    <cellStyle name="Normal 2 3 2 10 4 2 2 2" xfId="8862"/>
    <cellStyle name="Normal 2 3 2 10 4 2 2 2 2" xfId="8863"/>
    <cellStyle name="Normal 2 3 2 10 4 2 2 2 2 2" xfId="24574"/>
    <cellStyle name="Normal 2 3 2 10 4 2 2 2 2 3" xfId="24575"/>
    <cellStyle name="Normal 2 3 2 10 4 2 2 2 3" xfId="8864"/>
    <cellStyle name="Normal 2 3 2 10 4 2 2 2 3 2" xfId="24576"/>
    <cellStyle name="Normal 2 3 2 10 4 2 2 2 3 3" xfId="24577"/>
    <cellStyle name="Normal 2 3 2 10 4 2 2 2 4" xfId="24578"/>
    <cellStyle name="Normal 2 3 2 10 4 2 2 2 5" xfId="24579"/>
    <cellStyle name="Normal 2 3 2 10 4 2 2 3" xfId="8865"/>
    <cellStyle name="Normal 2 3 2 10 4 2 2 3 2" xfId="24580"/>
    <cellStyle name="Normal 2 3 2 10 4 2 2 3 3" xfId="24581"/>
    <cellStyle name="Normal 2 3 2 10 4 2 2 4" xfId="8866"/>
    <cellStyle name="Normal 2 3 2 10 4 2 2 4 2" xfId="24582"/>
    <cellStyle name="Normal 2 3 2 10 4 2 2 4 3" xfId="24583"/>
    <cellStyle name="Normal 2 3 2 10 4 2 2 5" xfId="24584"/>
    <cellStyle name="Normal 2 3 2 10 4 2 2 6" xfId="24585"/>
    <cellStyle name="Normal 2 3 2 10 4 2 3" xfId="8867"/>
    <cellStyle name="Normal 2 3 2 10 4 2 3 2" xfId="8868"/>
    <cellStyle name="Normal 2 3 2 10 4 2 3 2 2" xfId="24586"/>
    <cellStyle name="Normal 2 3 2 10 4 2 3 2 3" xfId="24587"/>
    <cellStyle name="Normal 2 3 2 10 4 2 3 3" xfId="8869"/>
    <cellStyle name="Normal 2 3 2 10 4 2 3 3 2" xfId="24588"/>
    <cellStyle name="Normal 2 3 2 10 4 2 3 3 3" xfId="24589"/>
    <cellStyle name="Normal 2 3 2 10 4 2 3 4" xfId="24590"/>
    <cellStyle name="Normal 2 3 2 10 4 2 3 5" xfId="24591"/>
    <cellStyle name="Normal 2 3 2 10 4 2 4" xfId="8870"/>
    <cellStyle name="Normal 2 3 2 10 4 2 4 2" xfId="24592"/>
    <cellStyle name="Normal 2 3 2 10 4 2 4 3" xfId="24593"/>
    <cellStyle name="Normal 2 3 2 10 4 2 5" xfId="8871"/>
    <cellStyle name="Normal 2 3 2 10 4 2 5 2" xfId="24594"/>
    <cellStyle name="Normal 2 3 2 10 4 2 5 3" xfId="24595"/>
    <cellStyle name="Normal 2 3 2 10 4 2 6" xfId="24596"/>
    <cellStyle name="Normal 2 3 2 10 4 2 7" xfId="24597"/>
    <cellStyle name="Normal 2 3 2 10 4 3" xfId="8872"/>
    <cellStyle name="Normal 2 3 2 10 4 3 2" xfId="8873"/>
    <cellStyle name="Normal 2 3 2 10 4 3 2 2" xfId="8874"/>
    <cellStyle name="Normal 2 3 2 10 4 3 2 2 2" xfId="24598"/>
    <cellStyle name="Normal 2 3 2 10 4 3 2 2 3" xfId="24599"/>
    <cellStyle name="Normal 2 3 2 10 4 3 2 3" xfId="8875"/>
    <cellStyle name="Normal 2 3 2 10 4 3 2 3 2" xfId="24600"/>
    <cellStyle name="Normal 2 3 2 10 4 3 2 3 3" xfId="24601"/>
    <cellStyle name="Normal 2 3 2 10 4 3 2 4" xfId="24602"/>
    <cellStyle name="Normal 2 3 2 10 4 3 2 5" xfId="24603"/>
    <cellStyle name="Normal 2 3 2 10 4 3 3" xfId="8876"/>
    <cellStyle name="Normal 2 3 2 10 4 3 3 2" xfId="24604"/>
    <cellStyle name="Normal 2 3 2 10 4 3 3 3" xfId="24605"/>
    <cellStyle name="Normal 2 3 2 10 4 3 4" xfId="8877"/>
    <cellStyle name="Normal 2 3 2 10 4 3 4 2" xfId="24606"/>
    <cellStyle name="Normal 2 3 2 10 4 3 4 3" xfId="24607"/>
    <cellStyle name="Normal 2 3 2 10 4 3 5" xfId="24608"/>
    <cellStyle name="Normal 2 3 2 10 4 3 6" xfId="24609"/>
    <cellStyle name="Normal 2 3 2 10 4 4" xfId="8878"/>
    <cellStyle name="Normal 2 3 2 10 4 4 2" xfId="8879"/>
    <cellStyle name="Normal 2 3 2 10 4 4 2 2" xfId="24610"/>
    <cellStyle name="Normal 2 3 2 10 4 4 2 3" xfId="24611"/>
    <cellStyle name="Normal 2 3 2 10 4 4 3" xfId="8880"/>
    <cellStyle name="Normal 2 3 2 10 4 4 3 2" xfId="24612"/>
    <cellStyle name="Normal 2 3 2 10 4 4 3 3" xfId="24613"/>
    <cellStyle name="Normal 2 3 2 10 4 4 4" xfId="24614"/>
    <cellStyle name="Normal 2 3 2 10 4 4 5" xfId="24615"/>
    <cellStyle name="Normal 2 3 2 10 4 5" xfId="8881"/>
    <cellStyle name="Normal 2 3 2 10 4 5 2" xfId="24616"/>
    <cellStyle name="Normal 2 3 2 10 4 5 3" xfId="24617"/>
    <cellStyle name="Normal 2 3 2 10 4 6" xfId="8882"/>
    <cellStyle name="Normal 2 3 2 10 4 6 2" xfId="24618"/>
    <cellStyle name="Normal 2 3 2 10 4 6 3" xfId="24619"/>
    <cellStyle name="Normal 2 3 2 10 4 7" xfId="24620"/>
    <cellStyle name="Normal 2 3 2 10 4 8" xfId="24621"/>
    <cellStyle name="Normal 2 3 2 10 5" xfId="8883"/>
    <cellStyle name="Normal 2 3 2 10 5 2" xfId="8884"/>
    <cellStyle name="Normal 2 3 2 10 5 2 2" xfId="8885"/>
    <cellStyle name="Normal 2 3 2 10 5 2 2 2" xfId="8886"/>
    <cellStyle name="Normal 2 3 2 10 5 2 2 2 2" xfId="24622"/>
    <cellStyle name="Normal 2 3 2 10 5 2 2 2 3" xfId="24623"/>
    <cellStyle name="Normal 2 3 2 10 5 2 2 3" xfId="8887"/>
    <cellStyle name="Normal 2 3 2 10 5 2 2 3 2" xfId="24624"/>
    <cellStyle name="Normal 2 3 2 10 5 2 2 3 3" xfId="24625"/>
    <cellStyle name="Normal 2 3 2 10 5 2 2 4" xfId="24626"/>
    <cellStyle name="Normal 2 3 2 10 5 2 2 5" xfId="24627"/>
    <cellStyle name="Normal 2 3 2 10 5 2 3" xfId="8888"/>
    <cellStyle name="Normal 2 3 2 10 5 2 3 2" xfId="24628"/>
    <cellStyle name="Normal 2 3 2 10 5 2 3 3" xfId="24629"/>
    <cellStyle name="Normal 2 3 2 10 5 2 4" xfId="8889"/>
    <cellStyle name="Normal 2 3 2 10 5 2 4 2" xfId="24630"/>
    <cellStyle name="Normal 2 3 2 10 5 2 4 3" xfId="24631"/>
    <cellStyle name="Normal 2 3 2 10 5 2 5" xfId="24632"/>
    <cellStyle name="Normal 2 3 2 10 5 2 6" xfId="24633"/>
    <cellStyle name="Normal 2 3 2 10 5 3" xfId="8890"/>
    <cellStyle name="Normal 2 3 2 10 5 3 2" xfId="8891"/>
    <cellStyle name="Normal 2 3 2 10 5 3 2 2" xfId="24634"/>
    <cellStyle name="Normal 2 3 2 10 5 3 2 3" xfId="24635"/>
    <cellStyle name="Normal 2 3 2 10 5 3 3" xfId="8892"/>
    <cellStyle name="Normal 2 3 2 10 5 3 3 2" xfId="24636"/>
    <cellStyle name="Normal 2 3 2 10 5 3 3 3" xfId="24637"/>
    <cellStyle name="Normal 2 3 2 10 5 3 4" xfId="24638"/>
    <cellStyle name="Normal 2 3 2 10 5 3 5" xfId="24639"/>
    <cellStyle name="Normal 2 3 2 10 5 4" xfId="8893"/>
    <cellStyle name="Normal 2 3 2 10 5 4 2" xfId="24640"/>
    <cellStyle name="Normal 2 3 2 10 5 4 3" xfId="24641"/>
    <cellStyle name="Normal 2 3 2 10 5 5" xfId="8894"/>
    <cellStyle name="Normal 2 3 2 10 5 5 2" xfId="24642"/>
    <cellStyle name="Normal 2 3 2 10 5 5 3" xfId="24643"/>
    <cellStyle name="Normal 2 3 2 10 5 6" xfId="24644"/>
    <cellStyle name="Normal 2 3 2 10 5 7" xfId="24645"/>
    <cellStyle name="Normal 2 3 2 10 6" xfId="8895"/>
    <cellStyle name="Normal 2 3 2 10 6 2" xfId="8896"/>
    <cellStyle name="Normal 2 3 2 10 6 2 2" xfId="8897"/>
    <cellStyle name="Normal 2 3 2 10 6 2 2 2" xfId="24646"/>
    <cellStyle name="Normal 2 3 2 10 6 2 2 3" xfId="24647"/>
    <cellStyle name="Normal 2 3 2 10 6 2 3" xfId="8898"/>
    <cellStyle name="Normal 2 3 2 10 6 2 3 2" xfId="24648"/>
    <cellStyle name="Normal 2 3 2 10 6 2 3 3" xfId="24649"/>
    <cellStyle name="Normal 2 3 2 10 6 2 4" xfId="24650"/>
    <cellStyle name="Normal 2 3 2 10 6 2 5" xfId="24651"/>
    <cellStyle name="Normal 2 3 2 10 6 3" xfId="8899"/>
    <cellStyle name="Normal 2 3 2 10 6 3 2" xfId="24652"/>
    <cellStyle name="Normal 2 3 2 10 6 3 3" xfId="24653"/>
    <cellStyle name="Normal 2 3 2 10 6 4" xfId="8900"/>
    <cellStyle name="Normal 2 3 2 10 6 4 2" xfId="24654"/>
    <cellStyle name="Normal 2 3 2 10 6 4 3" xfId="24655"/>
    <cellStyle name="Normal 2 3 2 10 6 5" xfId="24656"/>
    <cellStyle name="Normal 2 3 2 10 6 6" xfId="24657"/>
    <cellStyle name="Normal 2 3 2 10 7" xfId="8901"/>
    <cellStyle name="Normal 2 3 2 10 7 2" xfId="8902"/>
    <cellStyle name="Normal 2 3 2 10 7 2 2" xfId="24658"/>
    <cellStyle name="Normal 2 3 2 10 7 2 3" xfId="24659"/>
    <cellStyle name="Normal 2 3 2 10 7 3" xfId="8903"/>
    <cellStyle name="Normal 2 3 2 10 7 3 2" xfId="24660"/>
    <cellStyle name="Normal 2 3 2 10 7 3 3" xfId="24661"/>
    <cellStyle name="Normal 2 3 2 10 7 4" xfId="24662"/>
    <cellStyle name="Normal 2 3 2 10 7 5" xfId="24663"/>
    <cellStyle name="Normal 2 3 2 10 8" xfId="8904"/>
    <cellStyle name="Normal 2 3 2 10 8 2" xfId="24664"/>
    <cellStyle name="Normal 2 3 2 10 8 3" xfId="24665"/>
    <cellStyle name="Normal 2 3 2 10 9" xfId="8905"/>
    <cellStyle name="Normal 2 3 2 10 9 2" xfId="24666"/>
    <cellStyle name="Normal 2 3 2 10 9 3" xfId="24667"/>
    <cellStyle name="Normal 2 3 2 11" xfId="8906"/>
    <cellStyle name="Normal 2 3 2 11 10" xfId="24668"/>
    <cellStyle name="Normal 2 3 2 11 11" xfId="24669"/>
    <cellStyle name="Normal 2 3 2 11 2" xfId="8907"/>
    <cellStyle name="Normal 2 3 2 11 2 2" xfId="8908"/>
    <cellStyle name="Normal 2 3 2 11 2 2 2" xfId="8909"/>
    <cellStyle name="Normal 2 3 2 11 2 2 2 2" xfId="8910"/>
    <cellStyle name="Normal 2 3 2 11 2 2 2 2 2" xfId="8911"/>
    <cellStyle name="Normal 2 3 2 11 2 2 2 2 2 2" xfId="24670"/>
    <cellStyle name="Normal 2 3 2 11 2 2 2 2 2 3" xfId="24671"/>
    <cellStyle name="Normal 2 3 2 11 2 2 2 2 3" xfId="8912"/>
    <cellStyle name="Normal 2 3 2 11 2 2 2 2 3 2" xfId="24672"/>
    <cellStyle name="Normal 2 3 2 11 2 2 2 2 3 3" xfId="24673"/>
    <cellStyle name="Normal 2 3 2 11 2 2 2 2 4" xfId="24674"/>
    <cellStyle name="Normal 2 3 2 11 2 2 2 2 5" xfId="24675"/>
    <cellStyle name="Normal 2 3 2 11 2 2 2 3" xfId="8913"/>
    <cellStyle name="Normal 2 3 2 11 2 2 2 3 2" xfId="24676"/>
    <cellStyle name="Normal 2 3 2 11 2 2 2 3 3" xfId="24677"/>
    <cellStyle name="Normal 2 3 2 11 2 2 2 4" xfId="8914"/>
    <cellStyle name="Normal 2 3 2 11 2 2 2 4 2" xfId="24678"/>
    <cellStyle name="Normal 2 3 2 11 2 2 2 4 3" xfId="24679"/>
    <cellStyle name="Normal 2 3 2 11 2 2 2 5" xfId="24680"/>
    <cellStyle name="Normal 2 3 2 11 2 2 2 6" xfId="24681"/>
    <cellStyle name="Normal 2 3 2 11 2 2 3" xfId="8915"/>
    <cellStyle name="Normal 2 3 2 11 2 2 3 2" xfId="8916"/>
    <cellStyle name="Normal 2 3 2 11 2 2 3 2 2" xfId="24682"/>
    <cellStyle name="Normal 2 3 2 11 2 2 3 2 3" xfId="24683"/>
    <cellStyle name="Normal 2 3 2 11 2 2 3 3" xfId="8917"/>
    <cellStyle name="Normal 2 3 2 11 2 2 3 3 2" xfId="24684"/>
    <cellStyle name="Normal 2 3 2 11 2 2 3 3 3" xfId="24685"/>
    <cellStyle name="Normal 2 3 2 11 2 2 3 4" xfId="24686"/>
    <cellStyle name="Normal 2 3 2 11 2 2 3 5" xfId="24687"/>
    <cellStyle name="Normal 2 3 2 11 2 2 4" xfId="8918"/>
    <cellStyle name="Normal 2 3 2 11 2 2 4 2" xfId="24688"/>
    <cellStyle name="Normal 2 3 2 11 2 2 4 3" xfId="24689"/>
    <cellStyle name="Normal 2 3 2 11 2 2 5" xfId="8919"/>
    <cellStyle name="Normal 2 3 2 11 2 2 5 2" xfId="24690"/>
    <cellStyle name="Normal 2 3 2 11 2 2 5 3" xfId="24691"/>
    <cellStyle name="Normal 2 3 2 11 2 2 6" xfId="24692"/>
    <cellStyle name="Normal 2 3 2 11 2 2 7" xfId="24693"/>
    <cellStyle name="Normal 2 3 2 11 2 3" xfId="8920"/>
    <cellStyle name="Normal 2 3 2 11 2 3 2" xfId="8921"/>
    <cellStyle name="Normal 2 3 2 11 2 3 2 2" xfId="8922"/>
    <cellStyle name="Normal 2 3 2 11 2 3 2 2 2" xfId="24694"/>
    <cellStyle name="Normal 2 3 2 11 2 3 2 2 3" xfId="24695"/>
    <cellStyle name="Normal 2 3 2 11 2 3 2 3" xfId="8923"/>
    <cellStyle name="Normal 2 3 2 11 2 3 2 3 2" xfId="24696"/>
    <cellStyle name="Normal 2 3 2 11 2 3 2 3 3" xfId="24697"/>
    <cellStyle name="Normal 2 3 2 11 2 3 2 4" xfId="24698"/>
    <cellStyle name="Normal 2 3 2 11 2 3 2 5" xfId="24699"/>
    <cellStyle name="Normal 2 3 2 11 2 3 3" xfId="8924"/>
    <cellStyle name="Normal 2 3 2 11 2 3 3 2" xfId="24700"/>
    <cellStyle name="Normal 2 3 2 11 2 3 3 3" xfId="24701"/>
    <cellStyle name="Normal 2 3 2 11 2 3 4" xfId="8925"/>
    <cellStyle name="Normal 2 3 2 11 2 3 4 2" xfId="24702"/>
    <cellStyle name="Normal 2 3 2 11 2 3 4 3" xfId="24703"/>
    <cellStyle name="Normal 2 3 2 11 2 3 5" xfId="24704"/>
    <cellStyle name="Normal 2 3 2 11 2 3 6" xfId="24705"/>
    <cellStyle name="Normal 2 3 2 11 2 4" xfId="8926"/>
    <cellStyle name="Normal 2 3 2 11 2 4 2" xfId="8927"/>
    <cellStyle name="Normal 2 3 2 11 2 4 2 2" xfId="24706"/>
    <cellStyle name="Normal 2 3 2 11 2 4 2 3" xfId="24707"/>
    <cellStyle name="Normal 2 3 2 11 2 4 3" xfId="8928"/>
    <cellStyle name="Normal 2 3 2 11 2 4 3 2" xfId="24708"/>
    <cellStyle name="Normal 2 3 2 11 2 4 3 3" xfId="24709"/>
    <cellStyle name="Normal 2 3 2 11 2 4 4" xfId="24710"/>
    <cellStyle name="Normal 2 3 2 11 2 4 5" xfId="24711"/>
    <cellStyle name="Normal 2 3 2 11 2 5" xfId="8929"/>
    <cellStyle name="Normal 2 3 2 11 2 5 2" xfId="24712"/>
    <cellStyle name="Normal 2 3 2 11 2 5 3" xfId="24713"/>
    <cellStyle name="Normal 2 3 2 11 2 6" xfId="8930"/>
    <cellStyle name="Normal 2 3 2 11 2 6 2" xfId="24714"/>
    <cellStyle name="Normal 2 3 2 11 2 6 3" xfId="24715"/>
    <cellStyle name="Normal 2 3 2 11 2 7" xfId="24716"/>
    <cellStyle name="Normal 2 3 2 11 2 8" xfId="24717"/>
    <cellStyle name="Normal 2 3 2 11 3" xfId="8931"/>
    <cellStyle name="Normal 2 3 2 11 3 2" xfId="8932"/>
    <cellStyle name="Normal 2 3 2 11 3 2 2" xfId="8933"/>
    <cellStyle name="Normal 2 3 2 11 3 2 2 2" xfId="8934"/>
    <cellStyle name="Normal 2 3 2 11 3 2 2 2 2" xfId="8935"/>
    <cellStyle name="Normal 2 3 2 11 3 2 2 2 2 2" xfId="24718"/>
    <cellStyle name="Normal 2 3 2 11 3 2 2 2 2 3" xfId="24719"/>
    <cellStyle name="Normal 2 3 2 11 3 2 2 2 3" xfId="8936"/>
    <cellStyle name="Normal 2 3 2 11 3 2 2 2 3 2" xfId="24720"/>
    <cellStyle name="Normal 2 3 2 11 3 2 2 2 3 3" xfId="24721"/>
    <cellStyle name="Normal 2 3 2 11 3 2 2 2 4" xfId="24722"/>
    <cellStyle name="Normal 2 3 2 11 3 2 2 2 5" xfId="24723"/>
    <cellStyle name="Normal 2 3 2 11 3 2 2 3" xfId="8937"/>
    <cellStyle name="Normal 2 3 2 11 3 2 2 3 2" xfId="24724"/>
    <cellStyle name="Normal 2 3 2 11 3 2 2 3 3" xfId="24725"/>
    <cellStyle name="Normal 2 3 2 11 3 2 2 4" xfId="8938"/>
    <cellStyle name="Normal 2 3 2 11 3 2 2 4 2" xfId="24726"/>
    <cellStyle name="Normal 2 3 2 11 3 2 2 4 3" xfId="24727"/>
    <cellStyle name="Normal 2 3 2 11 3 2 2 5" xfId="24728"/>
    <cellStyle name="Normal 2 3 2 11 3 2 2 6" xfId="24729"/>
    <cellStyle name="Normal 2 3 2 11 3 2 3" xfId="8939"/>
    <cellStyle name="Normal 2 3 2 11 3 2 3 2" xfId="8940"/>
    <cellStyle name="Normal 2 3 2 11 3 2 3 2 2" xfId="24730"/>
    <cellStyle name="Normal 2 3 2 11 3 2 3 2 3" xfId="24731"/>
    <cellStyle name="Normal 2 3 2 11 3 2 3 3" xfId="8941"/>
    <cellStyle name="Normal 2 3 2 11 3 2 3 3 2" xfId="24732"/>
    <cellStyle name="Normal 2 3 2 11 3 2 3 3 3" xfId="24733"/>
    <cellStyle name="Normal 2 3 2 11 3 2 3 4" xfId="24734"/>
    <cellStyle name="Normal 2 3 2 11 3 2 3 5" xfId="24735"/>
    <cellStyle name="Normal 2 3 2 11 3 2 4" xfId="8942"/>
    <cellStyle name="Normal 2 3 2 11 3 2 4 2" xfId="24736"/>
    <cellStyle name="Normal 2 3 2 11 3 2 4 3" xfId="24737"/>
    <cellStyle name="Normal 2 3 2 11 3 2 5" xfId="8943"/>
    <cellStyle name="Normal 2 3 2 11 3 2 5 2" xfId="24738"/>
    <cellStyle name="Normal 2 3 2 11 3 2 5 3" xfId="24739"/>
    <cellStyle name="Normal 2 3 2 11 3 2 6" xfId="24740"/>
    <cellStyle name="Normal 2 3 2 11 3 2 7" xfId="24741"/>
    <cellStyle name="Normal 2 3 2 11 3 3" xfId="8944"/>
    <cellStyle name="Normal 2 3 2 11 3 3 2" xfId="8945"/>
    <cellStyle name="Normal 2 3 2 11 3 3 2 2" xfId="8946"/>
    <cellStyle name="Normal 2 3 2 11 3 3 2 2 2" xfId="24742"/>
    <cellStyle name="Normal 2 3 2 11 3 3 2 2 3" xfId="24743"/>
    <cellStyle name="Normal 2 3 2 11 3 3 2 3" xfId="8947"/>
    <cellStyle name="Normal 2 3 2 11 3 3 2 3 2" xfId="24744"/>
    <cellStyle name="Normal 2 3 2 11 3 3 2 3 3" xfId="24745"/>
    <cellStyle name="Normal 2 3 2 11 3 3 2 4" xfId="24746"/>
    <cellStyle name="Normal 2 3 2 11 3 3 2 5" xfId="24747"/>
    <cellStyle name="Normal 2 3 2 11 3 3 3" xfId="8948"/>
    <cellStyle name="Normal 2 3 2 11 3 3 3 2" xfId="24748"/>
    <cellStyle name="Normal 2 3 2 11 3 3 3 3" xfId="24749"/>
    <cellStyle name="Normal 2 3 2 11 3 3 4" xfId="8949"/>
    <cellStyle name="Normal 2 3 2 11 3 3 4 2" xfId="24750"/>
    <cellStyle name="Normal 2 3 2 11 3 3 4 3" xfId="24751"/>
    <cellStyle name="Normal 2 3 2 11 3 3 5" xfId="24752"/>
    <cellStyle name="Normal 2 3 2 11 3 3 6" xfId="24753"/>
    <cellStyle name="Normal 2 3 2 11 3 4" xfId="8950"/>
    <cellStyle name="Normal 2 3 2 11 3 4 2" xfId="8951"/>
    <cellStyle name="Normal 2 3 2 11 3 4 2 2" xfId="24754"/>
    <cellStyle name="Normal 2 3 2 11 3 4 2 3" xfId="24755"/>
    <cellStyle name="Normal 2 3 2 11 3 4 3" xfId="8952"/>
    <cellStyle name="Normal 2 3 2 11 3 4 3 2" xfId="24756"/>
    <cellStyle name="Normal 2 3 2 11 3 4 3 3" xfId="24757"/>
    <cellStyle name="Normal 2 3 2 11 3 4 4" xfId="24758"/>
    <cellStyle name="Normal 2 3 2 11 3 4 5" xfId="24759"/>
    <cellStyle name="Normal 2 3 2 11 3 5" xfId="8953"/>
    <cellStyle name="Normal 2 3 2 11 3 5 2" xfId="24760"/>
    <cellStyle name="Normal 2 3 2 11 3 5 3" xfId="24761"/>
    <cellStyle name="Normal 2 3 2 11 3 6" xfId="8954"/>
    <cellStyle name="Normal 2 3 2 11 3 6 2" xfId="24762"/>
    <cellStyle name="Normal 2 3 2 11 3 6 3" xfId="24763"/>
    <cellStyle name="Normal 2 3 2 11 3 7" xfId="24764"/>
    <cellStyle name="Normal 2 3 2 11 3 8" xfId="24765"/>
    <cellStyle name="Normal 2 3 2 11 4" xfId="8955"/>
    <cellStyle name="Normal 2 3 2 11 4 2" xfId="8956"/>
    <cellStyle name="Normal 2 3 2 11 4 2 2" xfId="8957"/>
    <cellStyle name="Normal 2 3 2 11 4 2 2 2" xfId="8958"/>
    <cellStyle name="Normal 2 3 2 11 4 2 2 2 2" xfId="8959"/>
    <cellStyle name="Normal 2 3 2 11 4 2 2 2 2 2" xfId="24766"/>
    <cellStyle name="Normal 2 3 2 11 4 2 2 2 2 3" xfId="24767"/>
    <cellStyle name="Normal 2 3 2 11 4 2 2 2 3" xfId="8960"/>
    <cellStyle name="Normal 2 3 2 11 4 2 2 2 3 2" xfId="24768"/>
    <cellStyle name="Normal 2 3 2 11 4 2 2 2 3 3" xfId="24769"/>
    <cellStyle name="Normal 2 3 2 11 4 2 2 2 4" xfId="24770"/>
    <cellStyle name="Normal 2 3 2 11 4 2 2 2 5" xfId="24771"/>
    <cellStyle name="Normal 2 3 2 11 4 2 2 3" xfId="8961"/>
    <cellStyle name="Normal 2 3 2 11 4 2 2 3 2" xfId="24772"/>
    <cellStyle name="Normal 2 3 2 11 4 2 2 3 3" xfId="24773"/>
    <cellStyle name="Normal 2 3 2 11 4 2 2 4" xfId="8962"/>
    <cellStyle name="Normal 2 3 2 11 4 2 2 4 2" xfId="24774"/>
    <cellStyle name="Normal 2 3 2 11 4 2 2 4 3" xfId="24775"/>
    <cellStyle name="Normal 2 3 2 11 4 2 2 5" xfId="24776"/>
    <cellStyle name="Normal 2 3 2 11 4 2 2 6" xfId="24777"/>
    <cellStyle name="Normal 2 3 2 11 4 2 3" xfId="8963"/>
    <cellStyle name="Normal 2 3 2 11 4 2 3 2" xfId="8964"/>
    <cellStyle name="Normal 2 3 2 11 4 2 3 2 2" xfId="24778"/>
    <cellStyle name="Normal 2 3 2 11 4 2 3 2 3" xfId="24779"/>
    <cellStyle name="Normal 2 3 2 11 4 2 3 3" xfId="8965"/>
    <cellStyle name="Normal 2 3 2 11 4 2 3 3 2" xfId="24780"/>
    <cellStyle name="Normal 2 3 2 11 4 2 3 3 3" xfId="24781"/>
    <cellStyle name="Normal 2 3 2 11 4 2 3 4" xfId="24782"/>
    <cellStyle name="Normal 2 3 2 11 4 2 3 5" xfId="24783"/>
    <cellStyle name="Normal 2 3 2 11 4 2 4" xfId="8966"/>
    <cellStyle name="Normal 2 3 2 11 4 2 4 2" xfId="24784"/>
    <cellStyle name="Normal 2 3 2 11 4 2 4 3" xfId="24785"/>
    <cellStyle name="Normal 2 3 2 11 4 2 5" xfId="8967"/>
    <cellStyle name="Normal 2 3 2 11 4 2 5 2" xfId="24786"/>
    <cellStyle name="Normal 2 3 2 11 4 2 5 3" xfId="24787"/>
    <cellStyle name="Normal 2 3 2 11 4 2 6" xfId="24788"/>
    <cellStyle name="Normal 2 3 2 11 4 2 7" xfId="24789"/>
    <cellStyle name="Normal 2 3 2 11 4 3" xfId="8968"/>
    <cellStyle name="Normal 2 3 2 11 4 3 2" xfId="8969"/>
    <cellStyle name="Normal 2 3 2 11 4 3 2 2" xfId="8970"/>
    <cellStyle name="Normal 2 3 2 11 4 3 2 2 2" xfId="24790"/>
    <cellStyle name="Normal 2 3 2 11 4 3 2 2 3" xfId="24791"/>
    <cellStyle name="Normal 2 3 2 11 4 3 2 3" xfId="8971"/>
    <cellStyle name="Normal 2 3 2 11 4 3 2 3 2" xfId="24792"/>
    <cellStyle name="Normal 2 3 2 11 4 3 2 3 3" xfId="24793"/>
    <cellStyle name="Normal 2 3 2 11 4 3 2 4" xfId="24794"/>
    <cellStyle name="Normal 2 3 2 11 4 3 2 5" xfId="24795"/>
    <cellStyle name="Normal 2 3 2 11 4 3 3" xfId="8972"/>
    <cellStyle name="Normal 2 3 2 11 4 3 3 2" xfId="24796"/>
    <cellStyle name="Normal 2 3 2 11 4 3 3 3" xfId="24797"/>
    <cellStyle name="Normal 2 3 2 11 4 3 4" xfId="8973"/>
    <cellStyle name="Normal 2 3 2 11 4 3 4 2" xfId="24798"/>
    <cellStyle name="Normal 2 3 2 11 4 3 4 3" xfId="24799"/>
    <cellStyle name="Normal 2 3 2 11 4 3 5" xfId="24800"/>
    <cellStyle name="Normal 2 3 2 11 4 3 6" xfId="24801"/>
    <cellStyle name="Normal 2 3 2 11 4 4" xfId="8974"/>
    <cellStyle name="Normal 2 3 2 11 4 4 2" xfId="8975"/>
    <cellStyle name="Normal 2 3 2 11 4 4 2 2" xfId="24802"/>
    <cellStyle name="Normal 2 3 2 11 4 4 2 3" xfId="24803"/>
    <cellStyle name="Normal 2 3 2 11 4 4 3" xfId="8976"/>
    <cellStyle name="Normal 2 3 2 11 4 4 3 2" xfId="24804"/>
    <cellStyle name="Normal 2 3 2 11 4 4 3 3" xfId="24805"/>
    <cellStyle name="Normal 2 3 2 11 4 4 4" xfId="24806"/>
    <cellStyle name="Normal 2 3 2 11 4 4 5" xfId="24807"/>
    <cellStyle name="Normal 2 3 2 11 4 5" xfId="8977"/>
    <cellStyle name="Normal 2 3 2 11 4 5 2" xfId="24808"/>
    <cellStyle name="Normal 2 3 2 11 4 5 3" xfId="24809"/>
    <cellStyle name="Normal 2 3 2 11 4 6" xfId="8978"/>
    <cellStyle name="Normal 2 3 2 11 4 6 2" xfId="24810"/>
    <cellStyle name="Normal 2 3 2 11 4 6 3" xfId="24811"/>
    <cellStyle name="Normal 2 3 2 11 4 7" xfId="24812"/>
    <cellStyle name="Normal 2 3 2 11 4 8" xfId="24813"/>
    <cellStyle name="Normal 2 3 2 11 5" xfId="8979"/>
    <cellStyle name="Normal 2 3 2 11 5 2" xfId="8980"/>
    <cellStyle name="Normal 2 3 2 11 5 2 2" xfId="8981"/>
    <cellStyle name="Normal 2 3 2 11 5 2 2 2" xfId="8982"/>
    <cellStyle name="Normal 2 3 2 11 5 2 2 2 2" xfId="24814"/>
    <cellStyle name="Normal 2 3 2 11 5 2 2 2 3" xfId="24815"/>
    <cellStyle name="Normal 2 3 2 11 5 2 2 3" xfId="8983"/>
    <cellStyle name="Normal 2 3 2 11 5 2 2 3 2" xfId="24816"/>
    <cellStyle name="Normal 2 3 2 11 5 2 2 3 3" xfId="24817"/>
    <cellStyle name="Normal 2 3 2 11 5 2 2 4" xfId="24818"/>
    <cellStyle name="Normal 2 3 2 11 5 2 2 5" xfId="24819"/>
    <cellStyle name="Normal 2 3 2 11 5 2 3" xfId="8984"/>
    <cellStyle name="Normal 2 3 2 11 5 2 3 2" xfId="24820"/>
    <cellStyle name="Normal 2 3 2 11 5 2 3 3" xfId="24821"/>
    <cellStyle name="Normal 2 3 2 11 5 2 4" xfId="8985"/>
    <cellStyle name="Normal 2 3 2 11 5 2 4 2" xfId="24822"/>
    <cellStyle name="Normal 2 3 2 11 5 2 4 3" xfId="24823"/>
    <cellStyle name="Normal 2 3 2 11 5 2 5" xfId="24824"/>
    <cellStyle name="Normal 2 3 2 11 5 2 6" xfId="24825"/>
    <cellStyle name="Normal 2 3 2 11 5 3" xfId="8986"/>
    <cellStyle name="Normal 2 3 2 11 5 3 2" xfId="8987"/>
    <cellStyle name="Normal 2 3 2 11 5 3 2 2" xfId="24826"/>
    <cellStyle name="Normal 2 3 2 11 5 3 2 3" xfId="24827"/>
    <cellStyle name="Normal 2 3 2 11 5 3 3" xfId="8988"/>
    <cellStyle name="Normal 2 3 2 11 5 3 3 2" xfId="24828"/>
    <cellStyle name="Normal 2 3 2 11 5 3 3 3" xfId="24829"/>
    <cellStyle name="Normal 2 3 2 11 5 3 4" xfId="24830"/>
    <cellStyle name="Normal 2 3 2 11 5 3 5" xfId="24831"/>
    <cellStyle name="Normal 2 3 2 11 5 4" xfId="8989"/>
    <cellStyle name="Normal 2 3 2 11 5 4 2" xfId="24832"/>
    <cellStyle name="Normal 2 3 2 11 5 4 3" xfId="24833"/>
    <cellStyle name="Normal 2 3 2 11 5 5" xfId="8990"/>
    <cellStyle name="Normal 2 3 2 11 5 5 2" xfId="24834"/>
    <cellStyle name="Normal 2 3 2 11 5 5 3" xfId="24835"/>
    <cellStyle name="Normal 2 3 2 11 5 6" xfId="24836"/>
    <cellStyle name="Normal 2 3 2 11 5 7" xfId="24837"/>
    <cellStyle name="Normal 2 3 2 11 6" xfId="8991"/>
    <cellStyle name="Normal 2 3 2 11 6 2" xfId="8992"/>
    <cellStyle name="Normal 2 3 2 11 6 2 2" xfId="8993"/>
    <cellStyle name="Normal 2 3 2 11 6 2 2 2" xfId="24838"/>
    <cellStyle name="Normal 2 3 2 11 6 2 2 3" xfId="24839"/>
    <cellStyle name="Normal 2 3 2 11 6 2 3" xfId="8994"/>
    <cellStyle name="Normal 2 3 2 11 6 2 3 2" xfId="24840"/>
    <cellStyle name="Normal 2 3 2 11 6 2 3 3" xfId="24841"/>
    <cellStyle name="Normal 2 3 2 11 6 2 4" xfId="24842"/>
    <cellStyle name="Normal 2 3 2 11 6 2 5" xfId="24843"/>
    <cellStyle name="Normal 2 3 2 11 6 3" xfId="8995"/>
    <cellStyle name="Normal 2 3 2 11 6 3 2" xfId="24844"/>
    <cellStyle name="Normal 2 3 2 11 6 3 3" xfId="24845"/>
    <cellStyle name="Normal 2 3 2 11 6 4" xfId="8996"/>
    <cellStyle name="Normal 2 3 2 11 6 4 2" xfId="24846"/>
    <cellStyle name="Normal 2 3 2 11 6 4 3" xfId="24847"/>
    <cellStyle name="Normal 2 3 2 11 6 5" xfId="24848"/>
    <cellStyle name="Normal 2 3 2 11 6 6" xfId="24849"/>
    <cellStyle name="Normal 2 3 2 11 7" xfId="8997"/>
    <cellStyle name="Normal 2 3 2 11 7 2" xfId="8998"/>
    <cellStyle name="Normal 2 3 2 11 7 2 2" xfId="24850"/>
    <cellStyle name="Normal 2 3 2 11 7 2 3" xfId="24851"/>
    <cellStyle name="Normal 2 3 2 11 7 3" xfId="8999"/>
    <cellStyle name="Normal 2 3 2 11 7 3 2" xfId="24852"/>
    <cellStyle name="Normal 2 3 2 11 7 3 3" xfId="24853"/>
    <cellStyle name="Normal 2 3 2 11 7 4" xfId="24854"/>
    <cellStyle name="Normal 2 3 2 11 7 5" xfId="24855"/>
    <cellStyle name="Normal 2 3 2 11 8" xfId="9000"/>
    <cellStyle name="Normal 2 3 2 11 8 2" xfId="24856"/>
    <cellStyle name="Normal 2 3 2 11 8 3" xfId="24857"/>
    <cellStyle name="Normal 2 3 2 11 9" xfId="9001"/>
    <cellStyle name="Normal 2 3 2 11 9 2" xfId="24858"/>
    <cellStyle name="Normal 2 3 2 11 9 3" xfId="24859"/>
    <cellStyle name="Normal 2 3 2 12" xfId="9002"/>
    <cellStyle name="Normal 2 3 2 12 10" xfId="24860"/>
    <cellStyle name="Normal 2 3 2 12 11" xfId="24861"/>
    <cellStyle name="Normal 2 3 2 12 2" xfId="9003"/>
    <cellStyle name="Normal 2 3 2 12 2 2" xfId="9004"/>
    <cellStyle name="Normal 2 3 2 12 2 2 2" xfId="9005"/>
    <cellStyle name="Normal 2 3 2 12 2 2 2 2" xfId="9006"/>
    <cellStyle name="Normal 2 3 2 12 2 2 2 2 2" xfId="9007"/>
    <cellStyle name="Normal 2 3 2 12 2 2 2 2 2 2" xfId="24862"/>
    <cellStyle name="Normal 2 3 2 12 2 2 2 2 2 3" xfId="24863"/>
    <cellStyle name="Normal 2 3 2 12 2 2 2 2 3" xfId="9008"/>
    <cellStyle name="Normal 2 3 2 12 2 2 2 2 3 2" xfId="24864"/>
    <cellStyle name="Normal 2 3 2 12 2 2 2 2 3 3" xfId="24865"/>
    <cellStyle name="Normal 2 3 2 12 2 2 2 2 4" xfId="24866"/>
    <cellStyle name="Normal 2 3 2 12 2 2 2 2 5" xfId="24867"/>
    <cellStyle name="Normal 2 3 2 12 2 2 2 3" xfId="9009"/>
    <cellStyle name="Normal 2 3 2 12 2 2 2 3 2" xfId="24868"/>
    <cellStyle name="Normal 2 3 2 12 2 2 2 3 3" xfId="24869"/>
    <cellStyle name="Normal 2 3 2 12 2 2 2 4" xfId="9010"/>
    <cellStyle name="Normal 2 3 2 12 2 2 2 4 2" xfId="24870"/>
    <cellStyle name="Normal 2 3 2 12 2 2 2 4 3" xfId="24871"/>
    <cellStyle name="Normal 2 3 2 12 2 2 2 5" xfId="24872"/>
    <cellStyle name="Normal 2 3 2 12 2 2 2 6" xfId="24873"/>
    <cellStyle name="Normal 2 3 2 12 2 2 3" xfId="9011"/>
    <cellStyle name="Normal 2 3 2 12 2 2 3 2" xfId="9012"/>
    <cellStyle name="Normal 2 3 2 12 2 2 3 2 2" xfId="24874"/>
    <cellStyle name="Normal 2 3 2 12 2 2 3 2 3" xfId="24875"/>
    <cellStyle name="Normal 2 3 2 12 2 2 3 3" xfId="9013"/>
    <cellStyle name="Normal 2 3 2 12 2 2 3 3 2" xfId="24876"/>
    <cellStyle name="Normal 2 3 2 12 2 2 3 3 3" xfId="24877"/>
    <cellStyle name="Normal 2 3 2 12 2 2 3 4" xfId="24878"/>
    <cellStyle name="Normal 2 3 2 12 2 2 3 5" xfId="24879"/>
    <cellStyle name="Normal 2 3 2 12 2 2 4" xfId="9014"/>
    <cellStyle name="Normal 2 3 2 12 2 2 4 2" xfId="24880"/>
    <cellStyle name="Normal 2 3 2 12 2 2 4 3" xfId="24881"/>
    <cellStyle name="Normal 2 3 2 12 2 2 5" xfId="9015"/>
    <cellStyle name="Normal 2 3 2 12 2 2 5 2" xfId="24882"/>
    <cellStyle name="Normal 2 3 2 12 2 2 5 3" xfId="24883"/>
    <cellStyle name="Normal 2 3 2 12 2 2 6" xfId="24884"/>
    <cellStyle name="Normal 2 3 2 12 2 2 7" xfId="24885"/>
    <cellStyle name="Normal 2 3 2 12 2 3" xfId="9016"/>
    <cellStyle name="Normal 2 3 2 12 2 3 2" xfId="9017"/>
    <cellStyle name="Normal 2 3 2 12 2 3 2 2" xfId="9018"/>
    <cellStyle name="Normal 2 3 2 12 2 3 2 2 2" xfId="24886"/>
    <cellStyle name="Normal 2 3 2 12 2 3 2 2 3" xfId="24887"/>
    <cellStyle name="Normal 2 3 2 12 2 3 2 3" xfId="9019"/>
    <cellStyle name="Normal 2 3 2 12 2 3 2 3 2" xfId="24888"/>
    <cellStyle name="Normal 2 3 2 12 2 3 2 3 3" xfId="24889"/>
    <cellStyle name="Normal 2 3 2 12 2 3 2 4" xfId="24890"/>
    <cellStyle name="Normal 2 3 2 12 2 3 2 5" xfId="24891"/>
    <cellStyle name="Normal 2 3 2 12 2 3 3" xfId="9020"/>
    <cellStyle name="Normal 2 3 2 12 2 3 3 2" xfId="24892"/>
    <cellStyle name="Normal 2 3 2 12 2 3 3 3" xfId="24893"/>
    <cellStyle name="Normal 2 3 2 12 2 3 4" xfId="9021"/>
    <cellStyle name="Normal 2 3 2 12 2 3 4 2" xfId="24894"/>
    <cellStyle name="Normal 2 3 2 12 2 3 4 3" xfId="24895"/>
    <cellStyle name="Normal 2 3 2 12 2 3 5" xfId="24896"/>
    <cellStyle name="Normal 2 3 2 12 2 3 6" xfId="24897"/>
    <cellStyle name="Normal 2 3 2 12 2 4" xfId="9022"/>
    <cellStyle name="Normal 2 3 2 12 2 4 2" xfId="9023"/>
    <cellStyle name="Normal 2 3 2 12 2 4 2 2" xfId="24898"/>
    <cellStyle name="Normal 2 3 2 12 2 4 2 3" xfId="24899"/>
    <cellStyle name="Normal 2 3 2 12 2 4 3" xfId="9024"/>
    <cellStyle name="Normal 2 3 2 12 2 4 3 2" xfId="24900"/>
    <cellStyle name="Normal 2 3 2 12 2 4 3 3" xfId="24901"/>
    <cellStyle name="Normal 2 3 2 12 2 4 4" xfId="24902"/>
    <cellStyle name="Normal 2 3 2 12 2 4 5" xfId="24903"/>
    <cellStyle name="Normal 2 3 2 12 2 5" xfId="9025"/>
    <cellStyle name="Normal 2 3 2 12 2 5 2" xfId="24904"/>
    <cellStyle name="Normal 2 3 2 12 2 5 3" xfId="24905"/>
    <cellStyle name="Normal 2 3 2 12 2 6" xfId="9026"/>
    <cellStyle name="Normal 2 3 2 12 2 6 2" xfId="24906"/>
    <cellStyle name="Normal 2 3 2 12 2 6 3" xfId="24907"/>
    <cellStyle name="Normal 2 3 2 12 2 7" xfId="24908"/>
    <cellStyle name="Normal 2 3 2 12 2 8" xfId="24909"/>
    <cellStyle name="Normal 2 3 2 12 3" xfId="9027"/>
    <cellStyle name="Normal 2 3 2 12 3 2" xfId="9028"/>
    <cellStyle name="Normal 2 3 2 12 3 2 2" xfId="9029"/>
    <cellStyle name="Normal 2 3 2 12 3 2 2 2" xfId="9030"/>
    <cellStyle name="Normal 2 3 2 12 3 2 2 2 2" xfId="9031"/>
    <cellStyle name="Normal 2 3 2 12 3 2 2 2 2 2" xfId="24910"/>
    <cellStyle name="Normal 2 3 2 12 3 2 2 2 2 3" xfId="24911"/>
    <cellStyle name="Normal 2 3 2 12 3 2 2 2 3" xfId="9032"/>
    <cellStyle name="Normal 2 3 2 12 3 2 2 2 3 2" xfId="24912"/>
    <cellStyle name="Normal 2 3 2 12 3 2 2 2 3 3" xfId="24913"/>
    <cellStyle name="Normal 2 3 2 12 3 2 2 2 4" xfId="24914"/>
    <cellStyle name="Normal 2 3 2 12 3 2 2 2 5" xfId="24915"/>
    <cellStyle name="Normal 2 3 2 12 3 2 2 3" xfId="9033"/>
    <cellStyle name="Normal 2 3 2 12 3 2 2 3 2" xfId="24916"/>
    <cellStyle name="Normal 2 3 2 12 3 2 2 3 3" xfId="24917"/>
    <cellStyle name="Normal 2 3 2 12 3 2 2 4" xfId="9034"/>
    <cellStyle name="Normal 2 3 2 12 3 2 2 4 2" xfId="24918"/>
    <cellStyle name="Normal 2 3 2 12 3 2 2 4 3" xfId="24919"/>
    <cellStyle name="Normal 2 3 2 12 3 2 2 5" xfId="24920"/>
    <cellStyle name="Normal 2 3 2 12 3 2 2 6" xfId="24921"/>
    <cellStyle name="Normal 2 3 2 12 3 2 3" xfId="9035"/>
    <cellStyle name="Normal 2 3 2 12 3 2 3 2" xfId="9036"/>
    <cellStyle name="Normal 2 3 2 12 3 2 3 2 2" xfId="24922"/>
    <cellStyle name="Normal 2 3 2 12 3 2 3 2 3" xfId="24923"/>
    <cellStyle name="Normal 2 3 2 12 3 2 3 3" xfId="9037"/>
    <cellStyle name="Normal 2 3 2 12 3 2 3 3 2" xfId="24924"/>
    <cellStyle name="Normal 2 3 2 12 3 2 3 3 3" xfId="24925"/>
    <cellStyle name="Normal 2 3 2 12 3 2 3 4" xfId="24926"/>
    <cellStyle name="Normal 2 3 2 12 3 2 3 5" xfId="24927"/>
    <cellStyle name="Normal 2 3 2 12 3 2 4" xfId="9038"/>
    <cellStyle name="Normal 2 3 2 12 3 2 4 2" xfId="24928"/>
    <cellStyle name="Normal 2 3 2 12 3 2 4 3" xfId="24929"/>
    <cellStyle name="Normal 2 3 2 12 3 2 5" xfId="9039"/>
    <cellStyle name="Normal 2 3 2 12 3 2 5 2" xfId="24930"/>
    <cellStyle name="Normal 2 3 2 12 3 2 5 3" xfId="24931"/>
    <cellStyle name="Normal 2 3 2 12 3 2 6" xfId="24932"/>
    <cellStyle name="Normal 2 3 2 12 3 2 7" xfId="24933"/>
    <cellStyle name="Normal 2 3 2 12 3 3" xfId="9040"/>
    <cellStyle name="Normal 2 3 2 12 3 3 2" xfId="9041"/>
    <cellStyle name="Normal 2 3 2 12 3 3 2 2" xfId="9042"/>
    <cellStyle name="Normal 2 3 2 12 3 3 2 2 2" xfId="24934"/>
    <cellStyle name="Normal 2 3 2 12 3 3 2 2 3" xfId="24935"/>
    <cellStyle name="Normal 2 3 2 12 3 3 2 3" xfId="9043"/>
    <cellStyle name="Normal 2 3 2 12 3 3 2 3 2" xfId="24936"/>
    <cellStyle name="Normal 2 3 2 12 3 3 2 3 3" xfId="24937"/>
    <cellStyle name="Normal 2 3 2 12 3 3 2 4" xfId="24938"/>
    <cellStyle name="Normal 2 3 2 12 3 3 2 5" xfId="24939"/>
    <cellStyle name="Normal 2 3 2 12 3 3 3" xfId="9044"/>
    <cellStyle name="Normal 2 3 2 12 3 3 3 2" xfId="24940"/>
    <cellStyle name="Normal 2 3 2 12 3 3 3 3" xfId="24941"/>
    <cellStyle name="Normal 2 3 2 12 3 3 4" xfId="9045"/>
    <cellStyle name="Normal 2 3 2 12 3 3 4 2" xfId="24942"/>
    <cellStyle name="Normal 2 3 2 12 3 3 4 3" xfId="24943"/>
    <cellStyle name="Normal 2 3 2 12 3 3 5" xfId="24944"/>
    <cellStyle name="Normal 2 3 2 12 3 3 6" xfId="24945"/>
    <cellStyle name="Normal 2 3 2 12 3 4" xfId="9046"/>
    <cellStyle name="Normal 2 3 2 12 3 4 2" xfId="9047"/>
    <cellStyle name="Normal 2 3 2 12 3 4 2 2" xfId="24946"/>
    <cellStyle name="Normal 2 3 2 12 3 4 2 3" xfId="24947"/>
    <cellStyle name="Normal 2 3 2 12 3 4 3" xfId="9048"/>
    <cellStyle name="Normal 2 3 2 12 3 4 3 2" xfId="24948"/>
    <cellStyle name="Normal 2 3 2 12 3 4 3 3" xfId="24949"/>
    <cellStyle name="Normal 2 3 2 12 3 4 4" xfId="24950"/>
    <cellStyle name="Normal 2 3 2 12 3 4 5" xfId="24951"/>
    <cellStyle name="Normal 2 3 2 12 3 5" xfId="9049"/>
    <cellStyle name="Normal 2 3 2 12 3 5 2" xfId="24952"/>
    <cellStyle name="Normal 2 3 2 12 3 5 3" xfId="24953"/>
    <cellStyle name="Normal 2 3 2 12 3 6" xfId="9050"/>
    <cellStyle name="Normal 2 3 2 12 3 6 2" xfId="24954"/>
    <cellStyle name="Normal 2 3 2 12 3 6 3" xfId="24955"/>
    <cellStyle name="Normal 2 3 2 12 3 7" xfId="24956"/>
    <cellStyle name="Normal 2 3 2 12 3 8" xfId="24957"/>
    <cellStyle name="Normal 2 3 2 12 4" xfId="9051"/>
    <cellStyle name="Normal 2 3 2 12 4 2" xfId="9052"/>
    <cellStyle name="Normal 2 3 2 12 4 2 2" xfId="9053"/>
    <cellStyle name="Normal 2 3 2 12 4 2 2 2" xfId="9054"/>
    <cellStyle name="Normal 2 3 2 12 4 2 2 2 2" xfId="9055"/>
    <cellStyle name="Normal 2 3 2 12 4 2 2 2 2 2" xfId="24958"/>
    <cellStyle name="Normal 2 3 2 12 4 2 2 2 2 3" xfId="24959"/>
    <cellStyle name="Normal 2 3 2 12 4 2 2 2 3" xfId="9056"/>
    <cellStyle name="Normal 2 3 2 12 4 2 2 2 3 2" xfId="24960"/>
    <cellStyle name="Normal 2 3 2 12 4 2 2 2 3 3" xfId="24961"/>
    <cellStyle name="Normal 2 3 2 12 4 2 2 2 4" xfId="24962"/>
    <cellStyle name="Normal 2 3 2 12 4 2 2 2 5" xfId="24963"/>
    <cellStyle name="Normal 2 3 2 12 4 2 2 3" xfId="9057"/>
    <cellStyle name="Normal 2 3 2 12 4 2 2 3 2" xfId="24964"/>
    <cellStyle name="Normal 2 3 2 12 4 2 2 3 3" xfId="24965"/>
    <cellStyle name="Normal 2 3 2 12 4 2 2 4" xfId="9058"/>
    <cellStyle name="Normal 2 3 2 12 4 2 2 4 2" xfId="24966"/>
    <cellStyle name="Normal 2 3 2 12 4 2 2 4 3" xfId="24967"/>
    <cellStyle name="Normal 2 3 2 12 4 2 2 5" xfId="24968"/>
    <cellStyle name="Normal 2 3 2 12 4 2 2 6" xfId="24969"/>
    <cellStyle name="Normal 2 3 2 12 4 2 3" xfId="9059"/>
    <cellStyle name="Normal 2 3 2 12 4 2 3 2" xfId="9060"/>
    <cellStyle name="Normal 2 3 2 12 4 2 3 2 2" xfId="24970"/>
    <cellStyle name="Normal 2 3 2 12 4 2 3 2 3" xfId="24971"/>
    <cellStyle name="Normal 2 3 2 12 4 2 3 3" xfId="9061"/>
    <cellStyle name="Normal 2 3 2 12 4 2 3 3 2" xfId="24972"/>
    <cellStyle name="Normal 2 3 2 12 4 2 3 3 3" xfId="24973"/>
    <cellStyle name="Normal 2 3 2 12 4 2 3 4" xfId="24974"/>
    <cellStyle name="Normal 2 3 2 12 4 2 3 5" xfId="24975"/>
    <cellStyle name="Normal 2 3 2 12 4 2 4" xfId="9062"/>
    <cellStyle name="Normal 2 3 2 12 4 2 4 2" xfId="24976"/>
    <cellStyle name="Normal 2 3 2 12 4 2 4 3" xfId="24977"/>
    <cellStyle name="Normal 2 3 2 12 4 2 5" xfId="9063"/>
    <cellStyle name="Normal 2 3 2 12 4 2 5 2" xfId="24978"/>
    <cellStyle name="Normal 2 3 2 12 4 2 5 3" xfId="24979"/>
    <cellStyle name="Normal 2 3 2 12 4 2 6" xfId="24980"/>
    <cellStyle name="Normal 2 3 2 12 4 2 7" xfId="24981"/>
    <cellStyle name="Normal 2 3 2 12 4 3" xfId="9064"/>
    <cellStyle name="Normal 2 3 2 12 4 3 2" xfId="9065"/>
    <cellStyle name="Normal 2 3 2 12 4 3 2 2" xfId="9066"/>
    <cellStyle name="Normal 2 3 2 12 4 3 2 2 2" xfId="24982"/>
    <cellStyle name="Normal 2 3 2 12 4 3 2 2 3" xfId="24983"/>
    <cellStyle name="Normal 2 3 2 12 4 3 2 3" xfId="9067"/>
    <cellStyle name="Normal 2 3 2 12 4 3 2 3 2" xfId="24984"/>
    <cellStyle name="Normal 2 3 2 12 4 3 2 3 3" xfId="24985"/>
    <cellStyle name="Normal 2 3 2 12 4 3 2 4" xfId="24986"/>
    <cellStyle name="Normal 2 3 2 12 4 3 2 5" xfId="24987"/>
    <cellStyle name="Normal 2 3 2 12 4 3 3" xfId="9068"/>
    <cellStyle name="Normal 2 3 2 12 4 3 3 2" xfId="24988"/>
    <cellStyle name="Normal 2 3 2 12 4 3 3 3" xfId="24989"/>
    <cellStyle name="Normal 2 3 2 12 4 3 4" xfId="9069"/>
    <cellStyle name="Normal 2 3 2 12 4 3 4 2" xfId="24990"/>
    <cellStyle name="Normal 2 3 2 12 4 3 4 3" xfId="24991"/>
    <cellStyle name="Normal 2 3 2 12 4 3 5" xfId="24992"/>
    <cellStyle name="Normal 2 3 2 12 4 3 6" xfId="24993"/>
    <cellStyle name="Normal 2 3 2 12 4 4" xfId="9070"/>
    <cellStyle name="Normal 2 3 2 12 4 4 2" xfId="9071"/>
    <cellStyle name="Normal 2 3 2 12 4 4 2 2" xfId="24994"/>
    <cellStyle name="Normal 2 3 2 12 4 4 2 3" xfId="24995"/>
    <cellStyle name="Normal 2 3 2 12 4 4 3" xfId="9072"/>
    <cellStyle name="Normal 2 3 2 12 4 4 3 2" xfId="24996"/>
    <cellStyle name="Normal 2 3 2 12 4 4 3 3" xfId="24997"/>
    <cellStyle name="Normal 2 3 2 12 4 4 4" xfId="24998"/>
    <cellStyle name="Normal 2 3 2 12 4 4 5" xfId="24999"/>
    <cellStyle name="Normal 2 3 2 12 4 5" xfId="9073"/>
    <cellStyle name="Normal 2 3 2 12 4 5 2" xfId="25000"/>
    <cellStyle name="Normal 2 3 2 12 4 5 3" xfId="25001"/>
    <cellStyle name="Normal 2 3 2 12 4 6" xfId="9074"/>
    <cellStyle name="Normal 2 3 2 12 4 6 2" xfId="25002"/>
    <cellStyle name="Normal 2 3 2 12 4 6 3" xfId="25003"/>
    <cellStyle name="Normal 2 3 2 12 4 7" xfId="25004"/>
    <cellStyle name="Normal 2 3 2 12 4 8" xfId="25005"/>
    <cellStyle name="Normal 2 3 2 12 5" xfId="9075"/>
    <cellStyle name="Normal 2 3 2 12 5 2" xfId="9076"/>
    <cellStyle name="Normal 2 3 2 12 5 2 2" xfId="9077"/>
    <cellStyle name="Normal 2 3 2 12 5 2 2 2" xfId="9078"/>
    <cellStyle name="Normal 2 3 2 12 5 2 2 2 2" xfId="25006"/>
    <cellStyle name="Normal 2 3 2 12 5 2 2 2 3" xfId="25007"/>
    <cellStyle name="Normal 2 3 2 12 5 2 2 3" xfId="9079"/>
    <cellStyle name="Normal 2 3 2 12 5 2 2 3 2" xfId="25008"/>
    <cellStyle name="Normal 2 3 2 12 5 2 2 3 3" xfId="25009"/>
    <cellStyle name="Normal 2 3 2 12 5 2 2 4" xfId="25010"/>
    <cellStyle name="Normal 2 3 2 12 5 2 2 5" xfId="25011"/>
    <cellStyle name="Normal 2 3 2 12 5 2 3" xfId="9080"/>
    <cellStyle name="Normal 2 3 2 12 5 2 3 2" xfId="25012"/>
    <cellStyle name="Normal 2 3 2 12 5 2 3 3" xfId="25013"/>
    <cellStyle name="Normal 2 3 2 12 5 2 4" xfId="9081"/>
    <cellStyle name="Normal 2 3 2 12 5 2 4 2" xfId="25014"/>
    <cellStyle name="Normal 2 3 2 12 5 2 4 3" xfId="25015"/>
    <cellStyle name="Normal 2 3 2 12 5 2 5" xfId="25016"/>
    <cellStyle name="Normal 2 3 2 12 5 2 6" xfId="25017"/>
    <cellStyle name="Normal 2 3 2 12 5 3" xfId="9082"/>
    <cellStyle name="Normal 2 3 2 12 5 3 2" xfId="9083"/>
    <cellStyle name="Normal 2 3 2 12 5 3 2 2" xfId="25018"/>
    <cellStyle name="Normal 2 3 2 12 5 3 2 3" xfId="25019"/>
    <cellStyle name="Normal 2 3 2 12 5 3 3" xfId="9084"/>
    <cellStyle name="Normal 2 3 2 12 5 3 3 2" xfId="25020"/>
    <cellStyle name="Normal 2 3 2 12 5 3 3 3" xfId="25021"/>
    <cellStyle name="Normal 2 3 2 12 5 3 4" xfId="25022"/>
    <cellStyle name="Normal 2 3 2 12 5 3 5" xfId="25023"/>
    <cellStyle name="Normal 2 3 2 12 5 4" xfId="9085"/>
    <cellStyle name="Normal 2 3 2 12 5 4 2" xfId="25024"/>
    <cellStyle name="Normal 2 3 2 12 5 4 3" xfId="25025"/>
    <cellStyle name="Normal 2 3 2 12 5 5" xfId="9086"/>
    <cellStyle name="Normal 2 3 2 12 5 5 2" xfId="25026"/>
    <cellStyle name="Normal 2 3 2 12 5 5 3" xfId="25027"/>
    <cellStyle name="Normal 2 3 2 12 5 6" xfId="25028"/>
    <cellStyle name="Normal 2 3 2 12 5 7" xfId="25029"/>
    <cellStyle name="Normal 2 3 2 12 6" xfId="9087"/>
    <cellStyle name="Normal 2 3 2 12 6 2" xfId="9088"/>
    <cellStyle name="Normal 2 3 2 12 6 2 2" xfId="9089"/>
    <cellStyle name="Normal 2 3 2 12 6 2 2 2" xfId="25030"/>
    <cellStyle name="Normal 2 3 2 12 6 2 2 3" xfId="25031"/>
    <cellStyle name="Normal 2 3 2 12 6 2 3" xfId="9090"/>
    <cellStyle name="Normal 2 3 2 12 6 2 3 2" xfId="25032"/>
    <cellStyle name="Normal 2 3 2 12 6 2 3 3" xfId="25033"/>
    <cellStyle name="Normal 2 3 2 12 6 2 4" xfId="25034"/>
    <cellStyle name="Normal 2 3 2 12 6 2 5" xfId="25035"/>
    <cellStyle name="Normal 2 3 2 12 6 3" xfId="9091"/>
    <cellStyle name="Normal 2 3 2 12 6 3 2" xfId="25036"/>
    <cellStyle name="Normal 2 3 2 12 6 3 3" xfId="25037"/>
    <cellStyle name="Normal 2 3 2 12 6 4" xfId="9092"/>
    <cellStyle name="Normal 2 3 2 12 6 4 2" xfId="25038"/>
    <cellStyle name="Normal 2 3 2 12 6 4 3" xfId="25039"/>
    <cellStyle name="Normal 2 3 2 12 6 5" xfId="25040"/>
    <cellStyle name="Normal 2 3 2 12 6 6" xfId="25041"/>
    <cellStyle name="Normal 2 3 2 12 7" xfId="9093"/>
    <cellStyle name="Normal 2 3 2 12 7 2" xfId="9094"/>
    <cellStyle name="Normal 2 3 2 12 7 2 2" xfId="25042"/>
    <cellStyle name="Normal 2 3 2 12 7 2 3" xfId="25043"/>
    <cellStyle name="Normal 2 3 2 12 7 3" xfId="9095"/>
    <cellStyle name="Normal 2 3 2 12 7 3 2" xfId="25044"/>
    <cellStyle name="Normal 2 3 2 12 7 3 3" xfId="25045"/>
    <cellStyle name="Normal 2 3 2 12 7 4" xfId="25046"/>
    <cellStyle name="Normal 2 3 2 12 7 5" xfId="25047"/>
    <cellStyle name="Normal 2 3 2 12 8" xfId="9096"/>
    <cellStyle name="Normal 2 3 2 12 8 2" xfId="25048"/>
    <cellStyle name="Normal 2 3 2 12 8 3" xfId="25049"/>
    <cellStyle name="Normal 2 3 2 12 9" xfId="9097"/>
    <cellStyle name="Normal 2 3 2 12 9 2" xfId="25050"/>
    <cellStyle name="Normal 2 3 2 12 9 3" xfId="25051"/>
    <cellStyle name="Normal 2 3 2 13" xfId="9098"/>
    <cellStyle name="Normal 2 3 2 13 10" xfId="25052"/>
    <cellStyle name="Normal 2 3 2 13 11" xfId="25053"/>
    <cellStyle name="Normal 2 3 2 13 2" xfId="9099"/>
    <cellStyle name="Normal 2 3 2 13 2 2" xfId="9100"/>
    <cellStyle name="Normal 2 3 2 13 2 2 2" xfId="9101"/>
    <cellStyle name="Normal 2 3 2 13 2 2 2 2" xfId="9102"/>
    <cellStyle name="Normal 2 3 2 13 2 2 2 2 2" xfId="9103"/>
    <cellStyle name="Normal 2 3 2 13 2 2 2 2 2 2" xfId="25054"/>
    <cellStyle name="Normal 2 3 2 13 2 2 2 2 2 3" xfId="25055"/>
    <cellStyle name="Normal 2 3 2 13 2 2 2 2 3" xfId="9104"/>
    <cellStyle name="Normal 2 3 2 13 2 2 2 2 3 2" xfId="25056"/>
    <cellStyle name="Normal 2 3 2 13 2 2 2 2 3 3" xfId="25057"/>
    <cellStyle name="Normal 2 3 2 13 2 2 2 2 4" xfId="25058"/>
    <cellStyle name="Normal 2 3 2 13 2 2 2 2 5" xfId="25059"/>
    <cellStyle name="Normal 2 3 2 13 2 2 2 3" xfId="9105"/>
    <cellStyle name="Normal 2 3 2 13 2 2 2 3 2" xfId="25060"/>
    <cellStyle name="Normal 2 3 2 13 2 2 2 3 3" xfId="25061"/>
    <cellStyle name="Normal 2 3 2 13 2 2 2 4" xfId="9106"/>
    <cellStyle name="Normal 2 3 2 13 2 2 2 4 2" xfId="25062"/>
    <cellStyle name="Normal 2 3 2 13 2 2 2 4 3" xfId="25063"/>
    <cellStyle name="Normal 2 3 2 13 2 2 2 5" xfId="25064"/>
    <cellStyle name="Normal 2 3 2 13 2 2 2 6" xfId="25065"/>
    <cellStyle name="Normal 2 3 2 13 2 2 3" xfId="9107"/>
    <cellStyle name="Normal 2 3 2 13 2 2 3 2" xfId="9108"/>
    <cellStyle name="Normal 2 3 2 13 2 2 3 2 2" xfId="25066"/>
    <cellStyle name="Normal 2 3 2 13 2 2 3 2 3" xfId="25067"/>
    <cellStyle name="Normal 2 3 2 13 2 2 3 3" xfId="9109"/>
    <cellStyle name="Normal 2 3 2 13 2 2 3 3 2" xfId="25068"/>
    <cellStyle name="Normal 2 3 2 13 2 2 3 3 3" xfId="25069"/>
    <cellStyle name="Normal 2 3 2 13 2 2 3 4" xfId="25070"/>
    <cellStyle name="Normal 2 3 2 13 2 2 3 5" xfId="25071"/>
    <cellStyle name="Normal 2 3 2 13 2 2 4" xfId="9110"/>
    <cellStyle name="Normal 2 3 2 13 2 2 4 2" xfId="25072"/>
    <cellStyle name="Normal 2 3 2 13 2 2 4 3" xfId="25073"/>
    <cellStyle name="Normal 2 3 2 13 2 2 5" xfId="9111"/>
    <cellStyle name="Normal 2 3 2 13 2 2 5 2" xfId="25074"/>
    <cellStyle name="Normal 2 3 2 13 2 2 5 3" xfId="25075"/>
    <cellStyle name="Normal 2 3 2 13 2 2 6" xfId="25076"/>
    <cellStyle name="Normal 2 3 2 13 2 2 7" xfId="25077"/>
    <cellStyle name="Normal 2 3 2 13 2 3" xfId="9112"/>
    <cellStyle name="Normal 2 3 2 13 2 3 2" xfId="9113"/>
    <cellStyle name="Normal 2 3 2 13 2 3 2 2" xfId="9114"/>
    <cellStyle name="Normal 2 3 2 13 2 3 2 2 2" xfId="25078"/>
    <cellStyle name="Normal 2 3 2 13 2 3 2 2 3" xfId="25079"/>
    <cellStyle name="Normal 2 3 2 13 2 3 2 3" xfId="9115"/>
    <cellStyle name="Normal 2 3 2 13 2 3 2 3 2" xfId="25080"/>
    <cellStyle name="Normal 2 3 2 13 2 3 2 3 3" xfId="25081"/>
    <cellStyle name="Normal 2 3 2 13 2 3 2 4" xfId="25082"/>
    <cellStyle name="Normal 2 3 2 13 2 3 2 5" xfId="25083"/>
    <cellStyle name="Normal 2 3 2 13 2 3 3" xfId="9116"/>
    <cellStyle name="Normal 2 3 2 13 2 3 3 2" xfId="25084"/>
    <cellStyle name="Normal 2 3 2 13 2 3 3 3" xfId="25085"/>
    <cellStyle name="Normal 2 3 2 13 2 3 4" xfId="9117"/>
    <cellStyle name="Normal 2 3 2 13 2 3 4 2" xfId="25086"/>
    <cellStyle name="Normal 2 3 2 13 2 3 4 3" xfId="25087"/>
    <cellStyle name="Normal 2 3 2 13 2 3 5" xfId="25088"/>
    <cellStyle name="Normal 2 3 2 13 2 3 6" xfId="25089"/>
    <cellStyle name="Normal 2 3 2 13 2 4" xfId="9118"/>
    <cellStyle name="Normal 2 3 2 13 2 4 2" xfId="9119"/>
    <cellStyle name="Normal 2 3 2 13 2 4 2 2" xfId="25090"/>
    <cellStyle name="Normal 2 3 2 13 2 4 2 3" xfId="25091"/>
    <cellStyle name="Normal 2 3 2 13 2 4 3" xfId="9120"/>
    <cellStyle name="Normal 2 3 2 13 2 4 3 2" xfId="25092"/>
    <cellStyle name="Normal 2 3 2 13 2 4 3 3" xfId="25093"/>
    <cellStyle name="Normal 2 3 2 13 2 4 4" xfId="25094"/>
    <cellStyle name="Normal 2 3 2 13 2 4 5" xfId="25095"/>
    <cellStyle name="Normal 2 3 2 13 2 5" xfId="9121"/>
    <cellStyle name="Normal 2 3 2 13 2 5 2" xfId="25096"/>
    <cellStyle name="Normal 2 3 2 13 2 5 3" xfId="25097"/>
    <cellStyle name="Normal 2 3 2 13 2 6" xfId="9122"/>
    <cellStyle name="Normal 2 3 2 13 2 6 2" xfId="25098"/>
    <cellStyle name="Normal 2 3 2 13 2 6 3" xfId="25099"/>
    <cellStyle name="Normal 2 3 2 13 2 7" xfId="25100"/>
    <cellStyle name="Normal 2 3 2 13 2 8" xfId="25101"/>
    <cellStyle name="Normal 2 3 2 13 3" xfId="9123"/>
    <cellStyle name="Normal 2 3 2 13 3 2" xfId="9124"/>
    <cellStyle name="Normal 2 3 2 13 3 2 2" xfId="9125"/>
    <cellStyle name="Normal 2 3 2 13 3 2 2 2" xfId="9126"/>
    <cellStyle name="Normal 2 3 2 13 3 2 2 2 2" xfId="9127"/>
    <cellStyle name="Normal 2 3 2 13 3 2 2 2 2 2" xfId="25102"/>
    <cellStyle name="Normal 2 3 2 13 3 2 2 2 2 3" xfId="25103"/>
    <cellStyle name="Normal 2 3 2 13 3 2 2 2 3" xfId="9128"/>
    <cellStyle name="Normal 2 3 2 13 3 2 2 2 3 2" xfId="25104"/>
    <cellStyle name="Normal 2 3 2 13 3 2 2 2 3 3" xfId="25105"/>
    <cellStyle name="Normal 2 3 2 13 3 2 2 2 4" xfId="25106"/>
    <cellStyle name="Normal 2 3 2 13 3 2 2 2 5" xfId="25107"/>
    <cellStyle name="Normal 2 3 2 13 3 2 2 3" xfId="9129"/>
    <cellStyle name="Normal 2 3 2 13 3 2 2 3 2" xfId="25108"/>
    <cellStyle name="Normal 2 3 2 13 3 2 2 3 3" xfId="25109"/>
    <cellStyle name="Normal 2 3 2 13 3 2 2 4" xfId="9130"/>
    <cellStyle name="Normal 2 3 2 13 3 2 2 4 2" xfId="25110"/>
    <cellStyle name="Normal 2 3 2 13 3 2 2 4 3" xfId="25111"/>
    <cellStyle name="Normal 2 3 2 13 3 2 2 5" xfId="25112"/>
    <cellStyle name="Normal 2 3 2 13 3 2 2 6" xfId="25113"/>
    <cellStyle name="Normal 2 3 2 13 3 2 3" xfId="9131"/>
    <cellStyle name="Normal 2 3 2 13 3 2 3 2" xfId="9132"/>
    <cellStyle name="Normal 2 3 2 13 3 2 3 2 2" xfId="25114"/>
    <cellStyle name="Normal 2 3 2 13 3 2 3 2 3" xfId="25115"/>
    <cellStyle name="Normal 2 3 2 13 3 2 3 3" xfId="9133"/>
    <cellStyle name="Normal 2 3 2 13 3 2 3 3 2" xfId="25116"/>
    <cellStyle name="Normal 2 3 2 13 3 2 3 3 3" xfId="25117"/>
    <cellStyle name="Normal 2 3 2 13 3 2 3 4" xfId="25118"/>
    <cellStyle name="Normal 2 3 2 13 3 2 3 5" xfId="25119"/>
    <cellStyle name="Normal 2 3 2 13 3 2 4" xfId="9134"/>
    <cellStyle name="Normal 2 3 2 13 3 2 4 2" xfId="25120"/>
    <cellStyle name="Normal 2 3 2 13 3 2 4 3" xfId="25121"/>
    <cellStyle name="Normal 2 3 2 13 3 2 5" xfId="9135"/>
    <cellStyle name="Normal 2 3 2 13 3 2 5 2" xfId="25122"/>
    <cellStyle name="Normal 2 3 2 13 3 2 5 3" xfId="25123"/>
    <cellStyle name="Normal 2 3 2 13 3 2 6" xfId="25124"/>
    <cellStyle name="Normal 2 3 2 13 3 2 7" xfId="25125"/>
    <cellStyle name="Normal 2 3 2 13 3 3" xfId="9136"/>
    <cellStyle name="Normal 2 3 2 13 3 3 2" xfId="9137"/>
    <cellStyle name="Normal 2 3 2 13 3 3 2 2" xfId="9138"/>
    <cellStyle name="Normal 2 3 2 13 3 3 2 2 2" xfId="25126"/>
    <cellStyle name="Normal 2 3 2 13 3 3 2 2 3" xfId="25127"/>
    <cellStyle name="Normal 2 3 2 13 3 3 2 3" xfId="9139"/>
    <cellStyle name="Normal 2 3 2 13 3 3 2 3 2" xfId="25128"/>
    <cellStyle name="Normal 2 3 2 13 3 3 2 3 3" xfId="25129"/>
    <cellStyle name="Normal 2 3 2 13 3 3 2 4" xfId="25130"/>
    <cellStyle name="Normal 2 3 2 13 3 3 2 5" xfId="25131"/>
    <cellStyle name="Normal 2 3 2 13 3 3 3" xfId="9140"/>
    <cellStyle name="Normal 2 3 2 13 3 3 3 2" xfId="25132"/>
    <cellStyle name="Normal 2 3 2 13 3 3 3 3" xfId="25133"/>
    <cellStyle name="Normal 2 3 2 13 3 3 4" xfId="9141"/>
    <cellStyle name="Normal 2 3 2 13 3 3 4 2" xfId="25134"/>
    <cellStyle name="Normal 2 3 2 13 3 3 4 3" xfId="25135"/>
    <cellStyle name="Normal 2 3 2 13 3 3 5" xfId="25136"/>
    <cellStyle name="Normal 2 3 2 13 3 3 6" xfId="25137"/>
    <cellStyle name="Normal 2 3 2 13 3 4" xfId="9142"/>
    <cellStyle name="Normal 2 3 2 13 3 4 2" xfId="9143"/>
    <cellStyle name="Normal 2 3 2 13 3 4 2 2" xfId="25138"/>
    <cellStyle name="Normal 2 3 2 13 3 4 2 3" xfId="25139"/>
    <cellStyle name="Normal 2 3 2 13 3 4 3" xfId="9144"/>
    <cellStyle name="Normal 2 3 2 13 3 4 3 2" xfId="25140"/>
    <cellStyle name="Normal 2 3 2 13 3 4 3 3" xfId="25141"/>
    <cellStyle name="Normal 2 3 2 13 3 4 4" xfId="25142"/>
    <cellStyle name="Normal 2 3 2 13 3 4 5" xfId="25143"/>
    <cellStyle name="Normal 2 3 2 13 3 5" xfId="9145"/>
    <cellStyle name="Normal 2 3 2 13 3 5 2" xfId="25144"/>
    <cellStyle name="Normal 2 3 2 13 3 5 3" xfId="25145"/>
    <cellStyle name="Normal 2 3 2 13 3 6" xfId="9146"/>
    <cellStyle name="Normal 2 3 2 13 3 6 2" xfId="25146"/>
    <cellStyle name="Normal 2 3 2 13 3 6 3" xfId="25147"/>
    <cellStyle name="Normal 2 3 2 13 3 7" xfId="25148"/>
    <cellStyle name="Normal 2 3 2 13 3 8" xfId="25149"/>
    <cellStyle name="Normal 2 3 2 13 4" xfId="9147"/>
    <cellStyle name="Normal 2 3 2 13 4 2" xfId="9148"/>
    <cellStyle name="Normal 2 3 2 13 4 2 2" xfId="9149"/>
    <cellStyle name="Normal 2 3 2 13 4 2 2 2" xfId="9150"/>
    <cellStyle name="Normal 2 3 2 13 4 2 2 2 2" xfId="9151"/>
    <cellStyle name="Normal 2 3 2 13 4 2 2 2 2 2" xfId="25150"/>
    <cellStyle name="Normal 2 3 2 13 4 2 2 2 2 3" xfId="25151"/>
    <cellStyle name="Normal 2 3 2 13 4 2 2 2 3" xfId="9152"/>
    <cellStyle name="Normal 2 3 2 13 4 2 2 2 3 2" xfId="25152"/>
    <cellStyle name="Normal 2 3 2 13 4 2 2 2 3 3" xfId="25153"/>
    <cellStyle name="Normal 2 3 2 13 4 2 2 2 4" xfId="25154"/>
    <cellStyle name="Normal 2 3 2 13 4 2 2 2 5" xfId="25155"/>
    <cellStyle name="Normal 2 3 2 13 4 2 2 3" xfId="9153"/>
    <cellStyle name="Normal 2 3 2 13 4 2 2 3 2" xfId="25156"/>
    <cellStyle name="Normal 2 3 2 13 4 2 2 3 3" xfId="25157"/>
    <cellStyle name="Normal 2 3 2 13 4 2 2 4" xfId="9154"/>
    <cellStyle name="Normal 2 3 2 13 4 2 2 4 2" xfId="25158"/>
    <cellStyle name="Normal 2 3 2 13 4 2 2 4 3" xfId="25159"/>
    <cellStyle name="Normal 2 3 2 13 4 2 2 5" xfId="25160"/>
    <cellStyle name="Normal 2 3 2 13 4 2 2 6" xfId="25161"/>
    <cellStyle name="Normal 2 3 2 13 4 2 3" xfId="9155"/>
    <cellStyle name="Normal 2 3 2 13 4 2 3 2" xfId="9156"/>
    <cellStyle name="Normal 2 3 2 13 4 2 3 2 2" xfId="25162"/>
    <cellStyle name="Normal 2 3 2 13 4 2 3 2 3" xfId="25163"/>
    <cellStyle name="Normal 2 3 2 13 4 2 3 3" xfId="9157"/>
    <cellStyle name="Normal 2 3 2 13 4 2 3 3 2" xfId="25164"/>
    <cellStyle name="Normal 2 3 2 13 4 2 3 3 3" xfId="25165"/>
    <cellStyle name="Normal 2 3 2 13 4 2 3 4" xfId="25166"/>
    <cellStyle name="Normal 2 3 2 13 4 2 3 5" xfId="25167"/>
    <cellStyle name="Normal 2 3 2 13 4 2 4" xfId="9158"/>
    <cellStyle name="Normal 2 3 2 13 4 2 4 2" xfId="25168"/>
    <cellStyle name="Normal 2 3 2 13 4 2 4 3" xfId="25169"/>
    <cellStyle name="Normal 2 3 2 13 4 2 5" xfId="9159"/>
    <cellStyle name="Normal 2 3 2 13 4 2 5 2" xfId="25170"/>
    <cellStyle name="Normal 2 3 2 13 4 2 5 3" xfId="25171"/>
    <cellStyle name="Normal 2 3 2 13 4 2 6" xfId="25172"/>
    <cellStyle name="Normal 2 3 2 13 4 2 7" xfId="25173"/>
    <cellStyle name="Normal 2 3 2 13 4 3" xfId="9160"/>
    <cellStyle name="Normal 2 3 2 13 4 3 2" xfId="9161"/>
    <cellStyle name="Normal 2 3 2 13 4 3 2 2" xfId="9162"/>
    <cellStyle name="Normal 2 3 2 13 4 3 2 2 2" xfId="25174"/>
    <cellStyle name="Normal 2 3 2 13 4 3 2 2 3" xfId="25175"/>
    <cellStyle name="Normal 2 3 2 13 4 3 2 3" xfId="9163"/>
    <cellStyle name="Normal 2 3 2 13 4 3 2 3 2" xfId="25176"/>
    <cellStyle name="Normal 2 3 2 13 4 3 2 3 3" xfId="25177"/>
    <cellStyle name="Normal 2 3 2 13 4 3 2 4" xfId="25178"/>
    <cellStyle name="Normal 2 3 2 13 4 3 2 5" xfId="25179"/>
    <cellStyle name="Normal 2 3 2 13 4 3 3" xfId="9164"/>
    <cellStyle name="Normal 2 3 2 13 4 3 3 2" xfId="25180"/>
    <cellStyle name="Normal 2 3 2 13 4 3 3 3" xfId="25181"/>
    <cellStyle name="Normal 2 3 2 13 4 3 4" xfId="9165"/>
    <cellStyle name="Normal 2 3 2 13 4 3 4 2" xfId="25182"/>
    <cellStyle name="Normal 2 3 2 13 4 3 4 3" xfId="25183"/>
    <cellStyle name="Normal 2 3 2 13 4 3 5" xfId="25184"/>
    <cellStyle name="Normal 2 3 2 13 4 3 6" xfId="25185"/>
    <cellStyle name="Normal 2 3 2 13 4 4" xfId="9166"/>
    <cellStyle name="Normal 2 3 2 13 4 4 2" xfId="9167"/>
    <cellStyle name="Normal 2 3 2 13 4 4 2 2" xfId="25186"/>
    <cellStyle name="Normal 2 3 2 13 4 4 2 3" xfId="25187"/>
    <cellStyle name="Normal 2 3 2 13 4 4 3" xfId="9168"/>
    <cellStyle name="Normal 2 3 2 13 4 4 3 2" xfId="25188"/>
    <cellStyle name="Normal 2 3 2 13 4 4 3 3" xfId="25189"/>
    <cellStyle name="Normal 2 3 2 13 4 4 4" xfId="25190"/>
    <cellStyle name="Normal 2 3 2 13 4 4 5" xfId="25191"/>
    <cellStyle name="Normal 2 3 2 13 4 5" xfId="9169"/>
    <cellStyle name="Normal 2 3 2 13 4 5 2" xfId="25192"/>
    <cellStyle name="Normal 2 3 2 13 4 5 3" xfId="25193"/>
    <cellStyle name="Normal 2 3 2 13 4 6" xfId="9170"/>
    <cellStyle name="Normal 2 3 2 13 4 6 2" xfId="25194"/>
    <cellStyle name="Normal 2 3 2 13 4 6 3" xfId="25195"/>
    <cellStyle name="Normal 2 3 2 13 4 7" xfId="25196"/>
    <cellStyle name="Normal 2 3 2 13 4 8" xfId="25197"/>
    <cellStyle name="Normal 2 3 2 13 5" xfId="9171"/>
    <cellStyle name="Normal 2 3 2 13 5 2" xfId="9172"/>
    <cellStyle name="Normal 2 3 2 13 5 2 2" xfId="9173"/>
    <cellStyle name="Normal 2 3 2 13 5 2 2 2" xfId="9174"/>
    <cellStyle name="Normal 2 3 2 13 5 2 2 2 2" xfId="25198"/>
    <cellStyle name="Normal 2 3 2 13 5 2 2 2 3" xfId="25199"/>
    <cellStyle name="Normal 2 3 2 13 5 2 2 3" xfId="9175"/>
    <cellStyle name="Normal 2 3 2 13 5 2 2 3 2" xfId="25200"/>
    <cellStyle name="Normal 2 3 2 13 5 2 2 3 3" xfId="25201"/>
    <cellStyle name="Normal 2 3 2 13 5 2 2 4" xfId="25202"/>
    <cellStyle name="Normal 2 3 2 13 5 2 2 5" xfId="25203"/>
    <cellStyle name="Normal 2 3 2 13 5 2 3" xfId="9176"/>
    <cellStyle name="Normal 2 3 2 13 5 2 3 2" xfId="25204"/>
    <cellStyle name="Normal 2 3 2 13 5 2 3 3" xfId="25205"/>
    <cellStyle name="Normal 2 3 2 13 5 2 4" xfId="9177"/>
    <cellStyle name="Normal 2 3 2 13 5 2 4 2" xfId="25206"/>
    <cellStyle name="Normal 2 3 2 13 5 2 4 3" xfId="25207"/>
    <cellStyle name="Normal 2 3 2 13 5 2 5" xfId="25208"/>
    <cellStyle name="Normal 2 3 2 13 5 2 6" xfId="25209"/>
    <cellStyle name="Normal 2 3 2 13 5 3" xfId="9178"/>
    <cellStyle name="Normal 2 3 2 13 5 3 2" xfId="9179"/>
    <cellStyle name="Normal 2 3 2 13 5 3 2 2" xfId="25210"/>
    <cellStyle name="Normal 2 3 2 13 5 3 2 3" xfId="25211"/>
    <cellStyle name="Normal 2 3 2 13 5 3 3" xfId="9180"/>
    <cellStyle name="Normal 2 3 2 13 5 3 3 2" xfId="25212"/>
    <cellStyle name="Normal 2 3 2 13 5 3 3 3" xfId="25213"/>
    <cellStyle name="Normal 2 3 2 13 5 3 4" xfId="25214"/>
    <cellStyle name="Normal 2 3 2 13 5 3 5" xfId="25215"/>
    <cellStyle name="Normal 2 3 2 13 5 4" xfId="9181"/>
    <cellStyle name="Normal 2 3 2 13 5 4 2" xfId="25216"/>
    <cellStyle name="Normal 2 3 2 13 5 4 3" xfId="25217"/>
    <cellStyle name="Normal 2 3 2 13 5 5" xfId="9182"/>
    <cellStyle name="Normal 2 3 2 13 5 5 2" xfId="25218"/>
    <cellStyle name="Normal 2 3 2 13 5 5 3" xfId="25219"/>
    <cellStyle name="Normal 2 3 2 13 5 6" xfId="25220"/>
    <cellStyle name="Normal 2 3 2 13 5 7" xfId="25221"/>
    <cellStyle name="Normal 2 3 2 13 6" xfId="9183"/>
    <cellStyle name="Normal 2 3 2 13 6 2" xfId="9184"/>
    <cellStyle name="Normal 2 3 2 13 6 2 2" xfId="9185"/>
    <cellStyle name="Normal 2 3 2 13 6 2 2 2" xfId="25222"/>
    <cellStyle name="Normal 2 3 2 13 6 2 2 3" xfId="25223"/>
    <cellStyle name="Normal 2 3 2 13 6 2 3" xfId="9186"/>
    <cellStyle name="Normal 2 3 2 13 6 2 3 2" xfId="25224"/>
    <cellStyle name="Normal 2 3 2 13 6 2 3 3" xfId="25225"/>
    <cellStyle name="Normal 2 3 2 13 6 2 4" xfId="25226"/>
    <cellStyle name="Normal 2 3 2 13 6 2 5" xfId="25227"/>
    <cellStyle name="Normal 2 3 2 13 6 3" xfId="9187"/>
    <cellStyle name="Normal 2 3 2 13 6 3 2" xfId="25228"/>
    <cellStyle name="Normal 2 3 2 13 6 3 3" xfId="25229"/>
    <cellStyle name="Normal 2 3 2 13 6 4" xfId="9188"/>
    <cellStyle name="Normal 2 3 2 13 6 4 2" xfId="25230"/>
    <cellStyle name="Normal 2 3 2 13 6 4 3" xfId="25231"/>
    <cellStyle name="Normal 2 3 2 13 6 5" xfId="25232"/>
    <cellStyle name="Normal 2 3 2 13 6 6" xfId="25233"/>
    <cellStyle name="Normal 2 3 2 13 7" xfId="9189"/>
    <cellStyle name="Normal 2 3 2 13 7 2" xfId="9190"/>
    <cellStyle name="Normal 2 3 2 13 7 2 2" xfId="25234"/>
    <cellStyle name="Normal 2 3 2 13 7 2 3" xfId="25235"/>
    <cellStyle name="Normal 2 3 2 13 7 3" xfId="9191"/>
    <cellStyle name="Normal 2 3 2 13 7 3 2" xfId="25236"/>
    <cellStyle name="Normal 2 3 2 13 7 3 3" xfId="25237"/>
    <cellStyle name="Normal 2 3 2 13 7 4" xfId="25238"/>
    <cellStyle name="Normal 2 3 2 13 7 5" xfId="25239"/>
    <cellStyle name="Normal 2 3 2 13 8" xfId="9192"/>
    <cellStyle name="Normal 2 3 2 13 8 2" xfId="25240"/>
    <cellStyle name="Normal 2 3 2 13 8 3" xfId="25241"/>
    <cellStyle name="Normal 2 3 2 13 9" xfId="9193"/>
    <cellStyle name="Normal 2 3 2 13 9 2" xfId="25242"/>
    <cellStyle name="Normal 2 3 2 13 9 3" xfId="25243"/>
    <cellStyle name="Normal 2 3 2 14" xfId="9194"/>
    <cellStyle name="Normal 2 3 2 14 10" xfId="25244"/>
    <cellStyle name="Normal 2 3 2 14 11" xfId="25245"/>
    <cellStyle name="Normal 2 3 2 14 2" xfId="9195"/>
    <cellStyle name="Normal 2 3 2 14 2 2" xfId="9196"/>
    <cellStyle name="Normal 2 3 2 14 2 2 2" xfId="9197"/>
    <cellStyle name="Normal 2 3 2 14 2 2 2 2" xfId="9198"/>
    <cellStyle name="Normal 2 3 2 14 2 2 2 2 2" xfId="9199"/>
    <cellStyle name="Normal 2 3 2 14 2 2 2 2 2 2" xfId="25246"/>
    <cellStyle name="Normal 2 3 2 14 2 2 2 2 2 3" xfId="25247"/>
    <cellStyle name="Normal 2 3 2 14 2 2 2 2 3" xfId="9200"/>
    <cellStyle name="Normal 2 3 2 14 2 2 2 2 3 2" xfId="25248"/>
    <cellStyle name="Normal 2 3 2 14 2 2 2 2 3 3" xfId="25249"/>
    <cellStyle name="Normal 2 3 2 14 2 2 2 2 4" xfId="25250"/>
    <cellStyle name="Normal 2 3 2 14 2 2 2 2 5" xfId="25251"/>
    <cellStyle name="Normal 2 3 2 14 2 2 2 3" xfId="9201"/>
    <cellStyle name="Normal 2 3 2 14 2 2 2 3 2" xfId="25252"/>
    <cellStyle name="Normal 2 3 2 14 2 2 2 3 3" xfId="25253"/>
    <cellStyle name="Normal 2 3 2 14 2 2 2 4" xfId="9202"/>
    <cellStyle name="Normal 2 3 2 14 2 2 2 4 2" xfId="25254"/>
    <cellStyle name="Normal 2 3 2 14 2 2 2 4 3" xfId="25255"/>
    <cellStyle name="Normal 2 3 2 14 2 2 2 5" xfId="25256"/>
    <cellStyle name="Normal 2 3 2 14 2 2 2 6" xfId="25257"/>
    <cellStyle name="Normal 2 3 2 14 2 2 3" xfId="9203"/>
    <cellStyle name="Normal 2 3 2 14 2 2 3 2" xfId="9204"/>
    <cellStyle name="Normal 2 3 2 14 2 2 3 2 2" xfId="25258"/>
    <cellStyle name="Normal 2 3 2 14 2 2 3 2 3" xfId="25259"/>
    <cellStyle name="Normal 2 3 2 14 2 2 3 3" xfId="9205"/>
    <cellStyle name="Normal 2 3 2 14 2 2 3 3 2" xfId="25260"/>
    <cellStyle name="Normal 2 3 2 14 2 2 3 3 3" xfId="25261"/>
    <cellStyle name="Normal 2 3 2 14 2 2 3 4" xfId="25262"/>
    <cellStyle name="Normal 2 3 2 14 2 2 3 5" xfId="25263"/>
    <cellStyle name="Normal 2 3 2 14 2 2 4" xfId="9206"/>
    <cellStyle name="Normal 2 3 2 14 2 2 4 2" xfId="25264"/>
    <cellStyle name="Normal 2 3 2 14 2 2 4 3" xfId="25265"/>
    <cellStyle name="Normal 2 3 2 14 2 2 5" xfId="9207"/>
    <cellStyle name="Normal 2 3 2 14 2 2 5 2" xfId="25266"/>
    <cellStyle name="Normal 2 3 2 14 2 2 5 3" xfId="25267"/>
    <cellStyle name="Normal 2 3 2 14 2 2 6" xfId="25268"/>
    <cellStyle name="Normal 2 3 2 14 2 2 7" xfId="25269"/>
    <cellStyle name="Normal 2 3 2 14 2 3" xfId="9208"/>
    <cellStyle name="Normal 2 3 2 14 2 3 2" xfId="9209"/>
    <cellStyle name="Normal 2 3 2 14 2 3 2 2" xfId="9210"/>
    <cellStyle name="Normal 2 3 2 14 2 3 2 2 2" xfId="25270"/>
    <cellStyle name="Normal 2 3 2 14 2 3 2 2 3" xfId="25271"/>
    <cellStyle name="Normal 2 3 2 14 2 3 2 3" xfId="9211"/>
    <cellStyle name="Normal 2 3 2 14 2 3 2 3 2" xfId="25272"/>
    <cellStyle name="Normal 2 3 2 14 2 3 2 3 3" xfId="25273"/>
    <cellStyle name="Normal 2 3 2 14 2 3 2 4" xfId="25274"/>
    <cellStyle name="Normal 2 3 2 14 2 3 2 5" xfId="25275"/>
    <cellStyle name="Normal 2 3 2 14 2 3 3" xfId="9212"/>
    <cellStyle name="Normal 2 3 2 14 2 3 3 2" xfId="25276"/>
    <cellStyle name="Normal 2 3 2 14 2 3 3 3" xfId="25277"/>
    <cellStyle name="Normal 2 3 2 14 2 3 4" xfId="9213"/>
    <cellStyle name="Normal 2 3 2 14 2 3 4 2" xfId="25278"/>
    <cellStyle name="Normal 2 3 2 14 2 3 4 3" xfId="25279"/>
    <cellStyle name="Normal 2 3 2 14 2 3 5" xfId="25280"/>
    <cellStyle name="Normal 2 3 2 14 2 3 6" xfId="25281"/>
    <cellStyle name="Normal 2 3 2 14 2 4" xfId="9214"/>
    <cellStyle name="Normal 2 3 2 14 2 4 2" xfId="9215"/>
    <cellStyle name="Normal 2 3 2 14 2 4 2 2" xfId="25282"/>
    <cellStyle name="Normal 2 3 2 14 2 4 2 3" xfId="25283"/>
    <cellStyle name="Normal 2 3 2 14 2 4 3" xfId="9216"/>
    <cellStyle name="Normal 2 3 2 14 2 4 3 2" xfId="25284"/>
    <cellStyle name="Normal 2 3 2 14 2 4 3 3" xfId="25285"/>
    <cellStyle name="Normal 2 3 2 14 2 4 4" xfId="25286"/>
    <cellStyle name="Normal 2 3 2 14 2 4 5" xfId="25287"/>
    <cellStyle name="Normal 2 3 2 14 2 5" xfId="9217"/>
    <cellStyle name="Normal 2 3 2 14 2 5 2" xfId="25288"/>
    <cellStyle name="Normal 2 3 2 14 2 5 3" xfId="25289"/>
    <cellStyle name="Normal 2 3 2 14 2 6" xfId="9218"/>
    <cellStyle name="Normal 2 3 2 14 2 6 2" xfId="25290"/>
    <cellStyle name="Normal 2 3 2 14 2 6 3" xfId="25291"/>
    <cellStyle name="Normal 2 3 2 14 2 7" xfId="25292"/>
    <cellStyle name="Normal 2 3 2 14 2 8" xfId="25293"/>
    <cellStyle name="Normal 2 3 2 14 3" xfId="9219"/>
    <cellStyle name="Normal 2 3 2 14 3 2" xfId="9220"/>
    <cellStyle name="Normal 2 3 2 14 3 2 2" xfId="9221"/>
    <cellStyle name="Normal 2 3 2 14 3 2 2 2" xfId="9222"/>
    <cellStyle name="Normal 2 3 2 14 3 2 2 2 2" xfId="9223"/>
    <cellStyle name="Normal 2 3 2 14 3 2 2 2 2 2" xfId="25294"/>
    <cellStyle name="Normal 2 3 2 14 3 2 2 2 2 3" xfId="25295"/>
    <cellStyle name="Normal 2 3 2 14 3 2 2 2 3" xfId="9224"/>
    <cellStyle name="Normal 2 3 2 14 3 2 2 2 3 2" xfId="25296"/>
    <cellStyle name="Normal 2 3 2 14 3 2 2 2 3 3" xfId="25297"/>
    <cellStyle name="Normal 2 3 2 14 3 2 2 2 4" xfId="25298"/>
    <cellStyle name="Normal 2 3 2 14 3 2 2 2 5" xfId="25299"/>
    <cellStyle name="Normal 2 3 2 14 3 2 2 3" xfId="9225"/>
    <cellStyle name="Normal 2 3 2 14 3 2 2 3 2" xfId="25300"/>
    <cellStyle name="Normal 2 3 2 14 3 2 2 3 3" xfId="25301"/>
    <cellStyle name="Normal 2 3 2 14 3 2 2 4" xfId="9226"/>
    <cellStyle name="Normal 2 3 2 14 3 2 2 4 2" xfId="25302"/>
    <cellStyle name="Normal 2 3 2 14 3 2 2 4 3" xfId="25303"/>
    <cellStyle name="Normal 2 3 2 14 3 2 2 5" xfId="25304"/>
    <cellStyle name="Normal 2 3 2 14 3 2 2 6" xfId="25305"/>
    <cellStyle name="Normal 2 3 2 14 3 2 3" xfId="9227"/>
    <cellStyle name="Normal 2 3 2 14 3 2 3 2" xfId="9228"/>
    <cellStyle name="Normal 2 3 2 14 3 2 3 2 2" xfId="25306"/>
    <cellStyle name="Normal 2 3 2 14 3 2 3 2 3" xfId="25307"/>
    <cellStyle name="Normal 2 3 2 14 3 2 3 3" xfId="9229"/>
    <cellStyle name="Normal 2 3 2 14 3 2 3 3 2" xfId="25308"/>
    <cellStyle name="Normal 2 3 2 14 3 2 3 3 3" xfId="25309"/>
    <cellStyle name="Normal 2 3 2 14 3 2 3 4" xfId="25310"/>
    <cellStyle name="Normal 2 3 2 14 3 2 3 5" xfId="25311"/>
    <cellStyle name="Normal 2 3 2 14 3 2 4" xfId="9230"/>
    <cellStyle name="Normal 2 3 2 14 3 2 4 2" xfId="25312"/>
    <cellStyle name="Normal 2 3 2 14 3 2 4 3" xfId="25313"/>
    <cellStyle name="Normal 2 3 2 14 3 2 5" xfId="9231"/>
    <cellStyle name="Normal 2 3 2 14 3 2 5 2" xfId="25314"/>
    <cellStyle name="Normal 2 3 2 14 3 2 5 3" xfId="25315"/>
    <cellStyle name="Normal 2 3 2 14 3 2 6" xfId="25316"/>
    <cellStyle name="Normal 2 3 2 14 3 2 7" xfId="25317"/>
    <cellStyle name="Normal 2 3 2 14 3 3" xfId="9232"/>
    <cellStyle name="Normal 2 3 2 14 3 3 2" xfId="9233"/>
    <cellStyle name="Normal 2 3 2 14 3 3 2 2" xfId="9234"/>
    <cellStyle name="Normal 2 3 2 14 3 3 2 2 2" xfId="25318"/>
    <cellStyle name="Normal 2 3 2 14 3 3 2 2 3" xfId="25319"/>
    <cellStyle name="Normal 2 3 2 14 3 3 2 3" xfId="9235"/>
    <cellStyle name="Normal 2 3 2 14 3 3 2 3 2" xfId="25320"/>
    <cellStyle name="Normal 2 3 2 14 3 3 2 3 3" xfId="25321"/>
    <cellStyle name="Normal 2 3 2 14 3 3 2 4" xfId="25322"/>
    <cellStyle name="Normal 2 3 2 14 3 3 2 5" xfId="25323"/>
    <cellStyle name="Normal 2 3 2 14 3 3 3" xfId="9236"/>
    <cellStyle name="Normal 2 3 2 14 3 3 3 2" xfId="25324"/>
    <cellStyle name="Normal 2 3 2 14 3 3 3 3" xfId="25325"/>
    <cellStyle name="Normal 2 3 2 14 3 3 4" xfId="9237"/>
    <cellStyle name="Normal 2 3 2 14 3 3 4 2" xfId="25326"/>
    <cellStyle name="Normal 2 3 2 14 3 3 4 3" xfId="25327"/>
    <cellStyle name="Normal 2 3 2 14 3 3 5" xfId="25328"/>
    <cellStyle name="Normal 2 3 2 14 3 3 6" xfId="25329"/>
    <cellStyle name="Normal 2 3 2 14 3 4" xfId="9238"/>
    <cellStyle name="Normal 2 3 2 14 3 4 2" xfId="9239"/>
    <cellStyle name="Normal 2 3 2 14 3 4 2 2" xfId="25330"/>
    <cellStyle name="Normal 2 3 2 14 3 4 2 3" xfId="25331"/>
    <cellStyle name="Normal 2 3 2 14 3 4 3" xfId="9240"/>
    <cellStyle name="Normal 2 3 2 14 3 4 3 2" xfId="25332"/>
    <cellStyle name="Normal 2 3 2 14 3 4 3 3" xfId="25333"/>
    <cellStyle name="Normal 2 3 2 14 3 4 4" xfId="25334"/>
    <cellStyle name="Normal 2 3 2 14 3 4 5" xfId="25335"/>
    <cellStyle name="Normal 2 3 2 14 3 5" xfId="9241"/>
    <cellStyle name="Normal 2 3 2 14 3 5 2" xfId="25336"/>
    <cellStyle name="Normal 2 3 2 14 3 5 3" xfId="25337"/>
    <cellStyle name="Normal 2 3 2 14 3 6" xfId="9242"/>
    <cellStyle name="Normal 2 3 2 14 3 6 2" xfId="25338"/>
    <cellStyle name="Normal 2 3 2 14 3 6 3" xfId="25339"/>
    <cellStyle name="Normal 2 3 2 14 3 7" xfId="25340"/>
    <cellStyle name="Normal 2 3 2 14 3 8" xfId="25341"/>
    <cellStyle name="Normal 2 3 2 14 4" xfId="9243"/>
    <cellStyle name="Normal 2 3 2 14 4 2" xfId="9244"/>
    <cellStyle name="Normal 2 3 2 14 4 2 2" xfId="9245"/>
    <cellStyle name="Normal 2 3 2 14 4 2 2 2" xfId="9246"/>
    <cellStyle name="Normal 2 3 2 14 4 2 2 2 2" xfId="9247"/>
    <cellStyle name="Normal 2 3 2 14 4 2 2 2 2 2" xfId="25342"/>
    <cellStyle name="Normal 2 3 2 14 4 2 2 2 2 3" xfId="25343"/>
    <cellStyle name="Normal 2 3 2 14 4 2 2 2 3" xfId="9248"/>
    <cellStyle name="Normal 2 3 2 14 4 2 2 2 3 2" xfId="25344"/>
    <cellStyle name="Normal 2 3 2 14 4 2 2 2 3 3" xfId="25345"/>
    <cellStyle name="Normal 2 3 2 14 4 2 2 2 4" xfId="25346"/>
    <cellStyle name="Normal 2 3 2 14 4 2 2 2 5" xfId="25347"/>
    <cellStyle name="Normal 2 3 2 14 4 2 2 3" xfId="9249"/>
    <cellStyle name="Normal 2 3 2 14 4 2 2 3 2" xfId="25348"/>
    <cellStyle name="Normal 2 3 2 14 4 2 2 3 3" xfId="25349"/>
    <cellStyle name="Normal 2 3 2 14 4 2 2 4" xfId="9250"/>
    <cellStyle name="Normal 2 3 2 14 4 2 2 4 2" xfId="25350"/>
    <cellStyle name="Normal 2 3 2 14 4 2 2 4 3" xfId="25351"/>
    <cellStyle name="Normal 2 3 2 14 4 2 2 5" xfId="25352"/>
    <cellStyle name="Normal 2 3 2 14 4 2 2 6" xfId="25353"/>
    <cellStyle name="Normal 2 3 2 14 4 2 3" xfId="9251"/>
    <cellStyle name="Normal 2 3 2 14 4 2 3 2" xfId="9252"/>
    <cellStyle name="Normal 2 3 2 14 4 2 3 2 2" xfId="25354"/>
    <cellStyle name="Normal 2 3 2 14 4 2 3 2 3" xfId="25355"/>
    <cellStyle name="Normal 2 3 2 14 4 2 3 3" xfId="9253"/>
    <cellStyle name="Normal 2 3 2 14 4 2 3 3 2" xfId="25356"/>
    <cellStyle name="Normal 2 3 2 14 4 2 3 3 3" xfId="25357"/>
    <cellStyle name="Normal 2 3 2 14 4 2 3 4" xfId="25358"/>
    <cellStyle name="Normal 2 3 2 14 4 2 3 5" xfId="25359"/>
    <cellStyle name="Normal 2 3 2 14 4 2 4" xfId="9254"/>
    <cellStyle name="Normal 2 3 2 14 4 2 4 2" xfId="25360"/>
    <cellStyle name="Normal 2 3 2 14 4 2 4 3" xfId="25361"/>
    <cellStyle name="Normal 2 3 2 14 4 2 5" xfId="9255"/>
    <cellStyle name="Normal 2 3 2 14 4 2 5 2" xfId="25362"/>
    <cellStyle name="Normal 2 3 2 14 4 2 5 3" xfId="25363"/>
    <cellStyle name="Normal 2 3 2 14 4 2 6" xfId="25364"/>
    <cellStyle name="Normal 2 3 2 14 4 2 7" xfId="25365"/>
    <cellStyle name="Normal 2 3 2 14 4 3" xfId="9256"/>
    <cellStyle name="Normal 2 3 2 14 4 3 2" xfId="9257"/>
    <cellStyle name="Normal 2 3 2 14 4 3 2 2" xfId="9258"/>
    <cellStyle name="Normal 2 3 2 14 4 3 2 2 2" xfId="25366"/>
    <cellStyle name="Normal 2 3 2 14 4 3 2 2 3" xfId="25367"/>
    <cellStyle name="Normal 2 3 2 14 4 3 2 3" xfId="9259"/>
    <cellStyle name="Normal 2 3 2 14 4 3 2 3 2" xfId="25368"/>
    <cellStyle name="Normal 2 3 2 14 4 3 2 3 3" xfId="25369"/>
    <cellStyle name="Normal 2 3 2 14 4 3 2 4" xfId="25370"/>
    <cellStyle name="Normal 2 3 2 14 4 3 2 5" xfId="25371"/>
    <cellStyle name="Normal 2 3 2 14 4 3 3" xfId="9260"/>
    <cellStyle name="Normal 2 3 2 14 4 3 3 2" xfId="25372"/>
    <cellStyle name="Normal 2 3 2 14 4 3 3 3" xfId="25373"/>
    <cellStyle name="Normal 2 3 2 14 4 3 4" xfId="9261"/>
    <cellStyle name="Normal 2 3 2 14 4 3 4 2" xfId="25374"/>
    <cellStyle name="Normal 2 3 2 14 4 3 4 3" xfId="25375"/>
    <cellStyle name="Normal 2 3 2 14 4 3 5" xfId="25376"/>
    <cellStyle name="Normal 2 3 2 14 4 3 6" xfId="25377"/>
    <cellStyle name="Normal 2 3 2 14 4 4" xfId="9262"/>
    <cellStyle name="Normal 2 3 2 14 4 4 2" xfId="9263"/>
    <cellStyle name="Normal 2 3 2 14 4 4 2 2" xfId="25378"/>
    <cellStyle name="Normal 2 3 2 14 4 4 2 3" xfId="25379"/>
    <cellStyle name="Normal 2 3 2 14 4 4 3" xfId="9264"/>
    <cellStyle name="Normal 2 3 2 14 4 4 3 2" xfId="25380"/>
    <cellStyle name="Normal 2 3 2 14 4 4 3 3" xfId="25381"/>
    <cellStyle name="Normal 2 3 2 14 4 4 4" xfId="25382"/>
    <cellStyle name="Normal 2 3 2 14 4 4 5" xfId="25383"/>
    <cellStyle name="Normal 2 3 2 14 4 5" xfId="9265"/>
    <cellStyle name="Normal 2 3 2 14 4 5 2" xfId="25384"/>
    <cellStyle name="Normal 2 3 2 14 4 5 3" xfId="25385"/>
    <cellStyle name="Normal 2 3 2 14 4 6" xfId="9266"/>
    <cellStyle name="Normal 2 3 2 14 4 6 2" xfId="25386"/>
    <cellStyle name="Normal 2 3 2 14 4 6 3" xfId="25387"/>
    <cellStyle name="Normal 2 3 2 14 4 7" xfId="25388"/>
    <cellStyle name="Normal 2 3 2 14 4 8" xfId="25389"/>
    <cellStyle name="Normal 2 3 2 14 5" xfId="9267"/>
    <cellStyle name="Normal 2 3 2 14 5 2" xfId="9268"/>
    <cellStyle name="Normal 2 3 2 14 5 2 2" xfId="9269"/>
    <cellStyle name="Normal 2 3 2 14 5 2 2 2" xfId="9270"/>
    <cellStyle name="Normal 2 3 2 14 5 2 2 2 2" xfId="25390"/>
    <cellStyle name="Normal 2 3 2 14 5 2 2 2 3" xfId="25391"/>
    <cellStyle name="Normal 2 3 2 14 5 2 2 3" xfId="9271"/>
    <cellStyle name="Normal 2 3 2 14 5 2 2 3 2" xfId="25392"/>
    <cellStyle name="Normal 2 3 2 14 5 2 2 3 3" xfId="25393"/>
    <cellStyle name="Normal 2 3 2 14 5 2 2 4" xfId="25394"/>
    <cellStyle name="Normal 2 3 2 14 5 2 2 5" xfId="25395"/>
    <cellStyle name="Normal 2 3 2 14 5 2 3" xfId="9272"/>
    <cellStyle name="Normal 2 3 2 14 5 2 3 2" xfId="25396"/>
    <cellStyle name="Normal 2 3 2 14 5 2 3 3" xfId="25397"/>
    <cellStyle name="Normal 2 3 2 14 5 2 4" xfId="9273"/>
    <cellStyle name="Normal 2 3 2 14 5 2 4 2" xfId="25398"/>
    <cellStyle name="Normal 2 3 2 14 5 2 4 3" xfId="25399"/>
    <cellStyle name="Normal 2 3 2 14 5 2 5" xfId="25400"/>
    <cellStyle name="Normal 2 3 2 14 5 2 6" xfId="25401"/>
    <cellStyle name="Normal 2 3 2 14 5 3" xfId="9274"/>
    <cellStyle name="Normal 2 3 2 14 5 3 2" xfId="9275"/>
    <cellStyle name="Normal 2 3 2 14 5 3 2 2" xfId="25402"/>
    <cellStyle name="Normal 2 3 2 14 5 3 2 3" xfId="25403"/>
    <cellStyle name="Normal 2 3 2 14 5 3 3" xfId="9276"/>
    <cellStyle name="Normal 2 3 2 14 5 3 3 2" xfId="25404"/>
    <cellStyle name="Normal 2 3 2 14 5 3 3 3" xfId="25405"/>
    <cellStyle name="Normal 2 3 2 14 5 3 4" xfId="25406"/>
    <cellStyle name="Normal 2 3 2 14 5 3 5" xfId="25407"/>
    <cellStyle name="Normal 2 3 2 14 5 4" xfId="9277"/>
    <cellStyle name="Normal 2 3 2 14 5 4 2" xfId="25408"/>
    <cellStyle name="Normal 2 3 2 14 5 4 3" xfId="25409"/>
    <cellStyle name="Normal 2 3 2 14 5 5" xfId="9278"/>
    <cellStyle name="Normal 2 3 2 14 5 5 2" xfId="25410"/>
    <cellStyle name="Normal 2 3 2 14 5 5 3" xfId="25411"/>
    <cellStyle name="Normal 2 3 2 14 5 6" xfId="25412"/>
    <cellStyle name="Normal 2 3 2 14 5 7" xfId="25413"/>
    <cellStyle name="Normal 2 3 2 14 6" xfId="9279"/>
    <cellStyle name="Normal 2 3 2 14 6 2" xfId="9280"/>
    <cellStyle name="Normal 2 3 2 14 6 2 2" xfId="9281"/>
    <cellStyle name="Normal 2 3 2 14 6 2 2 2" xfId="25414"/>
    <cellStyle name="Normal 2 3 2 14 6 2 2 3" xfId="25415"/>
    <cellStyle name="Normal 2 3 2 14 6 2 3" xfId="9282"/>
    <cellStyle name="Normal 2 3 2 14 6 2 3 2" xfId="25416"/>
    <cellStyle name="Normal 2 3 2 14 6 2 3 3" xfId="25417"/>
    <cellStyle name="Normal 2 3 2 14 6 2 4" xfId="25418"/>
    <cellStyle name="Normal 2 3 2 14 6 2 5" xfId="25419"/>
    <cellStyle name="Normal 2 3 2 14 6 3" xfId="9283"/>
    <cellStyle name="Normal 2 3 2 14 6 3 2" xfId="25420"/>
    <cellStyle name="Normal 2 3 2 14 6 3 3" xfId="25421"/>
    <cellStyle name="Normal 2 3 2 14 6 4" xfId="9284"/>
    <cellStyle name="Normal 2 3 2 14 6 4 2" xfId="25422"/>
    <cellStyle name="Normal 2 3 2 14 6 4 3" xfId="25423"/>
    <cellStyle name="Normal 2 3 2 14 6 5" xfId="25424"/>
    <cellStyle name="Normal 2 3 2 14 6 6" xfId="25425"/>
    <cellStyle name="Normal 2 3 2 14 7" xfId="9285"/>
    <cellStyle name="Normal 2 3 2 14 7 2" xfId="9286"/>
    <cellStyle name="Normal 2 3 2 14 7 2 2" xfId="25426"/>
    <cellStyle name="Normal 2 3 2 14 7 2 3" xfId="25427"/>
    <cellStyle name="Normal 2 3 2 14 7 3" xfId="9287"/>
    <cellStyle name="Normal 2 3 2 14 7 3 2" xfId="25428"/>
    <cellStyle name="Normal 2 3 2 14 7 3 3" xfId="25429"/>
    <cellStyle name="Normal 2 3 2 14 7 4" xfId="25430"/>
    <cellStyle name="Normal 2 3 2 14 7 5" xfId="25431"/>
    <cellStyle name="Normal 2 3 2 14 8" xfId="9288"/>
    <cellStyle name="Normal 2 3 2 14 8 2" xfId="25432"/>
    <cellStyle name="Normal 2 3 2 14 8 3" xfId="25433"/>
    <cellStyle name="Normal 2 3 2 14 9" xfId="9289"/>
    <cellStyle name="Normal 2 3 2 14 9 2" xfId="25434"/>
    <cellStyle name="Normal 2 3 2 14 9 3" xfId="25435"/>
    <cellStyle name="Normal 2 3 2 15" xfId="9290"/>
    <cellStyle name="Normal 2 3 2 15 10" xfId="25436"/>
    <cellStyle name="Normal 2 3 2 15 11" xfId="25437"/>
    <cellStyle name="Normal 2 3 2 15 2" xfId="9291"/>
    <cellStyle name="Normal 2 3 2 15 2 2" xfId="9292"/>
    <cellStyle name="Normal 2 3 2 15 2 2 2" xfId="9293"/>
    <cellStyle name="Normal 2 3 2 15 2 2 2 2" xfId="9294"/>
    <cellStyle name="Normal 2 3 2 15 2 2 2 2 2" xfId="9295"/>
    <cellStyle name="Normal 2 3 2 15 2 2 2 2 2 2" xfId="25438"/>
    <cellStyle name="Normal 2 3 2 15 2 2 2 2 2 3" xfId="25439"/>
    <cellStyle name="Normal 2 3 2 15 2 2 2 2 3" xfId="9296"/>
    <cellStyle name="Normal 2 3 2 15 2 2 2 2 3 2" xfId="25440"/>
    <cellStyle name="Normal 2 3 2 15 2 2 2 2 3 3" xfId="25441"/>
    <cellStyle name="Normal 2 3 2 15 2 2 2 2 4" xfId="25442"/>
    <cellStyle name="Normal 2 3 2 15 2 2 2 2 5" xfId="25443"/>
    <cellStyle name="Normal 2 3 2 15 2 2 2 3" xfId="9297"/>
    <cellStyle name="Normal 2 3 2 15 2 2 2 3 2" xfId="25444"/>
    <cellStyle name="Normal 2 3 2 15 2 2 2 3 3" xfId="25445"/>
    <cellStyle name="Normal 2 3 2 15 2 2 2 4" xfId="9298"/>
    <cellStyle name="Normal 2 3 2 15 2 2 2 4 2" xfId="25446"/>
    <cellStyle name="Normal 2 3 2 15 2 2 2 4 3" xfId="25447"/>
    <cellStyle name="Normal 2 3 2 15 2 2 2 5" xfId="25448"/>
    <cellStyle name="Normal 2 3 2 15 2 2 2 6" xfId="25449"/>
    <cellStyle name="Normal 2 3 2 15 2 2 3" xfId="9299"/>
    <cellStyle name="Normal 2 3 2 15 2 2 3 2" xfId="9300"/>
    <cellStyle name="Normal 2 3 2 15 2 2 3 2 2" xfId="25450"/>
    <cellStyle name="Normal 2 3 2 15 2 2 3 2 3" xfId="25451"/>
    <cellStyle name="Normal 2 3 2 15 2 2 3 3" xfId="9301"/>
    <cellStyle name="Normal 2 3 2 15 2 2 3 3 2" xfId="25452"/>
    <cellStyle name="Normal 2 3 2 15 2 2 3 3 3" xfId="25453"/>
    <cellStyle name="Normal 2 3 2 15 2 2 3 4" xfId="25454"/>
    <cellStyle name="Normal 2 3 2 15 2 2 3 5" xfId="25455"/>
    <cellStyle name="Normal 2 3 2 15 2 2 4" xfId="9302"/>
    <cellStyle name="Normal 2 3 2 15 2 2 4 2" xfId="25456"/>
    <cellStyle name="Normal 2 3 2 15 2 2 4 3" xfId="25457"/>
    <cellStyle name="Normal 2 3 2 15 2 2 5" xfId="9303"/>
    <cellStyle name="Normal 2 3 2 15 2 2 5 2" xfId="25458"/>
    <cellStyle name="Normal 2 3 2 15 2 2 5 3" xfId="25459"/>
    <cellStyle name="Normal 2 3 2 15 2 2 6" xfId="25460"/>
    <cellStyle name="Normal 2 3 2 15 2 2 7" xfId="25461"/>
    <cellStyle name="Normal 2 3 2 15 2 3" xfId="9304"/>
    <cellStyle name="Normal 2 3 2 15 2 3 2" xfId="9305"/>
    <cellStyle name="Normal 2 3 2 15 2 3 2 2" xfId="9306"/>
    <cellStyle name="Normal 2 3 2 15 2 3 2 2 2" xfId="25462"/>
    <cellStyle name="Normal 2 3 2 15 2 3 2 2 3" xfId="25463"/>
    <cellStyle name="Normal 2 3 2 15 2 3 2 3" xfId="9307"/>
    <cellStyle name="Normal 2 3 2 15 2 3 2 3 2" xfId="25464"/>
    <cellStyle name="Normal 2 3 2 15 2 3 2 3 3" xfId="25465"/>
    <cellStyle name="Normal 2 3 2 15 2 3 2 4" xfId="25466"/>
    <cellStyle name="Normal 2 3 2 15 2 3 2 5" xfId="25467"/>
    <cellStyle name="Normal 2 3 2 15 2 3 3" xfId="9308"/>
    <cellStyle name="Normal 2 3 2 15 2 3 3 2" xfId="25468"/>
    <cellStyle name="Normal 2 3 2 15 2 3 3 3" xfId="25469"/>
    <cellStyle name="Normal 2 3 2 15 2 3 4" xfId="9309"/>
    <cellStyle name="Normal 2 3 2 15 2 3 4 2" xfId="25470"/>
    <cellStyle name="Normal 2 3 2 15 2 3 4 3" xfId="25471"/>
    <cellStyle name="Normal 2 3 2 15 2 3 5" xfId="25472"/>
    <cellStyle name="Normal 2 3 2 15 2 3 6" xfId="25473"/>
    <cellStyle name="Normal 2 3 2 15 2 4" xfId="9310"/>
    <cellStyle name="Normal 2 3 2 15 2 4 2" xfId="9311"/>
    <cellStyle name="Normal 2 3 2 15 2 4 2 2" xfId="25474"/>
    <cellStyle name="Normal 2 3 2 15 2 4 2 3" xfId="25475"/>
    <cellStyle name="Normal 2 3 2 15 2 4 3" xfId="9312"/>
    <cellStyle name="Normal 2 3 2 15 2 4 3 2" xfId="25476"/>
    <cellStyle name="Normal 2 3 2 15 2 4 3 3" xfId="25477"/>
    <cellStyle name="Normal 2 3 2 15 2 4 4" xfId="25478"/>
    <cellStyle name="Normal 2 3 2 15 2 4 5" xfId="25479"/>
    <cellStyle name="Normal 2 3 2 15 2 5" xfId="9313"/>
    <cellStyle name="Normal 2 3 2 15 2 5 2" xfId="25480"/>
    <cellStyle name="Normal 2 3 2 15 2 5 3" xfId="25481"/>
    <cellStyle name="Normal 2 3 2 15 2 6" xfId="9314"/>
    <cellStyle name="Normal 2 3 2 15 2 6 2" xfId="25482"/>
    <cellStyle name="Normal 2 3 2 15 2 6 3" xfId="25483"/>
    <cellStyle name="Normal 2 3 2 15 2 7" xfId="25484"/>
    <cellStyle name="Normal 2 3 2 15 2 8" xfId="25485"/>
    <cellStyle name="Normal 2 3 2 15 3" xfId="9315"/>
    <cellStyle name="Normal 2 3 2 15 3 2" xfId="9316"/>
    <cellStyle name="Normal 2 3 2 15 3 2 2" xfId="9317"/>
    <cellStyle name="Normal 2 3 2 15 3 2 2 2" xfId="9318"/>
    <cellStyle name="Normal 2 3 2 15 3 2 2 2 2" xfId="9319"/>
    <cellStyle name="Normal 2 3 2 15 3 2 2 2 2 2" xfId="25486"/>
    <cellStyle name="Normal 2 3 2 15 3 2 2 2 2 3" xfId="25487"/>
    <cellStyle name="Normal 2 3 2 15 3 2 2 2 3" xfId="9320"/>
    <cellStyle name="Normal 2 3 2 15 3 2 2 2 3 2" xfId="25488"/>
    <cellStyle name="Normal 2 3 2 15 3 2 2 2 3 3" xfId="25489"/>
    <cellStyle name="Normal 2 3 2 15 3 2 2 2 4" xfId="25490"/>
    <cellStyle name="Normal 2 3 2 15 3 2 2 2 5" xfId="25491"/>
    <cellStyle name="Normal 2 3 2 15 3 2 2 3" xfId="9321"/>
    <cellStyle name="Normal 2 3 2 15 3 2 2 3 2" xfId="25492"/>
    <cellStyle name="Normal 2 3 2 15 3 2 2 3 3" xfId="25493"/>
    <cellStyle name="Normal 2 3 2 15 3 2 2 4" xfId="9322"/>
    <cellStyle name="Normal 2 3 2 15 3 2 2 4 2" xfId="25494"/>
    <cellStyle name="Normal 2 3 2 15 3 2 2 4 3" xfId="25495"/>
    <cellStyle name="Normal 2 3 2 15 3 2 2 5" xfId="25496"/>
    <cellStyle name="Normal 2 3 2 15 3 2 2 6" xfId="25497"/>
    <cellStyle name="Normal 2 3 2 15 3 2 3" xfId="9323"/>
    <cellStyle name="Normal 2 3 2 15 3 2 3 2" xfId="9324"/>
    <cellStyle name="Normal 2 3 2 15 3 2 3 2 2" xfId="25498"/>
    <cellStyle name="Normal 2 3 2 15 3 2 3 2 3" xfId="25499"/>
    <cellStyle name="Normal 2 3 2 15 3 2 3 3" xfId="9325"/>
    <cellStyle name="Normal 2 3 2 15 3 2 3 3 2" xfId="25500"/>
    <cellStyle name="Normal 2 3 2 15 3 2 3 3 3" xfId="25501"/>
    <cellStyle name="Normal 2 3 2 15 3 2 3 4" xfId="25502"/>
    <cellStyle name="Normal 2 3 2 15 3 2 3 5" xfId="25503"/>
    <cellStyle name="Normal 2 3 2 15 3 2 4" xfId="9326"/>
    <cellStyle name="Normal 2 3 2 15 3 2 4 2" xfId="25504"/>
    <cellStyle name="Normal 2 3 2 15 3 2 4 3" xfId="25505"/>
    <cellStyle name="Normal 2 3 2 15 3 2 5" xfId="9327"/>
    <cellStyle name="Normal 2 3 2 15 3 2 5 2" xfId="25506"/>
    <cellStyle name="Normal 2 3 2 15 3 2 5 3" xfId="25507"/>
    <cellStyle name="Normal 2 3 2 15 3 2 6" xfId="25508"/>
    <cellStyle name="Normal 2 3 2 15 3 2 7" xfId="25509"/>
    <cellStyle name="Normal 2 3 2 15 3 3" xfId="9328"/>
    <cellStyle name="Normal 2 3 2 15 3 3 2" xfId="9329"/>
    <cellStyle name="Normal 2 3 2 15 3 3 2 2" xfId="9330"/>
    <cellStyle name="Normal 2 3 2 15 3 3 2 2 2" xfId="25510"/>
    <cellStyle name="Normal 2 3 2 15 3 3 2 2 3" xfId="25511"/>
    <cellStyle name="Normal 2 3 2 15 3 3 2 3" xfId="9331"/>
    <cellStyle name="Normal 2 3 2 15 3 3 2 3 2" xfId="25512"/>
    <cellStyle name="Normal 2 3 2 15 3 3 2 3 3" xfId="25513"/>
    <cellStyle name="Normal 2 3 2 15 3 3 2 4" xfId="25514"/>
    <cellStyle name="Normal 2 3 2 15 3 3 2 5" xfId="25515"/>
    <cellStyle name="Normal 2 3 2 15 3 3 3" xfId="9332"/>
    <cellStyle name="Normal 2 3 2 15 3 3 3 2" xfId="25516"/>
    <cellStyle name="Normal 2 3 2 15 3 3 3 3" xfId="25517"/>
    <cellStyle name="Normal 2 3 2 15 3 3 4" xfId="9333"/>
    <cellStyle name="Normal 2 3 2 15 3 3 4 2" xfId="25518"/>
    <cellStyle name="Normal 2 3 2 15 3 3 4 3" xfId="25519"/>
    <cellStyle name="Normal 2 3 2 15 3 3 5" xfId="25520"/>
    <cellStyle name="Normal 2 3 2 15 3 3 6" xfId="25521"/>
    <cellStyle name="Normal 2 3 2 15 3 4" xfId="9334"/>
    <cellStyle name="Normal 2 3 2 15 3 4 2" xfId="9335"/>
    <cellStyle name="Normal 2 3 2 15 3 4 2 2" xfId="25522"/>
    <cellStyle name="Normal 2 3 2 15 3 4 2 3" xfId="25523"/>
    <cellStyle name="Normal 2 3 2 15 3 4 3" xfId="9336"/>
    <cellStyle name="Normal 2 3 2 15 3 4 3 2" xfId="25524"/>
    <cellStyle name="Normal 2 3 2 15 3 4 3 3" xfId="25525"/>
    <cellStyle name="Normal 2 3 2 15 3 4 4" xfId="25526"/>
    <cellStyle name="Normal 2 3 2 15 3 4 5" xfId="25527"/>
    <cellStyle name="Normal 2 3 2 15 3 5" xfId="9337"/>
    <cellStyle name="Normal 2 3 2 15 3 5 2" xfId="25528"/>
    <cellStyle name="Normal 2 3 2 15 3 5 3" xfId="25529"/>
    <cellStyle name="Normal 2 3 2 15 3 6" xfId="9338"/>
    <cellStyle name="Normal 2 3 2 15 3 6 2" xfId="25530"/>
    <cellStyle name="Normal 2 3 2 15 3 6 3" xfId="25531"/>
    <cellStyle name="Normal 2 3 2 15 3 7" xfId="25532"/>
    <cellStyle name="Normal 2 3 2 15 3 8" xfId="25533"/>
    <cellStyle name="Normal 2 3 2 15 4" xfId="9339"/>
    <cellStyle name="Normal 2 3 2 15 4 2" xfId="9340"/>
    <cellStyle name="Normal 2 3 2 15 4 2 2" xfId="9341"/>
    <cellStyle name="Normal 2 3 2 15 4 2 2 2" xfId="9342"/>
    <cellStyle name="Normal 2 3 2 15 4 2 2 2 2" xfId="9343"/>
    <cellStyle name="Normal 2 3 2 15 4 2 2 2 2 2" xfId="25534"/>
    <cellStyle name="Normal 2 3 2 15 4 2 2 2 2 3" xfId="25535"/>
    <cellStyle name="Normal 2 3 2 15 4 2 2 2 3" xfId="9344"/>
    <cellStyle name="Normal 2 3 2 15 4 2 2 2 3 2" xfId="25536"/>
    <cellStyle name="Normal 2 3 2 15 4 2 2 2 3 3" xfId="25537"/>
    <cellStyle name="Normal 2 3 2 15 4 2 2 2 4" xfId="25538"/>
    <cellStyle name="Normal 2 3 2 15 4 2 2 2 5" xfId="25539"/>
    <cellStyle name="Normal 2 3 2 15 4 2 2 3" xfId="9345"/>
    <cellStyle name="Normal 2 3 2 15 4 2 2 3 2" xfId="25540"/>
    <cellStyle name="Normal 2 3 2 15 4 2 2 3 3" xfId="25541"/>
    <cellStyle name="Normal 2 3 2 15 4 2 2 4" xfId="9346"/>
    <cellStyle name="Normal 2 3 2 15 4 2 2 4 2" xfId="25542"/>
    <cellStyle name="Normal 2 3 2 15 4 2 2 4 3" xfId="25543"/>
    <cellStyle name="Normal 2 3 2 15 4 2 2 5" xfId="25544"/>
    <cellStyle name="Normal 2 3 2 15 4 2 2 6" xfId="25545"/>
    <cellStyle name="Normal 2 3 2 15 4 2 3" xfId="9347"/>
    <cellStyle name="Normal 2 3 2 15 4 2 3 2" xfId="9348"/>
    <cellStyle name="Normal 2 3 2 15 4 2 3 2 2" xfId="25546"/>
    <cellStyle name="Normal 2 3 2 15 4 2 3 2 3" xfId="25547"/>
    <cellStyle name="Normal 2 3 2 15 4 2 3 3" xfId="9349"/>
    <cellStyle name="Normal 2 3 2 15 4 2 3 3 2" xfId="25548"/>
    <cellStyle name="Normal 2 3 2 15 4 2 3 3 3" xfId="25549"/>
    <cellStyle name="Normal 2 3 2 15 4 2 3 4" xfId="25550"/>
    <cellStyle name="Normal 2 3 2 15 4 2 3 5" xfId="25551"/>
    <cellStyle name="Normal 2 3 2 15 4 2 4" xfId="9350"/>
    <cellStyle name="Normal 2 3 2 15 4 2 4 2" xfId="25552"/>
    <cellStyle name="Normal 2 3 2 15 4 2 4 3" xfId="25553"/>
    <cellStyle name="Normal 2 3 2 15 4 2 5" xfId="9351"/>
    <cellStyle name="Normal 2 3 2 15 4 2 5 2" xfId="25554"/>
    <cellStyle name="Normal 2 3 2 15 4 2 5 3" xfId="25555"/>
    <cellStyle name="Normal 2 3 2 15 4 2 6" xfId="25556"/>
    <cellStyle name="Normal 2 3 2 15 4 2 7" xfId="25557"/>
    <cellStyle name="Normal 2 3 2 15 4 3" xfId="9352"/>
    <cellStyle name="Normal 2 3 2 15 4 3 2" xfId="9353"/>
    <cellStyle name="Normal 2 3 2 15 4 3 2 2" xfId="9354"/>
    <cellStyle name="Normal 2 3 2 15 4 3 2 2 2" xfId="25558"/>
    <cellStyle name="Normal 2 3 2 15 4 3 2 2 3" xfId="25559"/>
    <cellStyle name="Normal 2 3 2 15 4 3 2 3" xfId="9355"/>
    <cellStyle name="Normal 2 3 2 15 4 3 2 3 2" xfId="25560"/>
    <cellStyle name="Normal 2 3 2 15 4 3 2 3 3" xfId="25561"/>
    <cellStyle name="Normal 2 3 2 15 4 3 2 4" xfId="25562"/>
    <cellStyle name="Normal 2 3 2 15 4 3 2 5" xfId="25563"/>
    <cellStyle name="Normal 2 3 2 15 4 3 3" xfId="9356"/>
    <cellStyle name="Normal 2 3 2 15 4 3 3 2" xfId="25564"/>
    <cellStyle name="Normal 2 3 2 15 4 3 3 3" xfId="25565"/>
    <cellStyle name="Normal 2 3 2 15 4 3 4" xfId="9357"/>
    <cellStyle name="Normal 2 3 2 15 4 3 4 2" xfId="25566"/>
    <cellStyle name="Normal 2 3 2 15 4 3 4 3" xfId="25567"/>
    <cellStyle name="Normal 2 3 2 15 4 3 5" xfId="25568"/>
    <cellStyle name="Normal 2 3 2 15 4 3 6" xfId="25569"/>
    <cellStyle name="Normal 2 3 2 15 4 4" xfId="9358"/>
    <cellStyle name="Normal 2 3 2 15 4 4 2" xfId="9359"/>
    <cellStyle name="Normal 2 3 2 15 4 4 2 2" xfId="25570"/>
    <cellStyle name="Normal 2 3 2 15 4 4 2 3" xfId="25571"/>
    <cellStyle name="Normal 2 3 2 15 4 4 3" xfId="9360"/>
    <cellStyle name="Normal 2 3 2 15 4 4 3 2" xfId="25572"/>
    <cellStyle name="Normal 2 3 2 15 4 4 3 3" xfId="25573"/>
    <cellStyle name="Normal 2 3 2 15 4 4 4" xfId="25574"/>
    <cellStyle name="Normal 2 3 2 15 4 4 5" xfId="25575"/>
    <cellStyle name="Normal 2 3 2 15 4 5" xfId="9361"/>
    <cellStyle name="Normal 2 3 2 15 4 5 2" xfId="25576"/>
    <cellStyle name="Normal 2 3 2 15 4 5 3" xfId="25577"/>
    <cellStyle name="Normal 2 3 2 15 4 6" xfId="9362"/>
    <cellStyle name="Normal 2 3 2 15 4 6 2" xfId="25578"/>
    <cellStyle name="Normal 2 3 2 15 4 6 3" xfId="25579"/>
    <cellStyle name="Normal 2 3 2 15 4 7" xfId="25580"/>
    <cellStyle name="Normal 2 3 2 15 4 8" xfId="25581"/>
    <cellStyle name="Normal 2 3 2 15 5" xfId="9363"/>
    <cellStyle name="Normal 2 3 2 15 5 2" xfId="9364"/>
    <cellStyle name="Normal 2 3 2 15 5 2 2" xfId="9365"/>
    <cellStyle name="Normal 2 3 2 15 5 2 2 2" xfId="9366"/>
    <cellStyle name="Normal 2 3 2 15 5 2 2 2 2" xfId="25582"/>
    <cellStyle name="Normal 2 3 2 15 5 2 2 2 3" xfId="25583"/>
    <cellStyle name="Normal 2 3 2 15 5 2 2 3" xfId="9367"/>
    <cellStyle name="Normal 2 3 2 15 5 2 2 3 2" xfId="25584"/>
    <cellStyle name="Normal 2 3 2 15 5 2 2 3 3" xfId="25585"/>
    <cellStyle name="Normal 2 3 2 15 5 2 2 4" xfId="25586"/>
    <cellStyle name="Normal 2 3 2 15 5 2 2 5" xfId="25587"/>
    <cellStyle name="Normal 2 3 2 15 5 2 3" xfId="9368"/>
    <cellStyle name="Normal 2 3 2 15 5 2 3 2" xfId="25588"/>
    <cellStyle name="Normal 2 3 2 15 5 2 3 3" xfId="25589"/>
    <cellStyle name="Normal 2 3 2 15 5 2 4" xfId="9369"/>
    <cellStyle name="Normal 2 3 2 15 5 2 4 2" xfId="25590"/>
    <cellStyle name="Normal 2 3 2 15 5 2 4 3" xfId="25591"/>
    <cellStyle name="Normal 2 3 2 15 5 2 5" xfId="25592"/>
    <cellStyle name="Normal 2 3 2 15 5 2 6" xfId="25593"/>
    <cellStyle name="Normal 2 3 2 15 5 3" xfId="9370"/>
    <cellStyle name="Normal 2 3 2 15 5 3 2" xfId="9371"/>
    <cellStyle name="Normal 2 3 2 15 5 3 2 2" xfId="25594"/>
    <cellStyle name="Normal 2 3 2 15 5 3 2 3" xfId="25595"/>
    <cellStyle name="Normal 2 3 2 15 5 3 3" xfId="9372"/>
    <cellStyle name="Normal 2 3 2 15 5 3 3 2" xfId="25596"/>
    <cellStyle name="Normal 2 3 2 15 5 3 3 3" xfId="25597"/>
    <cellStyle name="Normal 2 3 2 15 5 3 4" xfId="25598"/>
    <cellStyle name="Normal 2 3 2 15 5 3 5" xfId="25599"/>
    <cellStyle name="Normal 2 3 2 15 5 4" xfId="9373"/>
    <cellStyle name="Normal 2 3 2 15 5 4 2" xfId="25600"/>
    <cellStyle name="Normal 2 3 2 15 5 4 3" xfId="25601"/>
    <cellStyle name="Normal 2 3 2 15 5 5" xfId="9374"/>
    <cellStyle name="Normal 2 3 2 15 5 5 2" xfId="25602"/>
    <cellStyle name="Normal 2 3 2 15 5 5 3" xfId="25603"/>
    <cellStyle name="Normal 2 3 2 15 5 6" xfId="25604"/>
    <cellStyle name="Normal 2 3 2 15 5 7" xfId="25605"/>
    <cellStyle name="Normal 2 3 2 15 6" xfId="9375"/>
    <cellStyle name="Normal 2 3 2 15 6 2" xfId="9376"/>
    <cellStyle name="Normal 2 3 2 15 6 2 2" xfId="9377"/>
    <cellStyle name="Normal 2 3 2 15 6 2 2 2" xfId="25606"/>
    <cellStyle name="Normal 2 3 2 15 6 2 2 3" xfId="25607"/>
    <cellStyle name="Normal 2 3 2 15 6 2 3" xfId="9378"/>
    <cellStyle name="Normal 2 3 2 15 6 2 3 2" xfId="25608"/>
    <cellStyle name="Normal 2 3 2 15 6 2 3 3" xfId="25609"/>
    <cellStyle name="Normal 2 3 2 15 6 2 4" xfId="25610"/>
    <cellStyle name="Normal 2 3 2 15 6 2 5" xfId="25611"/>
    <cellStyle name="Normal 2 3 2 15 6 3" xfId="9379"/>
    <cellStyle name="Normal 2 3 2 15 6 3 2" xfId="25612"/>
    <cellStyle name="Normal 2 3 2 15 6 3 3" xfId="25613"/>
    <cellStyle name="Normal 2 3 2 15 6 4" xfId="9380"/>
    <cellStyle name="Normal 2 3 2 15 6 4 2" xfId="25614"/>
    <cellStyle name="Normal 2 3 2 15 6 4 3" xfId="25615"/>
    <cellStyle name="Normal 2 3 2 15 6 5" xfId="25616"/>
    <cellStyle name="Normal 2 3 2 15 6 6" xfId="25617"/>
    <cellStyle name="Normal 2 3 2 15 7" xfId="9381"/>
    <cellStyle name="Normal 2 3 2 15 7 2" xfId="9382"/>
    <cellStyle name="Normal 2 3 2 15 7 2 2" xfId="25618"/>
    <cellStyle name="Normal 2 3 2 15 7 2 3" xfId="25619"/>
    <cellStyle name="Normal 2 3 2 15 7 3" xfId="9383"/>
    <cellStyle name="Normal 2 3 2 15 7 3 2" xfId="25620"/>
    <cellStyle name="Normal 2 3 2 15 7 3 3" xfId="25621"/>
    <cellStyle name="Normal 2 3 2 15 7 4" xfId="25622"/>
    <cellStyle name="Normal 2 3 2 15 7 5" xfId="25623"/>
    <cellStyle name="Normal 2 3 2 15 8" xfId="9384"/>
    <cellStyle name="Normal 2 3 2 15 8 2" xfId="25624"/>
    <cellStyle name="Normal 2 3 2 15 8 3" xfId="25625"/>
    <cellStyle name="Normal 2 3 2 15 9" xfId="9385"/>
    <cellStyle name="Normal 2 3 2 15 9 2" xfId="25626"/>
    <cellStyle name="Normal 2 3 2 15 9 3" xfId="25627"/>
    <cellStyle name="Normal 2 3 2 16" xfId="9386"/>
    <cellStyle name="Normal 2 3 2 16 10" xfId="25628"/>
    <cellStyle name="Normal 2 3 2 16 11" xfId="25629"/>
    <cellStyle name="Normal 2 3 2 16 2" xfId="9387"/>
    <cellStyle name="Normal 2 3 2 16 2 2" xfId="9388"/>
    <cellStyle name="Normal 2 3 2 16 2 2 2" xfId="9389"/>
    <cellStyle name="Normal 2 3 2 16 2 2 2 2" xfId="9390"/>
    <cellStyle name="Normal 2 3 2 16 2 2 2 2 2" xfId="9391"/>
    <cellStyle name="Normal 2 3 2 16 2 2 2 2 2 2" xfId="25630"/>
    <cellStyle name="Normal 2 3 2 16 2 2 2 2 2 3" xfId="25631"/>
    <cellStyle name="Normal 2 3 2 16 2 2 2 2 3" xfId="9392"/>
    <cellStyle name="Normal 2 3 2 16 2 2 2 2 3 2" xfId="25632"/>
    <cellStyle name="Normal 2 3 2 16 2 2 2 2 3 3" xfId="25633"/>
    <cellStyle name="Normal 2 3 2 16 2 2 2 2 4" xfId="25634"/>
    <cellStyle name="Normal 2 3 2 16 2 2 2 2 5" xfId="25635"/>
    <cellStyle name="Normal 2 3 2 16 2 2 2 3" xfId="9393"/>
    <cellStyle name="Normal 2 3 2 16 2 2 2 3 2" xfId="25636"/>
    <cellStyle name="Normal 2 3 2 16 2 2 2 3 3" xfId="25637"/>
    <cellStyle name="Normal 2 3 2 16 2 2 2 4" xfId="9394"/>
    <cellStyle name="Normal 2 3 2 16 2 2 2 4 2" xfId="25638"/>
    <cellStyle name="Normal 2 3 2 16 2 2 2 4 3" xfId="25639"/>
    <cellStyle name="Normal 2 3 2 16 2 2 2 5" xfId="25640"/>
    <cellStyle name="Normal 2 3 2 16 2 2 2 6" xfId="25641"/>
    <cellStyle name="Normal 2 3 2 16 2 2 3" xfId="9395"/>
    <cellStyle name="Normal 2 3 2 16 2 2 3 2" xfId="9396"/>
    <cellStyle name="Normal 2 3 2 16 2 2 3 2 2" xfId="25642"/>
    <cellStyle name="Normal 2 3 2 16 2 2 3 2 3" xfId="25643"/>
    <cellStyle name="Normal 2 3 2 16 2 2 3 3" xfId="9397"/>
    <cellStyle name="Normal 2 3 2 16 2 2 3 3 2" xfId="25644"/>
    <cellStyle name="Normal 2 3 2 16 2 2 3 3 3" xfId="25645"/>
    <cellStyle name="Normal 2 3 2 16 2 2 3 4" xfId="25646"/>
    <cellStyle name="Normal 2 3 2 16 2 2 3 5" xfId="25647"/>
    <cellStyle name="Normal 2 3 2 16 2 2 4" xfId="9398"/>
    <cellStyle name="Normal 2 3 2 16 2 2 4 2" xfId="25648"/>
    <cellStyle name="Normal 2 3 2 16 2 2 4 3" xfId="25649"/>
    <cellStyle name="Normal 2 3 2 16 2 2 5" xfId="9399"/>
    <cellStyle name="Normal 2 3 2 16 2 2 5 2" xfId="25650"/>
    <cellStyle name="Normal 2 3 2 16 2 2 5 3" xfId="25651"/>
    <cellStyle name="Normal 2 3 2 16 2 2 6" xfId="25652"/>
    <cellStyle name="Normal 2 3 2 16 2 2 7" xfId="25653"/>
    <cellStyle name="Normal 2 3 2 16 2 3" xfId="9400"/>
    <cellStyle name="Normal 2 3 2 16 2 3 2" xfId="9401"/>
    <cellStyle name="Normal 2 3 2 16 2 3 2 2" xfId="9402"/>
    <cellStyle name="Normal 2 3 2 16 2 3 2 2 2" xfId="25654"/>
    <cellStyle name="Normal 2 3 2 16 2 3 2 2 3" xfId="25655"/>
    <cellStyle name="Normal 2 3 2 16 2 3 2 3" xfId="9403"/>
    <cellStyle name="Normal 2 3 2 16 2 3 2 3 2" xfId="25656"/>
    <cellStyle name="Normal 2 3 2 16 2 3 2 3 3" xfId="25657"/>
    <cellStyle name="Normal 2 3 2 16 2 3 2 4" xfId="25658"/>
    <cellStyle name="Normal 2 3 2 16 2 3 2 5" xfId="25659"/>
    <cellStyle name="Normal 2 3 2 16 2 3 3" xfId="9404"/>
    <cellStyle name="Normal 2 3 2 16 2 3 3 2" xfId="25660"/>
    <cellStyle name="Normal 2 3 2 16 2 3 3 3" xfId="25661"/>
    <cellStyle name="Normal 2 3 2 16 2 3 4" xfId="9405"/>
    <cellStyle name="Normal 2 3 2 16 2 3 4 2" xfId="25662"/>
    <cellStyle name="Normal 2 3 2 16 2 3 4 3" xfId="25663"/>
    <cellStyle name="Normal 2 3 2 16 2 3 5" xfId="25664"/>
    <cellStyle name="Normal 2 3 2 16 2 3 6" xfId="25665"/>
    <cellStyle name="Normal 2 3 2 16 2 4" xfId="9406"/>
    <cellStyle name="Normal 2 3 2 16 2 4 2" xfId="9407"/>
    <cellStyle name="Normal 2 3 2 16 2 4 2 2" xfId="25666"/>
    <cellStyle name="Normal 2 3 2 16 2 4 2 3" xfId="25667"/>
    <cellStyle name="Normal 2 3 2 16 2 4 3" xfId="9408"/>
    <cellStyle name="Normal 2 3 2 16 2 4 3 2" xfId="25668"/>
    <cellStyle name="Normal 2 3 2 16 2 4 3 3" xfId="25669"/>
    <cellStyle name="Normal 2 3 2 16 2 4 4" xfId="25670"/>
    <cellStyle name="Normal 2 3 2 16 2 4 5" xfId="25671"/>
    <cellStyle name="Normal 2 3 2 16 2 5" xfId="9409"/>
    <cellStyle name="Normal 2 3 2 16 2 5 2" xfId="25672"/>
    <cellStyle name="Normal 2 3 2 16 2 5 3" xfId="25673"/>
    <cellStyle name="Normal 2 3 2 16 2 6" xfId="9410"/>
    <cellStyle name="Normal 2 3 2 16 2 6 2" xfId="25674"/>
    <cellStyle name="Normal 2 3 2 16 2 6 3" xfId="25675"/>
    <cellStyle name="Normal 2 3 2 16 2 7" xfId="25676"/>
    <cellStyle name="Normal 2 3 2 16 2 8" xfId="25677"/>
    <cellStyle name="Normal 2 3 2 16 3" xfId="9411"/>
    <cellStyle name="Normal 2 3 2 16 3 2" xfId="9412"/>
    <cellStyle name="Normal 2 3 2 16 3 2 2" xfId="9413"/>
    <cellStyle name="Normal 2 3 2 16 3 2 2 2" xfId="9414"/>
    <cellStyle name="Normal 2 3 2 16 3 2 2 2 2" xfId="9415"/>
    <cellStyle name="Normal 2 3 2 16 3 2 2 2 2 2" xfId="25678"/>
    <cellStyle name="Normal 2 3 2 16 3 2 2 2 2 3" xfId="25679"/>
    <cellStyle name="Normal 2 3 2 16 3 2 2 2 3" xfId="9416"/>
    <cellStyle name="Normal 2 3 2 16 3 2 2 2 3 2" xfId="25680"/>
    <cellStyle name="Normal 2 3 2 16 3 2 2 2 3 3" xfId="25681"/>
    <cellStyle name="Normal 2 3 2 16 3 2 2 2 4" xfId="25682"/>
    <cellStyle name="Normal 2 3 2 16 3 2 2 2 5" xfId="25683"/>
    <cellStyle name="Normal 2 3 2 16 3 2 2 3" xfId="9417"/>
    <cellStyle name="Normal 2 3 2 16 3 2 2 3 2" xfId="25684"/>
    <cellStyle name="Normal 2 3 2 16 3 2 2 3 3" xfId="25685"/>
    <cellStyle name="Normal 2 3 2 16 3 2 2 4" xfId="9418"/>
    <cellStyle name="Normal 2 3 2 16 3 2 2 4 2" xfId="25686"/>
    <cellStyle name="Normal 2 3 2 16 3 2 2 4 3" xfId="25687"/>
    <cellStyle name="Normal 2 3 2 16 3 2 2 5" xfId="25688"/>
    <cellStyle name="Normal 2 3 2 16 3 2 2 6" xfId="25689"/>
    <cellStyle name="Normal 2 3 2 16 3 2 3" xfId="9419"/>
    <cellStyle name="Normal 2 3 2 16 3 2 3 2" xfId="9420"/>
    <cellStyle name="Normal 2 3 2 16 3 2 3 2 2" xfId="25690"/>
    <cellStyle name="Normal 2 3 2 16 3 2 3 2 3" xfId="25691"/>
    <cellStyle name="Normal 2 3 2 16 3 2 3 3" xfId="9421"/>
    <cellStyle name="Normal 2 3 2 16 3 2 3 3 2" xfId="25692"/>
    <cellStyle name="Normal 2 3 2 16 3 2 3 3 3" xfId="25693"/>
    <cellStyle name="Normal 2 3 2 16 3 2 3 4" xfId="25694"/>
    <cellStyle name="Normal 2 3 2 16 3 2 3 5" xfId="25695"/>
    <cellStyle name="Normal 2 3 2 16 3 2 4" xfId="9422"/>
    <cellStyle name="Normal 2 3 2 16 3 2 4 2" xfId="25696"/>
    <cellStyle name="Normal 2 3 2 16 3 2 4 3" xfId="25697"/>
    <cellStyle name="Normal 2 3 2 16 3 2 5" xfId="9423"/>
    <cellStyle name="Normal 2 3 2 16 3 2 5 2" xfId="25698"/>
    <cellStyle name="Normal 2 3 2 16 3 2 5 3" xfId="25699"/>
    <cellStyle name="Normal 2 3 2 16 3 2 6" xfId="25700"/>
    <cellStyle name="Normal 2 3 2 16 3 2 7" xfId="25701"/>
    <cellStyle name="Normal 2 3 2 16 3 3" xfId="9424"/>
    <cellStyle name="Normal 2 3 2 16 3 3 2" xfId="9425"/>
    <cellStyle name="Normal 2 3 2 16 3 3 2 2" xfId="9426"/>
    <cellStyle name="Normal 2 3 2 16 3 3 2 2 2" xfId="25702"/>
    <cellStyle name="Normal 2 3 2 16 3 3 2 2 3" xfId="25703"/>
    <cellStyle name="Normal 2 3 2 16 3 3 2 3" xfId="9427"/>
    <cellStyle name="Normal 2 3 2 16 3 3 2 3 2" xfId="25704"/>
    <cellStyle name="Normal 2 3 2 16 3 3 2 3 3" xfId="25705"/>
    <cellStyle name="Normal 2 3 2 16 3 3 2 4" xfId="25706"/>
    <cellStyle name="Normal 2 3 2 16 3 3 2 5" xfId="25707"/>
    <cellStyle name="Normal 2 3 2 16 3 3 3" xfId="9428"/>
    <cellStyle name="Normal 2 3 2 16 3 3 3 2" xfId="25708"/>
    <cellStyle name="Normal 2 3 2 16 3 3 3 3" xfId="25709"/>
    <cellStyle name="Normal 2 3 2 16 3 3 4" xfId="9429"/>
    <cellStyle name="Normal 2 3 2 16 3 3 4 2" xfId="25710"/>
    <cellStyle name="Normal 2 3 2 16 3 3 4 3" xfId="25711"/>
    <cellStyle name="Normal 2 3 2 16 3 3 5" xfId="25712"/>
    <cellStyle name="Normal 2 3 2 16 3 3 6" xfId="25713"/>
    <cellStyle name="Normal 2 3 2 16 3 4" xfId="9430"/>
    <cellStyle name="Normal 2 3 2 16 3 4 2" xfId="9431"/>
    <cellStyle name="Normal 2 3 2 16 3 4 2 2" xfId="25714"/>
    <cellStyle name="Normal 2 3 2 16 3 4 2 3" xfId="25715"/>
    <cellStyle name="Normal 2 3 2 16 3 4 3" xfId="9432"/>
    <cellStyle name="Normal 2 3 2 16 3 4 3 2" xfId="25716"/>
    <cellStyle name="Normal 2 3 2 16 3 4 3 3" xfId="25717"/>
    <cellStyle name="Normal 2 3 2 16 3 4 4" xfId="25718"/>
    <cellStyle name="Normal 2 3 2 16 3 4 5" xfId="25719"/>
    <cellStyle name="Normal 2 3 2 16 3 5" xfId="9433"/>
    <cellStyle name="Normal 2 3 2 16 3 5 2" xfId="25720"/>
    <cellStyle name="Normal 2 3 2 16 3 5 3" xfId="25721"/>
    <cellStyle name="Normal 2 3 2 16 3 6" xfId="9434"/>
    <cellStyle name="Normal 2 3 2 16 3 6 2" xfId="25722"/>
    <cellStyle name="Normal 2 3 2 16 3 6 3" xfId="25723"/>
    <cellStyle name="Normal 2 3 2 16 3 7" xfId="25724"/>
    <cellStyle name="Normal 2 3 2 16 3 8" xfId="25725"/>
    <cellStyle name="Normal 2 3 2 16 4" xfId="9435"/>
    <cellStyle name="Normal 2 3 2 16 4 2" xfId="9436"/>
    <cellStyle name="Normal 2 3 2 16 4 2 2" xfId="9437"/>
    <cellStyle name="Normal 2 3 2 16 4 2 2 2" xfId="9438"/>
    <cellStyle name="Normal 2 3 2 16 4 2 2 2 2" xfId="9439"/>
    <cellStyle name="Normal 2 3 2 16 4 2 2 2 2 2" xfId="25726"/>
    <cellStyle name="Normal 2 3 2 16 4 2 2 2 2 3" xfId="25727"/>
    <cellStyle name="Normal 2 3 2 16 4 2 2 2 3" xfId="9440"/>
    <cellStyle name="Normal 2 3 2 16 4 2 2 2 3 2" xfId="25728"/>
    <cellStyle name="Normal 2 3 2 16 4 2 2 2 3 3" xfId="25729"/>
    <cellStyle name="Normal 2 3 2 16 4 2 2 2 4" xfId="25730"/>
    <cellStyle name="Normal 2 3 2 16 4 2 2 2 5" xfId="25731"/>
    <cellStyle name="Normal 2 3 2 16 4 2 2 3" xfId="9441"/>
    <cellStyle name="Normal 2 3 2 16 4 2 2 3 2" xfId="25732"/>
    <cellStyle name="Normal 2 3 2 16 4 2 2 3 3" xfId="25733"/>
    <cellStyle name="Normal 2 3 2 16 4 2 2 4" xfId="9442"/>
    <cellStyle name="Normal 2 3 2 16 4 2 2 4 2" xfId="25734"/>
    <cellStyle name="Normal 2 3 2 16 4 2 2 4 3" xfId="25735"/>
    <cellStyle name="Normal 2 3 2 16 4 2 2 5" xfId="25736"/>
    <cellStyle name="Normal 2 3 2 16 4 2 2 6" xfId="25737"/>
    <cellStyle name="Normal 2 3 2 16 4 2 3" xfId="9443"/>
    <cellStyle name="Normal 2 3 2 16 4 2 3 2" xfId="9444"/>
    <cellStyle name="Normal 2 3 2 16 4 2 3 2 2" xfId="25738"/>
    <cellStyle name="Normal 2 3 2 16 4 2 3 2 3" xfId="25739"/>
    <cellStyle name="Normal 2 3 2 16 4 2 3 3" xfId="9445"/>
    <cellStyle name="Normal 2 3 2 16 4 2 3 3 2" xfId="25740"/>
    <cellStyle name="Normal 2 3 2 16 4 2 3 3 3" xfId="25741"/>
    <cellStyle name="Normal 2 3 2 16 4 2 3 4" xfId="25742"/>
    <cellStyle name="Normal 2 3 2 16 4 2 3 5" xfId="25743"/>
    <cellStyle name="Normal 2 3 2 16 4 2 4" xfId="9446"/>
    <cellStyle name="Normal 2 3 2 16 4 2 4 2" xfId="25744"/>
    <cellStyle name="Normal 2 3 2 16 4 2 4 3" xfId="25745"/>
    <cellStyle name="Normal 2 3 2 16 4 2 5" xfId="9447"/>
    <cellStyle name="Normal 2 3 2 16 4 2 5 2" xfId="25746"/>
    <cellStyle name="Normal 2 3 2 16 4 2 5 3" xfId="25747"/>
    <cellStyle name="Normal 2 3 2 16 4 2 6" xfId="25748"/>
    <cellStyle name="Normal 2 3 2 16 4 2 7" xfId="25749"/>
    <cellStyle name="Normal 2 3 2 16 4 3" xfId="9448"/>
    <cellStyle name="Normal 2 3 2 16 4 3 2" xfId="9449"/>
    <cellStyle name="Normal 2 3 2 16 4 3 2 2" xfId="9450"/>
    <cellStyle name="Normal 2 3 2 16 4 3 2 2 2" xfId="25750"/>
    <cellStyle name="Normal 2 3 2 16 4 3 2 2 3" xfId="25751"/>
    <cellStyle name="Normal 2 3 2 16 4 3 2 3" xfId="9451"/>
    <cellStyle name="Normal 2 3 2 16 4 3 2 3 2" xfId="25752"/>
    <cellStyle name="Normal 2 3 2 16 4 3 2 3 3" xfId="25753"/>
    <cellStyle name="Normal 2 3 2 16 4 3 2 4" xfId="25754"/>
    <cellStyle name="Normal 2 3 2 16 4 3 2 5" xfId="25755"/>
    <cellStyle name="Normal 2 3 2 16 4 3 3" xfId="9452"/>
    <cellStyle name="Normal 2 3 2 16 4 3 3 2" xfId="25756"/>
    <cellStyle name="Normal 2 3 2 16 4 3 3 3" xfId="25757"/>
    <cellStyle name="Normal 2 3 2 16 4 3 4" xfId="9453"/>
    <cellStyle name="Normal 2 3 2 16 4 3 4 2" xfId="25758"/>
    <cellStyle name="Normal 2 3 2 16 4 3 4 3" xfId="25759"/>
    <cellStyle name="Normal 2 3 2 16 4 3 5" xfId="25760"/>
    <cellStyle name="Normal 2 3 2 16 4 3 6" xfId="25761"/>
    <cellStyle name="Normal 2 3 2 16 4 4" xfId="9454"/>
    <cellStyle name="Normal 2 3 2 16 4 4 2" xfId="9455"/>
    <cellStyle name="Normal 2 3 2 16 4 4 2 2" xfId="25762"/>
    <cellStyle name="Normal 2 3 2 16 4 4 2 3" xfId="25763"/>
    <cellStyle name="Normal 2 3 2 16 4 4 3" xfId="9456"/>
    <cellStyle name="Normal 2 3 2 16 4 4 3 2" xfId="25764"/>
    <cellStyle name="Normal 2 3 2 16 4 4 3 3" xfId="25765"/>
    <cellStyle name="Normal 2 3 2 16 4 4 4" xfId="25766"/>
    <cellStyle name="Normal 2 3 2 16 4 4 5" xfId="25767"/>
    <cellStyle name="Normal 2 3 2 16 4 5" xfId="9457"/>
    <cellStyle name="Normal 2 3 2 16 4 5 2" xfId="25768"/>
    <cellStyle name="Normal 2 3 2 16 4 5 3" xfId="25769"/>
    <cellStyle name="Normal 2 3 2 16 4 6" xfId="9458"/>
    <cellStyle name="Normal 2 3 2 16 4 6 2" xfId="25770"/>
    <cellStyle name="Normal 2 3 2 16 4 6 3" xfId="25771"/>
    <cellStyle name="Normal 2 3 2 16 4 7" xfId="25772"/>
    <cellStyle name="Normal 2 3 2 16 4 8" xfId="25773"/>
    <cellStyle name="Normal 2 3 2 16 5" xfId="9459"/>
    <cellStyle name="Normal 2 3 2 16 5 2" xfId="9460"/>
    <cellStyle name="Normal 2 3 2 16 5 2 2" xfId="9461"/>
    <cellStyle name="Normal 2 3 2 16 5 2 2 2" xfId="9462"/>
    <cellStyle name="Normal 2 3 2 16 5 2 2 2 2" xfId="25774"/>
    <cellStyle name="Normal 2 3 2 16 5 2 2 2 3" xfId="25775"/>
    <cellStyle name="Normal 2 3 2 16 5 2 2 3" xfId="9463"/>
    <cellStyle name="Normal 2 3 2 16 5 2 2 3 2" xfId="25776"/>
    <cellStyle name="Normal 2 3 2 16 5 2 2 3 3" xfId="25777"/>
    <cellStyle name="Normal 2 3 2 16 5 2 2 4" xfId="25778"/>
    <cellStyle name="Normal 2 3 2 16 5 2 2 5" xfId="25779"/>
    <cellStyle name="Normal 2 3 2 16 5 2 3" xfId="9464"/>
    <cellStyle name="Normal 2 3 2 16 5 2 3 2" xfId="25780"/>
    <cellStyle name="Normal 2 3 2 16 5 2 3 3" xfId="25781"/>
    <cellStyle name="Normal 2 3 2 16 5 2 4" xfId="9465"/>
    <cellStyle name="Normal 2 3 2 16 5 2 4 2" xfId="25782"/>
    <cellStyle name="Normal 2 3 2 16 5 2 4 3" xfId="25783"/>
    <cellStyle name="Normal 2 3 2 16 5 2 5" xfId="25784"/>
    <cellStyle name="Normal 2 3 2 16 5 2 6" xfId="25785"/>
    <cellStyle name="Normal 2 3 2 16 5 3" xfId="9466"/>
    <cellStyle name="Normal 2 3 2 16 5 3 2" xfId="9467"/>
    <cellStyle name="Normal 2 3 2 16 5 3 2 2" xfId="25786"/>
    <cellStyle name="Normal 2 3 2 16 5 3 2 3" xfId="25787"/>
    <cellStyle name="Normal 2 3 2 16 5 3 3" xfId="9468"/>
    <cellStyle name="Normal 2 3 2 16 5 3 3 2" xfId="25788"/>
    <cellStyle name="Normal 2 3 2 16 5 3 3 3" xfId="25789"/>
    <cellStyle name="Normal 2 3 2 16 5 3 4" xfId="25790"/>
    <cellStyle name="Normal 2 3 2 16 5 3 5" xfId="25791"/>
    <cellStyle name="Normal 2 3 2 16 5 4" xfId="9469"/>
    <cellStyle name="Normal 2 3 2 16 5 4 2" xfId="25792"/>
    <cellStyle name="Normal 2 3 2 16 5 4 3" xfId="25793"/>
    <cellStyle name="Normal 2 3 2 16 5 5" xfId="9470"/>
    <cellStyle name="Normal 2 3 2 16 5 5 2" xfId="25794"/>
    <cellStyle name="Normal 2 3 2 16 5 5 3" xfId="25795"/>
    <cellStyle name="Normal 2 3 2 16 5 6" xfId="25796"/>
    <cellStyle name="Normal 2 3 2 16 5 7" xfId="25797"/>
    <cellStyle name="Normal 2 3 2 16 6" xfId="9471"/>
    <cellStyle name="Normal 2 3 2 16 6 2" xfId="9472"/>
    <cellStyle name="Normal 2 3 2 16 6 2 2" xfId="9473"/>
    <cellStyle name="Normal 2 3 2 16 6 2 2 2" xfId="25798"/>
    <cellStyle name="Normal 2 3 2 16 6 2 2 3" xfId="25799"/>
    <cellStyle name="Normal 2 3 2 16 6 2 3" xfId="9474"/>
    <cellStyle name="Normal 2 3 2 16 6 2 3 2" xfId="25800"/>
    <cellStyle name="Normal 2 3 2 16 6 2 3 3" xfId="25801"/>
    <cellStyle name="Normal 2 3 2 16 6 2 4" xfId="25802"/>
    <cellStyle name="Normal 2 3 2 16 6 2 5" xfId="25803"/>
    <cellStyle name="Normal 2 3 2 16 6 3" xfId="9475"/>
    <cellStyle name="Normal 2 3 2 16 6 3 2" xfId="25804"/>
    <cellStyle name="Normal 2 3 2 16 6 3 3" xfId="25805"/>
    <cellStyle name="Normal 2 3 2 16 6 4" xfId="9476"/>
    <cellStyle name="Normal 2 3 2 16 6 4 2" xfId="25806"/>
    <cellStyle name="Normal 2 3 2 16 6 4 3" xfId="25807"/>
    <cellStyle name="Normal 2 3 2 16 6 5" xfId="25808"/>
    <cellStyle name="Normal 2 3 2 16 6 6" xfId="25809"/>
    <cellStyle name="Normal 2 3 2 16 7" xfId="9477"/>
    <cellStyle name="Normal 2 3 2 16 7 2" xfId="9478"/>
    <cellStyle name="Normal 2 3 2 16 7 2 2" xfId="25810"/>
    <cellStyle name="Normal 2 3 2 16 7 2 3" xfId="25811"/>
    <cellStyle name="Normal 2 3 2 16 7 3" xfId="9479"/>
    <cellStyle name="Normal 2 3 2 16 7 3 2" xfId="25812"/>
    <cellStyle name="Normal 2 3 2 16 7 3 3" xfId="25813"/>
    <cellStyle name="Normal 2 3 2 16 7 4" xfId="25814"/>
    <cellStyle name="Normal 2 3 2 16 7 5" xfId="25815"/>
    <cellStyle name="Normal 2 3 2 16 8" xfId="9480"/>
    <cellStyle name="Normal 2 3 2 16 8 2" xfId="25816"/>
    <cellStyle name="Normal 2 3 2 16 8 3" xfId="25817"/>
    <cellStyle name="Normal 2 3 2 16 9" xfId="9481"/>
    <cellStyle name="Normal 2 3 2 16 9 2" xfId="25818"/>
    <cellStyle name="Normal 2 3 2 16 9 3" xfId="25819"/>
    <cellStyle name="Normal 2 3 2 17" xfId="9482"/>
    <cellStyle name="Normal 2 3 2 17 10" xfId="25820"/>
    <cellStyle name="Normal 2 3 2 17 11" xfId="25821"/>
    <cellStyle name="Normal 2 3 2 17 2" xfId="9483"/>
    <cellStyle name="Normal 2 3 2 17 2 2" xfId="9484"/>
    <cellStyle name="Normal 2 3 2 17 2 2 2" xfId="9485"/>
    <cellStyle name="Normal 2 3 2 17 2 2 2 2" xfId="9486"/>
    <cellStyle name="Normal 2 3 2 17 2 2 2 2 2" xfId="9487"/>
    <cellStyle name="Normal 2 3 2 17 2 2 2 2 2 2" xfId="25822"/>
    <cellStyle name="Normal 2 3 2 17 2 2 2 2 2 3" xfId="25823"/>
    <cellStyle name="Normal 2 3 2 17 2 2 2 2 3" xfId="9488"/>
    <cellStyle name="Normal 2 3 2 17 2 2 2 2 3 2" xfId="25824"/>
    <cellStyle name="Normal 2 3 2 17 2 2 2 2 3 3" xfId="25825"/>
    <cellStyle name="Normal 2 3 2 17 2 2 2 2 4" xfId="25826"/>
    <cellStyle name="Normal 2 3 2 17 2 2 2 2 5" xfId="25827"/>
    <cellStyle name="Normal 2 3 2 17 2 2 2 3" xfId="9489"/>
    <cellStyle name="Normal 2 3 2 17 2 2 2 3 2" xfId="25828"/>
    <cellStyle name="Normal 2 3 2 17 2 2 2 3 3" xfId="25829"/>
    <cellStyle name="Normal 2 3 2 17 2 2 2 4" xfId="9490"/>
    <cellStyle name="Normal 2 3 2 17 2 2 2 4 2" xfId="25830"/>
    <cellStyle name="Normal 2 3 2 17 2 2 2 4 3" xfId="25831"/>
    <cellStyle name="Normal 2 3 2 17 2 2 2 5" xfId="25832"/>
    <cellStyle name="Normal 2 3 2 17 2 2 2 6" xfId="25833"/>
    <cellStyle name="Normal 2 3 2 17 2 2 3" xfId="9491"/>
    <cellStyle name="Normal 2 3 2 17 2 2 3 2" xfId="9492"/>
    <cellStyle name="Normal 2 3 2 17 2 2 3 2 2" xfId="25834"/>
    <cellStyle name="Normal 2 3 2 17 2 2 3 2 3" xfId="25835"/>
    <cellStyle name="Normal 2 3 2 17 2 2 3 3" xfId="9493"/>
    <cellStyle name="Normal 2 3 2 17 2 2 3 3 2" xfId="25836"/>
    <cellStyle name="Normal 2 3 2 17 2 2 3 3 3" xfId="25837"/>
    <cellStyle name="Normal 2 3 2 17 2 2 3 4" xfId="25838"/>
    <cellStyle name="Normal 2 3 2 17 2 2 3 5" xfId="25839"/>
    <cellStyle name="Normal 2 3 2 17 2 2 4" xfId="9494"/>
    <cellStyle name="Normal 2 3 2 17 2 2 4 2" xfId="25840"/>
    <cellStyle name="Normal 2 3 2 17 2 2 4 3" xfId="25841"/>
    <cellStyle name="Normal 2 3 2 17 2 2 5" xfId="9495"/>
    <cellStyle name="Normal 2 3 2 17 2 2 5 2" xfId="25842"/>
    <cellStyle name="Normal 2 3 2 17 2 2 5 3" xfId="25843"/>
    <cellStyle name="Normal 2 3 2 17 2 2 6" xfId="25844"/>
    <cellStyle name="Normal 2 3 2 17 2 2 7" xfId="25845"/>
    <cellStyle name="Normal 2 3 2 17 2 3" xfId="9496"/>
    <cellStyle name="Normal 2 3 2 17 2 3 2" xfId="9497"/>
    <cellStyle name="Normal 2 3 2 17 2 3 2 2" xfId="9498"/>
    <cellStyle name="Normal 2 3 2 17 2 3 2 2 2" xfId="25846"/>
    <cellStyle name="Normal 2 3 2 17 2 3 2 2 3" xfId="25847"/>
    <cellStyle name="Normal 2 3 2 17 2 3 2 3" xfId="9499"/>
    <cellStyle name="Normal 2 3 2 17 2 3 2 3 2" xfId="25848"/>
    <cellStyle name="Normal 2 3 2 17 2 3 2 3 3" xfId="25849"/>
    <cellStyle name="Normal 2 3 2 17 2 3 2 4" xfId="25850"/>
    <cellStyle name="Normal 2 3 2 17 2 3 2 5" xfId="25851"/>
    <cellStyle name="Normal 2 3 2 17 2 3 3" xfId="9500"/>
    <cellStyle name="Normal 2 3 2 17 2 3 3 2" xfId="25852"/>
    <cellStyle name="Normal 2 3 2 17 2 3 3 3" xfId="25853"/>
    <cellStyle name="Normal 2 3 2 17 2 3 4" xfId="9501"/>
    <cellStyle name="Normal 2 3 2 17 2 3 4 2" xfId="25854"/>
    <cellStyle name="Normal 2 3 2 17 2 3 4 3" xfId="25855"/>
    <cellStyle name="Normal 2 3 2 17 2 3 5" xfId="25856"/>
    <cellStyle name="Normal 2 3 2 17 2 3 6" xfId="25857"/>
    <cellStyle name="Normal 2 3 2 17 2 4" xfId="9502"/>
    <cellStyle name="Normal 2 3 2 17 2 4 2" xfId="9503"/>
    <cellStyle name="Normal 2 3 2 17 2 4 2 2" xfId="25858"/>
    <cellStyle name="Normal 2 3 2 17 2 4 2 3" xfId="25859"/>
    <cellStyle name="Normal 2 3 2 17 2 4 3" xfId="9504"/>
    <cellStyle name="Normal 2 3 2 17 2 4 3 2" xfId="25860"/>
    <cellStyle name="Normal 2 3 2 17 2 4 3 3" xfId="25861"/>
    <cellStyle name="Normal 2 3 2 17 2 4 4" xfId="25862"/>
    <cellStyle name="Normal 2 3 2 17 2 4 5" xfId="25863"/>
    <cellStyle name="Normal 2 3 2 17 2 5" xfId="9505"/>
    <cellStyle name="Normal 2 3 2 17 2 5 2" xfId="25864"/>
    <cellStyle name="Normal 2 3 2 17 2 5 3" xfId="25865"/>
    <cellStyle name="Normal 2 3 2 17 2 6" xfId="9506"/>
    <cellStyle name="Normal 2 3 2 17 2 6 2" xfId="25866"/>
    <cellStyle name="Normal 2 3 2 17 2 6 3" xfId="25867"/>
    <cellStyle name="Normal 2 3 2 17 2 7" xfId="25868"/>
    <cellStyle name="Normal 2 3 2 17 2 8" xfId="25869"/>
    <cellStyle name="Normal 2 3 2 17 3" xfId="9507"/>
    <cellStyle name="Normal 2 3 2 17 3 2" xfId="9508"/>
    <cellStyle name="Normal 2 3 2 17 3 2 2" xfId="9509"/>
    <cellStyle name="Normal 2 3 2 17 3 2 2 2" xfId="9510"/>
    <cellStyle name="Normal 2 3 2 17 3 2 2 2 2" xfId="9511"/>
    <cellStyle name="Normal 2 3 2 17 3 2 2 2 2 2" xfId="25870"/>
    <cellStyle name="Normal 2 3 2 17 3 2 2 2 2 3" xfId="25871"/>
    <cellStyle name="Normal 2 3 2 17 3 2 2 2 3" xfId="9512"/>
    <cellStyle name="Normal 2 3 2 17 3 2 2 2 3 2" xfId="25872"/>
    <cellStyle name="Normal 2 3 2 17 3 2 2 2 3 3" xfId="25873"/>
    <cellStyle name="Normal 2 3 2 17 3 2 2 2 4" xfId="25874"/>
    <cellStyle name="Normal 2 3 2 17 3 2 2 2 5" xfId="25875"/>
    <cellStyle name="Normal 2 3 2 17 3 2 2 3" xfId="9513"/>
    <cellStyle name="Normal 2 3 2 17 3 2 2 3 2" xfId="25876"/>
    <cellStyle name="Normal 2 3 2 17 3 2 2 3 3" xfId="25877"/>
    <cellStyle name="Normal 2 3 2 17 3 2 2 4" xfId="9514"/>
    <cellStyle name="Normal 2 3 2 17 3 2 2 4 2" xfId="25878"/>
    <cellStyle name="Normal 2 3 2 17 3 2 2 4 3" xfId="25879"/>
    <cellStyle name="Normal 2 3 2 17 3 2 2 5" xfId="25880"/>
    <cellStyle name="Normal 2 3 2 17 3 2 2 6" xfId="25881"/>
    <cellStyle name="Normal 2 3 2 17 3 2 3" xfId="9515"/>
    <cellStyle name="Normal 2 3 2 17 3 2 3 2" xfId="9516"/>
    <cellStyle name="Normal 2 3 2 17 3 2 3 2 2" xfId="25882"/>
    <cellStyle name="Normal 2 3 2 17 3 2 3 2 3" xfId="25883"/>
    <cellStyle name="Normal 2 3 2 17 3 2 3 3" xfId="9517"/>
    <cellStyle name="Normal 2 3 2 17 3 2 3 3 2" xfId="25884"/>
    <cellStyle name="Normal 2 3 2 17 3 2 3 3 3" xfId="25885"/>
    <cellStyle name="Normal 2 3 2 17 3 2 3 4" xfId="25886"/>
    <cellStyle name="Normal 2 3 2 17 3 2 3 5" xfId="25887"/>
    <cellStyle name="Normal 2 3 2 17 3 2 4" xfId="9518"/>
    <cellStyle name="Normal 2 3 2 17 3 2 4 2" xfId="25888"/>
    <cellStyle name="Normal 2 3 2 17 3 2 4 3" xfId="25889"/>
    <cellStyle name="Normal 2 3 2 17 3 2 5" xfId="9519"/>
    <cellStyle name="Normal 2 3 2 17 3 2 5 2" xfId="25890"/>
    <cellStyle name="Normal 2 3 2 17 3 2 5 3" xfId="25891"/>
    <cellStyle name="Normal 2 3 2 17 3 2 6" xfId="25892"/>
    <cellStyle name="Normal 2 3 2 17 3 2 7" xfId="25893"/>
    <cellStyle name="Normal 2 3 2 17 3 3" xfId="9520"/>
    <cellStyle name="Normal 2 3 2 17 3 3 2" xfId="9521"/>
    <cellStyle name="Normal 2 3 2 17 3 3 2 2" xfId="9522"/>
    <cellStyle name="Normal 2 3 2 17 3 3 2 2 2" xfId="25894"/>
    <cellStyle name="Normal 2 3 2 17 3 3 2 2 3" xfId="25895"/>
    <cellStyle name="Normal 2 3 2 17 3 3 2 3" xfId="9523"/>
    <cellStyle name="Normal 2 3 2 17 3 3 2 3 2" xfId="25896"/>
    <cellStyle name="Normal 2 3 2 17 3 3 2 3 3" xfId="25897"/>
    <cellStyle name="Normal 2 3 2 17 3 3 2 4" xfId="25898"/>
    <cellStyle name="Normal 2 3 2 17 3 3 2 5" xfId="25899"/>
    <cellStyle name="Normal 2 3 2 17 3 3 3" xfId="9524"/>
    <cellStyle name="Normal 2 3 2 17 3 3 3 2" xfId="25900"/>
    <cellStyle name="Normal 2 3 2 17 3 3 3 3" xfId="25901"/>
    <cellStyle name="Normal 2 3 2 17 3 3 4" xfId="9525"/>
    <cellStyle name="Normal 2 3 2 17 3 3 4 2" xfId="25902"/>
    <cellStyle name="Normal 2 3 2 17 3 3 4 3" xfId="25903"/>
    <cellStyle name="Normal 2 3 2 17 3 3 5" xfId="25904"/>
    <cellStyle name="Normal 2 3 2 17 3 3 6" xfId="25905"/>
    <cellStyle name="Normal 2 3 2 17 3 4" xfId="9526"/>
    <cellStyle name="Normal 2 3 2 17 3 4 2" xfId="9527"/>
    <cellStyle name="Normal 2 3 2 17 3 4 2 2" xfId="25906"/>
    <cellStyle name="Normal 2 3 2 17 3 4 2 3" xfId="25907"/>
    <cellStyle name="Normal 2 3 2 17 3 4 3" xfId="9528"/>
    <cellStyle name="Normal 2 3 2 17 3 4 3 2" xfId="25908"/>
    <cellStyle name="Normal 2 3 2 17 3 4 3 3" xfId="25909"/>
    <cellStyle name="Normal 2 3 2 17 3 4 4" xfId="25910"/>
    <cellStyle name="Normal 2 3 2 17 3 4 5" xfId="25911"/>
    <cellStyle name="Normal 2 3 2 17 3 5" xfId="9529"/>
    <cellStyle name="Normal 2 3 2 17 3 5 2" xfId="25912"/>
    <cellStyle name="Normal 2 3 2 17 3 5 3" xfId="25913"/>
    <cellStyle name="Normal 2 3 2 17 3 6" xfId="9530"/>
    <cellStyle name="Normal 2 3 2 17 3 6 2" xfId="25914"/>
    <cellStyle name="Normal 2 3 2 17 3 6 3" xfId="25915"/>
    <cellStyle name="Normal 2 3 2 17 3 7" xfId="25916"/>
    <cellStyle name="Normal 2 3 2 17 3 8" xfId="25917"/>
    <cellStyle name="Normal 2 3 2 17 4" xfId="9531"/>
    <cellStyle name="Normal 2 3 2 17 4 2" xfId="9532"/>
    <cellStyle name="Normal 2 3 2 17 4 2 2" xfId="9533"/>
    <cellStyle name="Normal 2 3 2 17 4 2 2 2" xfId="9534"/>
    <cellStyle name="Normal 2 3 2 17 4 2 2 2 2" xfId="9535"/>
    <cellStyle name="Normal 2 3 2 17 4 2 2 2 2 2" xfId="25918"/>
    <cellStyle name="Normal 2 3 2 17 4 2 2 2 2 3" xfId="25919"/>
    <cellStyle name="Normal 2 3 2 17 4 2 2 2 3" xfId="9536"/>
    <cellStyle name="Normal 2 3 2 17 4 2 2 2 3 2" xfId="25920"/>
    <cellStyle name="Normal 2 3 2 17 4 2 2 2 3 3" xfId="25921"/>
    <cellStyle name="Normal 2 3 2 17 4 2 2 2 4" xfId="25922"/>
    <cellStyle name="Normal 2 3 2 17 4 2 2 2 5" xfId="25923"/>
    <cellStyle name="Normal 2 3 2 17 4 2 2 3" xfId="9537"/>
    <cellStyle name="Normal 2 3 2 17 4 2 2 3 2" xfId="25924"/>
    <cellStyle name="Normal 2 3 2 17 4 2 2 3 3" xfId="25925"/>
    <cellStyle name="Normal 2 3 2 17 4 2 2 4" xfId="9538"/>
    <cellStyle name="Normal 2 3 2 17 4 2 2 4 2" xfId="25926"/>
    <cellStyle name="Normal 2 3 2 17 4 2 2 4 3" xfId="25927"/>
    <cellStyle name="Normal 2 3 2 17 4 2 2 5" xfId="25928"/>
    <cellStyle name="Normal 2 3 2 17 4 2 2 6" xfId="25929"/>
    <cellStyle name="Normal 2 3 2 17 4 2 3" xfId="9539"/>
    <cellStyle name="Normal 2 3 2 17 4 2 3 2" xfId="9540"/>
    <cellStyle name="Normal 2 3 2 17 4 2 3 2 2" xfId="25930"/>
    <cellStyle name="Normal 2 3 2 17 4 2 3 2 3" xfId="25931"/>
    <cellStyle name="Normal 2 3 2 17 4 2 3 3" xfId="9541"/>
    <cellStyle name="Normal 2 3 2 17 4 2 3 3 2" xfId="25932"/>
    <cellStyle name="Normal 2 3 2 17 4 2 3 3 3" xfId="25933"/>
    <cellStyle name="Normal 2 3 2 17 4 2 3 4" xfId="25934"/>
    <cellStyle name="Normal 2 3 2 17 4 2 3 5" xfId="25935"/>
    <cellStyle name="Normal 2 3 2 17 4 2 4" xfId="9542"/>
    <cellStyle name="Normal 2 3 2 17 4 2 4 2" xfId="25936"/>
    <cellStyle name="Normal 2 3 2 17 4 2 4 3" xfId="25937"/>
    <cellStyle name="Normal 2 3 2 17 4 2 5" xfId="9543"/>
    <cellStyle name="Normal 2 3 2 17 4 2 5 2" xfId="25938"/>
    <cellStyle name="Normal 2 3 2 17 4 2 5 3" xfId="25939"/>
    <cellStyle name="Normal 2 3 2 17 4 2 6" xfId="25940"/>
    <cellStyle name="Normal 2 3 2 17 4 2 7" xfId="25941"/>
    <cellStyle name="Normal 2 3 2 17 4 3" xfId="9544"/>
    <cellStyle name="Normal 2 3 2 17 4 3 2" xfId="9545"/>
    <cellStyle name="Normal 2 3 2 17 4 3 2 2" xfId="9546"/>
    <cellStyle name="Normal 2 3 2 17 4 3 2 2 2" xfId="25942"/>
    <cellStyle name="Normal 2 3 2 17 4 3 2 2 3" xfId="25943"/>
    <cellStyle name="Normal 2 3 2 17 4 3 2 3" xfId="9547"/>
    <cellStyle name="Normal 2 3 2 17 4 3 2 3 2" xfId="25944"/>
    <cellStyle name="Normal 2 3 2 17 4 3 2 3 3" xfId="25945"/>
    <cellStyle name="Normal 2 3 2 17 4 3 2 4" xfId="25946"/>
    <cellStyle name="Normal 2 3 2 17 4 3 2 5" xfId="25947"/>
    <cellStyle name="Normal 2 3 2 17 4 3 3" xfId="9548"/>
    <cellStyle name="Normal 2 3 2 17 4 3 3 2" xfId="25948"/>
    <cellStyle name="Normal 2 3 2 17 4 3 3 3" xfId="25949"/>
    <cellStyle name="Normal 2 3 2 17 4 3 4" xfId="9549"/>
    <cellStyle name="Normal 2 3 2 17 4 3 4 2" xfId="25950"/>
    <cellStyle name="Normal 2 3 2 17 4 3 4 3" xfId="25951"/>
    <cellStyle name="Normal 2 3 2 17 4 3 5" xfId="25952"/>
    <cellStyle name="Normal 2 3 2 17 4 3 6" xfId="25953"/>
    <cellStyle name="Normal 2 3 2 17 4 4" xfId="9550"/>
    <cellStyle name="Normal 2 3 2 17 4 4 2" xfId="9551"/>
    <cellStyle name="Normal 2 3 2 17 4 4 2 2" xfId="25954"/>
    <cellStyle name="Normal 2 3 2 17 4 4 2 3" xfId="25955"/>
    <cellStyle name="Normal 2 3 2 17 4 4 3" xfId="9552"/>
    <cellStyle name="Normal 2 3 2 17 4 4 3 2" xfId="25956"/>
    <cellStyle name="Normal 2 3 2 17 4 4 3 3" xfId="25957"/>
    <cellStyle name="Normal 2 3 2 17 4 4 4" xfId="25958"/>
    <cellStyle name="Normal 2 3 2 17 4 4 5" xfId="25959"/>
    <cellStyle name="Normal 2 3 2 17 4 5" xfId="9553"/>
    <cellStyle name="Normal 2 3 2 17 4 5 2" xfId="25960"/>
    <cellStyle name="Normal 2 3 2 17 4 5 3" xfId="25961"/>
    <cellStyle name="Normal 2 3 2 17 4 6" xfId="9554"/>
    <cellStyle name="Normal 2 3 2 17 4 6 2" xfId="25962"/>
    <cellStyle name="Normal 2 3 2 17 4 6 3" xfId="25963"/>
    <cellStyle name="Normal 2 3 2 17 4 7" xfId="25964"/>
    <cellStyle name="Normal 2 3 2 17 4 8" xfId="25965"/>
    <cellStyle name="Normal 2 3 2 17 5" xfId="9555"/>
    <cellStyle name="Normal 2 3 2 17 5 2" xfId="9556"/>
    <cellStyle name="Normal 2 3 2 17 5 2 2" xfId="9557"/>
    <cellStyle name="Normal 2 3 2 17 5 2 2 2" xfId="9558"/>
    <cellStyle name="Normal 2 3 2 17 5 2 2 2 2" xfId="25966"/>
    <cellStyle name="Normal 2 3 2 17 5 2 2 2 3" xfId="25967"/>
    <cellStyle name="Normal 2 3 2 17 5 2 2 3" xfId="9559"/>
    <cellStyle name="Normal 2 3 2 17 5 2 2 3 2" xfId="25968"/>
    <cellStyle name="Normal 2 3 2 17 5 2 2 3 3" xfId="25969"/>
    <cellStyle name="Normal 2 3 2 17 5 2 2 4" xfId="25970"/>
    <cellStyle name="Normal 2 3 2 17 5 2 2 5" xfId="25971"/>
    <cellStyle name="Normal 2 3 2 17 5 2 3" xfId="9560"/>
    <cellStyle name="Normal 2 3 2 17 5 2 3 2" xfId="25972"/>
    <cellStyle name="Normal 2 3 2 17 5 2 3 3" xfId="25973"/>
    <cellStyle name="Normal 2 3 2 17 5 2 4" xfId="9561"/>
    <cellStyle name="Normal 2 3 2 17 5 2 4 2" xfId="25974"/>
    <cellStyle name="Normal 2 3 2 17 5 2 4 3" xfId="25975"/>
    <cellStyle name="Normal 2 3 2 17 5 2 5" xfId="25976"/>
    <cellStyle name="Normal 2 3 2 17 5 2 6" xfId="25977"/>
    <cellStyle name="Normal 2 3 2 17 5 3" xfId="9562"/>
    <cellStyle name="Normal 2 3 2 17 5 3 2" xfId="9563"/>
    <cellStyle name="Normal 2 3 2 17 5 3 2 2" xfId="25978"/>
    <cellStyle name="Normal 2 3 2 17 5 3 2 3" xfId="25979"/>
    <cellStyle name="Normal 2 3 2 17 5 3 3" xfId="9564"/>
    <cellStyle name="Normal 2 3 2 17 5 3 3 2" xfId="25980"/>
    <cellStyle name="Normal 2 3 2 17 5 3 3 3" xfId="25981"/>
    <cellStyle name="Normal 2 3 2 17 5 3 4" xfId="25982"/>
    <cellStyle name="Normal 2 3 2 17 5 3 5" xfId="25983"/>
    <cellStyle name="Normal 2 3 2 17 5 4" xfId="9565"/>
    <cellStyle name="Normal 2 3 2 17 5 4 2" xfId="25984"/>
    <cellStyle name="Normal 2 3 2 17 5 4 3" xfId="25985"/>
    <cellStyle name="Normal 2 3 2 17 5 5" xfId="9566"/>
    <cellStyle name="Normal 2 3 2 17 5 5 2" xfId="25986"/>
    <cellStyle name="Normal 2 3 2 17 5 5 3" xfId="25987"/>
    <cellStyle name="Normal 2 3 2 17 5 6" xfId="25988"/>
    <cellStyle name="Normal 2 3 2 17 5 7" xfId="25989"/>
    <cellStyle name="Normal 2 3 2 17 6" xfId="9567"/>
    <cellStyle name="Normal 2 3 2 17 6 2" xfId="9568"/>
    <cellStyle name="Normal 2 3 2 17 6 2 2" xfId="9569"/>
    <cellStyle name="Normal 2 3 2 17 6 2 2 2" xfId="25990"/>
    <cellStyle name="Normal 2 3 2 17 6 2 2 3" xfId="25991"/>
    <cellStyle name="Normal 2 3 2 17 6 2 3" xfId="9570"/>
    <cellStyle name="Normal 2 3 2 17 6 2 3 2" xfId="25992"/>
    <cellStyle name="Normal 2 3 2 17 6 2 3 3" xfId="25993"/>
    <cellStyle name="Normal 2 3 2 17 6 2 4" xfId="25994"/>
    <cellStyle name="Normal 2 3 2 17 6 2 5" xfId="25995"/>
    <cellStyle name="Normal 2 3 2 17 6 3" xfId="9571"/>
    <cellStyle name="Normal 2 3 2 17 6 3 2" xfId="25996"/>
    <cellStyle name="Normal 2 3 2 17 6 3 3" xfId="25997"/>
    <cellStyle name="Normal 2 3 2 17 6 4" xfId="9572"/>
    <cellStyle name="Normal 2 3 2 17 6 4 2" xfId="25998"/>
    <cellStyle name="Normal 2 3 2 17 6 4 3" xfId="25999"/>
    <cellStyle name="Normal 2 3 2 17 6 5" xfId="26000"/>
    <cellStyle name="Normal 2 3 2 17 6 6" xfId="26001"/>
    <cellStyle name="Normal 2 3 2 17 7" xfId="9573"/>
    <cellStyle name="Normal 2 3 2 17 7 2" xfId="9574"/>
    <cellStyle name="Normal 2 3 2 17 7 2 2" xfId="26002"/>
    <cellStyle name="Normal 2 3 2 17 7 2 3" xfId="26003"/>
    <cellStyle name="Normal 2 3 2 17 7 3" xfId="9575"/>
    <cellStyle name="Normal 2 3 2 17 7 3 2" xfId="26004"/>
    <cellStyle name="Normal 2 3 2 17 7 3 3" xfId="26005"/>
    <cellStyle name="Normal 2 3 2 17 7 4" xfId="26006"/>
    <cellStyle name="Normal 2 3 2 17 7 5" xfId="26007"/>
    <cellStyle name="Normal 2 3 2 17 8" xfId="9576"/>
    <cellStyle name="Normal 2 3 2 17 8 2" xfId="26008"/>
    <cellStyle name="Normal 2 3 2 17 8 3" xfId="26009"/>
    <cellStyle name="Normal 2 3 2 17 9" xfId="9577"/>
    <cellStyle name="Normal 2 3 2 17 9 2" xfId="26010"/>
    <cellStyle name="Normal 2 3 2 17 9 3" xfId="26011"/>
    <cellStyle name="Normal 2 3 2 18" xfId="9578"/>
    <cellStyle name="Normal 2 3 2 18 10" xfId="26012"/>
    <cellStyle name="Normal 2 3 2 18 11" xfId="26013"/>
    <cellStyle name="Normal 2 3 2 18 2" xfId="9579"/>
    <cellStyle name="Normal 2 3 2 18 2 2" xfId="9580"/>
    <cellStyle name="Normal 2 3 2 18 2 2 2" xfId="9581"/>
    <cellStyle name="Normal 2 3 2 18 2 2 2 2" xfId="9582"/>
    <cellStyle name="Normal 2 3 2 18 2 2 2 2 2" xfId="9583"/>
    <cellStyle name="Normal 2 3 2 18 2 2 2 2 2 2" xfId="26014"/>
    <cellStyle name="Normal 2 3 2 18 2 2 2 2 2 3" xfId="26015"/>
    <cellStyle name="Normal 2 3 2 18 2 2 2 2 3" xfId="9584"/>
    <cellStyle name="Normal 2 3 2 18 2 2 2 2 3 2" xfId="26016"/>
    <cellStyle name="Normal 2 3 2 18 2 2 2 2 3 3" xfId="26017"/>
    <cellStyle name="Normal 2 3 2 18 2 2 2 2 4" xfId="26018"/>
    <cellStyle name="Normal 2 3 2 18 2 2 2 2 5" xfId="26019"/>
    <cellStyle name="Normal 2 3 2 18 2 2 2 3" xfId="9585"/>
    <cellStyle name="Normal 2 3 2 18 2 2 2 3 2" xfId="26020"/>
    <cellStyle name="Normal 2 3 2 18 2 2 2 3 3" xfId="26021"/>
    <cellStyle name="Normal 2 3 2 18 2 2 2 4" xfId="9586"/>
    <cellStyle name="Normal 2 3 2 18 2 2 2 4 2" xfId="26022"/>
    <cellStyle name="Normal 2 3 2 18 2 2 2 4 3" xfId="26023"/>
    <cellStyle name="Normal 2 3 2 18 2 2 2 5" xfId="26024"/>
    <cellStyle name="Normal 2 3 2 18 2 2 2 6" xfId="26025"/>
    <cellStyle name="Normal 2 3 2 18 2 2 3" xfId="9587"/>
    <cellStyle name="Normal 2 3 2 18 2 2 3 2" xfId="9588"/>
    <cellStyle name="Normal 2 3 2 18 2 2 3 2 2" xfId="26026"/>
    <cellStyle name="Normal 2 3 2 18 2 2 3 2 3" xfId="26027"/>
    <cellStyle name="Normal 2 3 2 18 2 2 3 3" xfId="9589"/>
    <cellStyle name="Normal 2 3 2 18 2 2 3 3 2" xfId="26028"/>
    <cellStyle name="Normal 2 3 2 18 2 2 3 3 3" xfId="26029"/>
    <cellStyle name="Normal 2 3 2 18 2 2 3 4" xfId="26030"/>
    <cellStyle name="Normal 2 3 2 18 2 2 3 5" xfId="26031"/>
    <cellStyle name="Normal 2 3 2 18 2 2 4" xfId="9590"/>
    <cellStyle name="Normal 2 3 2 18 2 2 4 2" xfId="26032"/>
    <cellStyle name="Normal 2 3 2 18 2 2 4 3" xfId="26033"/>
    <cellStyle name="Normal 2 3 2 18 2 2 5" xfId="9591"/>
    <cellStyle name="Normal 2 3 2 18 2 2 5 2" xfId="26034"/>
    <cellStyle name="Normal 2 3 2 18 2 2 5 3" xfId="26035"/>
    <cellStyle name="Normal 2 3 2 18 2 2 6" xfId="26036"/>
    <cellStyle name="Normal 2 3 2 18 2 2 7" xfId="26037"/>
    <cellStyle name="Normal 2 3 2 18 2 3" xfId="9592"/>
    <cellStyle name="Normal 2 3 2 18 2 3 2" xfId="9593"/>
    <cellStyle name="Normal 2 3 2 18 2 3 2 2" xfId="9594"/>
    <cellStyle name="Normal 2 3 2 18 2 3 2 2 2" xfId="26038"/>
    <cellStyle name="Normal 2 3 2 18 2 3 2 2 3" xfId="26039"/>
    <cellStyle name="Normal 2 3 2 18 2 3 2 3" xfId="9595"/>
    <cellStyle name="Normal 2 3 2 18 2 3 2 3 2" xfId="26040"/>
    <cellStyle name="Normal 2 3 2 18 2 3 2 3 3" xfId="26041"/>
    <cellStyle name="Normal 2 3 2 18 2 3 2 4" xfId="26042"/>
    <cellStyle name="Normal 2 3 2 18 2 3 2 5" xfId="26043"/>
    <cellStyle name="Normal 2 3 2 18 2 3 3" xfId="9596"/>
    <cellStyle name="Normal 2 3 2 18 2 3 3 2" xfId="26044"/>
    <cellStyle name="Normal 2 3 2 18 2 3 3 3" xfId="26045"/>
    <cellStyle name="Normal 2 3 2 18 2 3 4" xfId="9597"/>
    <cellStyle name="Normal 2 3 2 18 2 3 4 2" xfId="26046"/>
    <cellStyle name="Normal 2 3 2 18 2 3 4 3" xfId="26047"/>
    <cellStyle name="Normal 2 3 2 18 2 3 5" xfId="26048"/>
    <cellStyle name="Normal 2 3 2 18 2 3 6" xfId="26049"/>
    <cellStyle name="Normal 2 3 2 18 2 4" xfId="9598"/>
    <cellStyle name="Normal 2 3 2 18 2 4 2" xfId="9599"/>
    <cellStyle name="Normal 2 3 2 18 2 4 2 2" xfId="26050"/>
    <cellStyle name="Normal 2 3 2 18 2 4 2 3" xfId="26051"/>
    <cellStyle name="Normal 2 3 2 18 2 4 3" xfId="9600"/>
    <cellStyle name="Normal 2 3 2 18 2 4 3 2" xfId="26052"/>
    <cellStyle name="Normal 2 3 2 18 2 4 3 3" xfId="26053"/>
    <cellStyle name="Normal 2 3 2 18 2 4 4" xfId="26054"/>
    <cellStyle name="Normal 2 3 2 18 2 4 5" xfId="26055"/>
    <cellStyle name="Normal 2 3 2 18 2 5" xfId="9601"/>
    <cellStyle name="Normal 2 3 2 18 2 5 2" xfId="26056"/>
    <cellStyle name="Normal 2 3 2 18 2 5 3" xfId="26057"/>
    <cellStyle name="Normal 2 3 2 18 2 6" xfId="9602"/>
    <cellStyle name="Normal 2 3 2 18 2 6 2" xfId="26058"/>
    <cellStyle name="Normal 2 3 2 18 2 6 3" xfId="26059"/>
    <cellStyle name="Normal 2 3 2 18 2 7" xfId="26060"/>
    <cellStyle name="Normal 2 3 2 18 2 8" xfId="26061"/>
    <cellStyle name="Normal 2 3 2 18 3" xfId="9603"/>
    <cellStyle name="Normal 2 3 2 18 3 2" xfId="9604"/>
    <cellStyle name="Normal 2 3 2 18 3 2 2" xfId="9605"/>
    <cellStyle name="Normal 2 3 2 18 3 2 2 2" xfId="9606"/>
    <cellStyle name="Normal 2 3 2 18 3 2 2 2 2" xfId="9607"/>
    <cellStyle name="Normal 2 3 2 18 3 2 2 2 2 2" xfId="26062"/>
    <cellStyle name="Normal 2 3 2 18 3 2 2 2 2 3" xfId="26063"/>
    <cellStyle name="Normal 2 3 2 18 3 2 2 2 3" xfId="9608"/>
    <cellStyle name="Normal 2 3 2 18 3 2 2 2 3 2" xfId="26064"/>
    <cellStyle name="Normal 2 3 2 18 3 2 2 2 3 3" xfId="26065"/>
    <cellStyle name="Normal 2 3 2 18 3 2 2 2 4" xfId="26066"/>
    <cellStyle name="Normal 2 3 2 18 3 2 2 2 5" xfId="26067"/>
    <cellStyle name="Normal 2 3 2 18 3 2 2 3" xfId="9609"/>
    <cellStyle name="Normal 2 3 2 18 3 2 2 3 2" xfId="26068"/>
    <cellStyle name="Normal 2 3 2 18 3 2 2 3 3" xfId="26069"/>
    <cellStyle name="Normal 2 3 2 18 3 2 2 4" xfId="9610"/>
    <cellStyle name="Normal 2 3 2 18 3 2 2 4 2" xfId="26070"/>
    <cellStyle name="Normal 2 3 2 18 3 2 2 4 3" xfId="26071"/>
    <cellStyle name="Normal 2 3 2 18 3 2 2 5" xfId="26072"/>
    <cellStyle name="Normal 2 3 2 18 3 2 2 6" xfId="26073"/>
    <cellStyle name="Normal 2 3 2 18 3 2 3" xfId="9611"/>
    <cellStyle name="Normal 2 3 2 18 3 2 3 2" xfId="9612"/>
    <cellStyle name="Normal 2 3 2 18 3 2 3 2 2" xfId="26074"/>
    <cellStyle name="Normal 2 3 2 18 3 2 3 2 3" xfId="26075"/>
    <cellStyle name="Normal 2 3 2 18 3 2 3 3" xfId="9613"/>
    <cellStyle name="Normal 2 3 2 18 3 2 3 3 2" xfId="26076"/>
    <cellStyle name="Normal 2 3 2 18 3 2 3 3 3" xfId="26077"/>
    <cellStyle name="Normal 2 3 2 18 3 2 3 4" xfId="26078"/>
    <cellStyle name="Normal 2 3 2 18 3 2 3 5" xfId="26079"/>
    <cellStyle name="Normal 2 3 2 18 3 2 4" xfId="9614"/>
    <cellStyle name="Normal 2 3 2 18 3 2 4 2" xfId="26080"/>
    <cellStyle name="Normal 2 3 2 18 3 2 4 3" xfId="26081"/>
    <cellStyle name="Normal 2 3 2 18 3 2 5" xfId="9615"/>
    <cellStyle name="Normal 2 3 2 18 3 2 5 2" xfId="26082"/>
    <cellStyle name="Normal 2 3 2 18 3 2 5 3" xfId="26083"/>
    <cellStyle name="Normal 2 3 2 18 3 2 6" xfId="26084"/>
    <cellStyle name="Normal 2 3 2 18 3 2 7" xfId="26085"/>
    <cellStyle name="Normal 2 3 2 18 3 3" xfId="9616"/>
    <cellStyle name="Normal 2 3 2 18 3 3 2" xfId="9617"/>
    <cellStyle name="Normal 2 3 2 18 3 3 2 2" xfId="9618"/>
    <cellStyle name="Normal 2 3 2 18 3 3 2 2 2" xfId="26086"/>
    <cellStyle name="Normal 2 3 2 18 3 3 2 2 3" xfId="26087"/>
    <cellStyle name="Normal 2 3 2 18 3 3 2 3" xfId="9619"/>
    <cellStyle name="Normal 2 3 2 18 3 3 2 3 2" xfId="26088"/>
    <cellStyle name="Normal 2 3 2 18 3 3 2 3 3" xfId="26089"/>
    <cellStyle name="Normal 2 3 2 18 3 3 2 4" xfId="26090"/>
    <cellStyle name="Normal 2 3 2 18 3 3 2 5" xfId="26091"/>
    <cellStyle name="Normal 2 3 2 18 3 3 3" xfId="9620"/>
    <cellStyle name="Normal 2 3 2 18 3 3 3 2" xfId="26092"/>
    <cellStyle name="Normal 2 3 2 18 3 3 3 3" xfId="26093"/>
    <cellStyle name="Normal 2 3 2 18 3 3 4" xfId="9621"/>
    <cellStyle name="Normal 2 3 2 18 3 3 4 2" xfId="26094"/>
    <cellStyle name="Normal 2 3 2 18 3 3 4 3" xfId="26095"/>
    <cellStyle name="Normal 2 3 2 18 3 3 5" xfId="26096"/>
    <cellStyle name="Normal 2 3 2 18 3 3 6" xfId="26097"/>
    <cellStyle name="Normal 2 3 2 18 3 4" xfId="9622"/>
    <cellStyle name="Normal 2 3 2 18 3 4 2" xfId="9623"/>
    <cellStyle name="Normal 2 3 2 18 3 4 2 2" xfId="26098"/>
    <cellStyle name="Normal 2 3 2 18 3 4 2 3" xfId="26099"/>
    <cellStyle name="Normal 2 3 2 18 3 4 3" xfId="9624"/>
    <cellStyle name="Normal 2 3 2 18 3 4 3 2" xfId="26100"/>
    <cellStyle name="Normal 2 3 2 18 3 4 3 3" xfId="26101"/>
    <cellStyle name="Normal 2 3 2 18 3 4 4" xfId="26102"/>
    <cellStyle name="Normal 2 3 2 18 3 4 5" xfId="26103"/>
    <cellStyle name="Normal 2 3 2 18 3 5" xfId="9625"/>
    <cellStyle name="Normal 2 3 2 18 3 5 2" xfId="26104"/>
    <cellStyle name="Normal 2 3 2 18 3 5 3" xfId="26105"/>
    <cellStyle name="Normal 2 3 2 18 3 6" xfId="9626"/>
    <cellStyle name="Normal 2 3 2 18 3 6 2" xfId="26106"/>
    <cellStyle name="Normal 2 3 2 18 3 6 3" xfId="26107"/>
    <cellStyle name="Normal 2 3 2 18 3 7" xfId="26108"/>
    <cellStyle name="Normal 2 3 2 18 3 8" xfId="26109"/>
    <cellStyle name="Normal 2 3 2 18 4" xfId="9627"/>
    <cellStyle name="Normal 2 3 2 18 4 2" xfId="9628"/>
    <cellStyle name="Normal 2 3 2 18 4 2 2" xfId="9629"/>
    <cellStyle name="Normal 2 3 2 18 4 2 2 2" xfId="9630"/>
    <cellStyle name="Normal 2 3 2 18 4 2 2 2 2" xfId="9631"/>
    <cellStyle name="Normal 2 3 2 18 4 2 2 2 2 2" xfId="26110"/>
    <cellStyle name="Normal 2 3 2 18 4 2 2 2 2 3" xfId="26111"/>
    <cellStyle name="Normal 2 3 2 18 4 2 2 2 3" xfId="9632"/>
    <cellStyle name="Normal 2 3 2 18 4 2 2 2 3 2" xfId="26112"/>
    <cellStyle name="Normal 2 3 2 18 4 2 2 2 3 3" xfId="26113"/>
    <cellStyle name="Normal 2 3 2 18 4 2 2 2 4" xfId="26114"/>
    <cellStyle name="Normal 2 3 2 18 4 2 2 2 5" xfId="26115"/>
    <cellStyle name="Normal 2 3 2 18 4 2 2 3" xfId="9633"/>
    <cellStyle name="Normal 2 3 2 18 4 2 2 3 2" xfId="26116"/>
    <cellStyle name="Normal 2 3 2 18 4 2 2 3 3" xfId="26117"/>
    <cellStyle name="Normal 2 3 2 18 4 2 2 4" xfId="9634"/>
    <cellStyle name="Normal 2 3 2 18 4 2 2 4 2" xfId="26118"/>
    <cellStyle name="Normal 2 3 2 18 4 2 2 4 3" xfId="26119"/>
    <cellStyle name="Normal 2 3 2 18 4 2 2 5" xfId="26120"/>
    <cellStyle name="Normal 2 3 2 18 4 2 2 6" xfId="26121"/>
    <cellStyle name="Normal 2 3 2 18 4 2 3" xfId="9635"/>
    <cellStyle name="Normal 2 3 2 18 4 2 3 2" xfId="9636"/>
    <cellStyle name="Normal 2 3 2 18 4 2 3 2 2" xfId="26122"/>
    <cellStyle name="Normal 2 3 2 18 4 2 3 2 3" xfId="26123"/>
    <cellStyle name="Normal 2 3 2 18 4 2 3 3" xfId="9637"/>
    <cellStyle name="Normal 2 3 2 18 4 2 3 3 2" xfId="26124"/>
    <cellStyle name="Normal 2 3 2 18 4 2 3 3 3" xfId="26125"/>
    <cellStyle name="Normal 2 3 2 18 4 2 3 4" xfId="26126"/>
    <cellStyle name="Normal 2 3 2 18 4 2 3 5" xfId="26127"/>
    <cellStyle name="Normal 2 3 2 18 4 2 4" xfId="9638"/>
    <cellStyle name="Normal 2 3 2 18 4 2 4 2" xfId="26128"/>
    <cellStyle name="Normal 2 3 2 18 4 2 4 3" xfId="26129"/>
    <cellStyle name="Normal 2 3 2 18 4 2 5" xfId="9639"/>
    <cellStyle name="Normal 2 3 2 18 4 2 5 2" xfId="26130"/>
    <cellStyle name="Normal 2 3 2 18 4 2 5 3" xfId="26131"/>
    <cellStyle name="Normal 2 3 2 18 4 2 6" xfId="26132"/>
    <cellStyle name="Normal 2 3 2 18 4 2 7" xfId="26133"/>
    <cellStyle name="Normal 2 3 2 18 4 3" xfId="9640"/>
    <cellStyle name="Normal 2 3 2 18 4 3 2" xfId="9641"/>
    <cellStyle name="Normal 2 3 2 18 4 3 2 2" xfId="9642"/>
    <cellStyle name="Normal 2 3 2 18 4 3 2 2 2" xfId="26134"/>
    <cellStyle name="Normal 2 3 2 18 4 3 2 2 3" xfId="26135"/>
    <cellStyle name="Normal 2 3 2 18 4 3 2 3" xfId="9643"/>
    <cellStyle name="Normal 2 3 2 18 4 3 2 3 2" xfId="26136"/>
    <cellStyle name="Normal 2 3 2 18 4 3 2 3 3" xfId="26137"/>
    <cellStyle name="Normal 2 3 2 18 4 3 2 4" xfId="26138"/>
    <cellStyle name="Normal 2 3 2 18 4 3 2 5" xfId="26139"/>
    <cellStyle name="Normal 2 3 2 18 4 3 3" xfId="9644"/>
    <cellStyle name="Normal 2 3 2 18 4 3 3 2" xfId="26140"/>
    <cellStyle name="Normal 2 3 2 18 4 3 3 3" xfId="26141"/>
    <cellStyle name="Normal 2 3 2 18 4 3 4" xfId="9645"/>
    <cellStyle name="Normal 2 3 2 18 4 3 4 2" xfId="26142"/>
    <cellStyle name="Normal 2 3 2 18 4 3 4 3" xfId="26143"/>
    <cellStyle name="Normal 2 3 2 18 4 3 5" xfId="26144"/>
    <cellStyle name="Normal 2 3 2 18 4 3 6" xfId="26145"/>
    <cellStyle name="Normal 2 3 2 18 4 4" xfId="9646"/>
    <cellStyle name="Normal 2 3 2 18 4 4 2" xfId="9647"/>
    <cellStyle name="Normal 2 3 2 18 4 4 2 2" xfId="26146"/>
    <cellStyle name="Normal 2 3 2 18 4 4 2 3" xfId="26147"/>
    <cellStyle name="Normal 2 3 2 18 4 4 3" xfId="9648"/>
    <cellStyle name="Normal 2 3 2 18 4 4 3 2" xfId="26148"/>
    <cellStyle name="Normal 2 3 2 18 4 4 3 3" xfId="26149"/>
    <cellStyle name="Normal 2 3 2 18 4 4 4" xfId="26150"/>
    <cellStyle name="Normal 2 3 2 18 4 4 5" xfId="26151"/>
    <cellStyle name="Normal 2 3 2 18 4 5" xfId="9649"/>
    <cellStyle name="Normal 2 3 2 18 4 5 2" xfId="26152"/>
    <cellStyle name="Normal 2 3 2 18 4 5 3" xfId="26153"/>
    <cellStyle name="Normal 2 3 2 18 4 6" xfId="9650"/>
    <cellStyle name="Normal 2 3 2 18 4 6 2" xfId="26154"/>
    <cellStyle name="Normal 2 3 2 18 4 6 3" xfId="26155"/>
    <cellStyle name="Normal 2 3 2 18 4 7" xfId="26156"/>
    <cellStyle name="Normal 2 3 2 18 4 8" xfId="26157"/>
    <cellStyle name="Normal 2 3 2 18 5" xfId="9651"/>
    <cellStyle name="Normal 2 3 2 18 5 2" xfId="9652"/>
    <cellStyle name="Normal 2 3 2 18 5 2 2" xfId="9653"/>
    <cellStyle name="Normal 2 3 2 18 5 2 2 2" xfId="9654"/>
    <cellStyle name="Normal 2 3 2 18 5 2 2 2 2" xfId="26158"/>
    <cellStyle name="Normal 2 3 2 18 5 2 2 2 3" xfId="26159"/>
    <cellStyle name="Normal 2 3 2 18 5 2 2 3" xfId="9655"/>
    <cellStyle name="Normal 2 3 2 18 5 2 2 3 2" xfId="26160"/>
    <cellStyle name="Normal 2 3 2 18 5 2 2 3 3" xfId="26161"/>
    <cellStyle name="Normal 2 3 2 18 5 2 2 4" xfId="26162"/>
    <cellStyle name="Normal 2 3 2 18 5 2 2 5" xfId="26163"/>
    <cellStyle name="Normal 2 3 2 18 5 2 3" xfId="9656"/>
    <cellStyle name="Normal 2 3 2 18 5 2 3 2" xfId="26164"/>
    <cellStyle name="Normal 2 3 2 18 5 2 3 3" xfId="26165"/>
    <cellStyle name="Normal 2 3 2 18 5 2 4" xfId="9657"/>
    <cellStyle name="Normal 2 3 2 18 5 2 4 2" xfId="26166"/>
    <cellStyle name="Normal 2 3 2 18 5 2 4 3" xfId="26167"/>
    <cellStyle name="Normal 2 3 2 18 5 2 5" xfId="26168"/>
    <cellStyle name="Normal 2 3 2 18 5 2 6" xfId="26169"/>
    <cellStyle name="Normal 2 3 2 18 5 3" xfId="9658"/>
    <cellStyle name="Normal 2 3 2 18 5 3 2" xfId="9659"/>
    <cellStyle name="Normal 2 3 2 18 5 3 2 2" xfId="26170"/>
    <cellStyle name="Normal 2 3 2 18 5 3 2 3" xfId="26171"/>
    <cellStyle name="Normal 2 3 2 18 5 3 3" xfId="9660"/>
    <cellStyle name="Normal 2 3 2 18 5 3 3 2" xfId="26172"/>
    <cellStyle name="Normal 2 3 2 18 5 3 3 3" xfId="26173"/>
    <cellStyle name="Normal 2 3 2 18 5 3 4" xfId="26174"/>
    <cellStyle name="Normal 2 3 2 18 5 3 5" xfId="26175"/>
    <cellStyle name="Normal 2 3 2 18 5 4" xfId="9661"/>
    <cellStyle name="Normal 2 3 2 18 5 4 2" xfId="26176"/>
    <cellStyle name="Normal 2 3 2 18 5 4 3" xfId="26177"/>
    <cellStyle name="Normal 2 3 2 18 5 5" xfId="9662"/>
    <cellStyle name="Normal 2 3 2 18 5 5 2" xfId="26178"/>
    <cellStyle name="Normal 2 3 2 18 5 5 3" xfId="26179"/>
    <cellStyle name="Normal 2 3 2 18 5 6" xfId="26180"/>
    <cellStyle name="Normal 2 3 2 18 5 7" xfId="26181"/>
    <cellStyle name="Normal 2 3 2 18 6" xfId="9663"/>
    <cellStyle name="Normal 2 3 2 18 6 2" xfId="9664"/>
    <cellStyle name="Normal 2 3 2 18 6 2 2" xfId="9665"/>
    <cellStyle name="Normal 2 3 2 18 6 2 2 2" xfId="26182"/>
    <cellStyle name="Normal 2 3 2 18 6 2 2 3" xfId="26183"/>
    <cellStyle name="Normal 2 3 2 18 6 2 3" xfId="9666"/>
    <cellStyle name="Normal 2 3 2 18 6 2 3 2" xfId="26184"/>
    <cellStyle name="Normal 2 3 2 18 6 2 3 3" xfId="26185"/>
    <cellStyle name="Normal 2 3 2 18 6 2 4" xfId="26186"/>
    <cellStyle name="Normal 2 3 2 18 6 2 5" xfId="26187"/>
    <cellStyle name="Normal 2 3 2 18 6 3" xfId="9667"/>
    <cellStyle name="Normal 2 3 2 18 6 3 2" xfId="26188"/>
    <cellStyle name="Normal 2 3 2 18 6 3 3" xfId="26189"/>
    <cellStyle name="Normal 2 3 2 18 6 4" xfId="9668"/>
    <cellStyle name="Normal 2 3 2 18 6 4 2" xfId="26190"/>
    <cellStyle name="Normal 2 3 2 18 6 4 3" xfId="26191"/>
    <cellStyle name="Normal 2 3 2 18 6 5" xfId="26192"/>
    <cellStyle name="Normal 2 3 2 18 6 6" xfId="26193"/>
    <cellStyle name="Normal 2 3 2 18 7" xfId="9669"/>
    <cellStyle name="Normal 2 3 2 18 7 2" xfId="9670"/>
    <cellStyle name="Normal 2 3 2 18 7 2 2" xfId="26194"/>
    <cellStyle name="Normal 2 3 2 18 7 2 3" xfId="26195"/>
    <cellStyle name="Normal 2 3 2 18 7 3" xfId="9671"/>
    <cellStyle name="Normal 2 3 2 18 7 3 2" xfId="26196"/>
    <cellStyle name="Normal 2 3 2 18 7 3 3" xfId="26197"/>
    <cellStyle name="Normal 2 3 2 18 7 4" xfId="26198"/>
    <cellStyle name="Normal 2 3 2 18 7 5" xfId="26199"/>
    <cellStyle name="Normal 2 3 2 18 8" xfId="9672"/>
    <cellStyle name="Normal 2 3 2 18 8 2" xfId="26200"/>
    <cellStyle name="Normal 2 3 2 18 8 3" xfId="26201"/>
    <cellStyle name="Normal 2 3 2 18 9" xfId="9673"/>
    <cellStyle name="Normal 2 3 2 18 9 2" xfId="26202"/>
    <cellStyle name="Normal 2 3 2 18 9 3" xfId="26203"/>
    <cellStyle name="Normal 2 3 2 19" xfId="9674"/>
    <cellStyle name="Normal 2 3 2 19 10" xfId="26204"/>
    <cellStyle name="Normal 2 3 2 19 11" xfId="26205"/>
    <cellStyle name="Normal 2 3 2 19 2" xfId="9675"/>
    <cellStyle name="Normal 2 3 2 19 2 2" xfId="9676"/>
    <cellStyle name="Normal 2 3 2 19 2 2 2" xfId="9677"/>
    <cellStyle name="Normal 2 3 2 19 2 2 2 2" xfId="9678"/>
    <cellStyle name="Normal 2 3 2 19 2 2 2 2 2" xfId="9679"/>
    <cellStyle name="Normal 2 3 2 19 2 2 2 2 2 2" xfId="26206"/>
    <cellStyle name="Normal 2 3 2 19 2 2 2 2 2 3" xfId="26207"/>
    <cellStyle name="Normal 2 3 2 19 2 2 2 2 3" xfId="9680"/>
    <cellStyle name="Normal 2 3 2 19 2 2 2 2 3 2" xfId="26208"/>
    <cellStyle name="Normal 2 3 2 19 2 2 2 2 3 3" xfId="26209"/>
    <cellStyle name="Normal 2 3 2 19 2 2 2 2 4" xfId="26210"/>
    <cellStyle name="Normal 2 3 2 19 2 2 2 2 5" xfId="26211"/>
    <cellStyle name="Normal 2 3 2 19 2 2 2 3" xfId="9681"/>
    <cellStyle name="Normal 2 3 2 19 2 2 2 3 2" xfId="26212"/>
    <cellStyle name="Normal 2 3 2 19 2 2 2 3 3" xfId="26213"/>
    <cellStyle name="Normal 2 3 2 19 2 2 2 4" xfId="9682"/>
    <cellStyle name="Normal 2 3 2 19 2 2 2 4 2" xfId="26214"/>
    <cellStyle name="Normal 2 3 2 19 2 2 2 4 3" xfId="26215"/>
    <cellStyle name="Normal 2 3 2 19 2 2 2 5" xfId="26216"/>
    <cellStyle name="Normal 2 3 2 19 2 2 2 6" xfId="26217"/>
    <cellStyle name="Normal 2 3 2 19 2 2 3" xfId="9683"/>
    <cellStyle name="Normal 2 3 2 19 2 2 3 2" xfId="9684"/>
    <cellStyle name="Normal 2 3 2 19 2 2 3 2 2" xfId="26218"/>
    <cellStyle name="Normal 2 3 2 19 2 2 3 2 3" xfId="26219"/>
    <cellStyle name="Normal 2 3 2 19 2 2 3 3" xfId="9685"/>
    <cellStyle name="Normal 2 3 2 19 2 2 3 3 2" xfId="26220"/>
    <cellStyle name="Normal 2 3 2 19 2 2 3 3 3" xfId="26221"/>
    <cellStyle name="Normal 2 3 2 19 2 2 3 4" xfId="26222"/>
    <cellStyle name="Normal 2 3 2 19 2 2 3 5" xfId="26223"/>
    <cellStyle name="Normal 2 3 2 19 2 2 4" xfId="9686"/>
    <cellStyle name="Normal 2 3 2 19 2 2 4 2" xfId="26224"/>
    <cellStyle name="Normal 2 3 2 19 2 2 4 3" xfId="26225"/>
    <cellStyle name="Normal 2 3 2 19 2 2 5" xfId="9687"/>
    <cellStyle name="Normal 2 3 2 19 2 2 5 2" xfId="26226"/>
    <cellStyle name="Normal 2 3 2 19 2 2 5 3" xfId="26227"/>
    <cellStyle name="Normal 2 3 2 19 2 2 6" xfId="26228"/>
    <cellStyle name="Normal 2 3 2 19 2 2 7" xfId="26229"/>
    <cellStyle name="Normal 2 3 2 19 2 3" xfId="9688"/>
    <cellStyle name="Normal 2 3 2 19 2 3 2" xfId="9689"/>
    <cellStyle name="Normal 2 3 2 19 2 3 2 2" xfId="9690"/>
    <cellStyle name="Normal 2 3 2 19 2 3 2 2 2" xfId="26230"/>
    <cellStyle name="Normal 2 3 2 19 2 3 2 2 3" xfId="26231"/>
    <cellStyle name="Normal 2 3 2 19 2 3 2 3" xfId="9691"/>
    <cellStyle name="Normal 2 3 2 19 2 3 2 3 2" xfId="26232"/>
    <cellStyle name="Normal 2 3 2 19 2 3 2 3 3" xfId="26233"/>
    <cellStyle name="Normal 2 3 2 19 2 3 2 4" xfId="26234"/>
    <cellStyle name="Normal 2 3 2 19 2 3 2 5" xfId="26235"/>
    <cellStyle name="Normal 2 3 2 19 2 3 3" xfId="9692"/>
    <cellStyle name="Normal 2 3 2 19 2 3 3 2" xfId="26236"/>
    <cellStyle name="Normal 2 3 2 19 2 3 3 3" xfId="26237"/>
    <cellStyle name="Normal 2 3 2 19 2 3 4" xfId="9693"/>
    <cellStyle name="Normal 2 3 2 19 2 3 4 2" xfId="26238"/>
    <cellStyle name="Normal 2 3 2 19 2 3 4 3" xfId="26239"/>
    <cellStyle name="Normal 2 3 2 19 2 3 5" xfId="26240"/>
    <cellStyle name="Normal 2 3 2 19 2 3 6" xfId="26241"/>
    <cellStyle name="Normal 2 3 2 19 2 4" xfId="9694"/>
    <cellStyle name="Normal 2 3 2 19 2 4 2" xfId="9695"/>
    <cellStyle name="Normal 2 3 2 19 2 4 2 2" xfId="26242"/>
    <cellStyle name="Normal 2 3 2 19 2 4 2 3" xfId="26243"/>
    <cellStyle name="Normal 2 3 2 19 2 4 3" xfId="9696"/>
    <cellStyle name="Normal 2 3 2 19 2 4 3 2" xfId="26244"/>
    <cellStyle name="Normal 2 3 2 19 2 4 3 3" xfId="26245"/>
    <cellStyle name="Normal 2 3 2 19 2 4 4" xfId="26246"/>
    <cellStyle name="Normal 2 3 2 19 2 4 5" xfId="26247"/>
    <cellStyle name="Normal 2 3 2 19 2 5" xfId="9697"/>
    <cellStyle name="Normal 2 3 2 19 2 5 2" xfId="26248"/>
    <cellStyle name="Normal 2 3 2 19 2 5 3" xfId="26249"/>
    <cellStyle name="Normal 2 3 2 19 2 6" xfId="9698"/>
    <cellStyle name="Normal 2 3 2 19 2 6 2" xfId="26250"/>
    <cellStyle name="Normal 2 3 2 19 2 6 3" xfId="26251"/>
    <cellStyle name="Normal 2 3 2 19 2 7" xfId="26252"/>
    <cellStyle name="Normal 2 3 2 19 2 8" xfId="26253"/>
    <cellStyle name="Normal 2 3 2 19 3" xfId="9699"/>
    <cellStyle name="Normal 2 3 2 19 3 2" xfId="9700"/>
    <cellStyle name="Normal 2 3 2 19 3 2 2" xfId="9701"/>
    <cellStyle name="Normal 2 3 2 19 3 2 2 2" xfId="9702"/>
    <cellStyle name="Normal 2 3 2 19 3 2 2 2 2" xfId="9703"/>
    <cellStyle name="Normal 2 3 2 19 3 2 2 2 2 2" xfId="26254"/>
    <cellStyle name="Normal 2 3 2 19 3 2 2 2 2 3" xfId="26255"/>
    <cellStyle name="Normal 2 3 2 19 3 2 2 2 3" xfId="9704"/>
    <cellStyle name="Normal 2 3 2 19 3 2 2 2 3 2" xfId="26256"/>
    <cellStyle name="Normal 2 3 2 19 3 2 2 2 3 3" xfId="26257"/>
    <cellStyle name="Normal 2 3 2 19 3 2 2 2 4" xfId="26258"/>
    <cellStyle name="Normal 2 3 2 19 3 2 2 2 5" xfId="26259"/>
    <cellStyle name="Normal 2 3 2 19 3 2 2 3" xfId="9705"/>
    <cellStyle name="Normal 2 3 2 19 3 2 2 3 2" xfId="26260"/>
    <cellStyle name="Normal 2 3 2 19 3 2 2 3 3" xfId="26261"/>
    <cellStyle name="Normal 2 3 2 19 3 2 2 4" xfId="9706"/>
    <cellStyle name="Normal 2 3 2 19 3 2 2 4 2" xfId="26262"/>
    <cellStyle name="Normal 2 3 2 19 3 2 2 4 3" xfId="26263"/>
    <cellStyle name="Normal 2 3 2 19 3 2 2 5" xfId="26264"/>
    <cellStyle name="Normal 2 3 2 19 3 2 2 6" xfId="26265"/>
    <cellStyle name="Normal 2 3 2 19 3 2 3" xfId="9707"/>
    <cellStyle name="Normal 2 3 2 19 3 2 3 2" xfId="9708"/>
    <cellStyle name="Normal 2 3 2 19 3 2 3 2 2" xfId="26266"/>
    <cellStyle name="Normal 2 3 2 19 3 2 3 2 3" xfId="26267"/>
    <cellStyle name="Normal 2 3 2 19 3 2 3 3" xfId="9709"/>
    <cellStyle name="Normal 2 3 2 19 3 2 3 3 2" xfId="26268"/>
    <cellStyle name="Normal 2 3 2 19 3 2 3 3 3" xfId="26269"/>
    <cellStyle name="Normal 2 3 2 19 3 2 3 4" xfId="26270"/>
    <cellStyle name="Normal 2 3 2 19 3 2 3 5" xfId="26271"/>
    <cellStyle name="Normal 2 3 2 19 3 2 4" xfId="9710"/>
    <cellStyle name="Normal 2 3 2 19 3 2 4 2" xfId="26272"/>
    <cellStyle name="Normal 2 3 2 19 3 2 4 3" xfId="26273"/>
    <cellStyle name="Normal 2 3 2 19 3 2 5" xfId="9711"/>
    <cellStyle name="Normal 2 3 2 19 3 2 5 2" xfId="26274"/>
    <cellStyle name="Normal 2 3 2 19 3 2 5 3" xfId="26275"/>
    <cellStyle name="Normal 2 3 2 19 3 2 6" xfId="26276"/>
    <cellStyle name="Normal 2 3 2 19 3 2 7" xfId="26277"/>
    <cellStyle name="Normal 2 3 2 19 3 3" xfId="9712"/>
    <cellStyle name="Normal 2 3 2 19 3 3 2" xfId="9713"/>
    <cellStyle name="Normal 2 3 2 19 3 3 2 2" xfId="9714"/>
    <cellStyle name="Normal 2 3 2 19 3 3 2 2 2" xfId="26278"/>
    <cellStyle name="Normal 2 3 2 19 3 3 2 2 3" xfId="26279"/>
    <cellStyle name="Normal 2 3 2 19 3 3 2 3" xfId="9715"/>
    <cellStyle name="Normal 2 3 2 19 3 3 2 3 2" xfId="26280"/>
    <cellStyle name="Normal 2 3 2 19 3 3 2 3 3" xfId="26281"/>
    <cellStyle name="Normal 2 3 2 19 3 3 2 4" xfId="26282"/>
    <cellStyle name="Normal 2 3 2 19 3 3 2 5" xfId="26283"/>
    <cellStyle name="Normal 2 3 2 19 3 3 3" xfId="9716"/>
    <cellStyle name="Normal 2 3 2 19 3 3 3 2" xfId="26284"/>
    <cellStyle name="Normal 2 3 2 19 3 3 3 3" xfId="26285"/>
    <cellStyle name="Normal 2 3 2 19 3 3 4" xfId="9717"/>
    <cellStyle name="Normal 2 3 2 19 3 3 4 2" xfId="26286"/>
    <cellStyle name="Normal 2 3 2 19 3 3 4 3" xfId="26287"/>
    <cellStyle name="Normal 2 3 2 19 3 3 5" xfId="26288"/>
    <cellStyle name="Normal 2 3 2 19 3 3 6" xfId="26289"/>
    <cellStyle name="Normal 2 3 2 19 3 4" xfId="9718"/>
    <cellStyle name="Normal 2 3 2 19 3 4 2" xfId="9719"/>
    <cellStyle name="Normal 2 3 2 19 3 4 2 2" xfId="26290"/>
    <cellStyle name="Normal 2 3 2 19 3 4 2 3" xfId="26291"/>
    <cellStyle name="Normal 2 3 2 19 3 4 3" xfId="9720"/>
    <cellStyle name="Normal 2 3 2 19 3 4 3 2" xfId="26292"/>
    <cellStyle name="Normal 2 3 2 19 3 4 3 3" xfId="26293"/>
    <cellStyle name="Normal 2 3 2 19 3 4 4" xfId="26294"/>
    <cellStyle name="Normal 2 3 2 19 3 4 5" xfId="26295"/>
    <cellStyle name="Normal 2 3 2 19 3 5" xfId="9721"/>
    <cellStyle name="Normal 2 3 2 19 3 5 2" xfId="26296"/>
    <cellStyle name="Normal 2 3 2 19 3 5 3" xfId="26297"/>
    <cellStyle name="Normal 2 3 2 19 3 6" xfId="9722"/>
    <cellStyle name="Normal 2 3 2 19 3 6 2" xfId="26298"/>
    <cellStyle name="Normal 2 3 2 19 3 6 3" xfId="26299"/>
    <cellStyle name="Normal 2 3 2 19 3 7" xfId="26300"/>
    <cellStyle name="Normal 2 3 2 19 3 8" xfId="26301"/>
    <cellStyle name="Normal 2 3 2 19 4" xfId="9723"/>
    <cellStyle name="Normal 2 3 2 19 4 2" xfId="9724"/>
    <cellStyle name="Normal 2 3 2 19 4 2 2" xfId="9725"/>
    <cellStyle name="Normal 2 3 2 19 4 2 2 2" xfId="9726"/>
    <cellStyle name="Normal 2 3 2 19 4 2 2 2 2" xfId="9727"/>
    <cellStyle name="Normal 2 3 2 19 4 2 2 2 2 2" xfId="26302"/>
    <cellStyle name="Normal 2 3 2 19 4 2 2 2 2 3" xfId="26303"/>
    <cellStyle name="Normal 2 3 2 19 4 2 2 2 3" xfId="9728"/>
    <cellStyle name="Normal 2 3 2 19 4 2 2 2 3 2" xfId="26304"/>
    <cellStyle name="Normal 2 3 2 19 4 2 2 2 3 3" xfId="26305"/>
    <cellStyle name="Normal 2 3 2 19 4 2 2 2 4" xfId="26306"/>
    <cellStyle name="Normal 2 3 2 19 4 2 2 2 5" xfId="26307"/>
    <cellStyle name="Normal 2 3 2 19 4 2 2 3" xfId="9729"/>
    <cellStyle name="Normal 2 3 2 19 4 2 2 3 2" xfId="26308"/>
    <cellStyle name="Normal 2 3 2 19 4 2 2 3 3" xfId="26309"/>
    <cellStyle name="Normal 2 3 2 19 4 2 2 4" xfId="9730"/>
    <cellStyle name="Normal 2 3 2 19 4 2 2 4 2" xfId="26310"/>
    <cellStyle name="Normal 2 3 2 19 4 2 2 4 3" xfId="26311"/>
    <cellStyle name="Normal 2 3 2 19 4 2 2 5" xfId="26312"/>
    <cellStyle name="Normal 2 3 2 19 4 2 2 6" xfId="26313"/>
    <cellStyle name="Normal 2 3 2 19 4 2 3" xfId="9731"/>
    <cellStyle name="Normal 2 3 2 19 4 2 3 2" xfId="9732"/>
    <cellStyle name="Normal 2 3 2 19 4 2 3 2 2" xfId="26314"/>
    <cellStyle name="Normal 2 3 2 19 4 2 3 2 3" xfId="26315"/>
    <cellStyle name="Normal 2 3 2 19 4 2 3 3" xfId="9733"/>
    <cellStyle name="Normal 2 3 2 19 4 2 3 3 2" xfId="26316"/>
    <cellStyle name="Normal 2 3 2 19 4 2 3 3 3" xfId="26317"/>
    <cellStyle name="Normal 2 3 2 19 4 2 3 4" xfId="26318"/>
    <cellStyle name="Normal 2 3 2 19 4 2 3 5" xfId="26319"/>
    <cellStyle name="Normal 2 3 2 19 4 2 4" xfId="9734"/>
    <cellStyle name="Normal 2 3 2 19 4 2 4 2" xfId="26320"/>
    <cellStyle name="Normal 2 3 2 19 4 2 4 3" xfId="26321"/>
    <cellStyle name="Normal 2 3 2 19 4 2 5" xfId="9735"/>
    <cellStyle name="Normal 2 3 2 19 4 2 5 2" xfId="26322"/>
    <cellStyle name="Normal 2 3 2 19 4 2 5 3" xfId="26323"/>
    <cellStyle name="Normal 2 3 2 19 4 2 6" xfId="26324"/>
    <cellStyle name="Normal 2 3 2 19 4 2 7" xfId="26325"/>
    <cellStyle name="Normal 2 3 2 19 4 3" xfId="9736"/>
    <cellStyle name="Normal 2 3 2 19 4 3 2" xfId="9737"/>
    <cellStyle name="Normal 2 3 2 19 4 3 2 2" xfId="9738"/>
    <cellStyle name="Normal 2 3 2 19 4 3 2 2 2" xfId="26326"/>
    <cellStyle name="Normal 2 3 2 19 4 3 2 2 3" xfId="26327"/>
    <cellStyle name="Normal 2 3 2 19 4 3 2 3" xfId="9739"/>
    <cellStyle name="Normal 2 3 2 19 4 3 2 3 2" xfId="26328"/>
    <cellStyle name="Normal 2 3 2 19 4 3 2 3 3" xfId="26329"/>
    <cellStyle name="Normal 2 3 2 19 4 3 2 4" xfId="26330"/>
    <cellStyle name="Normal 2 3 2 19 4 3 2 5" xfId="26331"/>
    <cellStyle name="Normal 2 3 2 19 4 3 3" xfId="9740"/>
    <cellStyle name="Normal 2 3 2 19 4 3 3 2" xfId="26332"/>
    <cellStyle name="Normal 2 3 2 19 4 3 3 3" xfId="26333"/>
    <cellStyle name="Normal 2 3 2 19 4 3 4" xfId="9741"/>
    <cellStyle name="Normal 2 3 2 19 4 3 4 2" xfId="26334"/>
    <cellStyle name="Normal 2 3 2 19 4 3 4 3" xfId="26335"/>
    <cellStyle name="Normal 2 3 2 19 4 3 5" xfId="26336"/>
    <cellStyle name="Normal 2 3 2 19 4 3 6" xfId="26337"/>
    <cellStyle name="Normal 2 3 2 19 4 4" xfId="9742"/>
    <cellStyle name="Normal 2 3 2 19 4 4 2" xfId="9743"/>
    <cellStyle name="Normal 2 3 2 19 4 4 2 2" xfId="26338"/>
    <cellStyle name="Normal 2 3 2 19 4 4 2 3" xfId="26339"/>
    <cellStyle name="Normal 2 3 2 19 4 4 3" xfId="9744"/>
    <cellStyle name="Normal 2 3 2 19 4 4 3 2" xfId="26340"/>
    <cellStyle name="Normal 2 3 2 19 4 4 3 3" xfId="26341"/>
    <cellStyle name="Normal 2 3 2 19 4 4 4" xfId="26342"/>
    <cellStyle name="Normal 2 3 2 19 4 4 5" xfId="26343"/>
    <cellStyle name="Normal 2 3 2 19 4 5" xfId="9745"/>
    <cellStyle name="Normal 2 3 2 19 4 5 2" xfId="26344"/>
    <cellStyle name="Normal 2 3 2 19 4 5 3" xfId="26345"/>
    <cellStyle name="Normal 2 3 2 19 4 6" xfId="9746"/>
    <cellStyle name="Normal 2 3 2 19 4 6 2" xfId="26346"/>
    <cellStyle name="Normal 2 3 2 19 4 6 3" xfId="26347"/>
    <cellStyle name="Normal 2 3 2 19 4 7" xfId="26348"/>
    <cellStyle name="Normal 2 3 2 19 4 8" xfId="26349"/>
    <cellStyle name="Normal 2 3 2 19 5" xfId="9747"/>
    <cellStyle name="Normal 2 3 2 19 5 2" xfId="9748"/>
    <cellStyle name="Normal 2 3 2 19 5 2 2" xfId="9749"/>
    <cellStyle name="Normal 2 3 2 19 5 2 2 2" xfId="9750"/>
    <cellStyle name="Normal 2 3 2 19 5 2 2 2 2" xfId="26350"/>
    <cellStyle name="Normal 2 3 2 19 5 2 2 2 3" xfId="26351"/>
    <cellStyle name="Normal 2 3 2 19 5 2 2 3" xfId="9751"/>
    <cellStyle name="Normal 2 3 2 19 5 2 2 3 2" xfId="26352"/>
    <cellStyle name="Normal 2 3 2 19 5 2 2 3 3" xfId="26353"/>
    <cellStyle name="Normal 2 3 2 19 5 2 2 4" xfId="26354"/>
    <cellStyle name="Normal 2 3 2 19 5 2 2 5" xfId="26355"/>
    <cellStyle name="Normal 2 3 2 19 5 2 3" xfId="9752"/>
    <cellStyle name="Normal 2 3 2 19 5 2 3 2" xfId="26356"/>
    <cellStyle name="Normal 2 3 2 19 5 2 3 3" xfId="26357"/>
    <cellStyle name="Normal 2 3 2 19 5 2 4" xfId="9753"/>
    <cellStyle name="Normal 2 3 2 19 5 2 4 2" xfId="26358"/>
    <cellStyle name="Normal 2 3 2 19 5 2 4 3" xfId="26359"/>
    <cellStyle name="Normal 2 3 2 19 5 2 5" xfId="26360"/>
    <cellStyle name="Normal 2 3 2 19 5 2 6" xfId="26361"/>
    <cellStyle name="Normal 2 3 2 19 5 3" xfId="9754"/>
    <cellStyle name="Normal 2 3 2 19 5 3 2" xfId="9755"/>
    <cellStyle name="Normal 2 3 2 19 5 3 2 2" xfId="26362"/>
    <cellStyle name="Normal 2 3 2 19 5 3 2 3" xfId="26363"/>
    <cellStyle name="Normal 2 3 2 19 5 3 3" xfId="9756"/>
    <cellStyle name="Normal 2 3 2 19 5 3 3 2" xfId="26364"/>
    <cellStyle name="Normal 2 3 2 19 5 3 3 3" xfId="26365"/>
    <cellStyle name="Normal 2 3 2 19 5 3 4" xfId="26366"/>
    <cellStyle name="Normal 2 3 2 19 5 3 5" xfId="26367"/>
    <cellStyle name="Normal 2 3 2 19 5 4" xfId="9757"/>
    <cellStyle name="Normal 2 3 2 19 5 4 2" xfId="26368"/>
    <cellStyle name="Normal 2 3 2 19 5 4 3" xfId="26369"/>
    <cellStyle name="Normal 2 3 2 19 5 5" xfId="9758"/>
    <cellStyle name="Normal 2 3 2 19 5 5 2" xfId="26370"/>
    <cellStyle name="Normal 2 3 2 19 5 5 3" xfId="26371"/>
    <cellStyle name="Normal 2 3 2 19 5 6" xfId="26372"/>
    <cellStyle name="Normal 2 3 2 19 5 7" xfId="26373"/>
    <cellStyle name="Normal 2 3 2 19 6" xfId="9759"/>
    <cellStyle name="Normal 2 3 2 19 6 2" xfId="9760"/>
    <cellStyle name="Normal 2 3 2 19 6 2 2" xfId="9761"/>
    <cellStyle name="Normal 2 3 2 19 6 2 2 2" xfId="26374"/>
    <cellStyle name="Normal 2 3 2 19 6 2 2 3" xfId="26375"/>
    <cellStyle name="Normal 2 3 2 19 6 2 3" xfId="9762"/>
    <cellStyle name="Normal 2 3 2 19 6 2 3 2" xfId="26376"/>
    <cellStyle name="Normal 2 3 2 19 6 2 3 3" xfId="26377"/>
    <cellStyle name="Normal 2 3 2 19 6 2 4" xfId="26378"/>
    <cellStyle name="Normal 2 3 2 19 6 2 5" xfId="26379"/>
    <cellStyle name="Normal 2 3 2 19 6 3" xfId="9763"/>
    <cellStyle name="Normal 2 3 2 19 6 3 2" xfId="26380"/>
    <cellStyle name="Normal 2 3 2 19 6 3 3" xfId="26381"/>
    <cellStyle name="Normal 2 3 2 19 6 4" xfId="9764"/>
    <cellStyle name="Normal 2 3 2 19 6 4 2" xfId="26382"/>
    <cellStyle name="Normal 2 3 2 19 6 4 3" xfId="26383"/>
    <cellStyle name="Normal 2 3 2 19 6 5" xfId="26384"/>
    <cellStyle name="Normal 2 3 2 19 6 6" xfId="26385"/>
    <cellStyle name="Normal 2 3 2 19 7" xfId="9765"/>
    <cellStyle name="Normal 2 3 2 19 7 2" xfId="9766"/>
    <cellStyle name="Normal 2 3 2 19 7 2 2" xfId="26386"/>
    <cellStyle name="Normal 2 3 2 19 7 2 3" xfId="26387"/>
    <cellStyle name="Normal 2 3 2 19 7 3" xfId="9767"/>
    <cellStyle name="Normal 2 3 2 19 7 3 2" xfId="26388"/>
    <cellStyle name="Normal 2 3 2 19 7 3 3" xfId="26389"/>
    <cellStyle name="Normal 2 3 2 19 7 4" xfId="26390"/>
    <cellStyle name="Normal 2 3 2 19 7 5" xfId="26391"/>
    <cellStyle name="Normal 2 3 2 19 8" xfId="9768"/>
    <cellStyle name="Normal 2 3 2 19 8 2" xfId="26392"/>
    <cellStyle name="Normal 2 3 2 19 8 3" xfId="26393"/>
    <cellStyle name="Normal 2 3 2 19 9" xfId="9769"/>
    <cellStyle name="Normal 2 3 2 19 9 2" xfId="26394"/>
    <cellStyle name="Normal 2 3 2 19 9 3" xfId="26395"/>
    <cellStyle name="Normal 2 3 2 2" xfId="9770"/>
    <cellStyle name="Normal 2 3 2 2 10" xfId="9771"/>
    <cellStyle name="Normal 2 3 2 2 10 2" xfId="9772"/>
    <cellStyle name="Normal 2 3 2 2 10 2 2" xfId="26396"/>
    <cellStyle name="Normal 2 3 2 2 10 2 3" xfId="26397"/>
    <cellStyle name="Normal 2 3 2 2 10 3" xfId="9773"/>
    <cellStyle name="Normal 2 3 2 2 10 3 2" xfId="26398"/>
    <cellStyle name="Normal 2 3 2 2 10 3 3" xfId="26399"/>
    <cellStyle name="Normal 2 3 2 2 10 4" xfId="9774"/>
    <cellStyle name="Normal 2 3 2 2 10 4 2" xfId="26400"/>
    <cellStyle name="Normal 2 3 2 2 10 4 3" xfId="26401"/>
    <cellStyle name="Normal 2 3 2 2 10 5" xfId="9775"/>
    <cellStyle name="Normal 2 3 2 2 10 5 2" xfId="26402"/>
    <cellStyle name="Normal 2 3 2 2 10 5 3" xfId="26403"/>
    <cellStyle name="Normal 2 3 2 2 10 6" xfId="26404"/>
    <cellStyle name="Normal 2 3 2 2 10 7" xfId="26405"/>
    <cellStyle name="Normal 2 3 2 2 11" xfId="9776"/>
    <cellStyle name="Normal 2 3 2 2 11 2" xfId="9777"/>
    <cellStyle name="Normal 2 3 2 2 11 2 2" xfId="26406"/>
    <cellStyle name="Normal 2 3 2 2 11 2 3" xfId="26407"/>
    <cellStyle name="Normal 2 3 2 2 11 3" xfId="9778"/>
    <cellStyle name="Normal 2 3 2 2 11 3 2" xfId="26408"/>
    <cellStyle name="Normal 2 3 2 2 11 3 3" xfId="26409"/>
    <cellStyle name="Normal 2 3 2 2 11 4" xfId="9779"/>
    <cellStyle name="Normal 2 3 2 2 11 4 2" xfId="26410"/>
    <cellStyle name="Normal 2 3 2 2 11 4 3" xfId="26411"/>
    <cellStyle name="Normal 2 3 2 2 11 5" xfId="9780"/>
    <cellStyle name="Normal 2 3 2 2 11 5 2" xfId="26412"/>
    <cellStyle name="Normal 2 3 2 2 11 5 3" xfId="26413"/>
    <cellStyle name="Normal 2 3 2 2 11 6" xfId="26414"/>
    <cellStyle name="Normal 2 3 2 2 11 7" xfId="26415"/>
    <cellStyle name="Normal 2 3 2 2 12" xfId="9781"/>
    <cellStyle name="Normal 2 3 2 2 12 2" xfId="9782"/>
    <cellStyle name="Normal 2 3 2 2 12 2 2" xfId="26416"/>
    <cellStyle name="Normal 2 3 2 2 12 2 3" xfId="26417"/>
    <cellStyle name="Normal 2 3 2 2 12 3" xfId="9783"/>
    <cellStyle name="Normal 2 3 2 2 12 3 2" xfId="26418"/>
    <cellStyle name="Normal 2 3 2 2 12 3 3" xfId="26419"/>
    <cellStyle name="Normal 2 3 2 2 12 4" xfId="9784"/>
    <cellStyle name="Normal 2 3 2 2 12 4 2" xfId="26420"/>
    <cellStyle name="Normal 2 3 2 2 12 4 3" xfId="26421"/>
    <cellStyle name="Normal 2 3 2 2 12 5" xfId="9785"/>
    <cellStyle name="Normal 2 3 2 2 12 5 2" xfId="26422"/>
    <cellStyle name="Normal 2 3 2 2 12 5 3" xfId="26423"/>
    <cellStyle name="Normal 2 3 2 2 12 6" xfId="26424"/>
    <cellStyle name="Normal 2 3 2 2 12 7" xfId="26425"/>
    <cellStyle name="Normal 2 3 2 2 13" xfId="9786"/>
    <cellStyle name="Normal 2 3 2 2 13 2" xfId="9787"/>
    <cellStyle name="Normal 2 3 2 2 13 2 2" xfId="26426"/>
    <cellStyle name="Normal 2 3 2 2 13 2 3" xfId="26427"/>
    <cellStyle name="Normal 2 3 2 2 13 3" xfId="9788"/>
    <cellStyle name="Normal 2 3 2 2 13 3 2" xfId="26428"/>
    <cellStyle name="Normal 2 3 2 2 13 3 3" xfId="26429"/>
    <cellStyle name="Normal 2 3 2 2 13 4" xfId="9789"/>
    <cellStyle name="Normal 2 3 2 2 13 4 2" xfId="26430"/>
    <cellStyle name="Normal 2 3 2 2 13 4 3" xfId="26431"/>
    <cellStyle name="Normal 2 3 2 2 13 5" xfId="9790"/>
    <cellStyle name="Normal 2 3 2 2 13 5 2" xfId="26432"/>
    <cellStyle name="Normal 2 3 2 2 13 5 3" xfId="26433"/>
    <cellStyle name="Normal 2 3 2 2 13 6" xfId="26434"/>
    <cellStyle name="Normal 2 3 2 2 13 7" xfId="26435"/>
    <cellStyle name="Normal 2 3 2 2 14" xfId="9791"/>
    <cellStyle name="Normal 2 3 2 2 14 2" xfId="9792"/>
    <cellStyle name="Normal 2 3 2 2 14 2 2" xfId="26436"/>
    <cellStyle name="Normal 2 3 2 2 14 2 3" xfId="26437"/>
    <cellStyle name="Normal 2 3 2 2 14 3" xfId="9793"/>
    <cellStyle name="Normal 2 3 2 2 14 3 2" xfId="26438"/>
    <cellStyle name="Normal 2 3 2 2 14 3 3" xfId="26439"/>
    <cellStyle name="Normal 2 3 2 2 14 4" xfId="9794"/>
    <cellStyle name="Normal 2 3 2 2 14 4 2" xfId="26440"/>
    <cellStyle name="Normal 2 3 2 2 14 4 3" xfId="26441"/>
    <cellStyle name="Normal 2 3 2 2 14 5" xfId="9795"/>
    <cellStyle name="Normal 2 3 2 2 14 5 2" xfId="26442"/>
    <cellStyle name="Normal 2 3 2 2 14 5 3" xfId="26443"/>
    <cellStyle name="Normal 2 3 2 2 14 6" xfId="26444"/>
    <cellStyle name="Normal 2 3 2 2 14 7" xfId="26445"/>
    <cellStyle name="Normal 2 3 2 2 15" xfId="9796"/>
    <cellStyle name="Normal 2 3 2 2 15 2" xfId="9797"/>
    <cellStyle name="Normal 2 3 2 2 15 2 2" xfId="26446"/>
    <cellStyle name="Normal 2 3 2 2 15 2 3" xfId="26447"/>
    <cellStyle name="Normal 2 3 2 2 15 3" xfId="9798"/>
    <cellStyle name="Normal 2 3 2 2 15 3 2" xfId="26448"/>
    <cellStyle name="Normal 2 3 2 2 15 3 3" xfId="26449"/>
    <cellStyle name="Normal 2 3 2 2 15 4" xfId="9799"/>
    <cellStyle name="Normal 2 3 2 2 15 4 2" xfId="26450"/>
    <cellStyle name="Normal 2 3 2 2 15 4 3" xfId="26451"/>
    <cellStyle name="Normal 2 3 2 2 15 5" xfId="9800"/>
    <cellStyle name="Normal 2 3 2 2 15 5 2" xfId="26452"/>
    <cellStyle name="Normal 2 3 2 2 15 5 3" xfId="26453"/>
    <cellStyle name="Normal 2 3 2 2 15 6" xfId="26454"/>
    <cellStyle name="Normal 2 3 2 2 15 7" xfId="26455"/>
    <cellStyle name="Normal 2 3 2 2 16" xfId="9801"/>
    <cellStyle name="Normal 2 3 2 2 16 2" xfId="9802"/>
    <cellStyle name="Normal 2 3 2 2 16 2 2" xfId="26456"/>
    <cellStyle name="Normal 2 3 2 2 16 2 3" xfId="26457"/>
    <cellStyle name="Normal 2 3 2 2 16 3" xfId="9803"/>
    <cellStyle name="Normal 2 3 2 2 16 3 2" xfId="26458"/>
    <cellStyle name="Normal 2 3 2 2 16 3 3" xfId="26459"/>
    <cellStyle name="Normal 2 3 2 2 16 4" xfId="9804"/>
    <cellStyle name="Normal 2 3 2 2 16 4 2" xfId="26460"/>
    <cellStyle name="Normal 2 3 2 2 16 4 3" xfId="26461"/>
    <cellStyle name="Normal 2 3 2 2 16 5" xfId="9805"/>
    <cellStyle name="Normal 2 3 2 2 16 5 2" xfId="26462"/>
    <cellStyle name="Normal 2 3 2 2 16 5 3" xfId="26463"/>
    <cellStyle name="Normal 2 3 2 2 16 6" xfId="26464"/>
    <cellStyle name="Normal 2 3 2 2 16 7" xfId="26465"/>
    <cellStyle name="Normal 2 3 2 2 17" xfId="9806"/>
    <cellStyle name="Normal 2 3 2 2 17 2" xfId="9807"/>
    <cellStyle name="Normal 2 3 2 2 17 2 2" xfId="26466"/>
    <cellStyle name="Normal 2 3 2 2 17 2 3" xfId="26467"/>
    <cellStyle name="Normal 2 3 2 2 17 3" xfId="9808"/>
    <cellStyle name="Normal 2 3 2 2 17 3 2" xfId="26468"/>
    <cellStyle name="Normal 2 3 2 2 17 3 3" xfId="26469"/>
    <cellStyle name="Normal 2 3 2 2 17 4" xfId="9809"/>
    <cellStyle name="Normal 2 3 2 2 17 4 2" xfId="26470"/>
    <cellStyle name="Normal 2 3 2 2 17 4 3" xfId="26471"/>
    <cellStyle name="Normal 2 3 2 2 17 5" xfId="9810"/>
    <cellStyle name="Normal 2 3 2 2 17 5 2" xfId="26472"/>
    <cellStyle name="Normal 2 3 2 2 17 5 3" xfId="26473"/>
    <cellStyle name="Normal 2 3 2 2 17 6" xfId="26474"/>
    <cellStyle name="Normal 2 3 2 2 17 7" xfId="26475"/>
    <cellStyle name="Normal 2 3 2 2 18" xfId="9811"/>
    <cellStyle name="Normal 2 3 2 2 18 2" xfId="9812"/>
    <cellStyle name="Normal 2 3 2 2 18 2 2" xfId="26476"/>
    <cellStyle name="Normal 2 3 2 2 18 2 3" xfId="26477"/>
    <cellStyle name="Normal 2 3 2 2 18 3" xfId="9813"/>
    <cellStyle name="Normal 2 3 2 2 18 3 2" xfId="26478"/>
    <cellStyle name="Normal 2 3 2 2 18 3 3" xfId="26479"/>
    <cellStyle name="Normal 2 3 2 2 18 4" xfId="9814"/>
    <cellStyle name="Normal 2 3 2 2 18 4 2" xfId="26480"/>
    <cellStyle name="Normal 2 3 2 2 18 4 3" xfId="26481"/>
    <cellStyle name="Normal 2 3 2 2 18 5" xfId="9815"/>
    <cellStyle name="Normal 2 3 2 2 18 5 2" xfId="26482"/>
    <cellStyle name="Normal 2 3 2 2 18 5 3" xfId="26483"/>
    <cellStyle name="Normal 2 3 2 2 18 6" xfId="26484"/>
    <cellStyle name="Normal 2 3 2 2 18 7" xfId="26485"/>
    <cellStyle name="Normal 2 3 2 2 19" xfId="9816"/>
    <cellStyle name="Normal 2 3 2 2 19 2" xfId="9817"/>
    <cellStyle name="Normal 2 3 2 2 19 2 2" xfId="26486"/>
    <cellStyle name="Normal 2 3 2 2 19 2 3" xfId="26487"/>
    <cellStyle name="Normal 2 3 2 2 19 3" xfId="9818"/>
    <cellStyle name="Normal 2 3 2 2 19 3 2" xfId="26488"/>
    <cellStyle name="Normal 2 3 2 2 19 3 3" xfId="26489"/>
    <cellStyle name="Normal 2 3 2 2 19 4" xfId="9819"/>
    <cellStyle name="Normal 2 3 2 2 19 4 2" xfId="26490"/>
    <cellStyle name="Normal 2 3 2 2 19 4 3" xfId="26491"/>
    <cellStyle name="Normal 2 3 2 2 19 5" xfId="9820"/>
    <cellStyle name="Normal 2 3 2 2 19 5 2" xfId="26492"/>
    <cellStyle name="Normal 2 3 2 2 19 5 3" xfId="26493"/>
    <cellStyle name="Normal 2 3 2 2 19 6" xfId="26494"/>
    <cellStyle name="Normal 2 3 2 2 19 7" xfId="26495"/>
    <cellStyle name="Normal 2 3 2 2 2" xfId="9821"/>
    <cellStyle name="Normal 2 3 2 2 2 10" xfId="9822"/>
    <cellStyle name="Normal 2 3 2 2 2 10 2" xfId="26496"/>
    <cellStyle name="Normal 2 3 2 2 2 10 3" xfId="26497"/>
    <cellStyle name="Normal 2 3 2 2 2 11" xfId="26498"/>
    <cellStyle name="Normal 2 3 2 2 2 12" xfId="26499"/>
    <cellStyle name="Normal 2 3 2 2 2 2" xfId="9823"/>
    <cellStyle name="Normal 2 3 2 2 2 2 2" xfId="9824"/>
    <cellStyle name="Normal 2 3 2 2 2 2 2 2" xfId="26500"/>
    <cellStyle name="Normal 2 3 2 2 2 2 2 3" xfId="26501"/>
    <cellStyle name="Normal 2 3 2 2 2 2 3" xfId="9825"/>
    <cellStyle name="Normal 2 3 2 2 2 2 3 2" xfId="26502"/>
    <cellStyle name="Normal 2 3 2 2 2 2 3 3" xfId="26503"/>
    <cellStyle name="Normal 2 3 2 2 2 2 4" xfId="9826"/>
    <cellStyle name="Normal 2 3 2 2 2 2 4 2" xfId="26504"/>
    <cellStyle name="Normal 2 3 2 2 2 2 4 3" xfId="26505"/>
    <cellStyle name="Normal 2 3 2 2 2 2 5" xfId="9827"/>
    <cellStyle name="Normal 2 3 2 2 2 2 5 2" xfId="26506"/>
    <cellStyle name="Normal 2 3 2 2 2 2 5 3" xfId="26507"/>
    <cellStyle name="Normal 2 3 2 2 2 2 6" xfId="26508"/>
    <cellStyle name="Normal 2 3 2 2 2 2 7" xfId="26509"/>
    <cellStyle name="Normal 2 3 2 2 2 3" xfId="9828"/>
    <cellStyle name="Normal 2 3 2 2 2 3 2" xfId="9829"/>
    <cellStyle name="Normal 2 3 2 2 2 3 2 2" xfId="9830"/>
    <cellStyle name="Normal 2 3 2 2 2 3 2 2 2" xfId="9831"/>
    <cellStyle name="Normal 2 3 2 2 2 3 2 2 2 2" xfId="9832"/>
    <cellStyle name="Normal 2 3 2 2 2 3 2 2 2 2 2" xfId="26510"/>
    <cellStyle name="Normal 2 3 2 2 2 3 2 2 2 2 3" xfId="26511"/>
    <cellStyle name="Normal 2 3 2 2 2 3 2 2 2 3" xfId="9833"/>
    <cellStyle name="Normal 2 3 2 2 2 3 2 2 2 3 2" xfId="26512"/>
    <cellStyle name="Normal 2 3 2 2 2 3 2 2 2 3 3" xfId="26513"/>
    <cellStyle name="Normal 2 3 2 2 2 3 2 2 2 4" xfId="26514"/>
    <cellStyle name="Normal 2 3 2 2 2 3 2 2 2 5" xfId="26515"/>
    <cellStyle name="Normal 2 3 2 2 2 3 2 2 3" xfId="9834"/>
    <cellStyle name="Normal 2 3 2 2 2 3 2 2 3 2" xfId="26516"/>
    <cellStyle name="Normal 2 3 2 2 2 3 2 2 3 3" xfId="26517"/>
    <cellStyle name="Normal 2 3 2 2 2 3 2 2 4" xfId="9835"/>
    <cellStyle name="Normal 2 3 2 2 2 3 2 2 4 2" xfId="26518"/>
    <cellStyle name="Normal 2 3 2 2 2 3 2 2 4 3" xfId="26519"/>
    <cellStyle name="Normal 2 3 2 2 2 3 2 2 5" xfId="26520"/>
    <cellStyle name="Normal 2 3 2 2 2 3 2 2 6" xfId="26521"/>
    <cellStyle name="Normal 2 3 2 2 2 3 2 3" xfId="9836"/>
    <cellStyle name="Normal 2 3 2 2 2 3 2 3 2" xfId="9837"/>
    <cellStyle name="Normal 2 3 2 2 2 3 2 3 2 2" xfId="26522"/>
    <cellStyle name="Normal 2 3 2 2 2 3 2 3 2 3" xfId="26523"/>
    <cellStyle name="Normal 2 3 2 2 2 3 2 3 3" xfId="9838"/>
    <cellStyle name="Normal 2 3 2 2 2 3 2 3 3 2" xfId="26524"/>
    <cellStyle name="Normal 2 3 2 2 2 3 2 3 3 3" xfId="26525"/>
    <cellStyle name="Normal 2 3 2 2 2 3 2 3 4" xfId="26526"/>
    <cellStyle name="Normal 2 3 2 2 2 3 2 3 5" xfId="26527"/>
    <cellStyle name="Normal 2 3 2 2 2 3 2 4" xfId="9839"/>
    <cellStyle name="Normal 2 3 2 2 2 3 2 4 2" xfId="26528"/>
    <cellStyle name="Normal 2 3 2 2 2 3 2 4 3" xfId="26529"/>
    <cellStyle name="Normal 2 3 2 2 2 3 2 5" xfId="9840"/>
    <cellStyle name="Normal 2 3 2 2 2 3 2 5 2" xfId="26530"/>
    <cellStyle name="Normal 2 3 2 2 2 3 2 5 3" xfId="26531"/>
    <cellStyle name="Normal 2 3 2 2 2 3 2 6" xfId="26532"/>
    <cellStyle name="Normal 2 3 2 2 2 3 2 7" xfId="26533"/>
    <cellStyle name="Normal 2 3 2 2 2 3 3" xfId="9841"/>
    <cellStyle name="Normal 2 3 2 2 2 3 3 2" xfId="9842"/>
    <cellStyle name="Normal 2 3 2 2 2 3 3 2 2" xfId="9843"/>
    <cellStyle name="Normal 2 3 2 2 2 3 3 2 2 2" xfId="26534"/>
    <cellStyle name="Normal 2 3 2 2 2 3 3 2 2 3" xfId="26535"/>
    <cellStyle name="Normal 2 3 2 2 2 3 3 2 3" xfId="9844"/>
    <cellStyle name="Normal 2 3 2 2 2 3 3 2 3 2" xfId="26536"/>
    <cellStyle name="Normal 2 3 2 2 2 3 3 2 3 3" xfId="26537"/>
    <cellStyle name="Normal 2 3 2 2 2 3 3 2 4" xfId="26538"/>
    <cellStyle name="Normal 2 3 2 2 2 3 3 2 5" xfId="26539"/>
    <cellStyle name="Normal 2 3 2 2 2 3 3 3" xfId="9845"/>
    <cellStyle name="Normal 2 3 2 2 2 3 3 3 2" xfId="26540"/>
    <cellStyle name="Normal 2 3 2 2 2 3 3 3 3" xfId="26541"/>
    <cellStyle name="Normal 2 3 2 2 2 3 3 4" xfId="9846"/>
    <cellStyle name="Normal 2 3 2 2 2 3 3 4 2" xfId="26542"/>
    <cellStyle name="Normal 2 3 2 2 2 3 3 4 3" xfId="26543"/>
    <cellStyle name="Normal 2 3 2 2 2 3 3 5" xfId="26544"/>
    <cellStyle name="Normal 2 3 2 2 2 3 3 6" xfId="26545"/>
    <cellStyle name="Normal 2 3 2 2 2 3 4" xfId="9847"/>
    <cellStyle name="Normal 2 3 2 2 2 3 4 2" xfId="9848"/>
    <cellStyle name="Normal 2 3 2 2 2 3 4 2 2" xfId="26546"/>
    <cellStyle name="Normal 2 3 2 2 2 3 4 2 3" xfId="26547"/>
    <cellStyle name="Normal 2 3 2 2 2 3 4 3" xfId="9849"/>
    <cellStyle name="Normal 2 3 2 2 2 3 4 3 2" xfId="26548"/>
    <cellStyle name="Normal 2 3 2 2 2 3 4 3 3" xfId="26549"/>
    <cellStyle name="Normal 2 3 2 2 2 3 4 4" xfId="26550"/>
    <cellStyle name="Normal 2 3 2 2 2 3 4 5" xfId="26551"/>
    <cellStyle name="Normal 2 3 2 2 2 3 5" xfId="9850"/>
    <cellStyle name="Normal 2 3 2 2 2 3 5 2" xfId="26552"/>
    <cellStyle name="Normal 2 3 2 2 2 3 5 3" xfId="26553"/>
    <cellStyle name="Normal 2 3 2 2 2 3 6" xfId="9851"/>
    <cellStyle name="Normal 2 3 2 2 2 3 6 2" xfId="26554"/>
    <cellStyle name="Normal 2 3 2 2 2 3 6 3" xfId="26555"/>
    <cellStyle name="Normal 2 3 2 2 2 3 7" xfId="26556"/>
    <cellStyle name="Normal 2 3 2 2 2 3 8" xfId="26557"/>
    <cellStyle name="Normal 2 3 2 2 2 4" xfId="9852"/>
    <cellStyle name="Normal 2 3 2 2 2 4 2" xfId="9853"/>
    <cellStyle name="Normal 2 3 2 2 2 4 2 2" xfId="9854"/>
    <cellStyle name="Normal 2 3 2 2 2 4 2 2 2" xfId="9855"/>
    <cellStyle name="Normal 2 3 2 2 2 4 2 2 2 2" xfId="9856"/>
    <cellStyle name="Normal 2 3 2 2 2 4 2 2 2 2 2" xfId="26558"/>
    <cellStyle name="Normal 2 3 2 2 2 4 2 2 2 2 3" xfId="26559"/>
    <cellStyle name="Normal 2 3 2 2 2 4 2 2 2 3" xfId="9857"/>
    <cellStyle name="Normal 2 3 2 2 2 4 2 2 2 3 2" xfId="26560"/>
    <cellStyle name="Normal 2 3 2 2 2 4 2 2 2 3 3" xfId="26561"/>
    <cellStyle name="Normal 2 3 2 2 2 4 2 2 2 4" xfId="26562"/>
    <cellStyle name="Normal 2 3 2 2 2 4 2 2 2 5" xfId="26563"/>
    <cellStyle name="Normal 2 3 2 2 2 4 2 2 3" xfId="9858"/>
    <cellStyle name="Normal 2 3 2 2 2 4 2 2 3 2" xfId="26564"/>
    <cellStyle name="Normal 2 3 2 2 2 4 2 2 3 3" xfId="26565"/>
    <cellStyle name="Normal 2 3 2 2 2 4 2 2 4" xfId="9859"/>
    <cellStyle name="Normal 2 3 2 2 2 4 2 2 4 2" xfId="26566"/>
    <cellStyle name="Normal 2 3 2 2 2 4 2 2 4 3" xfId="26567"/>
    <cellStyle name="Normal 2 3 2 2 2 4 2 2 5" xfId="26568"/>
    <cellStyle name="Normal 2 3 2 2 2 4 2 2 6" xfId="26569"/>
    <cellStyle name="Normal 2 3 2 2 2 4 2 3" xfId="9860"/>
    <cellStyle name="Normal 2 3 2 2 2 4 2 3 2" xfId="9861"/>
    <cellStyle name="Normal 2 3 2 2 2 4 2 3 2 2" xfId="26570"/>
    <cellStyle name="Normal 2 3 2 2 2 4 2 3 2 3" xfId="26571"/>
    <cellStyle name="Normal 2 3 2 2 2 4 2 3 3" xfId="9862"/>
    <cellStyle name="Normal 2 3 2 2 2 4 2 3 3 2" xfId="26572"/>
    <cellStyle name="Normal 2 3 2 2 2 4 2 3 3 3" xfId="26573"/>
    <cellStyle name="Normal 2 3 2 2 2 4 2 3 4" xfId="26574"/>
    <cellStyle name="Normal 2 3 2 2 2 4 2 3 5" xfId="26575"/>
    <cellStyle name="Normal 2 3 2 2 2 4 2 4" xfId="9863"/>
    <cellStyle name="Normal 2 3 2 2 2 4 2 4 2" xfId="26576"/>
    <cellStyle name="Normal 2 3 2 2 2 4 2 4 3" xfId="26577"/>
    <cellStyle name="Normal 2 3 2 2 2 4 2 5" xfId="9864"/>
    <cellStyle name="Normal 2 3 2 2 2 4 2 5 2" xfId="26578"/>
    <cellStyle name="Normal 2 3 2 2 2 4 2 5 3" xfId="26579"/>
    <cellStyle name="Normal 2 3 2 2 2 4 2 6" xfId="26580"/>
    <cellStyle name="Normal 2 3 2 2 2 4 2 7" xfId="26581"/>
    <cellStyle name="Normal 2 3 2 2 2 4 3" xfId="9865"/>
    <cellStyle name="Normal 2 3 2 2 2 4 3 2" xfId="9866"/>
    <cellStyle name="Normal 2 3 2 2 2 4 3 2 2" xfId="9867"/>
    <cellStyle name="Normal 2 3 2 2 2 4 3 2 2 2" xfId="26582"/>
    <cellStyle name="Normal 2 3 2 2 2 4 3 2 2 3" xfId="26583"/>
    <cellStyle name="Normal 2 3 2 2 2 4 3 2 3" xfId="9868"/>
    <cellStyle name="Normal 2 3 2 2 2 4 3 2 3 2" xfId="26584"/>
    <cellStyle name="Normal 2 3 2 2 2 4 3 2 3 3" xfId="26585"/>
    <cellStyle name="Normal 2 3 2 2 2 4 3 2 4" xfId="26586"/>
    <cellStyle name="Normal 2 3 2 2 2 4 3 2 5" xfId="26587"/>
    <cellStyle name="Normal 2 3 2 2 2 4 3 3" xfId="9869"/>
    <cellStyle name="Normal 2 3 2 2 2 4 3 3 2" xfId="26588"/>
    <cellStyle name="Normal 2 3 2 2 2 4 3 3 3" xfId="26589"/>
    <cellStyle name="Normal 2 3 2 2 2 4 3 4" xfId="9870"/>
    <cellStyle name="Normal 2 3 2 2 2 4 3 4 2" xfId="26590"/>
    <cellStyle name="Normal 2 3 2 2 2 4 3 4 3" xfId="26591"/>
    <cellStyle name="Normal 2 3 2 2 2 4 3 5" xfId="26592"/>
    <cellStyle name="Normal 2 3 2 2 2 4 3 6" xfId="26593"/>
    <cellStyle name="Normal 2 3 2 2 2 4 4" xfId="9871"/>
    <cellStyle name="Normal 2 3 2 2 2 4 4 2" xfId="9872"/>
    <cellStyle name="Normal 2 3 2 2 2 4 4 2 2" xfId="26594"/>
    <cellStyle name="Normal 2 3 2 2 2 4 4 2 3" xfId="26595"/>
    <cellStyle name="Normal 2 3 2 2 2 4 4 3" xfId="9873"/>
    <cellStyle name="Normal 2 3 2 2 2 4 4 3 2" xfId="26596"/>
    <cellStyle name="Normal 2 3 2 2 2 4 4 3 3" xfId="26597"/>
    <cellStyle name="Normal 2 3 2 2 2 4 4 4" xfId="26598"/>
    <cellStyle name="Normal 2 3 2 2 2 4 4 5" xfId="26599"/>
    <cellStyle name="Normal 2 3 2 2 2 4 5" xfId="9874"/>
    <cellStyle name="Normal 2 3 2 2 2 4 5 2" xfId="26600"/>
    <cellStyle name="Normal 2 3 2 2 2 4 5 3" xfId="26601"/>
    <cellStyle name="Normal 2 3 2 2 2 4 6" xfId="9875"/>
    <cellStyle name="Normal 2 3 2 2 2 4 6 2" xfId="26602"/>
    <cellStyle name="Normal 2 3 2 2 2 4 6 3" xfId="26603"/>
    <cellStyle name="Normal 2 3 2 2 2 4 7" xfId="26604"/>
    <cellStyle name="Normal 2 3 2 2 2 4 8" xfId="26605"/>
    <cellStyle name="Normal 2 3 2 2 2 5" xfId="9876"/>
    <cellStyle name="Normal 2 3 2 2 2 5 2" xfId="9877"/>
    <cellStyle name="Normal 2 3 2 2 2 5 2 2" xfId="9878"/>
    <cellStyle name="Normal 2 3 2 2 2 5 2 2 2" xfId="9879"/>
    <cellStyle name="Normal 2 3 2 2 2 5 2 2 2 2" xfId="9880"/>
    <cellStyle name="Normal 2 3 2 2 2 5 2 2 2 2 2" xfId="26606"/>
    <cellStyle name="Normal 2 3 2 2 2 5 2 2 2 2 3" xfId="26607"/>
    <cellStyle name="Normal 2 3 2 2 2 5 2 2 2 3" xfId="9881"/>
    <cellStyle name="Normal 2 3 2 2 2 5 2 2 2 3 2" xfId="26608"/>
    <cellStyle name="Normal 2 3 2 2 2 5 2 2 2 3 3" xfId="26609"/>
    <cellStyle name="Normal 2 3 2 2 2 5 2 2 2 4" xfId="26610"/>
    <cellStyle name="Normal 2 3 2 2 2 5 2 2 2 5" xfId="26611"/>
    <cellStyle name="Normal 2 3 2 2 2 5 2 2 3" xfId="9882"/>
    <cellStyle name="Normal 2 3 2 2 2 5 2 2 3 2" xfId="26612"/>
    <cellStyle name="Normal 2 3 2 2 2 5 2 2 3 3" xfId="26613"/>
    <cellStyle name="Normal 2 3 2 2 2 5 2 2 4" xfId="9883"/>
    <cellStyle name="Normal 2 3 2 2 2 5 2 2 4 2" xfId="26614"/>
    <cellStyle name="Normal 2 3 2 2 2 5 2 2 4 3" xfId="26615"/>
    <cellStyle name="Normal 2 3 2 2 2 5 2 2 5" xfId="26616"/>
    <cellStyle name="Normal 2 3 2 2 2 5 2 2 6" xfId="26617"/>
    <cellStyle name="Normal 2 3 2 2 2 5 2 3" xfId="9884"/>
    <cellStyle name="Normal 2 3 2 2 2 5 2 3 2" xfId="9885"/>
    <cellStyle name="Normal 2 3 2 2 2 5 2 3 2 2" xfId="26618"/>
    <cellStyle name="Normal 2 3 2 2 2 5 2 3 2 3" xfId="26619"/>
    <cellStyle name="Normal 2 3 2 2 2 5 2 3 3" xfId="9886"/>
    <cellStyle name="Normal 2 3 2 2 2 5 2 3 3 2" xfId="26620"/>
    <cellStyle name="Normal 2 3 2 2 2 5 2 3 3 3" xfId="26621"/>
    <cellStyle name="Normal 2 3 2 2 2 5 2 3 4" xfId="26622"/>
    <cellStyle name="Normal 2 3 2 2 2 5 2 3 5" xfId="26623"/>
    <cellStyle name="Normal 2 3 2 2 2 5 2 4" xfId="9887"/>
    <cellStyle name="Normal 2 3 2 2 2 5 2 4 2" xfId="26624"/>
    <cellStyle name="Normal 2 3 2 2 2 5 2 4 3" xfId="26625"/>
    <cellStyle name="Normal 2 3 2 2 2 5 2 5" xfId="9888"/>
    <cellStyle name="Normal 2 3 2 2 2 5 2 5 2" xfId="26626"/>
    <cellStyle name="Normal 2 3 2 2 2 5 2 5 3" xfId="26627"/>
    <cellStyle name="Normal 2 3 2 2 2 5 2 6" xfId="26628"/>
    <cellStyle name="Normal 2 3 2 2 2 5 2 7" xfId="26629"/>
    <cellStyle name="Normal 2 3 2 2 2 5 3" xfId="9889"/>
    <cellStyle name="Normal 2 3 2 2 2 5 3 2" xfId="9890"/>
    <cellStyle name="Normal 2 3 2 2 2 5 3 2 2" xfId="9891"/>
    <cellStyle name="Normal 2 3 2 2 2 5 3 2 2 2" xfId="26630"/>
    <cellStyle name="Normal 2 3 2 2 2 5 3 2 2 3" xfId="26631"/>
    <cellStyle name="Normal 2 3 2 2 2 5 3 2 3" xfId="9892"/>
    <cellStyle name="Normal 2 3 2 2 2 5 3 2 3 2" xfId="26632"/>
    <cellStyle name="Normal 2 3 2 2 2 5 3 2 3 3" xfId="26633"/>
    <cellStyle name="Normal 2 3 2 2 2 5 3 2 4" xfId="26634"/>
    <cellStyle name="Normal 2 3 2 2 2 5 3 2 5" xfId="26635"/>
    <cellStyle name="Normal 2 3 2 2 2 5 3 3" xfId="9893"/>
    <cellStyle name="Normal 2 3 2 2 2 5 3 3 2" xfId="26636"/>
    <cellStyle name="Normal 2 3 2 2 2 5 3 3 3" xfId="26637"/>
    <cellStyle name="Normal 2 3 2 2 2 5 3 4" xfId="9894"/>
    <cellStyle name="Normal 2 3 2 2 2 5 3 4 2" xfId="26638"/>
    <cellStyle name="Normal 2 3 2 2 2 5 3 4 3" xfId="26639"/>
    <cellStyle name="Normal 2 3 2 2 2 5 3 5" xfId="26640"/>
    <cellStyle name="Normal 2 3 2 2 2 5 3 6" xfId="26641"/>
    <cellStyle name="Normal 2 3 2 2 2 5 4" xfId="9895"/>
    <cellStyle name="Normal 2 3 2 2 2 5 4 2" xfId="9896"/>
    <cellStyle name="Normal 2 3 2 2 2 5 4 2 2" xfId="26642"/>
    <cellStyle name="Normal 2 3 2 2 2 5 4 2 3" xfId="26643"/>
    <cellStyle name="Normal 2 3 2 2 2 5 4 3" xfId="9897"/>
    <cellStyle name="Normal 2 3 2 2 2 5 4 3 2" xfId="26644"/>
    <cellStyle name="Normal 2 3 2 2 2 5 4 3 3" xfId="26645"/>
    <cellStyle name="Normal 2 3 2 2 2 5 4 4" xfId="26646"/>
    <cellStyle name="Normal 2 3 2 2 2 5 4 5" xfId="26647"/>
    <cellStyle name="Normal 2 3 2 2 2 5 5" xfId="9898"/>
    <cellStyle name="Normal 2 3 2 2 2 5 5 2" xfId="26648"/>
    <cellStyle name="Normal 2 3 2 2 2 5 5 3" xfId="26649"/>
    <cellStyle name="Normal 2 3 2 2 2 5 6" xfId="9899"/>
    <cellStyle name="Normal 2 3 2 2 2 5 6 2" xfId="26650"/>
    <cellStyle name="Normal 2 3 2 2 2 5 6 3" xfId="26651"/>
    <cellStyle name="Normal 2 3 2 2 2 5 7" xfId="26652"/>
    <cellStyle name="Normal 2 3 2 2 2 5 8" xfId="26653"/>
    <cellStyle name="Normal 2 3 2 2 2 6" xfId="9900"/>
    <cellStyle name="Normal 2 3 2 2 2 6 2" xfId="9901"/>
    <cellStyle name="Normal 2 3 2 2 2 6 2 2" xfId="9902"/>
    <cellStyle name="Normal 2 3 2 2 2 6 2 2 2" xfId="9903"/>
    <cellStyle name="Normal 2 3 2 2 2 6 2 2 2 2" xfId="26654"/>
    <cellStyle name="Normal 2 3 2 2 2 6 2 2 2 3" xfId="26655"/>
    <cellStyle name="Normal 2 3 2 2 2 6 2 2 3" xfId="9904"/>
    <cellStyle name="Normal 2 3 2 2 2 6 2 2 3 2" xfId="26656"/>
    <cellStyle name="Normal 2 3 2 2 2 6 2 2 3 3" xfId="26657"/>
    <cellStyle name="Normal 2 3 2 2 2 6 2 2 4" xfId="26658"/>
    <cellStyle name="Normal 2 3 2 2 2 6 2 2 5" xfId="26659"/>
    <cellStyle name="Normal 2 3 2 2 2 6 2 3" xfId="9905"/>
    <cellStyle name="Normal 2 3 2 2 2 6 2 3 2" xfId="26660"/>
    <cellStyle name="Normal 2 3 2 2 2 6 2 3 3" xfId="26661"/>
    <cellStyle name="Normal 2 3 2 2 2 6 2 4" xfId="9906"/>
    <cellStyle name="Normal 2 3 2 2 2 6 2 4 2" xfId="26662"/>
    <cellStyle name="Normal 2 3 2 2 2 6 2 4 3" xfId="26663"/>
    <cellStyle name="Normal 2 3 2 2 2 6 2 5" xfId="26664"/>
    <cellStyle name="Normal 2 3 2 2 2 6 2 6" xfId="26665"/>
    <cellStyle name="Normal 2 3 2 2 2 6 3" xfId="9907"/>
    <cellStyle name="Normal 2 3 2 2 2 6 3 2" xfId="9908"/>
    <cellStyle name="Normal 2 3 2 2 2 6 3 2 2" xfId="26666"/>
    <cellStyle name="Normal 2 3 2 2 2 6 3 2 3" xfId="26667"/>
    <cellStyle name="Normal 2 3 2 2 2 6 3 3" xfId="9909"/>
    <cellStyle name="Normal 2 3 2 2 2 6 3 3 2" xfId="26668"/>
    <cellStyle name="Normal 2 3 2 2 2 6 3 3 3" xfId="26669"/>
    <cellStyle name="Normal 2 3 2 2 2 6 3 4" xfId="26670"/>
    <cellStyle name="Normal 2 3 2 2 2 6 3 5" xfId="26671"/>
    <cellStyle name="Normal 2 3 2 2 2 6 4" xfId="9910"/>
    <cellStyle name="Normal 2 3 2 2 2 6 4 2" xfId="26672"/>
    <cellStyle name="Normal 2 3 2 2 2 6 4 3" xfId="26673"/>
    <cellStyle name="Normal 2 3 2 2 2 6 5" xfId="9911"/>
    <cellStyle name="Normal 2 3 2 2 2 6 5 2" xfId="26674"/>
    <cellStyle name="Normal 2 3 2 2 2 6 5 3" xfId="26675"/>
    <cellStyle name="Normal 2 3 2 2 2 6 6" xfId="26676"/>
    <cellStyle name="Normal 2 3 2 2 2 6 7" xfId="26677"/>
    <cellStyle name="Normal 2 3 2 2 2 7" xfId="9912"/>
    <cellStyle name="Normal 2 3 2 2 2 7 2" xfId="9913"/>
    <cellStyle name="Normal 2 3 2 2 2 7 2 2" xfId="9914"/>
    <cellStyle name="Normal 2 3 2 2 2 7 2 2 2" xfId="26678"/>
    <cellStyle name="Normal 2 3 2 2 2 7 2 2 3" xfId="26679"/>
    <cellStyle name="Normal 2 3 2 2 2 7 2 3" xfId="9915"/>
    <cellStyle name="Normal 2 3 2 2 2 7 2 3 2" xfId="26680"/>
    <cellStyle name="Normal 2 3 2 2 2 7 2 3 3" xfId="26681"/>
    <cellStyle name="Normal 2 3 2 2 2 7 2 4" xfId="26682"/>
    <cellStyle name="Normal 2 3 2 2 2 7 2 5" xfId="26683"/>
    <cellStyle name="Normal 2 3 2 2 2 7 3" xfId="9916"/>
    <cellStyle name="Normal 2 3 2 2 2 7 3 2" xfId="26684"/>
    <cellStyle name="Normal 2 3 2 2 2 7 3 3" xfId="26685"/>
    <cellStyle name="Normal 2 3 2 2 2 7 4" xfId="9917"/>
    <cellStyle name="Normal 2 3 2 2 2 7 4 2" xfId="26686"/>
    <cellStyle name="Normal 2 3 2 2 2 7 4 3" xfId="26687"/>
    <cellStyle name="Normal 2 3 2 2 2 7 5" xfId="26688"/>
    <cellStyle name="Normal 2 3 2 2 2 7 6" xfId="26689"/>
    <cellStyle name="Normal 2 3 2 2 2 8" xfId="9918"/>
    <cellStyle name="Normal 2 3 2 2 2 8 2" xfId="9919"/>
    <cellStyle name="Normal 2 3 2 2 2 8 2 2" xfId="26690"/>
    <cellStyle name="Normal 2 3 2 2 2 8 2 3" xfId="26691"/>
    <cellStyle name="Normal 2 3 2 2 2 8 3" xfId="9920"/>
    <cellStyle name="Normal 2 3 2 2 2 8 3 2" xfId="26692"/>
    <cellStyle name="Normal 2 3 2 2 2 8 3 3" xfId="26693"/>
    <cellStyle name="Normal 2 3 2 2 2 8 4" xfId="26694"/>
    <cellStyle name="Normal 2 3 2 2 2 8 5" xfId="26695"/>
    <cellStyle name="Normal 2 3 2 2 2 9" xfId="9921"/>
    <cellStyle name="Normal 2 3 2 2 2 9 2" xfId="26696"/>
    <cellStyle name="Normal 2 3 2 2 2 9 3" xfId="26697"/>
    <cellStyle name="Normal 2 3 2 2 20" xfId="9922"/>
    <cellStyle name="Normal 2 3 2 2 20 2" xfId="9923"/>
    <cellStyle name="Normal 2 3 2 2 20 2 2" xfId="26698"/>
    <cellStyle name="Normal 2 3 2 2 20 2 3" xfId="26699"/>
    <cellStyle name="Normal 2 3 2 2 20 3" xfId="9924"/>
    <cellStyle name="Normal 2 3 2 2 20 3 2" xfId="26700"/>
    <cellStyle name="Normal 2 3 2 2 20 3 3" xfId="26701"/>
    <cellStyle name="Normal 2 3 2 2 20 4" xfId="9925"/>
    <cellStyle name="Normal 2 3 2 2 20 4 2" xfId="26702"/>
    <cellStyle name="Normal 2 3 2 2 20 4 3" xfId="26703"/>
    <cellStyle name="Normal 2 3 2 2 20 5" xfId="9926"/>
    <cellStyle name="Normal 2 3 2 2 20 5 2" xfId="26704"/>
    <cellStyle name="Normal 2 3 2 2 20 5 3" xfId="26705"/>
    <cellStyle name="Normal 2 3 2 2 20 6" xfId="26706"/>
    <cellStyle name="Normal 2 3 2 2 20 7" xfId="26707"/>
    <cellStyle name="Normal 2 3 2 2 21" xfId="9927"/>
    <cellStyle name="Normal 2 3 2 2 21 2" xfId="26708"/>
    <cellStyle name="Normal 2 3 2 2 21 3" xfId="26709"/>
    <cellStyle name="Normal 2 3 2 2 22" xfId="9928"/>
    <cellStyle name="Normal 2 3 2 2 22 2" xfId="26710"/>
    <cellStyle name="Normal 2 3 2 2 22 3" xfId="26711"/>
    <cellStyle name="Normal 2 3 2 2 23" xfId="9929"/>
    <cellStyle name="Normal 2 3 2 2 23 2" xfId="26712"/>
    <cellStyle name="Normal 2 3 2 2 23 3" xfId="26713"/>
    <cellStyle name="Normal 2 3 2 2 24" xfId="9930"/>
    <cellStyle name="Normal 2 3 2 2 24 2" xfId="26714"/>
    <cellStyle name="Normal 2 3 2 2 24 3" xfId="26715"/>
    <cellStyle name="Normal 2 3 2 2 25" xfId="26716"/>
    <cellStyle name="Normal 2 3 2 2 26" xfId="26717"/>
    <cellStyle name="Normal 2 3 2 2 3" xfId="9931"/>
    <cellStyle name="Normal 2 3 2 2 3 2" xfId="9932"/>
    <cellStyle name="Normal 2 3 2 2 3 2 2" xfId="26718"/>
    <cellStyle name="Normal 2 3 2 2 3 2 3" xfId="26719"/>
    <cellStyle name="Normal 2 3 2 2 3 3" xfId="9933"/>
    <cellStyle name="Normal 2 3 2 2 3 3 2" xfId="26720"/>
    <cellStyle name="Normal 2 3 2 2 3 3 3" xfId="26721"/>
    <cellStyle name="Normal 2 3 2 2 3 4" xfId="9934"/>
    <cellStyle name="Normal 2 3 2 2 3 4 2" xfId="26722"/>
    <cellStyle name="Normal 2 3 2 2 3 4 3" xfId="26723"/>
    <cellStyle name="Normal 2 3 2 2 3 5" xfId="9935"/>
    <cellStyle name="Normal 2 3 2 2 3 5 2" xfId="26724"/>
    <cellStyle name="Normal 2 3 2 2 3 5 3" xfId="26725"/>
    <cellStyle name="Normal 2 3 2 2 3 6" xfId="26726"/>
    <cellStyle name="Normal 2 3 2 2 3 7" xfId="26727"/>
    <cellStyle name="Normal 2 3 2 2 4" xfId="9936"/>
    <cellStyle name="Normal 2 3 2 2 4 2" xfId="9937"/>
    <cellStyle name="Normal 2 3 2 2 4 2 2" xfId="26728"/>
    <cellStyle name="Normal 2 3 2 2 4 2 3" xfId="26729"/>
    <cellStyle name="Normal 2 3 2 2 4 3" xfId="9938"/>
    <cellStyle name="Normal 2 3 2 2 4 3 2" xfId="26730"/>
    <cellStyle name="Normal 2 3 2 2 4 3 3" xfId="26731"/>
    <cellStyle name="Normal 2 3 2 2 4 4" xfId="9939"/>
    <cellStyle name="Normal 2 3 2 2 4 4 2" xfId="26732"/>
    <cellStyle name="Normal 2 3 2 2 4 4 3" xfId="26733"/>
    <cellStyle name="Normal 2 3 2 2 4 5" xfId="9940"/>
    <cellStyle name="Normal 2 3 2 2 4 5 2" xfId="26734"/>
    <cellStyle name="Normal 2 3 2 2 4 5 3" xfId="26735"/>
    <cellStyle name="Normal 2 3 2 2 4 6" xfId="26736"/>
    <cellStyle name="Normal 2 3 2 2 4 7" xfId="26737"/>
    <cellStyle name="Normal 2 3 2 2 5" xfId="9941"/>
    <cellStyle name="Normal 2 3 2 2 5 2" xfId="9942"/>
    <cellStyle name="Normal 2 3 2 2 5 2 2" xfId="26738"/>
    <cellStyle name="Normal 2 3 2 2 5 2 3" xfId="26739"/>
    <cellStyle name="Normal 2 3 2 2 5 3" xfId="9943"/>
    <cellStyle name="Normal 2 3 2 2 5 3 2" xfId="26740"/>
    <cellStyle name="Normal 2 3 2 2 5 3 3" xfId="26741"/>
    <cellStyle name="Normal 2 3 2 2 5 4" xfId="9944"/>
    <cellStyle name="Normal 2 3 2 2 5 4 2" xfId="26742"/>
    <cellStyle name="Normal 2 3 2 2 5 4 3" xfId="26743"/>
    <cellStyle name="Normal 2 3 2 2 5 5" xfId="9945"/>
    <cellStyle name="Normal 2 3 2 2 5 5 2" xfId="26744"/>
    <cellStyle name="Normal 2 3 2 2 5 5 3" xfId="26745"/>
    <cellStyle name="Normal 2 3 2 2 5 6" xfId="26746"/>
    <cellStyle name="Normal 2 3 2 2 5 7" xfId="26747"/>
    <cellStyle name="Normal 2 3 2 2 6" xfId="9946"/>
    <cellStyle name="Normal 2 3 2 2 6 2" xfId="9947"/>
    <cellStyle name="Normal 2 3 2 2 6 2 2" xfId="26748"/>
    <cellStyle name="Normal 2 3 2 2 6 2 3" xfId="26749"/>
    <cellStyle name="Normal 2 3 2 2 6 3" xfId="9948"/>
    <cellStyle name="Normal 2 3 2 2 6 3 2" xfId="26750"/>
    <cellStyle name="Normal 2 3 2 2 6 3 3" xfId="26751"/>
    <cellStyle name="Normal 2 3 2 2 6 4" xfId="9949"/>
    <cellStyle name="Normal 2 3 2 2 6 4 2" xfId="26752"/>
    <cellStyle name="Normal 2 3 2 2 6 4 3" xfId="26753"/>
    <cellStyle name="Normal 2 3 2 2 6 5" xfId="9950"/>
    <cellStyle name="Normal 2 3 2 2 6 5 2" xfId="26754"/>
    <cellStyle name="Normal 2 3 2 2 6 5 3" xfId="26755"/>
    <cellStyle name="Normal 2 3 2 2 6 6" xfId="26756"/>
    <cellStyle name="Normal 2 3 2 2 6 7" xfId="26757"/>
    <cellStyle name="Normal 2 3 2 2 7" xfId="9951"/>
    <cellStyle name="Normal 2 3 2 2 7 2" xfId="9952"/>
    <cellStyle name="Normal 2 3 2 2 7 2 2" xfId="26758"/>
    <cellStyle name="Normal 2 3 2 2 7 2 3" xfId="26759"/>
    <cellStyle name="Normal 2 3 2 2 7 3" xfId="9953"/>
    <cellStyle name="Normal 2 3 2 2 7 3 2" xfId="26760"/>
    <cellStyle name="Normal 2 3 2 2 7 3 3" xfId="26761"/>
    <cellStyle name="Normal 2 3 2 2 7 4" xfId="9954"/>
    <cellStyle name="Normal 2 3 2 2 7 4 2" xfId="26762"/>
    <cellStyle name="Normal 2 3 2 2 7 4 3" xfId="26763"/>
    <cellStyle name="Normal 2 3 2 2 7 5" xfId="9955"/>
    <cellStyle name="Normal 2 3 2 2 7 5 2" xfId="26764"/>
    <cellStyle name="Normal 2 3 2 2 7 5 3" xfId="26765"/>
    <cellStyle name="Normal 2 3 2 2 7 6" xfId="26766"/>
    <cellStyle name="Normal 2 3 2 2 7 7" xfId="26767"/>
    <cellStyle name="Normal 2 3 2 2 8" xfId="9956"/>
    <cellStyle name="Normal 2 3 2 2 8 2" xfId="9957"/>
    <cellStyle name="Normal 2 3 2 2 8 2 2" xfId="26768"/>
    <cellStyle name="Normal 2 3 2 2 8 2 3" xfId="26769"/>
    <cellStyle name="Normal 2 3 2 2 8 3" xfId="9958"/>
    <cellStyle name="Normal 2 3 2 2 8 3 2" xfId="26770"/>
    <cellStyle name="Normal 2 3 2 2 8 3 3" xfId="26771"/>
    <cellStyle name="Normal 2 3 2 2 8 4" xfId="9959"/>
    <cellStyle name="Normal 2 3 2 2 8 4 2" xfId="26772"/>
    <cellStyle name="Normal 2 3 2 2 8 4 3" xfId="26773"/>
    <cellStyle name="Normal 2 3 2 2 8 5" xfId="9960"/>
    <cellStyle name="Normal 2 3 2 2 8 5 2" xfId="26774"/>
    <cellStyle name="Normal 2 3 2 2 8 5 3" xfId="26775"/>
    <cellStyle name="Normal 2 3 2 2 8 6" xfId="26776"/>
    <cellStyle name="Normal 2 3 2 2 8 7" xfId="26777"/>
    <cellStyle name="Normal 2 3 2 2 9" xfId="9961"/>
    <cellStyle name="Normal 2 3 2 2 9 2" xfId="9962"/>
    <cellStyle name="Normal 2 3 2 2 9 2 2" xfId="26778"/>
    <cellStyle name="Normal 2 3 2 2 9 2 3" xfId="26779"/>
    <cellStyle name="Normal 2 3 2 2 9 3" xfId="9963"/>
    <cellStyle name="Normal 2 3 2 2 9 3 2" xfId="26780"/>
    <cellStyle name="Normal 2 3 2 2 9 3 3" xfId="26781"/>
    <cellStyle name="Normal 2 3 2 2 9 4" xfId="9964"/>
    <cellStyle name="Normal 2 3 2 2 9 4 2" xfId="26782"/>
    <cellStyle name="Normal 2 3 2 2 9 4 3" xfId="26783"/>
    <cellStyle name="Normal 2 3 2 2 9 5" xfId="9965"/>
    <cellStyle name="Normal 2 3 2 2 9 5 2" xfId="26784"/>
    <cellStyle name="Normal 2 3 2 2 9 5 3" xfId="26785"/>
    <cellStyle name="Normal 2 3 2 2 9 6" xfId="26786"/>
    <cellStyle name="Normal 2 3 2 2 9 7" xfId="26787"/>
    <cellStyle name="Normal 2 3 2 20" xfId="9966"/>
    <cellStyle name="Normal 2 3 2 20 10" xfId="26788"/>
    <cellStyle name="Normal 2 3 2 20 11" xfId="26789"/>
    <cellStyle name="Normal 2 3 2 20 2" xfId="9967"/>
    <cellStyle name="Normal 2 3 2 20 2 2" xfId="9968"/>
    <cellStyle name="Normal 2 3 2 20 2 2 2" xfId="9969"/>
    <cellStyle name="Normal 2 3 2 20 2 2 2 2" xfId="9970"/>
    <cellStyle name="Normal 2 3 2 20 2 2 2 2 2" xfId="9971"/>
    <cellStyle name="Normal 2 3 2 20 2 2 2 2 2 2" xfId="26790"/>
    <cellStyle name="Normal 2 3 2 20 2 2 2 2 2 3" xfId="26791"/>
    <cellStyle name="Normal 2 3 2 20 2 2 2 2 3" xfId="9972"/>
    <cellStyle name="Normal 2 3 2 20 2 2 2 2 3 2" xfId="26792"/>
    <cellStyle name="Normal 2 3 2 20 2 2 2 2 3 3" xfId="26793"/>
    <cellStyle name="Normal 2 3 2 20 2 2 2 2 4" xfId="26794"/>
    <cellStyle name="Normal 2 3 2 20 2 2 2 2 5" xfId="26795"/>
    <cellStyle name="Normal 2 3 2 20 2 2 2 3" xfId="9973"/>
    <cellStyle name="Normal 2 3 2 20 2 2 2 3 2" xfId="26796"/>
    <cellStyle name="Normal 2 3 2 20 2 2 2 3 3" xfId="26797"/>
    <cellStyle name="Normal 2 3 2 20 2 2 2 4" xfId="9974"/>
    <cellStyle name="Normal 2 3 2 20 2 2 2 4 2" xfId="26798"/>
    <cellStyle name="Normal 2 3 2 20 2 2 2 4 3" xfId="26799"/>
    <cellStyle name="Normal 2 3 2 20 2 2 2 5" xfId="26800"/>
    <cellStyle name="Normal 2 3 2 20 2 2 2 6" xfId="26801"/>
    <cellStyle name="Normal 2 3 2 20 2 2 3" xfId="9975"/>
    <cellStyle name="Normal 2 3 2 20 2 2 3 2" xfId="9976"/>
    <cellStyle name="Normal 2 3 2 20 2 2 3 2 2" xfId="26802"/>
    <cellStyle name="Normal 2 3 2 20 2 2 3 2 3" xfId="26803"/>
    <cellStyle name="Normal 2 3 2 20 2 2 3 3" xfId="9977"/>
    <cellStyle name="Normal 2 3 2 20 2 2 3 3 2" xfId="26804"/>
    <cellStyle name="Normal 2 3 2 20 2 2 3 3 3" xfId="26805"/>
    <cellStyle name="Normal 2 3 2 20 2 2 3 4" xfId="26806"/>
    <cellStyle name="Normal 2 3 2 20 2 2 3 5" xfId="26807"/>
    <cellStyle name="Normal 2 3 2 20 2 2 4" xfId="9978"/>
    <cellStyle name="Normal 2 3 2 20 2 2 4 2" xfId="26808"/>
    <cellStyle name="Normal 2 3 2 20 2 2 4 3" xfId="26809"/>
    <cellStyle name="Normal 2 3 2 20 2 2 5" xfId="9979"/>
    <cellStyle name="Normal 2 3 2 20 2 2 5 2" xfId="26810"/>
    <cellStyle name="Normal 2 3 2 20 2 2 5 3" xfId="26811"/>
    <cellStyle name="Normal 2 3 2 20 2 2 6" xfId="26812"/>
    <cellStyle name="Normal 2 3 2 20 2 2 7" xfId="26813"/>
    <cellStyle name="Normal 2 3 2 20 2 3" xfId="9980"/>
    <cellStyle name="Normal 2 3 2 20 2 3 2" xfId="9981"/>
    <cellStyle name="Normal 2 3 2 20 2 3 2 2" xfId="9982"/>
    <cellStyle name="Normal 2 3 2 20 2 3 2 2 2" xfId="26814"/>
    <cellStyle name="Normal 2 3 2 20 2 3 2 2 3" xfId="26815"/>
    <cellStyle name="Normal 2 3 2 20 2 3 2 3" xfId="9983"/>
    <cellStyle name="Normal 2 3 2 20 2 3 2 3 2" xfId="26816"/>
    <cellStyle name="Normal 2 3 2 20 2 3 2 3 3" xfId="26817"/>
    <cellStyle name="Normal 2 3 2 20 2 3 2 4" xfId="26818"/>
    <cellStyle name="Normal 2 3 2 20 2 3 2 5" xfId="26819"/>
    <cellStyle name="Normal 2 3 2 20 2 3 3" xfId="9984"/>
    <cellStyle name="Normal 2 3 2 20 2 3 3 2" xfId="26820"/>
    <cellStyle name="Normal 2 3 2 20 2 3 3 3" xfId="26821"/>
    <cellStyle name="Normal 2 3 2 20 2 3 4" xfId="9985"/>
    <cellStyle name="Normal 2 3 2 20 2 3 4 2" xfId="26822"/>
    <cellStyle name="Normal 2 3 2 20 2 3 4 3" xfId="26823"/>
    <cellStyle name="Normal 2 3 2 20 2 3 5" xfId="26824"/>
    <cellStyle name="Normal 2 3 2 20 2 3 6" xfId="26825"/>
    <cellStyle name="Normal 2 3 2 20 2 4" xfId="9986"/>
    <cellStyle name="Normal 2 3 2 20 2 4 2" xfId="9987"/>
    <cellStyle name="Normal 2 3 2 20 2 4 2 2" xfId="26826"/>
    <cellStyle name="Normal 2 3 2 20 2 4 2 3" xfId="26827"/>
    <cellStyle name="Normal 2 3 2 20 2 4 3" xfId="9988"/>
    <cellStyle name="Normal 2 3 2 20 2 4 3 2" xfId="26828"/>
    <cellStyle name="Normal 2 3 2 20 2 4 3 3" xfId="26829"/>
    <cellStyle name="Normal 2 3 2 20 2 4 4" xfId="26830"/>
    <cellStyle name="Normal 2 3 2 20 2 4 5" xfId="26831"/>
    <cellStyle name="Normal 2 3 2 20 2 5" xfId="9989"/>
    <cellStyle name="Normal 2 3 2 20 2 5 2" xfId="26832"/>
    <cellStyle name="Normal 2 3 2 20 2 5 3" xfId="26833"/>
    <cellStyle name="Normal 2 3 2 20 2 6" xfId="9990"/>
    <cellStyle name="Normal 2 3 2 20 2 6 2" xfId="26834"/>
    <cellStyle name="Normal 2 3 2 20 2 6 3" xfId="26835"/>
    <cellStyle name="Normal 2 3 2 20 2 7" xfId="26836"/>
    <cellStyle name="Normal 2 3 2 20 2 8" xfId="26837"/>
    <cellStyle name="Normal 2 3 2 20 3" xfId="9991"/>
    <cellStyle name="Normal 2 3 2 20 3 2" xfId="9992"/>
    <cellStyle name="Normal 2 3 2 20 3 2 2" xfId="9993"/>
    <cellStyle name="Normal 2 3 2 20 3 2 2 2" xfId="9994"/>
    <cellStyle name="Normal 2 3 2 20 3 2 2 2 2" xfId="9995"/>
    <cellStyle name="Normal 2 3 2 20 3 2 2 2 2 2" xfId="26838"/>
    <cellStyle name="Normal 2 3 2 20 3 2 2 2 2 3" xfId="26839"/>
    <cellStyle name="Normal 2 3 2 20 3 2 2 2 3" xfId="9996"/>
    <cellStyle name="Normal 2 3 2 20 3 2 2 2 3 2" xfId="26840"/>
    <cellStyle name="Normal 2 3 2 20 3 2 2 2 3 3" xfId="26841"/>
    <cellStyle name="Normal 2 3 2 20 3 2 2 2 4" xfId="26842"/>
    <cellStyle name="Normal 2 3 2 20 3 2 2 2 5" xfId="26843"/>
    <cellStyle name="Normal 2 3 2 20 3 2 2 3" xfId="9997"/>
    <cellStyle name="Normal 2 3 2 20 3 2 2 3 2" xfId="26844"/>
    <cellStyle name="Normal 2 3 2 20 3 2 2 3 3" xfId="26845"/>
    <cellStyle name="Normal 2 3 2 20 3 2 2 4" xfId="9998"/>
    <cellStyle name="Normal 2 3 2 20 3 2 2 4 2" xfId="26846"/>
    <cellStyle name="Normal 2 3 2 20 3 2 2 4 3" xfId="26847"/>
    <cellStyle name="Normal 2 3 2 20 3 2 2 5" xfId="26848"/>
    <cellStyle name="Normal 2 3 2 20 3 2 2 6" xfId="26849"/>
    <cellStyle name="Normal 2 3 2 20 3 2 3" xfId="9999"/>
    <cellStyle name="Normal 2 3 2 20 3 2 3 2" xfId="10000"/>
    <cellStyle name="Normal 2 3 2 20 3 2 3 2 2" xfId="26850"/>
    <cellStyle name="Normal 2 3 2 20 3 2 3 2 3" xfId="26851"/>
    <cellStyle name="Normal 2 3 2 20 3 2 3 3" xfId="10001"/>
    <cellStyle name="Normal 2 3 2 20 3 2 3 3 2" xfId="26852"/>
    <cellStyle name="Normal 2 3 2 20 3 2 3 3 3" xfId="26853"/>
    <cellStyle name="Normal 2 3 2 20 3 2 3 4" xfId="26854"/>
    <cellStyle name="Normal 2 3 2 20 3 2 3 5" xfId="26855"/>
    <cellStyle name="Normal 2 3 2 20 3 2 4" xfId="10002"/>
    <cellStyle name="Normal 2 3 2 20 3 2 4 2" xfId="26856"/>
    <cellStyle name="Normal 2 3 2 20 3 2 4 3" xfId="26857"/>
    <cellStyle name="Normal 2 3 2 20 3 2 5" xfId="10003"/>
    <cellStyle name="Normal 2 3 2 20 3 2 5 2" xfId="26858"/>
    <cellStyle name="Normal 2 3 2 20 3 2 5 3" xfId="26859"/>
    <cellStyle name="Normal 2 3 2 20 3 2 6" xfId="26860"/>
    <cellStyle name="Normal 2 3 2 20 3 2 7" xfId="26861"/>
    <cellStyle name="Normal 2 3 2 20 3 3" xfId="10004"/>
    <cellStyle name="Normal 2 3 2 20 3 3 2" xfId="10005"/>
    <cellStyle name="Normal 2 3 2 20 3 3 2 2" xfId="10006"/>
    <cellStyle name="Normal 2 3 2 20 3 3 2 2 2" xfId="26862"/>
    <cellStyle name="Normal 2 3 2 20 3 3 2 2 3" xfId="26863"/>
    <cellStyle name="Normal 2 3 2 20 3 3 2 3" xfId="10007"/>
    <cellStyle name="Normal 2 3 2 20 3 3 2 3 2" xfId="26864"/>
    <cellStyle name="Normal 2 3 2 20 3 3 2 3 3" xfId="26865"/>
    <cellStyle name="Normal 2 3 2 20 3 3 2 4" xfId="26866"/>
    <cellStyle name="Normal 2 3 2 20 3 3 2 5" xfId="26867"/>
    <cellStyle name="Normal 2 3 2 20 3 3 3" xfId="10008"/>
    <cellStyle name="Normal 2 3 2 20 3 3 3 2" xfId="26868"/>
    <cellStyle name="Normal 2 3 2 20 3 3 3 3" xfId="26869"/>
    <cellStyle name="Normal 2 3 2 20 3 3 4" xfId="10009"/>
    <cellStyle name="Normal 2 3 2 20 3 3 4 2" xfId="26870"/>
    <cellStyle name="Normal 2 3 2 20 3 3 4 3" xfId="26871"/>
    <cellStyle name="Normal 2 3 2 20 3 3 5" xfId="26872"/>
    <cellStyle name="Normal 2 3 2 20 3 3 6" xfId="26873"/>
    <cellStyle name="Normal 2 3 2 20 3 4" xfId="10010"/>
    <cellStyle name="Normal 2 3 2 20 3 4 2" xfId="10011"/>
    <cellStyle name="Normal 2 3 2 20 3 4 2 2" xfId="26874"/>
    <cellStyle name="Normal 2 3 2 20 3 4 2 3" xfId="26875"/>
    <cellStyle name="Normal 2 3 2 20 3 4 3" xfId="10012"/>
    <cellStyle name="Normal 2 3 2 20 3 4 3 2" xfId="26876"/>
    <cellStyle name="Normal 2 3 2 20 3 4 3 3" xfId="26877"/>
    <cellStyle name="Normal 2 3 2 20 3 4 4" xfId="26878"/>
    <cellStyle name="Normal 2 3 2 20 3 4 5" xfId="26879"/>
    <cellStyle name="Normal 2 3 2 20 3 5" xfId="10013"/>
    <cellStyle name="Normal 2 3 2 20 3 5 2" xfId="26880"/>
    <cellStyle name="Normal 2 3 2 20 3 5 3" xfId="26881"/>
    <cellStyle name="Normal 2 3 2 20 3 6" xfId="10014"/>
    <cellStyle name="Normal 2 3 2 20 3 6 2" xfId="26882"/>
    <cellStyle name="Normal 2 3 2 20 3 6 3" xfId="26883"/>
    <cellStyle name="Normal 2 3 2 20 3 7" xfId="26884"/>
    <cellStyle name="Normal 2 3 2 20 3 8" xfId="26885"/>
    <cellStyle name="Normal 2 3 2 20 4" xfId="10015"/>
    <cellStyle name="Normal 2 3 2 20 4 2" xfId="10016"/>
    <cellStyle name="Normal 2 3 2 20 4 2 2" xfId="10017"/>
    <cellStyle name="Normal 2 3 2 20 4 2 2 2" xfId="10018"/>
    <cellStyle name="Normal 2 3 2 20 4 2 2 2 2" xfId="10019"/>
    <cellStyle name="Normal 2 3 2 20 4 2 2 2 2 2" xfId="26886"/>
    <cellStyle name="Normal 2 3 2 20 4 2 2 2 2 3" xfId="26887"/>
    <cellStyle name="Normal 2 3 2 20 4 2 2 2 3" xfId="10020"/>
    <cellStyle name="Normal 2 3 2 20 4 2 2 2 3 2" xfId="26888"/>
    <cellStyle name="Normal 2 3 2 20 4 2 2 2 3 3" xfId="26889"/>
    <cellStyle name="Normal 2 3 2 20 4 2 2 2 4" xfId="26890"/>
    <cellStyle name="Normal 2 3 2 20 4 2 2 2 5" xfId="26891"/>
    <cellStyle name="Normal 2 3 2 20 4 2 2 3" xfId="10021"/>
    <cellStyle name="Normal 2 3 2 20 4 2 2 3 2" xfId="26892"/>
    <cellStyle name="Normal 2 3 2 20 4 2 2 3 3" xfId="26893"/>
    <cellStyle name="Normal 2 3 2 20 4 2 2 4" xfId="10022"/>
    <cellStyle name="Normal 2 3 2 20 4 2 2 4 2" xfId="26894"/>
    <cellStyle name="Normal 2 3 2 20 4 2 2 4 3" xfId="26895"/>
    <cellStyle name="Normal 2 3 2 20 4 2 2 5" xfId="26896"/>
    <cellStyle name="Normal 2 3 2 20 4 2 2 6" xfId="26897"/>
    <cellStyle name="Normal 2 3 2 20 4 2 3" xfId="10023"/>
    <cellStyle name="Normal 2 3 2 20 4 2 3 2" xfId="10024"/>
    <cellStyle name="Normal 2 3 2 20 4 2 3 2 2" xfId="26898"/>
    <cellStyle name="Normal 2 3 2 20 4 2 3 2 3" xfId="26899"/>
    <cellStyle name="Normal 2 3 2 20 4 2 3 3" xfId="10025"/>
    <cellStyle name="Normal 2 3 2 20 4 2 3 3 2" xfId="26900"/>
    <cellStyle name="Normal 2 3 2 20 4 2 3 3 3" xfId="26901"/>
    <cellStyle name="Normal 2 3 2 20 4 2 3 4" xfId="26902"/>
    <cellStyle name="Normal 2 3 2 20 4 2 3 5" xfId="26903"/>
    <cellStyle name="Normal 2 3 2 20 4 2 4" xfId="10026"/>
    <cellStyle name="Normal 2 3 2 20 4 2 4 2" xfId="26904"/>
    <cellStyle name="Normal 2 3 2 20 4 2 4 3" xfId="26905"/>
    <cellStyle name="Normal 2 3 2 20 4 2 5" xfId="10027"/>
    <cellStyle name="Normal 2 3 2 20 4 2 5 2" xfId="26906"/>
    <cellStyle name="Normal 2 3 2 20 4 2 5 3" xfId="26907"/>
    <cellStyle name="Normal 2 3 2 20 4 2 6" xfId="26908"/>
    <cellStyle name="Normal 2 3 2 20 4 2 7" xfId="26909"/>
    <cellStyle name="Normal 2 3 2 20 4 3" xfId="10028"/>
    <cellStyle name="Normal 2 3 2 20 4 3 2" xfId="10029"/>
    <cellStyle name="Normal 2 3 2 20 4 3 2 2" xfId="10030"/>
    <cellStyle name="Normal 2 3 2 20 4 3 2 2 2" xfId="26910"/>
    <cellStyle name="Normal 2 3 2 20 4 3 2 2 3" xfId="26911"/>
    <cellStyle name="Normal 2 3 2 20 4 3 2 3" xfId="10031"/>
    <cellStyle name="Normal 2 3 2 20 4 3 2 3 2" xfId="26912"/>
    <cellStyle name="Normal 2 3 2 20 4 3 2 3 3" xfId="26913"/>
    <cellStyle name="Normal 2 3 2 20 4 3 2 4" xfId="26914"/>
    <cellStyle name="Normal 2 3 2 20 4 3 2 5" xfId="26915"/>
    <cellStyle name="Normal 2 3 2 20 4 3 3" xfId="10032"/>
    <cellStyle name="Normal 2 3 2 20 4 3 3 2" xfId="26916"/>
    <cellStyle name="Normal 2 3 2 20 4 3 3 3" xfId="26917"/>
    <cellStyle name="Normal 2 3 2 20 4 3 4" xfId="10033"/>
    <cellStyle name="Normal 2 3 2 20 4 3 4 2" xfId="26918"/>
    <cellStyle name="Normal 2 3 2 20 4 3 4 3" xfId="26919"/>
    <cellStyle name="Normal 2 3 2 20 4 3 5" xfId="26920"/>
    <cellStyle name="Normal 2 3 2 20 4 3 6" xfId="26921"/>
    <cellStyle name="Normal 2 3 2 20 4 4" xfId="10034"/>
    <cellStyle name="Normal 2 3 2 20 4 4 2" xfId="10035"/>
    <cellStyle name="Normal 2 3 2 20 4 4 2 2" xfId="26922"/>
    <cellStyle name="Normal 2 3 2 20 4 4 2 3" xfId="26923"/>
    <cellStyle name="Normal 2 3 2 20 4 4 3" xfId="10036"/>
    <cellStyle name="Normal 2 3 2 20 4 4 3 2" xfId="26924"/>
    <cellStyle name="Normal 2 3 2 20 4 4 3 3" xfId="26925"/>
    <cellStyle name="Normal 2 3 2 20 4 4 4" xfId="26926"/>
    <cellStyle name="Normal 2 3 2 20 4 4 5" xfId="26927"/>
    <cellStyle name="Normal 2 3 2 20 4 5" xfId="10037"/>
    <cellStyle name="Normal 2 3 2 20 4 5 2" xfId="26928"/>
    <cellStyle name="Normal 2 3 2 20 4 5 3" xfId="26929"/>
    <cellStyle name="Normal 2 3 2 20 4 6" xfId="10038"/>
    <cellStyle name="Normal 2 3 2 20 4 6 2" xfId="26930"/>
    <cellStyle name="Normal 2 3 2 20 4 6 3" xfId="26931"/>
    <cellStyle name="Normal 2 3 2 20 4 7" xfId="26932"/>
    <cellStyle name="Normal 2 3 2 20 4 8" xfId="26933"/>
    <cellStyle name="Normal 2 3 2 20 5" xfId="10039"/>
    <cellStyle name="Normal 2 3 2 20 5 2" xfId="10040"/>
    <cellStyle name="Normal 2 3 2 20 5 2 2" xfId="10041"/>
    <cellStyle name="Normal 2 3 2 20 5 2 2 2" xfId="10042"/>
    <cellStyle name="Normal 2 3 2 20 5 2 2 2 2" xfId="26934"/>
    <cellStyle name="Normal 2 3 2 20 5 2 2 2 3" xfId="26935"/>
    <cellStyle name="Normal 2 3 2 20 5 2 2 3" xfId="10043"/>
    <cellStyle name="Normal 2 3 2 20 5 2 2 3 2" xfId="26936"/>
    <cellStyle name="Normal 2 3 2 20 5 2 2 3 3" xfId="26937"/>
    <cellStyle name="Normal 2 3 2 20 5 2 2 4" xfId="26938"/>
    <cellStyle name="Normal 2 3 2 20 5 2 2 5" xfId="26939"/>
    <cellStyle name="Normal 2 3 2 20 5 2 3" xfId="10044"/>
    <cellStyle name="Normal 2 3 2 20 5 2 3 2" xfId="26940"/>
    <cellStyle name="Normal 2 3 2 20 5 2 3 3" xfId="26941"/>
    <cellStyle name="Normal 2 3 2 20 5 2 4" xfId="10045"/>
    <cellStyle name="Normal 2 3 2 20 5 2 4 2" xfId="26942"/>
    <cellStyle name="Normal 2 3 2 20 5 2 4 3" xfId="26943"/>
    <cellStyle name="Normal 2 3 2 20 5 2 5" xfId="26944"/>
    <cellStyle name="Normal 2 3 2 20 5 2 6" xfId="26945"/>
    <cellStyle name="Normal 2 3 2 20 5 3" xfId="10046"/>
    <cellStyle name="Normal 2 3 2 20 5 3 2" xfId="10047"/>
    <cellStyle name="Normal 2 3 2 20 5 3 2 2" xfId="26946"/>
    <cellStyle name="Normal 2 3 2 20 5 3 2 3" xfId="26947"/>
    <cellStyle name="Normal 2 3 2 20 5 3 3" xfId="10048"/>
    <cellStyle name="Normal 2 3 2 20 5 3 3 2" xfId="26948"/>
    <cellStyle name="Normal 2 3 2 20 5 3 3 3" xfId="26949"/>
    <cellStyle name="Normal 2 3 2 20 5 3 4" xfId="26950"/>
    <cellStyle name="Normal 2 3 2 20 5 3 5" xfId="26951"/>
    <cellStyle name="Normal 2 3 2 20 5 4" xfId="10049"/>
    <cellStyle name="Normal 2 3 2 20 5 4 2" xfId="26952"/>
    <cellStyle name="Normal 2 3 2 20 5 4 3" xfId="26953"/>
    <cellStyle name="Normal 2 3 2 20 5 5" xfId="10050"/>
    <cellStyle name="Normal 2 3 2 20 5 5 2" xfId="26954"/>
    <cellStyle name="Normal 2 3 2 20 5 5 3" xfId="26955"/>
    <cellStyle name="Normal 2 3 2 20 5 6" xfId="26956"/>
    <cellStyle name="Normal 2 3 2 20 5 7" xfId="26957"/>
    <cellStyle name="Normal 2 3 2 20 6" xfId="10051"/>
    <cellStyle name="Normal 2 3 2 20 6 2" xfId="10052"/>
    <cellStyle name="Normal 2 3 2 20 6 2 2" xfId="10053"/>
    <cellStyle name="Normal 2 3 2 20 6 2 2 2" xfId="26958"/>
    <cellStyle name="Normal 2 3 2 20 6 2 2 3" xfId="26959"/>
    <cellStyle name="Normal 2 3 2 20 6 2 3" xfId="10054"/>
    <cellStyle name="Normal 2 3 2 20 6 2 3 2" xfId="26960"/>
    <cellStyle name="Normal 2 3 2 20 6 2 3 3" xfId="26961"/>
    <cellStyle name="Normal 2 3 2 20 6 2 4" xfId="26962"/>
    <cellStyle name="Normal 2 3 2 20 6 2 5" xfId="26963"/>
    <cellStyle name="Normal 2 3 2 20 6 3" xfId="10055"/>
    <cellStyle name="Normal 2 3 2 20 6 3 2" xfId="26964"/>
    <cellStyle name="Normal 2 3 2 20 6 3 3" xfId="26965"/>
    <cellStyle name="Normal 2 3 2 20 6 4" xfId="10056"/>
    <cellStyle name="Normal 2 3 2 20 6 4 2" xfId="26966"/>
    <cellStyle name="Normal 2 3 2 20 6 4 3" xfId="26967"/>
    <cellStyle name="Normal 2 3 2 20 6 5" xfId="26968"/>
    <cellStyle name="Normal 2 3 2 20 6 6" xfId="26969"/>
    <cellStyle name="Normal 2 3 2 20 7" xfId="10057"/>
    <cellStyle name="Normal 2 3 2 20 7 2" xfId="10058"/>
    <cellStyle name="Normal 2 3 2 20 7 2 2" xfId="26970"/>
    <cellStyle name="Normal 2 3 2 20 7 2 3" xfId="26971"/>
    <cellStyle name="Normal 2 3 2 20 7 3" xfId="10059"/>
    <cellStyle name="Normal 2 3 2 20 7 3 2" xfId="26972"/>
    <cellStyle name="Normal 2 3 2 20 7 3 3" xfId="26973"/>
    <cellStyle name="Normal 2 3 2 20 7 4" xfId="26974"/>
    <cellStyle name="Normal 2 3 2 20 7 5" xfId="26975"/>
    <cellStyle name="Normal 2 3 2 20 8" xfId="10060"/>
    <cellStyle name="Normal 2 3 2 20 8 2" xfId="26976"/>
    <cellStyle name="Normal 2 3 2 20 8 3" xfId="26977"/>
    <cellStyle name="Normal 2 3 2 20 9" xfId="10061"/>
    <cellStyle name="Normal 2 3 2 20 9 2" xfId="26978"/>
    <cellStyle name="Normal 2 3 2 20 9 3" xfId="26979"/>
    <cellStyle name="Normal 2 3 2 21" xfId="10062"/>
    <cellStyle name="Normal 2 3 2 21 2" xfId="10063"/>
    <cellStyle name="Normal 2 3 2 21 2 2" xfId="10064"/>
    <cellStyle name="Normal 2 3 2 21 2 2 2" xfId="10065"/>
    <cellStyle name="Normal 2 3 2 21 2 2 2 2" xfId="10066"/>
    <cellStyle name="Normal 2 3 2 21 2 2 2 2 2" xfId="26980"/>
    <cellStyle name="Normal 2 3 2 21 2 2 2 2 3" xfId="26981"/>
    <cellStyle name="Normal 2 3 2 21 2 2 2 3" xfId="10067"/>
    <cellStyle name="Normal 2 3 2 21 2 2 2 3 2" xfId="26982"/>
    <cellStyle name="Normal 2 3 2 21 2 2 2 3 3" xfId="26983"/>
    <cellStyle name="Normal 2 3 2 21 2 2 2 4" xfId="26984"/>
    <cellStyle name="Normal 2 3 2 21 2 2 2 5" xfId="26985"/>
    <cellStyle name="Normal 2 3 2 21 2 2 3" xfId="10068"/>
    <cellStyle name="Normal 2 3 2 21 2 2 3 2" xfId="26986"/>
    <cellStyle name="Normal 2 3 2 21 2 2 3 3" xfId="26987"/>
    <cellStyle name="Normal 2 3 2 21 2 2 4" xfId="10069"/>
    <cellStyle name="Normal 2 3 2 21 2 2 4 2" xfId="26988"/>
    <cellStyle name="Normal 2 3 2 21 2 2 4 3" xfId="26989"/>
    <cellStyle name="Normal 2 3 2 21 2 2 5" xfId="26990"/>
    <cellStyle name="Normal 2 3 2 21 2 2 6" xfId="26991"/>
    <cellStyle name="Normal 2 3 2 21 2 3" xfId="10070"/>
    <cellStyle name="Normal 2 3 2 21 2 3 2" xfId="10071"/>
    <cellStyle name="Normal 2 3 2 21 2 3 2 2" xfId="26992"/>
    <cellStyle name="Normal 2 3 2 21 2 3 2 3" xfId="26993"/>
    <cellStyle name="Normal 2 3 2 21 2 3 3" xfId="10072"/>
    <cellStyle name="Normal 2 3 2 21 2 3 3 2" xfId="26994"/>
    <cellStyle name="Normal 2 3 2 21 2 3 3 3" xfId="26995"/>
    <cellStyle name="Normal 2 3 2 21 2 3 4" xfId="26996"/>
    <cellStyle name="Normal 2 3 2 21 2 3 5" xfId="26997"/>
    <cellStyle name="Normal 2 3 2 21 2 4" xfId="10073"/>
    <cellStyle name="Normal 2 3 2 21 2 4 2" xfId="26998"/>
    <cellStyle name="Normal 2 3 2 21 2 4 3" xfId="26999"/>
    <cellStyle name="Normal 2 3 2 21 2 5" xfId="10074"/>
    <cellStyle name="Normal 2 3 2 21 2 5 2" xfId="27000"/>
    <cellStyle name="Normal 2 3 2 21 2 5 3" xfId="27001"/>
    <cellStyle name="Normal 2 3 2 21 2 6" xfId="27002"/>
    <cellStyle name="Normal 2 3 2 21 2 7" xfId="27003"/>
    <cellStyle name="Normal 2 3 2 21 3" xfId="10075"/>
    <cellStyle name="Normal 2 3 2 21 3 2" xfId="10076"/>
    <cellStyle name="Normal 2 3 2 21 3 2 2" xfId="10077"/>
    <cellStyle name="Normal 2 3 2 21 3 2 2 2" xfId="27004"/>
    <cellStyle name="Normal 2 3 2 21 3 2 2 3" xfId="27005"/>
    <cellStyle name="Normal 2 3 2 21 3 2 3" xfId="10078"/>
    <cellStyle name="Normal 2 3 2 21 3 2 3 2" xfId="27006"/>
    <cellStyle name="Normal 2 3 2 21 3 2 3 3" xfId="27007"/>
    <cellStyle name="Normal 2 3 2 21 3 2 4" xfId="27008"/>
    <cellStyle name="Normal 2 3 2 21 3 2 5" xfId="27009"/>
    <cellStyle name="Normal 2 3 2 21 3 3" xfId="10079"/>
    <cellStyle name="Normal 2 3 2 21 3 3 2" xfId="27010"/>
    <cellStyle name="Normal 2 3 2 21 3 3 3" xfId="27011"/>
    <cellStyle name="Normal 2 3 2 21 3 4" xfId="10080"/>
    <cellStyle name="Normal 2 3 2 21 3 4 2" xfId="27012"/>
    <cellStyle name="Normal 2 3 2 21 3 4 3" xfId="27013"/>
    <cellStyle name="Normal 2 3 2 21 3 5" xfId="27014"/>
    <cellStyle name="Normal 2 3 2 21 3 6" xfId="27015"/>
    <cellStyle name="Normal 2 3 2 21 4" xfId="10081"/>
    <cellStyle name="Normal 2 3 2 21 4 2" xfId="10082"/>
    <cellStyle name="Normal 2 3 2 21 4 2 2" xfId="27016"/>
    <cellStyle name="Normal 2 3 2 21 4 2 3" xfId="27017"/>
    <cellStyle name="Normal 2 3 2 21 4 3" xfId="10083"/>
    <cellStyle name="Normal 2 3 2 21 4 3 2" xfId="27018"/>
    <cellStyle name="Normal 2 3 2 21 4 3 3" xfId="27019"/>
    <cellStyle name="Normal 2 3 2 21 4 4" xfId="27020"/>
    <cellStyle name="Normal 2 3 2 21 4 5" xfId="27021"/>
    <cellStyle name="Normal 2 3 2 21 5" xfId="10084"/>
    <cellStyle name="Normal 2 3 2 21 5 2" xfId="27022"/>
    <cellStyle name="Normal 2 3 2 21 5 3" xfId="27023"/>
    <cellStyle name="Normal 2 3 2 21 6" xfId="10085"/>
    <cellStyle name="Normal 2 3 2 21 6 2" xfId="27024"/>
    <cellStyle name="Normal 2 3 2 21 6 3" xfId="27025"/>
    <cellStyle name="Normal 2 3 2 21 7" xfId="27026"/>
    <cellStyle name="Normal 2 3 2 21 8" xfId="27027"/>
    <cellStyle name="Normal 2 3 2 22" xfId="10086"/>
    <cellStyle name="Normal 2 3 2 22 2" xfId="10087"/>
    <cellStyle name="Normal 2 3 2 22 2 2" xfId="10088"/>
    <cellStyle name="Normal 2 3 2 22 2 2 2" xfId="10089"/>
    <cellStyle name="Normal 2 3 2 22 2 2 2 2" xfId="10090"/>
    <cellStyle name="Normal 2 3 2 22 2 2 2 2 2" xfId="27028"/>
    <cellStyle name="Normal 2 3 2 22 2 2 2 2 3" xfId="27029"/>
    <cellStyle name="Normal 2 3 2 22 2 2 2 3" xfId="10091"/>
    <cellStyle name="Normal 2 3 2 22 2 2 2 3 2" xfId="27030"/>
    <cellStyle name="Normal 2 3 2 22 2 2 2 3 3" xfId="27031"/>
    <cellStyle name="Normal 2 3 2 22 2 2 2 4" xfId="27032"/>
    <cellStyle name="Normal 2 3 2 22 2 2 2 5" xfId="27033"/>
    <cellStyle name="Normal 2 3 2 22 2 2 3" xfId="10092"/>
    <cellStyle name="Normal 2 3 2 22 2 2 3 2" xfId="27034"/>
    <cellStyle name="Normal 2 3 2 22 2 2 3 3" xfId="27035"/>
    <cellStyle name="Normal 2 3 2 22 2 2 4" xfId="10093"/>
    <cellStyle name="Normal 2 3 2 22 2 2 4 2" xfId="27036"/>
    <cellStyle name="Normal 2 3 2 22 2 2 4 3" xfId="27037"/>
    <cellStyle name="Normal 2 3 2 22 2 2 5" xfId="27038"/>
    <cellStyle name="Normal 2 3 2 22 2 2 6" xfId="27039"/>
    <cellStyle name="Normal 2 3 2 22 2 3" xfId="10094"/>
    <cellStyle name="Normal 2 3 2 22 2 3 2" xfId="10095"/>
    <cellStyle name="Normal 2 3 2 22 2 3 2 2" xfId="27040"/>
    <cellStyle name="Normal 2 3 2 22 2 3 2 3" xfId="27041"/>
    <cellStyle name="Normal 2 3 2 22 2 3 3" xfId="10096"/>
    <cellStyle name="Normal 2 3 2 22 2 3 3 2" xfId="27042"/>
    <cellStyle name="Normal 2 3 2 22 2 3 3 3" xfId="27043"/>
    <cellStyle name="Normal 2 3 2 22 2 3 4" xfId="27044"/>
    <cellStyle name="Normal 2 3 2 22 2 3 5" xfId="27045"/>
    <cellStyle name="Normal 2 3 2 22 2 4" xfId="10097"/>
    <cellStyle name="Normal 2 3 2 22 2 4 2" xfId="27046"/>
    <cellStyle name="Normal 2 3 2 22 2 4 3" xfId="27047"/>
    <cellStyle name="Normal 2 3 2 22 2 5" xfId="10098"/>
    <cellStyle name="Normal 2 3 2 22 2 5 2" xfId="27048"/>
    <cellStyle name="Normal 2 3 2 22 2 5 3" xfId="27049"/>
    <cellStyle name="Normal 2 3 2 22 2 6" xfId="27050"/>
    <cellStyle name="Normal 2 3 2 22 2 7" xfId="27051"/>
    <cellStyle name="Normal 2 3 2 22 3" xfId="10099"/>
    <cellStyle name="Normal 2 3 2 22 3 2" xfId="10100"/>
    <cellStyle name="Normal 2 3 2 22 3 2 2" xfId="10101"/>
    <cellStyle name="Normal 2 3 2 22 3 2 2 2" xfId="27052"/>
    <cellStyle name="Normal 2 3 2 22 3 2 2 3" xfId="27053"/>
    <cellStyle name="Normal 2 3 2 22 3 2 3" xfId="10102"/>
    <cellStyle name="Normal 2 3 2 22 3 2 3 2" xfId="27054"/>
    <cellStyle name="Normal 2 3 2 22 3 2 3 3" xfId="27055"/>
    <cellStyle name="Normal 2 3 2 22 3 2 4" xfId="27056"/>
    <cellStyle name="Normal 2 3 2 22 3 2 5" xfId="27057"/>
    <cellStyle name="Normal 2 3 2 22 3 3" xfId="10103"/>
    <cellStyle name="Normal 2 3 2 22 3 3 2" xfId="27058"/>
    <cellStyle name="Normal 2 3 2 22 3 3 3" xfId="27059"/>
    <cellStyle name="Normal 2 3 2 22 3 4" xfId="10104"/>
    <cellStyle name="Normal 2 3 2 22 3 4 2" xfId="27060"/>
    <cellStyle name="Normal 2 3 2 22 3 4 3" xfId="27061"/>
    <cellStyle name="Normal 2 3 2 22 3 5" xfId="27062"/>
    <cellStyle name="Normal 2 3 2 22 3 6" xfId="27063"/>
    <cellStyle name="Normal 2 3 2 22 4" xfId="10105"/>
    <cellStyle name="Normal 2 3 2 22 4 2" xfId="10106"/>
    <cellStyle name="Normal 2 3 2 22 4 2 2" xfId="27064"/>
    <cellStyle name="Normal 2 3 2 22 4 2 3" xfId="27065"/>
    <cellStyle name="Normal 2 3 2 22 4 3" xfId="10107"/>
    <cellStyle name="Normal 2 3 2 22 4 3 2" xfId="27066"/>
    <cellStyle name="Normal 2 3 2 22 4 3 3" xfId="27067"/>
    <cellStyle name="Normal 2 3 2 22 4 4" xfId="27068"/>
    <cellStyle name="Normal 2 3 2 22 4 5" xfId="27069"/>
    <cellStyle name="Normal 2 3 2 22 5" xfId="10108"/>
    <cellStyle name="Normal 2 3 2 22 5 2" xfId="27070"/>
    <cellStyle name="Normal 2 3 2 22 5 3" xfId="27071"/>
    <cellStyle name="Normal 2 3 2 22 6" xfId="10109"/>
    <cellStyle name="Normal 2 3 2 22 6 2" xfId="27072"/>
    <cellStyle name="Normal 2 3 2 22 6 3" xfId="27073"/>
    <cellStyle name="Normal 2 3 2 22 7" xfId="27074"/>
    <cellStyle name="Normal 2 3 2 22 8" xfId="27075"/>
    <cellStyle name="Normal 2 3 2 23" xfId="10110"/>
    <cellStyle name="Normal 2 3 2 23 2" xfId="10111"/>
    <cellStyle name="Normal 2 3 2 23 2 2" xfId="10112"/>
    <cellStyle name="Normal 2 3 2 23 2 2 2" xfId="10113"/>
    <cellStyle name="Normal 2 3 2 23 2 2 2 2" xfId="10114"/>
    <cellStyle name="Normal 2 3 2 23 2 2 2 2 2" xfId="27076"/>
    <cellStyle name="Normal 2 3 2 23 2 2 2 2 3" xfId="27077"/>
    <cellStyle name="Normal 2 3 2 23 2 2 2 3" xfId="10115"/>
    <cellStyle name="Normal 2 3 2 23 2 2 2 3 2" xfId="27078"/>
    <cellStyle name="Normal 2 3 2 23 2 2 2 3 3" xfId="27079"/>
    <cellStyle name="Normal 2 3 2 23 2 2 2 4" xfId="27080"/>
    <cellStyle name="Normal 2 3 2 23 2 2 2 5" xfId="27081"/>
    <cellStyle name="Normal 2 3 2 23 2 2 3" xfId="10116"/>
    <cellStyle name="Normal 2 3 2 23 2 2 3 2" xfId="27082"/>
    <cellStyle name="Normal 2 3 2 23 2 2 3 3" xfId="27083"/>
    <cellStyle name="Normal 2 3 2 23 2 2 4" xfId="10117"/>
    <cellStyle name="Normal 2 3 2 23 2 2 4 2" xfId="27084"/>
    <cellStyle name="Normal 2 3 2 23 2 2 4 3" xfId="27085"/>
    <cellStyle name="Normal 2 3 2 23 2 2 5" xfId="27086"/>
    <cellStyle name="Normal 2 3 2 23 2 2 6" xfId="27087"/>
    <cellStyle name="Normal 2 3 2 23 2 3" xfId="10118"/>
    <cellStyle name="Normal 2 3 2 23 2 3 2" xfId="10119"/>
    <cellStyle name="Normal 2 3 2 23 2 3 2 2" xfId="27088"/>
    <cellStyle name="Normal 2 3 2 23 2 3 2 3" xfId="27089"/>
    <cellStyle name="Normal 2 3 2 23 2 3 3" xfId="10120"/>
    <cellStyle name="Normal 2 3 2 23 2 3 3 2" xfId="27090"/>
    <cellStyle name="Normal 2 3 2 23 2 3 3 3" xfId="27091"/>
    <cellStyle name="Normal 2 3 2 23 2 3 4" xfId="27092"/>
    <cellStyle name="Normal 2 3 2 23 2 3 5" xfId="27093"/>
    <cellStyle name="Normal 2 3 2 23 2 4" xfId="10121"/>
    <cellStyle name="Normal 2 3 2 23 2 4 2" xfId="27094"/>
    <cellStyle name="Normal 2 3 2 23 2 4 3" xfId="27095"/>
    <cellStyle name="Normal 2 3 2 23 2 5" xfId="10122"/>
    <cellStyle name="Normal 2 3 2 23 2 5 2" xfId="27096"/>
    <cellStyle name="Normal 2 3 2 23 2 5 3" xfId="27097"/>
    <cellStyle name="Normal 2 3 2 23 2 6" xfId="27098"/>
    <cellStyle name="Normal 2 3 2 23 2 7" xfId="27099"/>
    <cellStyle name="Normal 2 3 2 23 3" xfId="10123"/>
    <cellStyle name="Normal 2 3 2 23 3 2" xfId="10124"/>
    <cellStyle name="Normal 2 3 2 23 3 2 2" xfId="10125"/>
    <cellStyle name="Normal 2 3 2 23 3 2 2 2" xfId="27100"/>
    <cellStyle name="Normal 2 3 2 23 3 2 2 3" xfId="27101"/>
    <cellStyle name="Normal 2 3 2 23 3 2 3" xfId="10126"/>
    <cellStyle name="Normal 2 3 2 23 3 2 3 2" xfId="27102"/>
    <cellStyle name="Normal 2 3 2 23 3 2 3 3" xfId="27103"/>
    <cellStyle name="Normal 2 3 2 23 3 2 4" xfId="27104"/>
    <cellStyle name="Normal 2 3 2 23 3 2 5" xfId="27105"/>
    <cellStyle name="Normal 2 3 2 23 3 3" xfId="10127"/>
    <cellStyle name="Normal 2 3 2 23 3 3 2" xfId="27106"/>
    <cellStyle name="Normal 2 3 2 23 3 3 3" xfId="27107"/>
    <cellStyle name="Normal 2 3 2 23 3 4" xfId="10128"/>
    <cellStyle name="Normal 2 3 2 23 3 4 2" xfId="27108"/>
    <cellStyle name="Normal 2 3 2 23 3 4 3" xfId="27109"/>
    <cellStyle name="Normal 2 3 2 23 3 5" xfId="27110"/>
    <cellStyle name="Normal 2 3 2 23 3 6" xfId="27111"/>
    <cellStyle name="Normal 2 3 2 23 4" xfId="10129"/>
    <cellStyle name="Normal 2 3 2 23 4 2" xfId="10130"/>
    <cellStyle name="Normal 2 3 2 23 4 2 2" xfId="27112"/>
    <cellStyle name="Normal 2 3 2 23 4 2 3" xfId="27113"/>
    <cellStyle name="Normal 2 3 2 23 4 3" xfId="10131"/>
    <cellStyle name="Normal 2 3 2 23 4 3 2" xfId="27114"/>
    <cellStyle name="Normal 2 3 2 23 4 3 3" xfId="27115"/>
    <cellStyle name="Normal 2 3 2 23 4 4" xfId="27116"/>
    <cellStyle name="Normal 2 3 2 23 4 5" xfId="27117"/>
    <cellStyle name="Normal 2 3 2 23 5" xfId="10132"/>
    <cellStyle name="Normal 2 3 2 23 5 2" xfId="27118"/>
    <cellStyle name="Normal 2 3 2 23 5 3" xfId="27119"/>
    <cellStyle name="Normal 2 3 2 23 6" xfId="10133"/>
    <cellStyle name="Normal 2 3 2 23 6 2" xfId="27120"/>
    <cellStyle name="Normal 2 3 2 23 6 3" xfId="27121"/>
    <cellStyle name="Normal 2 3 2 23 7" xfId="27122"/>
    <cellStyle name="Normal 2 3 2 23 8" xfId="27123"/>
    <cellStyle name="Normal 2 3 2 24" xfId="10134"/>
    <cellStyle name="Normal 2 3 2 24 2" xfId="10135"/>
    <cellStyle name="Normal 2 3 2 24 2 2" xfId="10136"/>
    <cellStyle name="Normal 2 3 2 24 2 2 2" xfId="10137"/>
    <cellStyle name="Normal 2 3 2 24 2 2 2 2" xfId="27124"/>
    <cellStyle name="Normal 2 3 2 24 2 2 2 3" xfId="27125"/>
    <cellStyle name="Normal 2 3 2 24 2 2 3" xfId="10138"/>
    <cellStyle name="Normal 2 3 2 24 2 2 3 2" xfId="27126"/>
    <cellStyle name="Normal 2 3 2 24 2 2 3 3" xfId="27127"/>
    <cellStyle name="Normal 2 3 2 24 2 2 4" xfId="27128"/>
    <cellStyle name="Normal 2 3 2 24 2 2 5" xfId="27129"/>
    <cellStyle name="Normal 2 3 2 24 2 3" xfId="10139"/>
    <cellStyle name="Normal 2 3 2 24 2 3 2" xfId="27130"/>
    <cellStyle name="Normal 2 3 2 24 2 3 3" xfId="27131"/>
    <cellStyle name="Normal 2 3 2 24 2 4" xfId="10140"/>
    <cellStyle name="Normal 2 3 2 24 2 4 2" xfId="27132"/>
    <cellStyle name="Normal 2 3 2 24 2 4 3" xfId="27133"/>
    <cellStyle name="Normal 2 3 2 24 2 5" xfId="27134"/>
    <cellStyle name="Normal 2 3 2 24 2 6" xfId="27135"/>
    <cellStyle name="Normal 2 3 2 24 3" xfId="10141"/>
    <cellStyle name="Normal 2 3 2 24 3 2" xfId="10142"/>
    <cellStyle name="Normal 2 3 2 24 3 2 2" xfId="27136"/>
    <cellStyle name="Normal 2 3 2 24 3 2 3" xfId="27137"/>
    <cellStyle name="Normal 2 3 2 24 3 3" xfId="10143"/>
    <cellStyle name="Normal 2 3 2 24 3 3 2" xfId="27138"/>
    <cellStyle name="Normal 2 3 2 24 3 3 3" xfId="27139"/>
    <cellStyle name="Normal 2 3 2 24 3 4" xfId="27140"/>
    <cellStyle name="Normal 2 3 2 24 3 5" xfId="27141"/>
    <cellStyle name="Normal 2 3 2 24 4" xfId="10144"/>
    <cellStyle name="Normal 2 3 2 24 4 2" xfId="27142"/>
    <cellStyle name="Normal 2 3 2 24 4 3" xfId="27143"/>
    <cellStyle name="Normal 2 3 2 24 5" xfId="10145"/>
    <cellStyle name="Normal 2 3 2 24 5 2" xfId="27144"/>
    <cellStyle name="Normal 2 3 2 24 5 3" xfId="27145"/>
    <cellStyle name="Normal 2 3 2 24 6" xfId="27146"/>
    <cellStyle name="Normal 2 3 2 24 7" xfId="27147"/>
    <cellStyle name="Normal 2 3 2 25" xfId="10146"/>
    <cellStyle name="Normal 2 3 2 25 2" xfId="10147"/>
    <cellStyle name="Normal 2 3 2 25 2 2" xfId="10148"/>
    <cellStyle name="Normal 2 3 2 25 2 2 2" xfId="27148"/>
    <cellStyle name="Normal 2 3 2 25 2 2 3" xfId="27149"/>
    <cellStyle name="Normal 2 3 2 25 2 3" xfId="10149"/>
    <cellStyle name="Normal 2 3 2 25 2 3 2" xfId="27150"/>
    <cellStyle name="Normal 2 3 2 25 2 3 3" xfId="27151"/>
    <cellStyle name="Normal 2 3 2 25 2 4" xfId="27152"/>
    <cellStyle name="Normal 2 3 2 25 2 5" xfId="27153"/>
    <cellStyle name="Normal 2 3 2 25 3" xfId="10150"/>
    <cellStyle name="Normal 2 3 2 25 3 2" xfId="27154"/>
    <cellStyle name="Normal 2 3 2 25 3 3" xfId="27155"/>
    <cellStyle name="Normal 2 3 2 25 4" xfId="10151"/>
    <cellStyle name="Normal 2 3 2 25 4 2" xfId="27156"/>
    <cellStyle name="Normal 2 3 2 25 4 3" xfId="27157"/>
    <cellStyle name="Normal 2 3 2 25 5" xfId="27158"/>
    <cellStyle name="Normal 2 3 2 25 6" xfId="27159"/>
    <cellStyle name="Normal 2 3 2 26" xfId="10152"/>
    <cellStyle name="Normal 2 3 2 26 2" xfId="10153"/>
    <cellStyle name="Normal 2 3 2 26 2 2" xfId="27160"/>
    <cellStyle name="Normal 2 3 2 26 2 3" xfId="27161"/>
    <cellStyle name="Normal 2 3 2 26 3" xfId="10154"/>
    <cellStyle name="Normal 2 3 2 26 3 2" xfId="27162"/>
    <cellStyle name="Normal 2 3 2 26 3 3" xfId="27163"/>
    <cellStyle name="Normal 2 3 2 26 4" xfId="27164"/>
    <cellStyle name="Normal 2 3 2 26 5" xfId="27165"/>
    <cellStyle name="Normal 2 3 2 27" xfId="10155"/>
    <cellStyle name="Normal 2 3 2 27 2" xfId="27166"/>
    <cellStyle name="Normal 2 3 2 27 3" xfId="27167"/>
    <cellStyle name="Normal 2 3 2 28" xfId="10156"/>
    <cellStyle name="Normal 2 3 2 28 2" xfId="27168"/>
    <cellStyle name="Normal 2 3 2 28 3" xfId="27169"/>
    <cellStyle name="Normal 2 3 2 29" xfId="27170"/>
    <cellStyle name="Normal 2 3 2 3" xfId="10157"/>
    <cellStyle name="Normal 2 3 2 3 2" xfId="10158"/>
    <cellStyle name="Normal 2 3 2 3 2 10" xfId="27171"/>
    <cellStyle name="Normal 2 3 2 3 2 11" xfId="27172"/>
    <cellStyle name="Normal 2 3 2 3 2 2" xfId="10159"/>
    <cellStyle name="Normal 2 3 2 3 2 2 2" xfId="10160"/>
    <cellStyle name="Normal 2 3 2 3 2 2 2 2" xfId="10161"/>
    <cellStyle name="Normal 2 3 2 3 2 2 2 2 2" xfId="10162"/>
    <cellStyle name="Normal 2 3 2 3 2 2 2 2 2 2" xfId="10163"/>
    <cellStyle name="Normal 2 3 2 3 2 2 2 2 2 2 2" xfId="27173"/>
    <cellStyle name="Normal 2 3 2 3 2 2 2 2 2 2 3" xfId="27174"/>
    <cellStyle name="Normal 2 3 2 3 2 2 2 2 2 3" xfId="10164"/>
    <cellStyle name="Normal 2 3 2 3 2 2 2 2 2 3 2" xfId="27175"/>
    <cellStyle name="Normal 2 3 2 3 2 2 2 2 2 3 3" xfId="27176"/>
    <cellStyle name="Normal 2 3 2 3 2 2 2 2 2 4" xfId="27177"/>
    <cellStyle name="Normal 2 3 2 3 2 2 2 2 2 5" xfId="27178"/>
    <cellStyle name="Normal 2 3 2 3 2 2 2 2 3" xfId="10165"/>
    <cellStyle name="Normal 2 3 2 3 2 2 2 2 3 2" xfId="27179"/>
    <cellStyle name="Normal 2 3 2 3 2 2 2 2 3 3" xfId="27180"/>
    <cellStyle name="Normal 2 3 2 3 2 2 2 2 4" xfId="10166"/>
    <cellStyle name="Normal 2 3 2 3 2 2 2 2 4 2" xfId="27181"/>
    <cellStyle name="Normal 2 3 2 3 2 2 2 2 4 3" xfId="27182"/>
    <cellStyle name="Normal 2 3 2 3 2 2 2 2 5" xfId="27183"/>
    <cellStyle name="Normal 2 3 2 3 2 2 2 2 6" xfId="27184"/>
    <cellStyle name="Normal 2 3 2 3 2 2 2 3" xfId="10167"/>
    <cellStyle name="Normal 2 3 2 3 2 2 2 3 2" xfId="10168"/>
    <cellStyle name="Normal 2 3 2 3 2 2 2 3 2 2" xfId="27185"/>
    <cellStyle name="Normal 2 3 2 3 2 2 2 3 2 3" xfId="27186"/>
    <cellStyle name="Normal 2 3 2 3 2 2 2 3 3" xfId="10169"/>
    <cellStyle name="Normal 2 3 2 3 2 2 2 3 3 2" xfId="27187"/>
    <cellStyle name="Normal 2 3 2 3 2 2 2 3 3 3" xfId="27188"/>
    <cellStyle name="Normal 2 3 2 3 2 2 2 3 4" xfId="27189"/>
    <cellStyle name="Normal 2 3 2 3 2 2 2 3 5" xfId="27190"/>
    <cellStyle name="Normal 2 3 2 3 2 2 2 4" xfId="10170"/>
    <cellStyle name="Normal 2 3 2 3 2 2 2 4 2" xfId="27191"/>
    <cellStyle name="Normal 2 3 2 3 2 2 2 4 3" xfId="27192"/>
    <cellStyle name="Normal 2 3 2 3 2 2 2 5" xfId="10171"/>
    <cellStyle name="Normal 2 3 2 3 2 2 2 5 2" xfId="27193"/>
    <cellStyle name="Normal 2 3 2 3 2 2 2 5 3" xfId="27194"/>
    <cellStyle name="Normal 2 3 2 3 2 2 2 6" xfId="27195"/>
    <cellStyle name="Normal 2 3 2 3 2 2 2 7" xfId="27196"/>
    <cellStyle name="Normal 2 3 2 3 2 2 3" xfId="10172"/>
    <cellStyle name="Normal 2 3 2 3 2 2 3 2" xfId="10173"/>
    <cellStyle name="Normal 2 3 2 3 2 2 3 2 2" xfId="10174"/>
    <cellStyle name="Normal 2 3 2 3 2 2 3 2 2 2" xfId="27197"/>
    <cellStyle name="Normal 2 3 2 3 2 2 3 2 2 3" xfId="27198"/>
    <cellStyle name="Normal 2 3 2 3 2 2 3 2 3" xfId="10175"/>
    <cellStyle name="Normal 2 3 2 3 2 2 3 2 3 2" xfId="27199"/>
    <cellStyle name="Normal 2 3 2 3 2 2 3 2 3 3" xfId="27200"/>
    <cellStyle name="Normal 2 3 2 3 2 2 3 2 4" xfId="27201"/>
    <cellStyle name="Normal 2 3 2 3 2 2 3 2 5" xfId="27202"/>
    <cellStyle name="Normal 2 3 2 3 2 2 3 3" xfId="10176"/>
    <cellStyle name="Normal 2 3 2 3 2 2 3 3 2" xfId="27203"/>
    <cellStyle name="Normal 2 3 2 3 2 2 3 3 3" xfId="27204"/>
    <cellStyle name="Normal 2 3 2 3 2 2 3 4" xfId="10177"/>
    <cellStyle name="Normal 2 3 2 3 2 2 3 4 2" xfId="27205"/>
    <cellStyle name="Normal 2 3 2 3 2 2 3 4 3" xfId="27206"/>
    <cellStyle name="Normal 2 3 2 3 2 2 3 5" xfId="27207"/>
    <cellStyle name="Normal 2 3 2 3 2 2 3 6" xfId="27208"/>
    <cellStyle name="Normal 2 3 2 3 2 2 4" xfId="10178"/>
    <cellStyle name="Normal 2 3 2 3 2 2 4 2" xfId="10179"/>
    <cellStyle name="Normal 2 3 2 3 2 2 4 2 2" xfId="27209"/>
    <cellStyle name="Normal 2 3 2 3 2 2 4 2 3" xfId="27210"/>
    <cellStyle name="Normal 2 3 2 3 2 2 4 3" xfId="10180"/>
    <cellStyle name="Normal 2 3 2 3 2 2 4 3 2" xfId="27211"/>
    <cellStyle name="Normal 2 3 2 3 2 2 4 3 3" xfId="27212"/>
    <cellStyle name="Normal 2 3 2 3 2 2 4 4" xfId="27213"/>
    <cellStyle name="Normal 2 3 2 3 2 2 4 5" xfId="27214"/>
    <cellStyle name="Normal 2 3 2 3 2 2 5" xfId="10181"/>
    <cellStyle name="Normal 2 3 2 3 2 2 5 2" xfId="27215"/>
    <cellStyle name="Normal 2 3 2 3 2 2 5 3" xfId="27216"/>
    <cellStyle name="Normal 2 3 2 3 2 2 6" xfId="10182"/>
    <cellStyle name="Normal 2 3 2 3 2 2 6 2" xfId="27217"/>
    <cellStyle name="Normal 2 3 2 3 2 2 6 3" xfId="27218"/>
    <cellStyle name="Normal 2 3 2 3 2 2 7" xfId="27219"/>
    <cellStyle name="Normal 2 3 2 3 2 2 8" xfId="27220"/>
    <cellStyle name="Normal 2 3 2 3 2 3" xfId="10183"/>
    <cellStyle name="Normal 2 3 2 3 2 3 2" xfId="10184"/>
    <cellStyle name="Normal 2 3 2 3 2 3 2 2" xfId="10185"/>
    <cellStyle name="Normal 2 3 2 3 2 3 2 2 2" xfId="10186"/>
    <cellStyle name="Normal 2 3 2 3 2 3 2 2 2 2" xfId="10187"/>
    <cellStyle name="Normal 2 3 2 3 2 3 2 2 2 2 2" xfId="27221"/>
    <cellStyle name="Normal 2 3 2 3 2 3 2 2 2 2 3" xfId="27222"/>
    <cellStyle name="Normal 2 3 2 3 2 3 2 2 2 3" xfId="10188"/>
    <cellStyle name="Normal 2 3 2 3 2 3 2 2 2 3 2" xfId="27223"/>
    <cellStyle name="Normal 2 3 2 3 2 3 2 2 2 3 3" xfId="27224"/>
    <cellStyle name="Normal 2 3 2 3 2 3 2 2 2 4" xfId="27225"/>
    <cellStyle name="Normal 2 3 2 3 2 3 2 2 2 5" xfId="27226"/>
    <cellStyle name="Normal 2 3 2 3 2 3 2 2 3" xfId="10189"/>
    <cellStyle name="Normal 2 3 2 3 2 3 2 2 3 2" xfId="27227"/>
    <cellStyle name="Normal 2 3 2 3 2 3 2 2 3 3" xfId="27228"/>
    <cellStyle name="Normal 2 3 2 3 2 3 2 2 4" xfId="10190"/>
    <cellStyle name="Normal 2 3 2 3 2 3 2 2 4 2" xfId="27229"/>
    <cellStyle name="Normal 2 3 2 3 2 3 2 2 4 3" xfId="27230"/>
    <cellStyle name="Normal 2 3 2 3 2 3 2 2 5" xfId="27231"/>
    <cellStyle name="Normal 2 3 2 3 2 3 2 2 6" xfId="27232"/>
    <cellStyle name="Normal 2 3 2 3 2 3 2 3" xfId="10191"/>
    <cellStyle name="Normal 2 3 2 3 2 3 2 3 2" xfId="10192"/>
    <cellStyle name="Normal 2 3 2 3 2 3 2 3 2 2" xfId="27233"/>
    <cellStyle name="Normal 2 3 2 3 2 3 2 3 2 3" xfId="27234"/>
    <cellStyle name="Normal 2 3 2 3 2 3 2 3 3" xfId="10193"/>
    <cellStyle name="Normal 2 3 2 3 2 3 2 3 3 2" xfId="27235"/>
    <cellStyle name="Normal 2 3 2 3 2 3 2 3 3 3" xfId="27236"/>
    <cellStyle name="Normal 2 3 2 3 2 3 2 3 4" xfId="27237"/>
    <cellStyle name="Normal 2 3 2 3 2 3 2 3 5" xfId="27238"/>
    <cellStyle name="Normal 2 3 2 3 2 3 2 4" xfId="10194"/>
    <cellStyle name="Normal 2 3 2 3 2 3 2 4 2" xfId="27239"/>
    <cellStyle name="Normal 2 3 2 3 2 3 2 4 3" xfId="27240"/>
    <cellStyle name="Normal 2 3 2 3 2 3 2 5" xfId="10195"/>
    <cellStyle name="Normal 2 3 2 3 2 3 2 5 2" xfId="27241"/>
    <cellStyle name="Normal 2 3 2 3 2 3 2 5 3" xfId="27242"/>
    <cellStyle name="Normal 2 3 2 3 2 3 2 6" xfId="27243"/>
    <cellStyle name="Normal 2 3 2 3 2 3 2 7" xfId="27244"/>
    <cellStyle name="Normal 2 3 2 3 2 3 3" xfId="10196"/>
    <cellStyle name="Normal 2 3 2 3 2 3 3 2" xfId="10197"/>
    <cellStyle name="Normal 2 3 2 3 2 3 3 2 2" xfId="10198"/>
    <cellStyle name="Normal 2 3 2 3 2 3 3 2 2 2" xfId="27245"/>
    <cellStyle name="Normal 2 3 2 3 2 3 3 2 2 3" xfId="27246"/>
    <cellStyle name="Normal 2 3 2 3 2 3 3 2 3" xfId="10199"/>
    <cellStyle name="Normal 2 3 2 3 2 3 3 2 3 2" xfId="27247"/>
    <cellStyle name="Normal 2 3 2 3 2 3 3 2 3 3" xfId="27248"/>
    <cellStyle name="Normal 2 3 2 3 2 3 3 2 4" xfId="27249"/>
    <cellStyle name="Normal 2 3 2 3 2 3 3 2 5" xfId="27250"/>
    <cellStyle name="Normal 2 3 2 3 2 3 3 3" xfId="10200"/>
    <cellStyle name="Normal 2 3 2 3 2 3 3 3 2" xfId="27251"/>
    <cellStyle name="Normal 2 3 2 3 2 3 3 3 3" xfId="27252"/>
    <cellStyle name="Normal 2 3 2 3 2 3 3 4" xfId="10201"/>
    <cellStyle name="Normal 2 3 2 3 2 3 3 4 2" xfId="27253"/>
    <cellStyle name="Normal 2 3 2 3 2 3 3 4 3" xfId="27254"/>
    <cellStyle name="Normal 2 3 2 3 2 3 3 5" xfId="27255"/>
    <cellStyle name="Normal 2 3 2 3 2 3 3 6" xfId="27256"/>
    <cellStyle name="Normal 2 3 2 3 2 3 4" xfId="10202"/>
    <cellStyle name="Normal 2 3 2 3 2 3 4 2" xfId="10203"/>
    <cellStyle name="Normal 2 3 2 3 2 3 4 2 2" xfId="27257"/>
    <cellStyle name="Normal 2 3 2 3 2 3 4 2 3" xfId="27258"/>
    <cellStyle name="Normal 2 3 2 3 2 3 4 3" xfId="10204"/>
    <cellStyle name="Normal 2 3 2 3 2 3 4 3 2" xfId="27259"/>
    <cellStyle name="Normal 2 3 2 3 2 3 4 3 3" xfId="27260"/>
    <cellStyle name="Normal 2 3 2 3 2 3 4 4" xfId="27261"/>
    <cellStyle name="Normal 2 3 2 3 2 3 4 5" xfId="27262"/>
    <cellStyle name="Normal 2 3 2 3 2 3 5" xfId="10205"/>
    <cellStyle name="Normal 2 3 2 3 2 3 5 2" xfId="27263"/>
    <cellStyle name="Normal 2 3 2 3 2 3 5 3" xfId="27264"/>
    <cellStyle name="Normal 2 3 2 3 2 3 6" xfId="10206"/>
    <cellStyle name="Normal 2 3 2 3 2 3 6 2" xfId="27265"/>
    <cellStyle name="Normal 2 3 2 3 2 3 6 3" xfId="27266"/>
    <cellStyle name="Normal 2 3 2 3 2 3 7" xfId="27267"/>
    <cellStyle name="Normal 2 3 2 3 2 3 8" xfId="27268"/>
    <cellStyle name="Normal 2 3 2 3 2 4" xfId="10207"/>
    <cellStyle name="Normal 2 3 2 3 2 4 2" xfId="10208"/>
    <cellStyle name="Normal 2 3 2 3 2 4 2 2" xfId="10209"/>
    <cellStyle name="Normal 2 3 2 3 2 4 2 2 2" xfId="10210"/>
    <cellStyle name="Normal 2 3 2 3 2 4 2 2 2 2" xfId="10211"/>
    <cellStyle name="Normal 2 3 2 3 2 4 2 2 2 2 2" xfId="27269"/>
    <cellStyle name="Normal 2 3 2 3 2 4 2 2 2 2 3" xfId="27270"/>
    <cellStyle name="Normal 2 3 2 3 2 4 2 2 2 3" xfId="10212"/>
    <cellStyle name="Normal 2 3 2 3 2 4 2 2 2 3 2" xfId="27271"/>
    <cellStyle name="Normal 2 3 2 3 2 4 2 2 2 3 3" xfId="27272"/>
    <cellStyle name="Normal 2 3 2 3 2 4 2 2 2 4" xfId="27273"/>
    <cellStyle name="Normal 2 3 2 3 2 4 2 2 2 5" xfId="27274"/>
    <cellStyle name="Normal 2 3 2 3 2 4 2 2 3" xfId="10213"/>
    <cellStyle name="Normal 2 3 2 3 2 4 2 2 3 2" xfId="27275"/>
    <cellStyle name="Normal 2 3 2 3 2 4 2 2 3 3" xfId="27276"/>
    <cellStyle name="Normal 2 3 2 3 2 4 2 2 4" xfId="10214"/>
    <cellStyle name="Normal 2 3 2 3 2 4 2 2 4 2" xfId="27277"/>
    <cellStyle name="Normal 2 3 2 3 2 4 2 2 4 3" xfId="27278"/>
    <cellStyle name="Normal 2 3 2 3 2 4 2 2 5" xfId="27279"/>
    <cellStyle name="Normal 2 3 2 3 2 4 2 2 6" xfId="27280"/>
    <cellStyle name="Normal 2 3 2 3 2 4 2 3" xfId="10215"/>
    <cellStyle name="Normal 2 3 2 3 2 4 2 3 2" xfId="10216"/>
    <cellStyle name="Normal 2 3 2 3 2 4 2 3 2 2" xfId="27281"/>
    <cellStyle name="Normal 2 3 2 3 2 4 2 3 2 3" xfId="27282"/>
    <cellStyle name="Normal 2 3 2 3 2 4 2 3 3" xfId="10217"/>
    <cellStyle name="Normal 2 3 2 3 2 4 2 3 3 2" xfId="27283"/>
    <cellStyle name="Normal 2 3 2 3 2 4 2 3 3 3" xfId="27284"/>
    <cellStyle name="Normal 2 3 2 3 2 4 2 3 4" xfId="27285"/>
    <cellStyle name="Normal 2 3 2 3 2 4 2 3 5" xfId="27286"/>
    <cellStyle name="Normal 2 3 2 3 2 4 2 4" xfId="10218"/>
    <cellStyle name="Normal 2 3 2 3 2 4 2 4 2" xfId="27287"/>
    <cellStyle name="Normal 2 3 2 3 2 4 2 4 3" xfId="27288"/>
    <cellStyle name="Normal 2 3 2 3 2 4 2 5" xfId="10219"/>
    <cellStyle name="Normal 2 3 2 3 2 4 2 5 2" xfId="27289"/>
    <cellStyle name="Normal 2 3 2 3 2 4 2 5 3" xfId="27290"/>
    <cellStyle name="Normal 2 3 2 3 2 4 2 6" xfId="27291"/>
    <cellStyle name="Normal 2 3 2 3 2 4 2 7" xfId="27292"/>
    <cellStyle name="Normal 2 3 2 3 2 4 3" xfId="10220"/>
    <cellStyle name="Normal 2 3 2 3 2 4 3 2" xfId="10221"/>
    <cellStyle name="Normal 2 3 2 3 2 4 3 2 2" xfId="10222"/>
    <cellStyle name="Normal 2 3 2 3 2 4 3 2 2 2" xfId="27293"/>
    <cellStyle name="Normal 2 3 2 3 2 4 3 2 2 3" xfId="27294"/>
    <cellStyle name="Normal 2 3 2 3 2 4 3 2 3" xfId="10223"/>
    <cellStyle name="Normal 2 3 2 3 2 4 3 2 3 2" xfId="27295"/>
    <cellStyle name="Normal 2 3 2 3 2 4 3 2 3 3" xfId="27296"/>
    <cellStyle name="Normal 2 3 2 3 2 4 3 2 4" xfId="27297"/>
    <cellStyle name="Normal 2 3 2 3 2 4 3 2 5" xfId="27298"/>
    <cellStyle name="Normal 2 3 2 3 2 4 3 3" xfId="10224"/>
    <cellStyle name="Normal 2 3 2 3 2 4 3 3 2" xfId="27299"/>
    <cellStyle name="Normal 2 3 2 3 2 4 3 3 3" xfId="27300"/>
    <cellStyle name="Normal 2 3 2 3 2 4 3 4" xfId="10225"/>
    <cellStyle name="Normal 2 3 2 3 2 4 3 4 2" xfId="27301"/>
    <cellStyle name="Normal 2 3 2 3 2 4 3 4 3" xfId="27302"/>
    <cellStyle name="Normal 2 3 2 3 2 4 3 5" xfId="27303"/>
    <cellStyle name="Normal 2 3 2 3 2 4 3 6" xfId="27304"/>
    <cellStyle name="Normal 2 3 2 3 2 4 4" xfId="10226"/>
    <cellStyle name="Normal 2 3 2 3 2 4 4 2" xfId="10227"/>
    <cellStyle name="Normal 2 3 2 3 2 4 4 2 2" xfId="27305"/>
    <cellStyle name="Normal 2 3 2 3 2 4 4 2 3" xfId="27306"/>
    <cellStyle name="Normal 2 3 2 3 2 4 4 3" xfId="10228"/>
    <cellStyle name="Normal 2 3 2 3 2 4 4 3 2" xfId="27307"/>
    <cellStyle name="Normal 2 3 2 3 2 4 4 3 3" xfId="27308"/>
    <cellStyle name="Normal 2 3 2 3 2 4 4 4" xfId="27309"/>
    <cellStyle name="Normal 2 3 2 3 2 4 4 5" xfId="27310"/>
    <cellStyle name="Normal 2 3 2 3 2 4 5" xfId="10229"/>
    <cellStyle name="Normal 2 3 2 3 2 4 5 2" xfId="27311"/>
    <cellStyle name="Normal 2 3 2 3 2 4 5 3" xfId="27312"/>
    <cellStyle name="Normal 2 3 2 3 2 4 6" xfId="10230"/>
    <cellStyle name="Normal 2 3 2 3 2 4 6 2" xfId="27313"/>
    <cellStyle name="Normal 2 3 2 3 2 4 6 3" xfId="27314"/>
    <cellStyle name="Normal 2 3 2 3 2 4 7" xfId="27315"/>
    <cellStyle name="Normal 2 3 2 3 2 4 8" xfId="27316"/>
    <cellStyle name="Normal 2 3 2 3 2 5" xfId="10231"/>
    <cellStyle name="Normal 2 3 2 3 2 5 2" xfId="10232"/>
    <cellStyle name="Normal 2 3 2 3 2 5 2 2" xfId="10233"/>
    <cellStyle name="Normal 2 3 2 3 2 5 2 2 2" xfId="10234"/>
    <cellStyle name="Normal 2 3 2 3 2 5 2 2 2 2" xfId="27317"/>
    <cellStyle name="Normal 2 3 2 3 2 5 2 2 2 3" xfId="27318"/>
    <cellStyle name="Normal 2 3 2 3 2 5 2 2 3" xfId="10235"/>
    <cellStyle name="Normal 2 3 2 3 2 5 2 2 3 2" xfId="27319"/>
    <cellStyle name="Normal 2 3 2 3 2 5 2 2 3 3" xfId="27320"/>
    <cellStyle name="Normal 2 3 2 3 2 5 2 2 4" xfId="27321"/>
    <cellStyle name="Normal 2 3 2 3 2 5 2 2 5" xfId="27322"/>
    <cellStyle name="Normal 2 3 2 3 2 5 2 3" xfId="10236"/>
    <cellStyle name="Normal 2 3 2 3 2 5 2 3 2" xfId="27323"/>
    <cellStyle name="Normal 2 3 2 3 2 5 2 3 3" xfId="27324"/>
    <cellStyle name="Normal 2 3 2 3 2 5 2 4" xfId="10237"/>
    <cellStyle name="Normal 2 3 2 3 2 5 2 4 2" xfId="27325"/>
    <cellStyle name="Normal 2 3 2 3 2 5 2 4 3" xfId="27326"/>
    <cellStyle name="Normal 2 3 2 3 2 5 2 5" xfId="27327"/>
    <cellStyle name="Normal 2 3 2 3 2 5 2 6" xfId="27328"/>
    <cellStyle name="Normal 2 3 2 3 2 5 3" xfId="10238"/>
    <cellStyle name="Normal 2 3 2 3 2 5 3 2" xfId="10239"/>
    <cellStyle name="Normal 2 3 2 3 2 5 3 2 2" xfId="27329"/>
    <cellStyle name="Normal 2 3 2 3 2 5 3 2 3" xfId="27330"/>
    <cellStyle name="Normal 2 3 2 3 2 5 3 3" xfId="10240"/>
    <cellStyle name="Normal 2 3 2 3 2 5 3 3 2" xfId="27331"/>
    <cellStyle name="Normal 2 3 2 3 2 5 3 3 3" xfId="27332"/>
    <cellStyle name="Normal 2 3 2 3 2 5 3 4" xfId="27333"/>
    <cellStyle name="Normal 2 3 2 3 2 5 3 5" xfId="27334"/>
    <cellStyle name="Normal 2 3 2 3 2 5 4" xfId="10241"/>
    <cellStyle name="Normal 2 3 2 3 2 5 4 2" xfId="27335"/>
    <cellStyle name="Normal 2 3 2 3 2 5 4 3" xfId="27336"/>
    <cellStyle name="Normal 2 3 2 3 2 5 5" xfId="10242"/>
    <cellStyle name="Normal 2 3 2 3 2 5 5 2" xfId="27337"/>
    <cellStyle name="Normal 2 3 2 3 2 5 5 3" xfId="27338"/>
    <cellStyle name="Normal 2 3 2 3 2 5 6" xfId="27339"/>
    <cellStyle name="Normal 2 3 2 3 2 5 7" xfId="27340"/>
    <cellStyle name="Normal 2 3 2 3 2 6" xfId="10243"/>
    <cellStyle name="Normal 2 3 2 3 2 6 2" xfId="10244"/>
    <cellStyle name="Normal 2 3 2 3 2 6 2 2" xfId="10245"/>
    <cellStyle name="Normal 2 3 2 3 2 6 2 2 2" xfId="27341"/>
    <cellStyle name="Normal 2 3 2 3 2 6 2 2 3" xfId="27342"/>
    <cellStyle name="Normal 2 3 2 3 2 6 2 3" xfId="10246"/>
    <cellStyle name="Normal 2 3 2 3 2 6 2 3 2" xfId="27343"/>
    <cellStyle name="Normal 2 3 2 3 2 6 2 3 3" xfId="27344"/>
    <cellStyle name="Normal 2 3 2 3 2 6 2 4" xfId="27345"/>
    <cellStyle name="Normal 2 3 2 3 2 6 2 5" xfId="27346"/>
    <cellStyle name="Normal 2 3 2 3 2 6 3" xfId="10247"/>
    <cellStyle name="Normal 2 3 2 3 2 6 3 2" xfId="27347"/>
    <cellStyle name="Normal 2 3 2 3 2 6 3 3" xfId="27348"/>
    <cellStyle name="Normal 2 3 2 3 2 6 4" xfId="10248"/>
    <cellStyle name="Normal 2 3 2 3 2 6 4 2" xfId="27349"/>
    <cellStyle name="Normal 2 3 2 3 2 6 4 3" xfId="27350"/>
    <cellStyle name="Normal 2 3 2 3 2 6 5" xfId="27351"/>
    <cellStyle name="Normal 2 3 2 3 2 6 6" xfId="27352"/>
    <cellStyle name="Normal 2 3 2 3 2 7" xfId="10249"/>
    <cellStyle name="Normal 2 3 2 3 2 7 2" xfId="10250"/>
    <cellStyle name="Normal 2 3 2 3 2 7 2 2" xfId="27353"/>
    <cellStyle name="Normal 2 3 2 3 2 7 2 3" xfId="27354"/>
    <cellStyle name="Normal 2 3 2 3 2 7 3" xfId="10251"/>
    <cellStyle name="Normal 2 3 2 3 2 7 3 2" xfId="27355"/>
    <cellStyle name="Normal 2 3 2 3 2 7 3 3" xfId="27356"/>
    <cellStyle name="Normal 2 3 2 3 2 7 4" xfId="27357"/>
    <cellStyle name="Normal 2 3 2 3 2 7 5" xfId="27358"/>
    <cellStyle name="Normal 2 3 2 3 2 8" xfId="10252"/>
    <cellStyle name="Normal 2 3 2 3 2 8 2" xfId="27359"/>
    <cellStyle name="Normal 2 3 2 3 2 8 3" xfId="27360"/>
    <cellStyle name="Normal 2 3 2 3 2 9" xfId="10253"/>
    <cellStyle name="Normal 2 3 2 3 2 9 2" xfId="27361"/>
    <cellStyle name="Normal 2 3 2 3 2 9 3" xfId="27362"/>
    <cellStyle name="Normal 2 3 2 3 3" xfId="10254"/>
    <cellStyle name="Normal 2 3 2 3 3 2" xfId="27363"/>
    <cellStyle name="Normal 2 3 2 3 3 3" xfId="27364"/>
    <cellStyle name="Normal 2 3 2 3 4" xfId="10255"/>
    <cellStyle name="Normal 2 3 2 3 4 2" xfId="27365"/>
    <cellStyle name="Normal 2 3 2 3 4 3" xfId="27366"/>
    <cellStyle name="Normal 2 3 2 3 5" xfId="10256"/>
    <cellStyle name="Normal 2 3 2 3 5 2" xfId="27367"/>
    <cellStyle name="Normal 2 3 2 3 5 3" xfId="27368"/>
    <cellStyle name="Normal 2 3 2 3 6" xfId="10257"/>
    <cellStyle name="Normal 2 3 2 3 6 2" xfId="27369"/>
    <cellStyle name="Normal 2 3 2 3 6 3" xfId="27370"/>
    <cellStyle name="Normal 2 3 2 3 7" xfId="27371"/>
    <cellStyle name="Normal 2 3 2 3 8" xfId="27372"/>
    <cellStyle name="Normal 2 3 2 30" xfId="27373"/>
    <cellStyle name="Normal 2 3 2 4" xfId="10258"/>
    <cellStyle name="Normal 2 3 2 4 10" xfId="27374"/>
    <cellStyle name="Normal 2 3 2 4 11" xfId="27375"/>
    <cellStyle name="Normal 2 3 2 4 2" xfId="10259"/>
    <cellStyle name="Normal 2 3 2 4 2 2" xfId="10260"/>
    <cellStyle name="Normal 2 3 2 4 2 2 2" xfId="10261"/>
    <cellStyle name="Normal 2 3 2 4 2 2 2 2" xfId="10262"/>
    <cellStyle name="Normal 2 3 2 4 2 2 2 2 2" xfId="10263"/>
    <cellStyle name="Normal 2 3 2 4 2 2 2 2 2 2" xfId="27376"/>
    <cellStyle name="Normal 2 3 2 4 2 2 2 2 2 3" xfId="27377"/>
    <cellStyle name="Normal 2 3 2 4 2 2 2 2 3" xfId="10264"/>
    <cellStyle name="Normal 2 3 2 4 2 2 2 2 3 2" xfId="27378"/>
    <cellStyle name="Normal 2 3 2 4 2 2 2 2 3 3" xfId="27379"/>
    <cellStyle name="Normal 2 3 2 4 2 2 2 2 4" xfId="27380"/>
    <cellStyle name="Normal 2 3 2 4 2 2 2 2 5" xfId="27381"/>
    <cellStyle name="Normal 2 3 2 4 2 2 2 3" xfId="10265"/>
    <cellStyle name="Normal 2 3 2 4 2 2 2 3 2" xfId="27382"/>
    <cellStyle name="Normal 2 3 2 4 2 2 2 3 3" xfId="27383"/>
    <cellStyle name="Normal 2 3 2 4 2 2 2 4" xfId="10266"/>
    <cellStyle name="Normal 2 3 2 4 2 2 2 4 2" xfId="27384"/>
    <cellStyle name="Normal 2 3 2 4 2 2 2 4 3" xfId="27385"/>
    <cellStyle name="Normal 2 3 2 4 2 2 2 5" xfId="27386"/>
    <cellStyle name="Normal 2 3 2 4 2 2 2 6" xfId="27387"/>
    <cellStyle name="Normal 2 3 2 4 2 2 3" xfId="10267"/>
    <cellStyle name="Normal 2 3 2 4 2 2 3 2" xfId="10268"/>
    <cellStyle name="Normal 2 3 2 4 2 2 3 2 2" xfId="27388"/>
    <cellStyle name="Normal 2 3 2 4 2 2 3 2 3" xfId="27389"/>
    <cellStyle name="Normal 2 3 2 4 2 2 3 3" xfId="10269"/>
    <cellStyle name="Normal 2 3 2 4 2 2 3 3 2" xfId="27390"/>
    <cellStyle name="Normal 2 3 2 4 2 2 3 3 3" xfId="27391"/>
    <cellStyle name="Normal 2 3 2 4 2 2 3 4" xfId="27392"/>
    <cellStyle name="Normal 2 3 2 4 2 2 3 5" xfId="27393"/>
    <cellStyle name="Normal 2 3 2 4 2 2 4" xfId="10270"/>
    <cellStyle name="Normal 2 3 2 4 2 2 4 2" xfId="27394"/>
    <cellStyle name="Normal 2 3 2 4 2 2 4 3" xfId="27395"/>
    <cellStyle name="Normal 2 3 2 4 2 2 5" xfId="10271"/>
    <cellStyle name="Normal 2 3 2 4 2 2 5 2" xfId="27396"/>
    <cellStyle name="Normal 2 3 2 4 2 2 5 3" xfId="27397"/>
    <cellStyle name="Normal 2 3 2 4 2 2 6" xfId="27398"/>
    <cellStyle name="Normal 2 3 2 4 2 2 7" xfId="27399"/>
    <cellStyle name="Normal 2 3 2 4 2 3" xfId="10272"/>
    <cellStyle name="Normal 2 3 2 4 2 3 2" xfId="10273"/>
    <cellStyle name="Normal 2 3 2 4 2 3 2 2" xfId="10274"/>
    <cellStyle name="Normal 2 3 2 4 2 3 2 2 2" xfId="27400"/>
    <cellStyle name="Normal 2 3 2 4 2 3 2 2 3" xfId="27401"/>
    <cellStyle name="Normal 2 3 2 4 2 3 2 3" xfId="10275"/>
    <cellStyle name="Normal 2 3 2 4 2 3 2 3 2" xfId="27402"/>
    <cellStyle name="Normal 2 3 2 4 2 3 2 3 3" xfId="27403"/>
    <cellStyle name="Normal 2 3 2 4 2 3 2 4" xfId="27404"/>
    <cellStyle name="Normal 2 3 2 4 2 3 2 5" xfId="27405"/>
    <cellStyle name="Normal 2 3 2 4 2 3 3" xfId="10276"/>
    <cellStyle name="Normal 2 3 2 4 2 3 3 2" xfId="27406"/>
    <cellStyle name="Normal 2 3 2 4 2 3 3 3" xfId="27407"/>
    <cellStyle name="Normal 2 3 2 4 2 3 4" xfId="10277"/>
    <cellStyle name="Normal 2 3 2 4 2 3 4 2" xfId="27408"/>
    <cellStyle name="Normal 2 3 2 4 2 3 4 3" xfId="27409"/>
    <cellStyle name="Normal 2 3 2 4 2 3 5" xfId="27410"/>
    <cellStyle name="Normal 2 3 2 4 2 3 6" xfId="27411"/>
    <cellStyle name="Normal 2 3 2 4 2 4" xfId="10278"/>
    <cellStyle name="Normal 2 3 2 4 2 4 2" xfId="10279"/>
    <cellStyle name="Normal 2 3 2 4 2 4 2 2" xfId="27412"/>
    <cellStyle name="Normal 2 3 2 4 2 4 2 3" xfId="27413"/>
    <cellStyle name="Normal 2 3 2 4 2 4 3" xfId="10280"/>
    <cellStyle name="Normal 2 3 2 4 2 4 3 2" xfId="27414"/>
    <cellStyle name="Normal 2 3 2 4 2 4 3 3" xfId="27415"/>
    <cellStyle name="Normal 2 3 2 4 2 4 4" xfId="27416"/>
    <cellStyle name="Normal 2 3 2 4 2 4 5" xfId="27417"/>
    <cellStyle name="Normal 2 3 2 4 2 5" xfId="10281"/>
    <cellStyle name="Normal 2 3 2 4 2 5 2" xfId="27418"/>
    <cellStyle name="Normal 2 3 2 4 2 5 3" xfId="27419"/>
    <cellStyle name="Normal 2 3 2 4 2 6" xfId="10282"/>
    <cellStyle name="Normal 2 3 2 4 2 6 2" xfId="27420"/>
    <cellStyle name="Normal 2 3 2 4 2 6 3" xfId="27421"/>
    <cellStyle name="Normal 2 3 2 4 2 7" xfId="27422"/>
    <cellStyle name="Normal 2 3 2 4 2 8" xfId="27423"/>
    <cellStyle name="Normal 2 3 2 4 3" xfId="10283"/>
    <cellStyle name="Normal 2 3 2 4 3 2" xfId="10284"/>
    <cellStyle name="Normal 2 3 2 4 3 2 2" xfId="10285"/>
    <cellStyle name="Normal 2 3 2 4 3 2 2 2" xfId="10286"/>
    <cellStyle name="Normal 2 3 2 4 3 2 2 2 2" xfId="10287"/>
    <cellStyle name="Normal 2 3 2 4 3 2 2 2 2 2" xfId="27424"/>
    <cellStyle name="Normal 2 3 2 4 3 2 2 2 2 3" xfId="27425"/>
    <cellStyle name="Normal 2 3 2 4 3 2 2 2 3" xfId="10288"/>
    <cellStyle name="Normal 2 3 2 4 3 2 2 2 3 2" xfId="27426"/>
    <cellStyle name="Normal 2 3 2 4 3 2 2 2 3 3" xfId="27427"/>
    <cellStyle name="Normal 2 3 2 4 3 2 2 2 4" xfId="27428"/>
    <cellStyle name="Normal 2 3 2 4 3 2 2 2 5" xfId="27429"/>
    <cellStyle name="Normal 2 3 2 4 3 2 2 3" xfId="10289"/>
    <cellStyle name="Normal 2 3 2 4 3 2 2 3 2" xfId="27430"/>
    <cellStyle name="Normal 2 3 2 4 3 2 2 3 3" xfId="27431"/>
    <cellStyle name="Normal 2 3 2 4 3 2 2 4" xfId="10290"/>
    <cellStyle name="Normal 2 3 2 4 3 2 2 4 2" xfId="27432"/>
    <cellStyle name="Normal 2 3 2 4 3 2 2 4 3" xfId="27433"/>
    <cellStyle name="Normal 2 3 2 4 3 2 2 5" xfId="27434"/>
    <cellStyle name="Normal 2 3 2 4 3 2 2 6" xfId="27435"/>
    <cellStyle name="Normal 2 3 2 4 3 2 3" xfId="10291"/>
    <cellStyle name="Normal 2 3 2 4 3 2 3 2" xfId="10292"/>
    <cellStyle name="Normal 2 3 2 4 3 2 3 2 2" xfId="27436"/>
    <cellStyle name="Normal 2 3 2 4 3 2 3 2 3" xfId="27437"/>
    <cellStyle name="Normal 2 3 2 4 3 2 3 3" xfId="10293"/>
    <cellStyle name="Normal 2 3 2 4 3 2 3 3 2" xfId="27438"/>
    <cellStyle name="Normal 2 3 2 4 3 2 3 3 3" xfId="27439"/>
    <cellStyle name="Normal 2 3 2 4 3 2 3 4" xfId="27440"/>
    <cellStyle name="Normal 2 3 2 4 3 2 3 5" xfId="27441"/>
    <cellStyle name="Normal 2 3 2 4 3 2 4" xfId="10294"/>
    <cellStyle name="Normal 2 3 2 4 3 2 4 2" xfId="27442"/>
    <cellStyle name="Normal 2 3 2 4 3 2 4 3" xfId="27443"/>
    <cellStyle name="Normal 2 3 2 4 3 2 5" xfId="10295"/>
    <cellStyle name="Normal 2 3 2 4 3 2 5 2" xfId="27444"/>
    <cellStyle name="Normal 2 3 2 4 3 2 5 3" xfId="27445"/>
    <cellStyle name="Normal 2 3 2 4 3 2 6" xfId="27446"/>
    <cellStyle name="Normal 2 3 2 4 3 2 7" xfId="27447"/>
    <cellStyle name="Normal 2 3 2 4 3 3" xfId="10296"/>
    <cellStyle name="Normal 2 3 2 4 3 3 2" xfId="10297"/>
    <cellStyle name="Normal 2 3 2 4 3 3 2 2" xfId="10298"/>
    <cellStyle name="Normal 2 3 2 4 3 3 2 2 2" xfId="27448"/>
    <cellStyle name="Normal 2 3 2 4 3 3 2 2 3" xfId="27449"/>
    <cellStyle name="Normal 2 3 2 4 3 3 2 3" xfId="10299"/>
    <cellStyle name="Normal 2 3 2 4 3 3 2 3 2" xfId="27450"/>
    <cellStyle name="Normal 2 3 2 4 3 3 2 3 3" xfId="27451"/>
    <cellStyle name="Normal 2 3 2 4 3 3 2 4" xfId="27452"/>
    <cellStyle name="Normal 2 3 2 4 3 3 2 5" xfId="27453"/>
    <cellStyle name="Normal 2 3 2 4 3 3 3" xfId="10300"/>
    <cellStyle name="Normal 2 3 2 4 3 3 3 2" xfId="27454"/>
    <cellStyle name="Normal 2 3 2 4 3 3 3 3" xfId="27455"/>
    <cellStyle name="Normal 2 3 2 4 3 3 4" xfId="10301"/>
    <cellStyle name="Normal 2 3 2 4 3 3 4 2" xfId="27456"/>
    <cellStyle name="Normal 2 3 2 4 3 3 4 3" xfId="27457"/>
    <cellStyle name="Normal 2 3 2 4 3 3 5" xfId="27458"/>
    <cellStyle name="Normal 2 3 2 4 3 3 6" xfId="27459"/>
    <cellStyle name="Normal 2 3 2 4 3 4" xfId="10302"/>
    <cellStyle name="Normal 2 3 2 4 3 4 2" xfId="10303"/>
    <cellStyle name="Normal 2 3 2 4 3 4 2 2" xfId="27460"/>
    <cellStyle name="Normal 2 3 2 4 3 4 2 3" xfId="27461"/>
    <cellStyle name="Normal 2 3 2 4 3 4 3" xfId="10304"/>
    <cellStyle name="Normal 2 3 2 4 3 4 3 2" xfId="27462"/>
    <cellStyle name="Normal 2 3 2 4 3 4 3 3" xfId="27463"/>
    <cellStyle name="Normal 2 3 2 4 3 4 4" xfId="27464"/>
    <cellStyle name="Normal 2 3 2 4 3 4 5" xfId="27465"/>
    <cellStyle name="Normal 2 3 2 4 3 5" xfId="10305"/>
    <cellStyle name="Normal 2 3 2 4 3 5 2" xfId="27466"/>
    <cellStyle name="Normal 2 3 2 4 3 5 3" xfId="27467"/>
    <cellStyle name="Normal 2 3 2 4 3 6" xfId="10306"/>
    <cellStyle name="Normal 2 3 2 4 3 6 2" xfId="27468"/>
    <cellStyle name="Normal 2 3 2 4 3 6 3" xfId="27469"/>
    <cellStyle name="Normal 2 3 2 4 3 7" xfId="27470"/>
    <cellStyle name="Normal 2 3 2 4 3 8" xfId="27471"/>
    <cellStyle name="Normal 2 3 2 4 4" xfId="10307"/>
    <cellStyle name="Normal 2 3 2 4 4 2" xfId="10308"/>
    <cellStyle name="Normal 2 3 2 4 4 2 2" xfId="10309"/>
    <cellStyle name="Normal 2 3 2 4 4 2 2 2" xfId="10310"/>
    <cellStyle name="Normal 2 3 2 4 4 2 2 2 2" xfId="10311"/>
    <cellStyle name="Normal 2 3 2 4 4 2 2 2 2 2" xfId="27472"/>
    <cellStyle name="Normal 2 3 2 4 4 2 2 2 2 3" xfId="27473"/>
    <cellStyle name="Normal 2 3 2 4 4 2 2 2 3" xfId="10312"/>
    <cellStyle name="Normal 2 3 2 4 4 2 2 2 3 2" xfId="27474"/>
    <cellStyle name="Normal 2 3 2 4 4 2 2 2 3 3" xfId="27475"/>
    <cellStyle name="Normal 2 3 2 4 4 2 2 2 4" xfId="27476"/>
    <cellStyle name="Normal 2 3 2 4 4 2 2 2 5" xfId="27477"/>
    <cellStyle name="Normal 2 3 2 4 4 2 2 3" xfId="10313"/>
    <cellStyle name="Normal 2 3 2 4 4 2 2 3 2" xfId="27478"/>
    <cellStyle name="Normal 2 3 2 4 4 2 2 3 3" xfId="27479"/>
    <cellStyle name="Normal 2 3 2 4 4 2 2 4" xfId="10314"/>
    <cellStyle name="Normal 2 3 2 4 4 2 2 4 2" xfId="27480"/>
    <cellStyle name="Normal 2 3 2 4 4 2 2 4 3" xfId="27481"/>
    <cellStyle name="Normal 2 3 2 4 4 2 2 5" xfId="27482"/>
    <cellStyle name="Normal 2 3 2 4 4 2 2 6" xfId="27483"/>
    <cellStyle name="Normal 2 3 2 4 4 2 3" xfId="10315"/>
    <cellStyle name="Normal 2 3 2 4 4 2 3 2" xfId="10316"/>
    <cellStyle name="Normal 2 3 2 4 4 2 3 2 2" xfId="27484"/>
    <cellStyle name="Normal 2 3 2 4 4 2 3 2 3" xfId="27485"/>
    <cellStyle name="Normal 2 3 2 4 4 2 3 3" xfId="10317"/>
    <cellStyle name="Normal 2 3 2 4 4 2 3 3 2" xfId="27486"/>
    <cellStyle name="Normal 2 3 2 4 4 2 3 3 3" xfId="27487"/>
    <cellStyle name="Normal 2 3 2 4 4 2 3 4" xfId="27488"/>
    <cellStyle name="Normal 2 3 2 4 4 2 3 5" xfId="27489"/>
    <cellStyle name="Normal 2 3 2 4 4 2 4" xfId="10318"/>
    <cellStyle name="Normal 2 3 2 4 4 2 4 2" xfId="27490"/>
    <cellStyle name="Normal 2 3 2 4 4 2 4 3" xfId="27491"/>
    <cellStyle name="Normal 2 3 2 4 4 2 5" xfId="10319"/>
    <cellStyle name="Normal 2 3 2 4 4 2 5 2" xfId="27492"/>
    <cellStyle name="Normal 2 3 2 4 4 2 5 3" xfId="27493"/>
    <cellStyle name="Normal 2 3 2 4 4 2 6" xfId="27494"/>
    <cellStyle name="Normal 2 3 2 4 4 2 7" xfId="27495"/>
    <cellStyle name="Normal 2 3 2 4 4 3" xfId="10320"/>
    <cellStyle name="Normal 2 3 2 4 4 3 2" xfId="10321"/>
    <cellStyle name="Normal 2 3 2 4 4 3 2 2" xfId="10322"/>
    <cellStyle name="Normal 2 3 2 4 4 3 2 2 2" xfId="27496"/>
    <cellStyle name="Normal 2 3 2 4 4 3 2 2 3" xfId="27497"/>
    <cellStyle name="Normal 2 3 2 4 4 3 2 3" xfId="10323"/>
    <cellStyle name="Normal 2 3 2 4 4 3 2 3 2" xfId="27498"/>
    <cellStyle name="Normal 2 3 2 4 4 3 2 3 3" xfId="27499"/>
    <cellStyle name="Normal 2 3 2 4 4 3 2 4" xfId="27500"/>
    <cellStyle name="Normal 2 3 2 4 4 3 2 5" xfId="27501"/>
    <cellStyle name="Normal 2 3 2 4 4 3 3" xfId="10324"/>
    <cellStyle name="Normal 2 3 2 4 4 3 3 2" xfId="27502"/>
    <cellStyle name="Normal 2 3 2 4 4 3 3 3" xfId="27503"/>
    <cellStyle name="Normal 2 3 2 4 4 3 4" xfId="10325"/>
    <cellStyle name="Normal 2 3 2 4 4 3 4 2" xfId="27504"/>
    <cellStyle name="Normal 2 3 2 4 4 3 4 3" xfId="27505"/>
    <cellStyle name="Normal 2 3 2 4 4 3 5" xfId="27506"/>
    <cellStyle name="Normal 2 3 2 4 4 3 6" xfId="27507"/>
    <cellStyle name="Normal 2 3 2 4 4 4" xfId="10326"/>
    <cellStyle name="Normal 2 3 2 4 4 4 2" xfId="10327"/>
    <cellStyle name="Normal 2 3 2 4 4 4 2 2" xfId="27508"/>
    <cellStyle name="Normal 2 3 2 4 4 4 2 3" xfId="27509"/>
    <cellStyle name="Normal 2 3 2 4 4 4 3" xfId="10328"/>
    <cellStyle name="Normal 2 3 2 4 4 4 3 2" xfId="27510"/>
    <cellStyle name="Normal 2 3 2 4 4 4 3 3" xfId="27511"/>
    <cellStyle name="Normal 2 3 2 4 4 4 4" xfId="27512"/>
    <cellStyle name="Normal 2 3 2 4 4 4 5" xfId="27513"/>
    <cellStyle name="Normal 2 3 2 4 4 5" xfId="10329"/>
    <cellStyle name="Normal 2 3 2 4 4 5 2" xfId="27514"/>
    <cellStyle name="Normal 2 3 2 4 4 5 3" xfId="27515"/>
    <cellStyle name="Normal 2 3 2 4 4 6" xfId="10330"/>
    <cellStyle name="Normal 2 3 2 4 4 6 2" xfId="27516"/>
    <cellStyle name="Normal 2 3 2 4 4 6 3" xfId="27517"/>
    <cellStyle name="Normal 2 3 2 4 4 7" xfId="27518"/>
    <cellStyle name="Normal 2 3 2 4 4 8" xfId="27519"/>
    <cellStyle name="Normal 2 3 2 4 5" xfId="10331"/>
    <cellStyle name="Normal 2 3 2 4 5 2" xfId="10332"/>
    <cellStyle name="Normal 2 3 2 4 5 2 2" xfId="10333"/>
    <cellStyle name="Normal 2 3 2 4 5 2 2 2" xfId="10334"/>
    <cellStyle name="Normal 2 3 2 4 5 2 2 2 2" xfId="27520"/>
    <cellStyle name="Normal 2 3 2 4 5 2 2 2 3" xfId="27521"/>
    <cellStyle name="Normal 2 3 2 4 5 2 2 3" xfId="10335"/>
    <cellStyle name="Normal 2 3 2 4 5 2 2 3 2" xfId="27522"/>
    <cellStyle name="Normal 2 3 2 4 5 2 2 3 3" xfId="27523"/>
    <cellStyle name="Normal 2 3 2 4 5 2 2 4" xfId="27524"/>
    <cellStyle name="Normal 2 3 2 4 5 2 2 5" xfId="27525"/>
    <cellStyle name="Normal 2 3 2 4 5 2 3" xfId="10336"/>
    <cellStyle name="Normal 2 3 2 4 5 2 3 2" xfId="27526"/>
    <cellStyle name="Normal 2 3 2 4 5 2 3 3" xfId="27527"/>
    <cellStyle name="Normal 2 3 2 4 5 2 4" xfId="10337"/>
    <cellStyle name="Normal 2 3 2 4 5 2 4 2" xfId="27528"/>
    <cellStyle name="Normal 2 3 2 4 5 2 4 3" xfId="27529"/>
    <cellStyle name="Normal 2 3 2 4 5 2 5" xfId="27530"/>
    <cellStyle name="Normal 2 3 2 4 5 2 6" xfId="27531"/>
    <cellStyle name="Normal 2 3 2 4 5 3" xfId="10338"/>
    <cellStyle name="Normal 2 3 2 4 5 3 2" xfId="10339"/>
    <cellStyle name="Normal 2 3 2 4 5 3 2 2" xfId="27532"/>
    <cellStyle name="Normal 2 3 2 4 5 3 2 3" xfId="27533"/>
    <cellStyle name="Normal 2 3 2 4 5 3 3" xfId="10340"/>
    <cellStyle name="Normal 2 3 2 4 5 3 3 2" xfId="27534"/>
    <cellStyle name="Normal 2 3 2 4 5 3 3 3" xfId="27535"/>
    <cellStyle name="Normal 2 3 2 4 5 3 4" xfId="27536"/>
    <cellStyle name="Normal 2 3 2 4 5 3 5" xfId="27537"/>
    <cellStyle name="Normal 2 3 2 4 5 4" xfId="10341"/>
    <cellStyle name="Normal 2 3 2 4 5 4 2" xfId="27538"/>
    <cellStyle name="Normal 2 3 2 4 5 4 3" xfId="27539"/>
    <cellStyle name="Normal 2 3 2 4 5 5" xfId="10342"/>
    <cellStyle name="Normal 2 3 2 4 5 5 2" xfId="27540"/>
    <cellStyle name="Normal 2 3 2 4 5 5 3" xfId="27541"/>
    <cellStyle name="Normal 2 3 2 4 5 6" xfId="27542"/>
    <cellStyle name="Normal 2 3 2 4 5 7" xfId="27543"/>
    <cellStyle name="Normal 2 3 2 4 6" xfId="10343"/>
    <cellStyle name="Normal 2 3 2 4 6 2" xfId="10344"/>
    <cellStyle name="Normal 2 3 2 4 6 2 2" xfId="10345"/>
    <cellStyle name="Normal 2 3 2 4 6 2 2 2" xfId="27544"/>
    <cellStyle name="Normal 2 3 2 4 6 2 2 3" xfId="27545"/>
    <cellStyle name="Normal 2 3 2 4 6 2 3" xfId="10346"/>
    <cellStyle name="Normal 2 3 2 4 6 2 3 2" xfId="27546"/>
    <cellStyle name="Normal 2 3 2 4 6 2 3 3" xfId="27547"/>
    <cellStyle name="Normal 2 3 2 4 6 2 4" xfId="27548"/>
    <cellStyle name="Normal 2 3 2 4 6 2 5" xfId="27549"/>
    <cellStyle name="Normal 2 3 2 4 6 3" xfId="10347"/>
    <cellStyle name="Normal 2 3 2 4 6 3 2" xfId="27550"/>
    <cellStyle name="Normal 2 3 2 4 6 3 3" xfId="27551"/>
    <cellStyle name="Normal 2 3 2 4 6 4" xfId="10348"/>
    <cellStyle name="Normal 2 3 2 4 6 4 2" xfId="27552"/>
    <cellStyle name="Normal 2 3 2 4 6 4 3" xfId="27553"/>
    <cellStyle name="Normal 2 3 2 4 6 5" xfId="27554"/>
    <cellStyle name="Normal 2 3 2 4 6 6" xfId="27555"/>
    <cellStyle name="Normal 2 3 2 4 7" xfId="10349"/>
    <cellStyle name="Normal 2 3 2 4 7 2" xfId="10350"/>
    <cellStyle name="Normal 2 3 2 4 7 2 2" xfId="27556"/>
    <cellStyle name="Normal 2 3 2 4 7 2 3" xfId="27557"/>
    <cellStyle name="Normal 2 3 2 4 7 3" xfId="10351"/>
    <cellStyle name="Normal 2 3 2 4 7 3 2" xfId="27558"/>
    <cellStyle name="Normal 2 3 2 4 7 3 3" xfId="27559"/>
    <cellStyle name="Normal 2 3 2 4 7 4" xfId="27560"/>
    <cellStyle name="Normal 2 3 2 4 7 5" xfId="27561"/>
    <cellStyle name="Normal 2 3 2 4 8" xfId="10352"/>
    <cellStyle name="Normal 2 3 2 4 8 2" xfId="27562"/>
    <cellStyle name="Normal 2 3 2 4 8 3" xfId="27563"/>
    <cellStyle name="Normal 2 3 2 4 9" xfId="10353"/>
    <cellStyle name="Normal 2 3 2 4 9 2" xfId="27564"/>
    <cellStyle name="Normal 2 3 2 4 9 3" xfId="27565"/>
    <cellStyle name="Normal 2 3 2 5" xfId="10354"/>
    <cellStyle name="Normal 2 3 2 5 10" xfId="27566"/>
    <cellStyle name="Normal 2 3 2 5 11" xfId="27567"/>
    <cellStyle name="Normal 2 3 2 5 2" xfId="10355"/>
    <cellStyle name="Normal 2 3 2 5 2 2" xfId="10356"/>
    <cellStyle name="Normal 2 3 2 5 2 2 2" xfId="10357"/>
    <cellStyle name="Normal 2 3 2 5 2 2 2 2" xfId="10358"/>
    <cellStyle name="Normal 2 3 2 5 2 2 2 2 2" xfId="10359"/>
    <cellStyle name="Normal 2 3 2 5 2 2 2 2 2 2" xfId="27568"/>
    <cellStyle name="Normal 2 3 2 5 2 2 2 2 2 3" xfId="27569"/>
    <cellStyle name="Normal 2 3 2 5 2 2 2 2 3" xfId="10360"/>
    <cellStyle name="Normal 2 3 2 5 2 2 2 2 3 2" xfId="27570"/>
    <cellStyle name="Normal 2 3 2 5 2 2 2 2 3 3" xfId="27571"/>
    <cellStyle name="Normal 2 3 2 5 2 2 2 2 4" xfId="27572"/>
    <cellStyle name="Normal 2 3 2 5 2 2 2 2 5" xfId="27573"/>
    <cellStyle name="Normal 2 3 2 5 2 2 2 3" xfId="10361"/>
    <cellStyle name="Normal 2 3 2 5 2 2 2 3 2" xfId="27574"/>
    <cellStyle name="Normal 2 3 2 5 2 2 2 3 3" xfId="27575"/>
    <cellStyle name="Normal 2 3 2 5 2 2 2 4" xfId="10362"/>
    <cellStyle name="Normal 2 3 2 5 2 2 2 4 2" xfId="27576"/>
    <cellStyle name="Normal 2 3 2 5 2 2 2 4 3" xfId="27577"/>
    <cellStyle name="Normal 2 3 2 5 2 2 2 5" xfId="27578"/>
    <cellStyle name="Normal 2 3 2 5 2 2 2 6" xfId="27579"/>
    <cellStyle name="Normal 2 3 2 5 2 2 3" xfId="10363"/>
    <cellStyle name="Normal 2 3 2 5 2 2 3 2" xfId="10364"/>
    <cellStyle name="Normal 2 3 2 5 2 2 3 2 2" xfId="27580"/>
    <cellStyle name="Normal 2 3 2 5 2 2 3 2 3" xfId="27581"/>
    <cellStyle name="Normal 2 3 2 5 2 2 3 3" xfId="10365"/>
    <cellStyle name="Normal 2 3 2 5 2 2 3 3 2" xfId="27582"/>
    <cellStyle name="Normal 2 3 2 5 2 2 3 3 3" xfId="27583"/>
    <cellStyle name="Normal 2 3 2 5 2 2 3 4" xfId="27584"/>
    <cellStyle name="Normal 2 3 2 5 2 2 3 5" xfId="27585"/>
    <cellStyle name="Normal 2 3 2 5 2 2 4" xfId="10366"/>
    <cellStyle name="Normal 2 3 2 5 2 2 4 2" xfId="27586"/>
    <cellStyle name="Normal 2 3 2 5 2 2 4 3" xfId="27587"/>
    <cellStyle name="Normal 2 3 2 5 2 2 5" xfId="10367"/>
    <cellStyle name="Normal 2 3 2 5 2 2 5 2" xfId="27588"/>
    <cellStyle name="Normal 2 3 2 5 2 2 5 3" xfId="27589"/>
    <cellStyle name="Normal 2 3 2 5 2 2 6" xfId="27590"/>
    <cellStyle name="Normal 2 3 2 5 2 2 7" xfId="27591"/>
    <cellStyle name="Normal 2 3 2 5 2 3" xfId="10368"/>
    <cellStyle name="Normal 2 3 2 5 2 3 2" xfId="10369"/>
    <cellStyle name="Normal 2 3 2 5 2 3 2 2" xfId="10370"/>
    <cellStyle name="Normal 2 3 2 5 2 3 2 2 2" xfId="27592"/>
    <cellStyle name="Normal 2 3 2 5 2 3 2 2 3" xfId="27593"/>
    <cellStyle name="Normal 2 3 2 5 2 3 2 3" xfId="10371"/>
    <cellStyle name="Normal 2 3 2 5 2 3 2 3 2" xfId="27594"/>
    <cellStyle name="Normal 2 3 2 5 2 3 2 3 3" xfId="27595"/>
    <cellStyle name="Normal 2 3 2 5 2 3 2 4" xfId="27596"/>
    <cellStyle name="Normal 2 3 2 5 2 3 2 5" xfId="27597"/>
    <cellStyle name="Normal 2 3 2 5 2 3 3" xfId="10372"/>
    <cellStyle name="Normal 2 3 2 5 2 3 3 2" xfId="27598"/>
    <cellStyle name="Normal 2 3 2 5 2 3 3 3" xfId="27599"/>
    <cellStyle name="Normal 2 3 2 5 2 3 4" xfId="10373"/>
    <cellStyle name="Normal 2 3 2 5 2 3 4 2" xfId="27600"/>
    <cellStyle name="Normal 2 3 2 5 2 3 4 3" xfId="27601"/>
    <cellStyle name="Normal 2 3 2 5 2 3 5" xfId="27602"/>
    <cellStyle name="Normal 2 3 2 5 2 3 6" xfId="27603"/>
    <cellStyle name="Normal 2 3 2 5 2 4" xfId="10374"/>
    <cellStyle name="Normal 2 3 2 5 2 4 2" xfId="10375"/>
    <cellStyle name="Normal 2 3 2 5 2 4 2 2" xfId="27604"/>
    <cellStyle name="Normal 2 3 2 5 2 4 2 3" xfId="27605"/>
    <cellStyle name="Normal 2 3 2 5 2 4 3" xfId="10376"/>
    <cellStyle name="Normal 2 3 2 5 2 4 3 2" xfId="27606"/>
    <cellStyle name="Normal 2 3 2 5 2 4 3 3" xfId="27607"/>
    <cellStyle name="Normal 2 3 2 5 2 4 4" xfId="27608"/>
    <cellStyle name="Normal 2 3 2 5 2 4 5" xfId="27609"/>
    <cellStyle name="Normal 2 3 2 5 2 5" xfId="10377"/>
    <cellStyle name="Normal 2 3 2 5 2 5 2" xfId="27610"/>
    <cellStyle name="Normal 2 3 2 5 2 5 3" xfId="27611"/>
    <cellStyle name="Normal 2 3 2 5 2 6" xfId="10378"/>
    <cellStyle name="Normal 2 3 2 5 2 6 2" xfId="27612"/>
    <cellStyle name="Normal 2 3 2 5 2 6 3" xfId="27613"/>
    <cellStyle name="Normal 2 3 2 5 2 7" xfId="27614"/>
    <cellStyle name="Normal 2 3 2 5 2 8" xfId="27615"/>
    <cellStyle name="Normal 2 3 2 5 3" xfId="10379"/>
    <cellStyle name="Normal 2 3 2 5 3 2" xfId="10380"/>
    <cellStyle name="Normal 2 3 2 5 3 2 2" xfId="10381"/>
    <cellStyle name="Normal 2 3 2 5 3 2 2 2" xfId="10382"/>
    <cellStyle name="Normal 2 3 2 5 3 2 2 2 2" xfId="10383"/>
    <cellStyle name="Normal 2 3 2 5 3 2 2 2 2 2" xfId="27616"/>
    <cellStyle name="Normal 2 3 2 5 3 2 2 2 2 3" xfId="27617"/>
    <cellStyle name="Normal 2 3 2 5 3 2 2 2 3" xfId="10384"/>
    <cellStyle name="Normal 2 3 2 5 3 2 2 2 3 2" xfId="27618"/>
    <cellStyle name="Normal 2 3 2 5 3 2 2 2 3 3" xfId="27619"/>
    <cellStyle name="Normal 2 3 2 5 3 2 2 2 4" xfId="27620"/>
    <cellStyle name="Normal 2 3 2 5 3 2 2 2 5" xfId="27621"/>
    <cellStyle name="Normal 2 3 2 5 3 2 2 3" xfId="10385"/>
    <cellStyle name="Normal 2 3 2 5 3 2 2 3 2" xfId="27622"/>
    <cellStyle name="Normal 2 3 2 5 3 2 2 3 3" xfId="27623"/>
    <cellStyle name="Normal 2 3 2 5 3 2 2 4" xfId="10386"/>
    <cellStyle name="Normal 2 3 2 5 3 2 2 4 2" xfId="27624"/>
    <cellStyle name="Normal 2 3 2 5 3 2 2 4 3" xfId="27625"/>
    <cellStyle name="Normal 2 3 2 5 3 2 2 5" xfId="27626"/>
    <cellStyle name="Normal 2 3 2 5 3 2 2 6" xfId="27627"/>
    <cellStyle name="Normal 2 3 2 5 3 2 3" xfId="10387"/>
    <cellStyle name="Normal 2 3 2 5 3 2 3 2" xfId="10388"/>
    <cellStyle name="Normal 2 3 2 5 3 2 3 2 2" xfId="27628"/>
    <cellStyle name="Normal 2 3 2 5 3 2 3 2 3" xfId="27629"/>
    <cellStyle name="Normal 2 3 2 5 3 2 3 3" xfId="10389"/>
    <cellStyle name="Normal 2 3 2 5 3 2 3 3 2" xfId="27630"/>
    <cellStyle name="Normal 2 3 2 5 3 2 3 3 3" xfId="27631"/>
    <cellStyle name="Normal 2 3 2 5 3 2 3 4" xfId="27632"/>
    <cellStyle name="Normal 2 3 2 5 3 2 3 5" xfId="27633"/>
    <cellStyle name="Normal 2 3 2 5 3 2 4" xfId="10390"/>
    <cellStyle name="Normal 2 3 2 5 3 2 4 2" xfId="27634"/>
    <cellStyle name="Normal 2 3 2 5 3 2 4 3" xfId="27635"/>
    <cellStyle name="Normal 2 3 2 5 3 2 5" xfId="10391"/>
    <cellStyle name="Normal 2 3 2 5 3 2 5 2" xfId="27636"/>
    <cellStyle name="Normal 2 3 2 5 3 2 5 3" xfId="27637"/>
    <cellStyle name="Normal 2 3 2 5 3 2 6" xfId="27638"/>
    <cellStyle name="Normal 2 3 2 5 3 2 7" xfId="27639"/>
    <cellStyle name="Normal 2 3 2 5 3 3" xfId="10392"/>
    <cellStyle name="Normal 2 3 2 5 3 3 2" xfId="10393"/>
    <cellStyle name="Normal 2 3 2 5 3 3 2 2" xfId="10394"/>
    <cellStyle name="Normal 2 3 2 5 3 3 2 2 2" xfId="27640"/>
    <cellStyle name="Normal 2 3 2 5 3 3 2 2 3" xfId="27641"/>
    <cellStyle name="Normal 2 3 2 5 3 3 2 3" xfId="10395"/>
    <cellStyle name="Normal 2 3 2 5 3 3 2 3 2" xfId="27642"/>
    <cellStyle name="Normal 2 3 2 5 3 3 2 3 3" xfId="27643"/>
    <cellStyle name="Normal 2 3 2 5 3 3 2 4" xfId="27644"/>
    <cellStyle name="Normal 2 3 2 5 3 3 2 5" xfId="27645"/>
    <cellStyle name="Normal 2 3 2 5 3 3 3" xfId="10396"/>
    <cellStyle name="Normal 2 3 2 5 3 3 3 2" xfId="27646"/>
    <cellStyle name="Normal 2 3 2 5 3 3 3 3" xfId="27647"/>
    <cellStyle name="Normal 2 3 2 5 3 3 4" xfId="10397"/>
    <cellStyle name="Normal 2 3 2 5 3 3 4 2" xfId="27648"/>
    <cellStyle name="Normal 2 3 2 5 3 3 4 3" xfId="27649"/>
    <cellStyle name="Normal 2 3 2 5 3 3 5" xfId="27650"/>
    <cellStyle name="Normal 2 3 2 5 3 3 6" xfId="27651"/>
    <cellStyle name="Normal 2 3 2 5 3 4" xfId="10398"/>
    <cellStyle name="Normal 2 3 2 5 3 4 2" xfId="10399"/>
    <cellStyle name="Normal 2 3 2 5 3 4 2 2" xfId="27652"/>
    <cellStyle name="Normal 2 3 2 5 3 4 2 3" xfId="27653"/>
    <cellStyle name="Normal 2 3 2 5 3 4 3" xfId="10400"/>
    <cellStyle name="Normal 2 3 2 5 3 4 3 2" xfId="27654"/>
    <cellStyle name="Normal 2 3 2 5 3 4 3 3" xfId="27655"/>
    <cellStyle name="Normal 2 3 2 5 3 4 4" xfId="27656"/>
    <cellStyle name="Normal 2 3 2 5 3 4 5" xfId="27657"/>
    <cellStyle name="Normal 2 3 2 5 3 5" xfId="10401"/>
    <cellStyle name="Normal 2 3 2 5 3 5 2" xfId="27658"/>
    <cellStyle name="Normal 2 3 2 5 3 5 3" xfId="27659"/>
    <cellStyle name="Normal 2 3 2 5 3 6" xfId="10402"/>
    <cellStyle name="Normal 2 3 2 5 3 6 2" xfId="27660"/>
    <cellStyle name="Normal 2 3 2 5 3 6 3" xfId="27661"/>
    <cellStyle name="Normal 2 3 2 5 3 7" xfId="27662"/>
    <cellStyle name="Normal 2 3 2 5 3 8" xfId="27663"/>
    <cellStyle name="Normal 2 3 2 5 4" xfId="10403"/>
    <cellStyle name="Normal 2 3 2 5 4 2" xfId="10404"/>
    <cellStyle name="Normal 2 3 2 5 4 2 2" xfId="10405"/>
    <cellStyle name="Normal 2 3 2 5 4 2 2 2" xfId="10406"/>
    <cellStyle name="Normal 2 3 2 5 4 2 2 2 2" xfId="10407"/>
    <cellStyle name="Normal 2 3 2 5 4 2 2 2 2 2" xfId="27664"/>
    <cellStyle name="Normal 2 3 2 5 4 2 2 2 2 3" xfId="27665"/>
    <cellStyle name="Normal 2 3 2 5 4 2 2 2 3" xfId="10408"/>
    <cellStyle name="Normal 2 3 2 5 4 2 2 2 3 2" xfId="27666"/>
    <cellStyle name="Normal 2 3 2 5 4 2 2 2 3 3" xfId="27667"/>
    <cellStyle name="Normal 2 3 2 5 4 2 2 2 4" xfId="27668"/>
    <cellStyle name="Normal 2 3 2 5 4 2 2 2 5" xfId="27669"/>
    <cellStyle name="Normal 2 3 2 5 4 2 2 3" xfId="10409"/>
    <cellStyle name="Normal 2 3 2 5 4 2 2 3 2" xfId="27670"/>
    <cellStyle name="Normal 2 3 2 5 4 2 2 3 3" xfId="27671"/>
    <cellStyle name="Normal 2 3 2 5 4 2 2 4" xfId="10410"/>
    <cellStyle name="Normal 2 3 2 5 4 2 2 4 2" xfId="27672"/>
    <cellStyle name="Normal 2 3 2 5 4 2 2 4 3" xfId="27673"/>
    <cellStyle name="Normal 2 3 2 5 4 2 2 5" xfId="27674"/>
    <cellStyle name="Normal 2 3 2 5 4 2 2 6" xfId="27675"/>
    <cellStyle name="Normal 2 3 2 5 4 2 3" xfId="10411"/>
    <cellStyle name="Normal 2 3 2 5 4 2 3 2" xfId="10412"/>
    <cellStyle name="Normal 2 3 2 5 4 2 3 2 2" xfId="27676"/>
    <cellStyle name="Normal 2 3 2 5 4 2 3 2 3" xfId="27677"/>
    <cellStyle name="Normal 2 3 2 5 4 2 3 3" xfId="10413"/>
    <cellStyle name="Normal 2 3 2 5 4 2 3 3 2" xfId="27678"/>
    <cellStyle name="Normal 2 3 2 5 4 2 3 3 3" xfId="27679"/>
    <cellStyle name="Normal 2 3 2 5 4 2 3 4" xfId="27680"/>
    <cellStyle name="Normal 2 3 2 5 4 2 3 5" xfId="27681"/>
    <cellStyle name="Normal 2 3 2 5 4 2 4" xfId="10414"/>
    <cellStyle name="Normal 2 3 2 5 4 2 4 2" xfId="27682"/>
    <cellStyle name="Normal 2 3 2 5 4 2 4 3" xfId="27683"/>
    <cellStyle name="Normal 2 3 2 5 4 2 5" xfId="10415"/>
    <cellStyle name="Normal 2 3 2 5 4 2 5 2" xfId="27684"/>
    <cellStyle name="Normal 2 3 2 5 4 2 5 3" xfId="27685"/>
    <cellStyle name="Normal 2 3 2 5 4 2 6" xfId="27686"/>
    <cellStyle name="Normal 2 3 2 5 4 2 7" xfId="27687"/>
    <cellStyle name="Normal 2 3 2 5 4 3" xfId="10416"/>
    <cellStyle name="Normal 2 3 2 5 4 3 2" xfId="10417"/>
    <cellStyle name="Normal 2 3 2 5 4 3 2 2" xfId="10418"/>
    <cellStyle name="Normal 2 3 2 5 4 3 2 2 2" xfId="27688"/>
    <cellStyle name="Normal 2 3 2 5 4 3 2 2 3" xfId="27689"/>
    <cellStyle name="Normal 2 3 2 5 4 3 2 3" xfId="10419"/>
    <cellStyle name="Normal 2 3 2 5 4 3 2 3 2" xfId="27690"/>
    <cellStyle name="Normal 2 3 2 5 4 3 2 3 3" xfId="27691"/>
    <cellStyle name="Normal 2 3 2 5 4 3 2 4" xfId="27692"/>
    <cellStyle name="Normal 2 3 2 5 4 3 2 5" xfId="27693"/>
    <cellStyle name="Normal 2 3 2 5 4 3 3" xfId="10420"/>
    <cellStyle name="Normal 2 3 2 5 4 3 3 2" xfId="27694"/>
    <cellStyle name="Normal 2 3 2 5 4 3 3 3" xfId="27695"/>
    <cellStyle name="Normal 2 3 2 5 4 3 4" xfId="10421"/>
    <cellStyle name="Normal 2 3 2 5 4 3 4 2" xfId="27696"/>
    <cellStyle name="Normal 2 3 2 5 4 3 4 3" xfId="27697"/>
    <cellStyle name="Normal 2 3 2 5 4 3 5" xfId="27698"/>
    <cellStyle name="Normal 2 3 2 5 4 3 6" xfId="27699"/>
    <cellStyle name="Normal 2 3 2 5 4 4" xfId="10422"/>
    <cellStyle name="Normal 2 3 2 5 4 4 2" xfId="10423"/>
    <cellStyle name="Normal 2 3 2 5 4 4 2 2" xfId="27700"/>
    <cellStyle name="Normal 2 3 2 5 4 4 2 3" xfId="27701"/>
    <cellStyle name="Normal 2 3 2 5 4 4 3" xfId="10424"/>
    <cellStyle name="Normal 2 3 2 5 4 4 3 2" xfId="27702"/>
    <cellStyle name="Normal 2 3 2 5 4 4 3 3" xfId="27703"/>
    <cellStyle name="Normal 2 3 2 5 4 4 4" xfId="27704"/>
    <cellStyle name="Normal 2 3 2 5 4 4 5" xfId="27705"/>
    <cellStyle name="Normal 2 3 2 5 4 5" xfId="10425"/>
    <cellStyle name="Normal 2 3 2 5 4 5 2" xfId="27706"/>
    <cellStyle name="Normal 2 3 2 5 4 5 3" xfId="27707"/>
    <cellStyle name="Normal 2 3 2 5 4 6" xfId="10426"/>
    <cellStyle name="Normal 2 3 2 5 4 6 2" xfId="27708"/>
    <cellStyle name="Normal 2 3 2 5 4 6 3" xfId="27709"/>
    <cellStyle name="Normal 2 3 2 5 4 7" xfId="27710"/>
    <cellStyle name="Normal 2 3 2 5 4 8" xfId="27711"/>
    <cellStyle name="Normal 2 3 2 5 5" xfId="10427"/>
    <cellStyle name="Normal 2 3 2 5 5 2" xfId="10428"/>
    <cellStyle name="Normal 2 3 2 5 5 2 2" xfId="10429"/>
    <cellStyle name="Normal 2 3 2 5 5 2 2 2" xfId="10430"/>
    <cellStyle name="Normal 2 3 2 5 5 2 2 2 2" xfId="27712"/>
    <cellStyle name="Normal 2 3 2 5 5 2 2 2 3" xfId="27713"/>
    <cellStyle name="Normal 2 3 2 5 5 2 2 3" xfId="10431"/>
    <cellStyle name="Normal 2 3 2 5 5 2 2 3 2" xfId="27714"/>
    <cellStyle name="Normal 2 3 2 5 5 2 2 3 3" xfId="27715"/>
    <cellStyle name="Normal 2 3 2 5 5 2 2 4" xfId="27716"/>
    <cellStyle name="Normal 2 3 2 5 5 2 2 5" xfId="27717"/>
    <cellStyle name="Normal 2 3 2 5 5 2 3" xfId="10432"/>
    <cellStyle name="Normal 2 3 2 5 5 2 3 2" xfId="27718"/>
    <cellStyle name="Normal 2 3 2 5 5 2 3 3" xfId="27719"/>
    <cellStyle name="Normal 2 3 2 5 5 2 4" xfId="10433"/>
    <cellStyle name="Normal 2 3 2 5 5 2 4 2" xfId="27720"/>
    <cellStyle name="Normal 2 3 2 5 5 2 4 3" xfId="27721"/>
    <cellStyle name="Normal 2 3 2 5 5 2 5" xfId="27722"/>
    <cellStyle name="Normal 2 3 2 5 5 2 6" xfId="27723"/>
    <cellStyle name="Normal 2 3 2 5 5 3" xfId="10434"/>
    <cellStyle name="Normal 2 3 2 5 5 3 2" xfId="10435"/>
    <cellStyle name="Normal 2 3 2 5 5 3 2 2" xfId="27724"/>
    <cellStyle name="Normal 2 3 2 5 5 3 2 3" xfId="27725"/>
    <cellStyle name="Normal 2 3 2 5 5 3 3" xfId="10436"/>
    <cellStyle name="Normal 2 3 2 5 5 3 3 2" xfId="27726"/>
    <cellStyle name="Normal 2 3 2 5 5 3 3 3" xfId="27727"/>
    <cellStyle name="Normal 2 3 2 5 5 3 4" xfId="27728"/>
    <cellStyle name="Normal 2 3 2 5 5 3 5" xfId="27729"/>
    <cellStyle name="Normal 2 3 2 5 5 4" xfId="10437"/>
    <cellStyle name="Normal 2 3 2 5 5 4 2" xfId="27730"/>
    <cellStyle name="Normal 2 3 2 5 5 4 3" xfId="27731"/>
    <cellStyle name="Normal 2 3 2 5 5 5" xfId="10438"/>
    <cellStyle name="Normal 2 3 2 5 5 5 2" xfId="27732"/>
    <cellStyle name="Normal 2 3 2 5 5 5 3" xfId="27733"/>
    <cellStyle name="Normal 2 3 2 5 5 6" xfId="27734"/>
    <cellStyle name="Normal 2 3 2 5 5 7" xfId="27735"/>
    <cellStyle name="Normal 2 3 2 5 6" xfId="10439"/>
    <cellStyle name="Normal 2 3 2 5 6 2" xfId="10440"/>
    <cellStyle name="Normal 2 3 2 5 6 2 2" xfId="10441"/>
    <cellStyle name="Normal 2 3 2 5 6 2 2 2" xfId="27736"/>
    <cellStyle name="Normal 2 3 2 5 6 2 2 3" xfId="27737"/>
    <cellStyle name="Normal 2 3 2 5 6 2 3" xfId="10442"/>
    <cellStyle name="Normal 2 3 2 5 6 2 3 2" xfId="27738"/>
    <cellStyle name="Normal 2 3 2 5 6 2 3 3" xfId="27739"/>
    <cellStyle name="Normal 2 3 2 5 6 2 4" xfId="27740"/>
    <cellStyle name="Normal 2 3 2 5 6 2 5" xfId="27741"/>
    <cellStyle name="Normal 2 3 2 5 6 3" xfId="10443"/>
    <cellStyle name="Normal 2 3 2 5 6 3 2" xfId="27742"/>
    <cellStyle name="Normal 2 3 2 5 6 3 3" xfId="27743"/>
    <cellStyle name="Normal 2 3 2 5 6 4" xfId="10444"/>
    <cellStyle name="Normal 2 3 2 5 6 4 2" xfId="27744"/>
    <cellStyle name="Normal 2 3 2 5 6 4 3" xfId="27745"/>
    <cellStyle name="Normal 2 3 2 5 6 5" xfId="27746"/>
    <cellStyle name="Normal 2 3 2 5 6 6" xfId="27747"/>
    <cellStyle name="Normal 2 3 2 5 7" xfId="10445"/>
    <cellStyle name="Normal 2 3 2 5 7 2" xfId="10446"/>
    <cellStyle name="Normal 2 3 2 5 7 2 2" xfId="27748"/>
    <cellStyle name="Normal 2 3 2 5 7 2 3" xfId="27749"/>
    <cellStyle name="Normal 2 3 2 5 7 3" xfId="10447"/>
    <cellStyle name="Normal 2 3 2 5 7 3 2" xfId="27750"/>
    <cellStyle name="Normal 2 3 2 5 7 3 3" xfId="27751"/>
    <cellStyle name="Normal 2 3 2 5 7 4" xfId="27752"/>
    <cellStyle name="Normal 2 3 2 5 7 5" xfId="27753"/>
    <cellStyle name="Normal 2 3 2 5 8" xfId="10448"/>
    <cellStyle name="Normal 2 3 2 5 8 2" xfId="27754"/>
    <cellStyle name="Normal 2 3 2 5 8 3" xfId="27755"/>
    <cellStyle name="Normal 2 3 2 5 9" xfId="10449"/>
    <cellStyle name="Normal 2 3 2 5 9 2" xfId="27756"/>
    <cellStyle name="Normal 2 3 2 5 9 3" xfId="27757"/>
    <cellStyle name="Normal 2 3 2 6" xfId="10450"/>
    <cellStyle name="Normal 2 3 2 6 10" xfId="27758"/>
    <cellStyle name="Normal 2 3 2 6 11" xfId="27759"/>
    <cellStyle name="Normal 2 3 2 6 2" xfId="10451"/>
    <cellStyle name="Normal 2 3 2 6 2 2" xfId="10452"/>
    <cellStyle name="Normal 2 3 2 6 2 2 2" xfId="10453"/>
    <cellStyle name="Normal 2 3 2 6 2 2 2 2" xfId="10454"/>
    <cellStyle name="Normal 2 3 2 6 2 2 2 2 2" xfId="10455"/>
    <cellStyle name="Normal 2 3 2 6 2 2 2 2 2 2" xfId="27760"/>
    <cellStyle name="Normal 2 3 2 6 2 2 2 2 2 3" xfId="27761"/>
    <cellStyle name="Normal 2 3 2 6 2 2 2 2 3" xfId="10456"/>
    <cellStyle name="Normal 2 3 2 6 2 2 2 2 3 2" xfId="27762"/>
    <cellStyle name="Normal 2 3 2 6 2 2 2 2 3 3" xfId="27763"/>
    <cellStyle name="Normal 2 3 2 6 2 2 2 2 4" xfId="27764"/>
    <cellStyle name="Normal 2 3 2 6 2 2 2 2 5" xfId="27765"/>
    <cellStyle name="Normal 2 3 2 6 2 2 2 3" xfId="10457"/>
    <cellStyle name="Normal 2 3 2 6 2 2 2 3 2" xfId="27766"/>
    <cellStyle name="Normal 2 3 2 6 2 2 2 3 3" xfId="27767"/>
    <cellStyle name="Normal 2 3 2 6 2 2 2 4" xfId="10458"/>
    <cellStyle name="Normal 2 3 2 6 2 2 2 4 2" xfId="27768"/>
    <cellStyle name="Normal 2 3 2 6 2 2 2 4 3" xfId="27769"/>
    <cellStyle name="Normal 2 3 2 6 2 2 2 5" xfId="27770"/>
    <cellStyle name="Normal 2 3 2 6 2 2 2 6" xfId="27771"/>
    <cellStyle name="Normal 2 3 2 6 2 2 3" xfId="10459"/>
    <cellStyle name="Normal 2 3 2 6 2 2 3 2" xfId="10460"/>
    <cellStyle name="Normal 2 3 2 6 2 2 3 2 2" xfId="27772"/>
    <cellStyle name="Normal 2 3 2 6 2 2 3 2 3" xfId="27773"/>
    <cellStyle name="Normal 2 3 2 6 2 2 3 3" xfId="10461"/>
    <cellStyle name="Normal 2 3 2 6 2 2 3 3 2" xfId="27774"/>
    <cellStyle name="Normal 2 3 2 6 2 2 3 3 3" xfId="27775"/>
    <cellStyle name="Normal 2 3 2 6 2 2 3 4" xfId="27776"/>
    <cellStyle name="Normal 2 3 2 6 2 2 3 5" xfId="27777"/>
    <cellStyle name="Normal 2 3 2 6 2 2 4" xfId="10462"/>
    <cellStyle name="Normal 2 3 2 6 2 2 4 2" xfId="27778"/>
    <cellStyle name="Normal 2 3 2 6 2 2 4 3" xfId="27779"/>
    <cellStyle name="Normal 2 3 2 6 2 2 5" xfId="10463"/>
    <cellStyle name="Normal 2 3 2 6 2 2 5 2" xfId="27780"/>
    <cellStyle name="Normal 2 3 2 6 2 2 5 3" xfId="27781"/>
    <cellStyle name="Normal 2 3 2 6 2 2 6" xfId="27782"/>
    <cellStyle name="Normal 2 3 2 6 2 2 7" xfId="27783"/>
    <cellStyle name="Normal 2 3 2 6 2 3" xfId="10464"/>
    <cellStyle name="Normal 2 3 2 6 2 3 2" xfId="10465"/>
    <cellStyle name="Normal 2 3 2 6 2 3 2 2" xfId="10466"/>
    <cellStyle name="Normal 2 3 2 6 2 3 2 2 2" xfId="27784"/>
    <cellStyle name="Normal 2 3 2 6 2 3 2 2 3" xfId="27785"/>
    <cellStyle name="Normal 2 3 2 6 2 3 2 3" xfId="10467"/>
    <cellStyle name="Normal 2 3 2 6 2 3 2 3 2" xfId="27786"/>
    <cellStyle name="Normal 2 3 2 6 2 3 2 3 3" xfId="27787"/>
    <cellStyle name="Normal 2 3 2 6 2 3 2 4" xfId="27788"/>
    <cellStyle name="Normal 2 3 2 6 2 3 2 5" xfId="27789"/>
    <cellStyle name="Normal 2 3 2 6 2 3 3" xfId="10468"/>
    <cellStyle name="Normal 2 3 2 6 2 3 3 2" xfId="27790"/>
    <cellStyle name="Normal 2 3 2 6 2 3 3 3" xfId="27791"/>
    <cellStyle name="Normal 2 3 2 6 2 3 4" xfId="10469"/>
    <cellStyle name="Normal 2 3 2 6 2 3 4 2" xfId="27792"/>
    <cellStyle name="Normal 2 3 2 6 2 3 4 3" xfId="27793"/>
    <cellStyle name="Normal 2 3 2 6 2 3 5" xfId="27794"/>
    <cellStyle name="Normal 2 3 2 6 2 3 6" xfId="27795"/>
    <cellStyle name="Normal 2 3 2 6 2 4" xfId="10470"/>
    <cellStyle name="Normal 2 3 2 6 2 4 2" xfId="10471"/>
    <cellStyle name="Normal 2 3 2 6 2 4 2 2" xfId="27796"/>
    <cellStyle name="Normal 2 3 2 6 2 4 2 3" xfId="27797"/>
    <cellStyle name="Normal 2 3 2 6 2 4 3" xfId="10472"/>
    <cellStyle name="Normal 2 3 2 6 2 4 3 2" xfId="27798"/>
    <cellStyle name="Normal 2 3 2 6 2 4 3 3" xfId="27799"/>
    <cellStyle name="Normal 2 3 2 6 2 4 4" xfId="27800"/>
    <cellStyle name="Normal 2 3 2 6 2 4 5" xfId="27801"/>
    <cellStyle name="Normal 2 3 2 6 2 5" xfId="10473"/>
    <cellStyle name="Normal 2 3 2 6 2 5 2" xfId="27802"/>
    <cellStyle name="Normal 2 3 2 6 2 5 3" xfId="27803"/>
    <cellStyle name="Normal 2 3 2 6 2 6" xfId="10474"/>
    <cellStyle name="Normal 2 3 2 6 2 6 2" xfId="27804"/>
    <cellStyle name="Normal 2 3 2 6 2 6 3" xfId="27805"/>
    <cellStyle name="Normal 2 3 2 6 2 7" xfId="27806"/>
    <cellStyle name="Normal 2 3 2 6 2 8" xfId="27807"/>
    <cellStyle name="Normal 2 3 2 6 3" xfId="10475"/>
    <cellStyle name="Normal 2 3 2 6 3 2" xfId="10476"/>
    <cellStyle name="Normal 2 3 2 6 3 2 2" xfId="10477"/>
    <cellStyle name="Normal 2 3 2 6 3 2 2 2" xfId="10478"/>
    <cellStyle name="Normal 2 3 2 6 3 2 2 2 2" xfId="10479"/>
    <cellStyle name="Normal 2 3 2 6 3 2 2 2 2 2" xfId="27808"/>
    <cellStyle name="Normal 2 3 2 6 3 2 2 2 2 3" xfId="27809"/>
    <cellStyle name="Normal 2 3 2 6 3 2 2 2 3" xfId="10480"/>
    <cellStyle name="Normal 2 3 2 6 3 2 2 2 3 2" xfId="27810"/>
    <cellStyle name="Normal 2 3 2 6 3 2 2 2 3 3" xfId="27811"/>
    <cellStyle name="Normal 2 3 2 6 3 2 2 2 4" xfId="27812"/>
    <cellStyle name="Normal 2 3 2 6 3 2 2 2 5" xfId="27813"/>
    <cellStyle name="Normal 2 3 2 6 3 2 2 3" xfId="10481"/>
    <cellStyle name="Normal 2 3 2 6 3 2 2 3 2" xfId="27814"/>
    <cellStyle name="Normal 2 3 2 6 3 2 2 3 3" xfId="27815"/>
    <cellStyle name="Normal 2 3 2 6 3 2 2 4" xfId="10482"/>
    <cellStyle name="Normal 2 3 2 6 3 2 2 4 2" xfId="27816"/>
    <cellStyle name="Normal 2 3 2 6 3 2 2 4 3" xfId="27817"/>
    <cellStyle name="Normal 2 3 2 6 3 2 2 5" xfId="27818"/>
    <cellStyle name="Normal 2 3 2 6 3 2 2 6" xfId="27819"/>
    <cellStyle name="Normal 2 3 2 6 3 2 3" xfId="10483"/>
    <cellStyle name="Normal 2 3 2 6 3 2 3 2" xfId="10484"/>
    <cellStyle name="Normal 2 3 2 6 3 2 3 2 2" xfId="27820"/>
    <cellStyle name="Normal 2 3 2 6 3 2 3 2 3" xfId="27821"/>
    <cellStyle name="Normal 2 3 2 6 3 2 3 3" xfId="10485"/>
    <cellStyle name="Normal 2 3 2 6 3 2 3 3 2" xfId="27822"/>
    <cellStyle name="Normal 2 3 2 6 3 2 3 3 3" xfId="27823"/>
    <cellStyle name="Normal 2 3 2 6 3 2 3 4" xfId="27824"/>
    <cellStyle name="Normal 2 3 2 6 3 2 3 5" xfId="27825"/>
    <cellStyle name="Normal 2 3 2 6 3 2 4" xfId="10486"/>
    <cellStyle name="Normal 2 3 2 6 3 2 4 2" xfId="27826"/>
    <cellStyle name="Normal 2 3 2 6 3 2 4 3" xfId="27827"/>
    <cellStyle name="Normal 2 3 2 6 3 2 5" xfId="10487"/>
    <cellStyle name="Normal 2 3 2 6 3 2 5 2" xfId="27828"/>
    <cellStyle name="Normal 2 3 2 6 3 2 5 3" xfId="27829"/>
    <cellStyle name="Normal 2 3 2 6 3 2 6" xfId="27830"/>
    <cellStyle name="Normal 2 3 2 6 3 2 7" xfId="27831"/>
    <cellStyle name="Normal 2 3 2 6 3 3" xfId="10488"/>
    <cellStyle name="Normal 2 3 2 6 3 3 2" xfId="10489"/>
    <cellStyle name="Normal 2 3 2 6 3 3 2 2" xfId="10490"/>
    <cellStyle name="Normal 2 3 2 6 3 3 2 2 2" xfId="27832"/>
    <cellStyle name="Normal 2 3 2 6 3 3 2 2 3" xfId="27833"/>
    <cellStyle name="Normal 2 3 2 6 3 3 2 3" xfId="10491"/>
    <cellStyle name="Normal 2 3 2 6 3 3 2 3 2" xfId="27834"/>
    <cellStyle name="Normal 2 3 2 6 3 3 2 3 3" xfId="27835"/>
    <cellStyle name="Normal 2 3 2 6 3 3 2 4" xfId="27836"/>
    <cellStyle name="Normal 2 3 2 6 3 3 2 5" xfId="27837"/>
    <cellStyle name="Normal 2 3 2 6 3 3 3" xfId="10492"/>
    <cellStyle name="Normal 2 3 2 6 3 3 3 2" xfId="27838"/>
    <cellStyle name="Normal 2 3 2 6 3 3 3 3" xfId="27839"/>
    <cellStyle name="Normal 2 3 2 6 3 3 4" xfId="10493"/>
    <cellStyle name="Normal 2 3 2 6 3 3 4 2" xfId="27840"/>
    <cellStyle name="Normal 2 3 2 6 3 3 4 3" xfId="27841"/>
    <cellStyle name="Normal 2 3 2 6 3 3 5" xfId="27842"/>
    <cellStyle name="Normal 2 3 2 6 3 3 6" xfId="27843"/>
    <cellStyle name="Normal 2 3 2 6 3 4" xfId="10494"/>
    <cellStyle name="Normal 2 3 2 6 3 4 2" xfId="10495"/>
    <cellStyle name="Normal 2 3 2 6 3 4 2 2" xfId="27844"/>
    <cellStyle name="Normal 2 3 2 6 3 4 2 3" xfId="27845"/>
    <cellStyle name="Normal 2 3 2 6 3 4 3" xfId="10496"/>
    <cellStyle name="Normal 2 3 2 6 3 4 3 2" xfId="27846"/>
    <cellStyle name="Normal 2 3 2 6 3 4 3 3" xfId="27847"/>
    <cellStyle name="Normal 2 3 2 6 3 4 4" xfId="27848"/>
    <cellStyle name="Normal 2 3 2 6 3 4 5" xfId="27849"/>
    <cellStyle name="Normal 2 3 2 6 3 5" xfId="10497"/>
    <cellStyle name="Normal 2 3 2 6 3 5 2" xfId="27850"/>
    <cellStyle name="Normal 2 3 2 6 3 5 3" xfId="27851"/>
    <cellStyle name="Normal 2 3 2 6 3 6" xfId="10498"/>
    <cellStyle name="Normal 2 3 2 6 3 6 2" xfId="27852"/>
    <cellStyle name="Normal 2 3 2 6 3 6 3" xfId="27853"/>
    <cellStyle name="Normal 2 3 2 6 3 7" xfId="27854"/>
    <cellStyle name="Normal 2 3 2 6 3 8" xfId="27855"/>
    <cellStyle name="Normal 2 3 2 6 4" xfId="10499"/>
    <cellStyle name="Normal 2 3 2 6 4 2" xfId="10500"/>
    <cellStyle name="Normal 2 3 2 6 4 2 2" xfId="10501"/>
    <cellStyle name="Normal 2 3 2 6 4 2 2 2" xfId="10502"/>
    <cellStyle name="Normal 2 3 2 6 4 2 2 2 2" xfId="10503"/>
    <cellStyle name="Normal 2 3 2 6 4 2 2 2 2 2" xfId="27856"/>
    <cellStyle name="Normal 2 3 2 6 4 2 2 2 2 3" xfId="27857"/>
    <cellStyle name="Normal 2 3 2 6 4 2 2 2 3" xfId="10504"/>
    <cellStyle name="Normal 2 3 2 6 4 2 2 2 3 2" xfId="27858"/>
    <cellStyle name="Normal 2 3 2 6 4 2 2 2 3 3" xfId="27859"/>
    <cellStyle name="Normal 2 3 2 6 4 2 2 2 4" xfId="27860"/>
    <cellStyle name="Normal 2 3 2 6 4 2 2 2 5" xfId="27861"/>
    <cellStyle name="Normal 2 3 2 6 4 2 2 3" xfId="10505"/>
    <cellStyle name="Normal 2 3 2 6 4 2 2 3 2" xfId="27862"/>
    <cellStyle name="Normal 2 3 2 6 4 2 2 3 3" xfId="27863"/>
    <cellStyle name="Normal 2 3 2 6 4 2 2 4" xfId="10506"/>
    <cellStyle name="Normal 2 3 2 6 4 2 2 4 2" xfId="27864"/>
    <cellStyle name="Normal 2 3 2 6 4 2 2 4 3" xfId="27865"/>
    <cellStyle name="Normal 2 3 2 6 4 2 2 5" xfId="27866"/>
    <cellStyle name="Normal 2 3 2 6 4 2 2 6" xfId="27867"/>
    <cellStyle name="Normal 2 3 2 6 4 2 3" xfId="10507"/>
    <cellStyle name="Normal 2 3 2 6 4 2 3 2" xfId="10508"/>
    <cellStyle name="Normal 2 3 2 6 4 2 3 2 2" xfId="27868"/>
    <cellStyle name="Normal 2 3 2 6 4 2 3 2 3" xfId="27869"/>
    <cellStyle name="Normal 2 3 2 6 4 2 3 3" xfId="10509"/>
    <cellStyle name="Normal 2 3 2 6 4 2 3 3 2" xfId="27870"/>
    <cellStyle name="Normal 2 3 2 6 4 2 3 3 3" xfId="27871"/>
    <cellStyle name="Normal 2 3 2 6 4 2 3 4" xfId="27872"/>
    <cellStyle name="Normal 2 3 2 6 4 2 3 5" xfId="27873"/>
    <cellStyle name="Normal 2 3 2 6 4 2 4" xfId="10510"/>
    <cellStyle name="Normal 2 3 2 6 4 2 4 2" xfId="27874"/>
    <cellStyle name="Normal 2 3 2 6 4 2 4 3" xfId="27875"/>
    <cellStyle name="Normal 2 3 2 6 4 2 5" xfId="10511"/>
    <cellStyle name="Normal 2 3 2 6 4 2 5 2" xfId="27876"/>
    <cellStyle name="Normal 2 3 2 6 4 2 5 3" xfId="27877"/>
    <cellStyle name="Normal 2 3 2 6 4 2 6" xfId="27878"/>
    <cellStyle name="Normal 2 3 2 6 4 2 7" xfId="27879"/>
    <cellStyle name="Normal 2 3 2 6 4 3" xfId="10512"/>
    <cellStyle name="Normal 2 3 2 6 4 3 2" xfId="10513"/>
    <cellStyle name="Normal 2 3 2 6 4 3 2 2" xfId="10514"/>
    <cellStyle name="Normal 2 3 2 6 4 3 2 2 2" xfId="27880"/>
    <cellStyle name="Normal 2 3 2 6 4 3 2 2 3" xfId="27881"/>
    <cellStyle name="Normal 2 3 2 6 4 3 2 3" xfId="10515"/>
    <cellStyle name="Normal 2 3 2 6 4 3 2 3 2" xfId="27882"/>
    <cellStyle name="Normal 2 3 2 6 4 3 2 3 3" xfId="27883"/>
    <cellStyle name="Normal 2 3 2 6 4 3 2 4" xfId="27884"/>
    <cellStyle name="Normal 2 3 2 6 4 3 2 5" xfId="27885"/>
    <cellStyle name="Normal 2 3 2 6 4 3 3" xfId="10516"/>
    <cellStyle name="Normal 2 3 2 6 4 3 3 2" xfId="27886"/>
    <cellStyle name="Normal 2 3 2 6 4 3 3 3" xfId="27887"/>
    <cellStyle name="Normal 2 3 2 6 4 3 4" xfId="10517"/>
    <cellStyle name="Normal 2 3 2 6 4 3 4 2" xfId="27888"/>
    <cellStyle name="Normal 2 3 2 6 4 3 4 3" xfId="27889"/>
    <cellStyle name="Normal 2 3 2 6 4 3 5" xfId="27890"/>
    <cellStyle name="Normal 2 3 2 6 4 3 6" xfId="27891"/>
    <cellStyle name="Normal 2 3 2 6 4 4" xfId="10518"/>
    <cellStyle name="Normal 2 3 2 6 4 4 2" xfId="10519"/>
    <cellStyle name="Normal 2 3 2 6 4 4 2 2" xfId="27892"/>
    <cellStyle name="Normal 2 3 2 6 4 4 2 3" xfId="27893"/>
    <cellStyle name="Normal 2 3 2 6 4 4 3" xfId="10520"/>
    <cellStyle name="Normal 2 3 2 6 4 4 3 2" xfId="27894"/>
    <cellStyle name="Normal 2 3 2 6 4 4 3 3" xfId="27895"/>
    <cellStyle name="Normal 2 3 2 6 4 4 4" xfId="27896"/>
    <cellStyle name="Normal 2 3 2 6 4 4 5" xfId="27897"/>
    <cellStyle name="Normal 2 3 2 6 4 5" xfId="10521"/>
    <cellStyle name="Normal 2 3 2 6 4 5 2" xfId="27898"/>
    <cellStyle name="Normal 2 3 2 6 4 5 3" xfId="27899"/>
    <cellStyle name="Normal 2 3 2 6 4 6" xfId="10522"/>
    <cellStyle name="Normal 2 3 2 6 4 6 2" xfId="27900"/>
    <cellStyle name="Normal 2 3 2 6 4 6 3" xfId="27901"/>
    <cellStyle name="Normal 2 3 2 6 4 7" xfId="27902"/>
    <cellStyle name="Normal 2 3 2 6 4 8" xfId="27903"/>
    <cellStyle name="Normal 2 3 2 6 5" xfId="10523"/>
    <cellStyle name="Normal 2 3 2 6 5 2" xfId="10524"/>
    <cellStyle name="Normal 2 3 2 6 5 2 2" xfId="10525"/>
    <cellStyle name="Normal 2 3 2 6 5 2 2 2" xfId="10526"/>
    <cellStyle name="Normal 2 3 2 6 5 2 2 2 2" xfId="27904"/>
    <cellStyle name="Normal 2 3 2 6 5 2 2 2 3" xfId="27905"/>
    <cellStyle name="Normal 2 3 2 6 5 2 2 3" xfId="10527"/>
    <cellStyle name="Normal 2 3 2 6 5 2 2 3 2" xfId="27906"/>
    <cellStyle name="Normal 2 3 2 6 5 2 2 3 3" xfId="27907"/>
    <cellStyle name="Normal 2 3 2 6 5 2 2 4" xfId="27908"/>
    <cellStyle name="Normal 2 3 2 6 5 2 2 5" xfId="27909"/>
    <cellStyle name="Normal 2 3 2 6 5 2 3" xfId="10528"/>
    <cellStyle name="Normal 2 3 2 6 5 2 3 2" xfId="27910"/>
    <cellStyle name="Normal 2 3 2 6 5 2 3 3" xfId="27911"/>
    <cellStyle name="Normal 2 3 2 6 5 2 4" xfId="10529"/>
    <cellStyle name="Normal 2 3 2 6 5 2 4 2" xfId="27912"/>
    <cellStyle name="Normal 2 3 2 6 5 2 4 3" xfId="27913"/>
    <cellStyle name="Normal 2 3 2 6 5 2 5" xfId="27914"/>
    <cellStyle name="Normal 2 3 2 6 5 2 6" xfId="27915"/>
    <cellStyle name="Normal 2 3 2 6 5 3" xfId="10530"/>
    <cellStyle name="Normal 2 3 2 6 5 3 2" xfId="10531"/>
    <cellStyle name="Normal 2 3 2 6 5 3 2 2" xfId="27916"/>
    <cellStyle name="Normal 2 3 2 6 5 3 2 3" xfId="27917"/>
    <cellStyle name="Normal 2 3 2 6 5 3 3" xfId="10532"/>
    <cellStyle name="Normal 2 3 2 6 5 3 3 2" xfId="27918"/>
    <cellStyle name="Normal 2 3 2 6 5 3 3 3" xfId="27919"/>
    <cellStyle name="Normal 2 3 2 6 5 3 4" xfId="27920"/>
    <cellStyle name="Normal 2 3 2 6 5 3 5" xfId="27921"/>
    <cellStyle name="Normal 2 3 2 6 5 4" xfId="10533"/>
    <cellStyle name="Normal 2 3 2 6 5 4 2" xfId="27922"/>
    <cellStyle name="Normal 2 3 2 6 5 4 3" xfId="27923"/>
    <cellStyle name="Normal 2 3 2 6 5 5" xfId="10534"/>
    <cellStyle name="Normal 2 3 2 6 5 5 2" xfId="27924"/>
    <cellStyle name="Normal 2 3 2 6 5 5 3" xfId="27925"/>
    <cellStyle name="Normal 2 3 2 6 5 6" xfId="27926"/>
    <cellStyle name="Normal 2 3 2 6 5 7" xfId="27927"/>
    <cellStyle name="Normal 2 3 2 6 6" xfId="10535"/>
    <cellStyle name="Normal 2 3 2 6 6 2" xfId="10536"/>
    <cellStyle name="Normal 2 3 2 6 6 2 2" xfId="10537"/>
    <cellStyle name="Normal 2 3 2 6 6 2 2 2" xfId="27928"/>
    <cellStyle name="Normal 2 3 2 6 6 2 2 3" xfId="27929"/>
    <cellStyle name="Normal 2 3 2 6 6 2 3" xfId="10538"/>
    <cellStyle name="Normal 2 3 2 6 6 2 3 2" xfId="27930"/>
    <cellStyle name="Normal 2 3 2 6 6 2 3 3" xfId="27931"/>
    <cellStyle name="Normal 2 3 2 6 6 2 4" xfId="27932"/>
    <cellStyle name="Normal 2 3 2 6 6 2 5" xfId="27933"/>
    <cellStyle name="Normal 2 3 2 6 6 3" xfId="10539"/>
    <cellStyle name="Normal 2 3 2 6 6 3 2" xfId="27934"/>
    <cellStyle name="Normal 2 3 2 6 6 3 3" xfId="27935"/>
    <cellStyle name="Normal 2 3 2 6 6 4" xfId="10540"/>
    <cellStyle name="Normal 2 3 2 6 6 4 2" xfId="27936"/>
    <cellStyle name="Normal 2 3 2 6 6 4 3" xfId="27937"/>
    <cellStyle name="Normal 2 3 2 6 6 5" xfId="27938"/>
    <cellStyle name="Normal 2 3 2 6 6 6" xfId="27939"/>
    <cellStyle name="Normal 2 3 2 6 7" xfId="10541"/>
    <cellStyle name="Normal 2 3 2 6 7 2" xfId="10542"/>
    <cellStyle name="Normal 2 3 2 6 7 2 2" xfId="27940"/>
    <cellStyle name="Normal 2 3 2 6 7 2 3" xfId="27941"/>
    <cellStyle name="Normal 2 3 2 6 7 3" xfId="10543"/>
    <cellStyle name="Normal 2 3 2 6 7 3 2" xfId="27942"/>
    <cellStyle name="Normal 2 3 2 6 7 3 3" xfId="27943"/>
    <cellStyle name="Normal 2 3 2 6 7 4" xfId="27944"/>
    <cellStyle name="Normal 2 3 2 6 7 5" xfId="27945"/>
    <cellStyle name="Normal 2 3 2 6 8" xfId="10544"/>
    <cellStyle name="Normal 2 3 2 6 8 2" xfId="27946"/>
    <cellStyle name="Normal 2 3 2 6 8 3" xfId="27947"/>
    <cellStyle name="Normal 2 3 2 6 9" xfId="10545"/>
    <cellStyle name="Normal 2 3 2 6 9 2" xfId="27948"/>
    <cellStyle name="Normal 2 3 2 6 9 3" xfId="27949"/>
    <cellStyle name="Normal 2 3 2 7" xfId="10546"/>
    <cellStyle name="Normal 2 3 2 7 10" xfId="27950"/>
    <cellStyle name="Normal 2 3 2 7 11" xfId="27951"/>
    <cellStyle name="Normal 2 3 2 7 2" xfId="10547"/>
    <cellStyle name="Normal 2 3 2 7 2 2" xfId="10548"/>
    <cellStyle name="Normal 2 3 2 7 2 2 2" xfId="10549"/>
    <cellStyle name="Normal 2 3 2 7 2 2 2 2" xfId="10550"/>
    <cellStyle name="Normal 2 3 2 7 2 2 2 2 2" xfId="10551"/>
    <cellStyle name="Normal 2 3 2 7 2 2 2 2 2 2" xfId="27952"/>
    <cellStyle name="Normal 2 3 2 7 2 2 2 2 2 3" xfId="27953"/>
    <cellStyle name="Normal 2 3 2 7 2 2 2 2 3" xfId="10552"/>
    <cellStyle name="Normal 2 3 2 7 2 2 2 2 3 2" xfId="27954"/>
    <cellStyle name="Normal 2 3 2 7 2 2 2 2 3 3" xfId="27955"/>
    <cellStyle name="Normal 2 3 2 7 2 2 2 2 4" xfId="27956"/>
    <cellStyle name="Normal 2 3 2 7 2 2 2 2 5" xfId="27957"/>
    <cellStyle name="Normal 2 3 2 7 2 2 2 3" xfId="10553"/>
    <cellStyle name="Normal 2 3 2 7 2 2 2 3 2" xfId="27958"/>
    <cellStyle name="Normal 2 3 2 7 2 2 2 3 3" xfId="27959"/>
    <cellStyle name="Normal 2 3 2 7 2 2 2 4" xfId="10554"/>
    <cellStyle name="Normal 2 3 2 7 2 2 2 4 2" xfId="27960"/>
    <cellStyle name="Normal 2 3 2 7 2 2 2 4 3" xfId="27961"/>
    <cellStyle name="Normal 2 3 2 7 2 2 2 5" xfId="27962"/>
    <cellStyle name="Normal 2 3 2 7 2 2 2 6" xfId="27963"/>
    <cellStyle name="Normal 2 3 2 7 2 2 3" xfId="10555"/>
    <cellStyle name="Normal 2 3 2 7 2 2 3 2" xfId="10556"/>
    <cellStyle name="Normal 2 3 2 7 2 2 3 2 2" xfId="27964"/>
    <cellStyle name="Normal 2 3 2 7 2 2 3 2 3" xfId="27965"/>
    <cellStyle name="Normal 2 3 2 7 2 2 3 3" xfId="10557"/>
    <cellStyle name="Normal 2 3 2 7 2 2 3 3 2" xfId="27966"/>
    <cellStyle name="Normal 2 3 2 7 2 2 3 3 3" xfId="27967"/>
    <cellStyle name="Normal 2 3 2 7 2 2 3 4" xfId="27968"/>
    <cellStyle name="Normal 2 3 2 7 2 2 3 5" xfId="27969"/>
    <cellStyle name="Normal 2 3 2 7 2 2 4" xfId="10558"/>
    <cellStyle name="Normal 2 3 2 7 2 2 4 2" xfId="27970"/>
    <cellStyle name="Normal 2 3 2 7 2 2 4 3" xfId="27971"/>
    <cellStyle name="Normal 2 3 2 7 2 2 5" xfId="10559"/>
    <cellStyle name="Normal 2 3 2 7 2 2 5 2" xfId="27972"/>
    <cellStyle name="Normal 2 3 2 7 2 2 5 3" xfId="27973"/>
    <cellStyle name="Normal 2 3 2 7 2 2 6" xfId="27974"/>
    <cellStyle name="Normal 2 3 2 7 2 2 7" xfId="27975"/>
    <cellStyle name="Normal 2 3 2 7 2 3" xfId="10560"/>
    <cellStyle name="Normal 2 3 2 7 2 3 2" xfId="10561"/>
    <cellStyle name="Normal 2 3 2 7 2 3 2 2" xfId="10562"/>
    <cellStyle name="Normal 2 3 2 7 2 3 2 2 2" xfId="27976"/>
    <cellStyle name="Normal 2 3 2 7 2 3 2 2 3" xfId="27977"/>
    <cellStyle name="Normal 2 3 2 7 2 3 2 3" xfId="10563"/>
    <cellStyle name="Normal 2 3 2 7 2 3 2 3 2" xfId="27978"/>
    <cellStyle name="Normal 2 3 2 7 2 3 2 3 3" xfId="27979"/>
    <cellStyle name="Normal 2 3 2 7 2 3 2 4" xfId="27980"/>
    <cellStyle name="Normal 2 3 2 7 2 3 2 5" xfId="27981"/>
    <cellStyle name="Normal 2 3 2 7 2 3 3" xfId="10564"/>
    <cellStyle name="Normal 2 3 2 7 2 3 3 2" xfId="27982"/>
    <cellStyle name="Normal 2 3 2 7 2 3 3 3" xfId="27983"/>
    <cellStyle name="Normal 2 3 2 7 2 3 4" xfId="10565"/>
    <cellStyle name="Normal 2 3 2 7 2 3 4 2" xfId="27984"/>
    <cellStyle name="Normal 2 3 2 7 2 3 4 3" xfId="27985"/>
    <cellStyle name="Normal 2 3 2 7 2 3 5" xfId="27986"/>
    <cellStyle name="Normal 2 3 2 7 2 3 6" xfId="27987"/>
    <cellStyle name="Normal 2 3 2 7 2 4" xfId="10566"/>
    <cellStyle name="Normal 2 3 2 7 2 4 2" xfId="10567"/>
    <cellStyle name="Normal 2 3 2 7 2 4 2 2" xfId="27988"/>
    <cellStyle name="Normal 2 3 2 7 2 4 2 3" xfId="27989"/>
    <cellStyle name="Normal 2 3 2 7 2 4 3" xfId="10568"/>
    <cellStyle name="Normal 2 3 2 7 2 4 3 2" xfId="27990"/>
    <cellStyle name="Normal 2 3 2 7 2 4 3 3" xfId="27991"/>
    <cellStyle name="Normal 2 3 2 7 2 4 4" xfId="27992"/>
    <cellStyle name="Normal 2 3 2 7 2 4 5" xfId="27993"/>
    <cellStyle name="Normal 2 3 2 7 2 5" xfId="10569"/>
    <cellStyle name="Normal 2 3 2 7 2 5 2" xfId="27994"/>
    <cellStyle name="Normal 2 3 2 7 2 5 3" xfId="27995"/>
    <cellStyle name="Normal 2 3 2 7 2 6" xfId="10570"/>
    <cellStyle name="Normal 2 3 2 7 2 6 2" xfId="27996"/>
    <cellStyle name="Normal 2 3 2 7 2 6 3" xfId="27997"/>
    <cellStyle name="Normal 2 3 2 7 2 7" xfId="27998"/>
    <cellStyle name="Normal 2 3 2 7 2 8" xfId="27999"/>
    <cellStyle name="Normal 2 3 2 7 3" xfId="10571"/>
    <cellStyle name="Normal 2 3 2 7 3 2" xfId="10572"/>
    <cellStyle name="Normal 2 3 2 7 3 2 2" xfId="10573"/>
    <cellStyle name="Normal 2 3 2 7 3 2 2 2" xfId="10574"/>
    <cellStyle name="Normal 2 3 2 7 3 2 2 2 2" xfId="10575"/>
    <cellStyle name="Normal 2 3 2 7 3 2 2 2 2 2" xfId="28000"/>
    <cellStyle name="Normal 2 3 2 7 3 2 2 2 2 3" xfId="28001"/>
    <cellStyle name="Normal 2 3 2 7 3 2 2 2 3" xfId="10576"/>
    <cellStyle name="Normal 2 3 2 7 3 2 2 2 3 2" xfId="28002"/>
    <cellStyle name="Normal 2 3 2 7 3 2 2 2 3 3" xfId="28003"/>
    <cellStyle name="Normal 2 3 2 7 3 2 2 2 4" xfId="28004"/>
    <cellStyle name="Normal 2 3 2 7 3 2 2 2 5" xfId="28005"/>
    <cellStyle name="Normal 2 3 2 7 3 2 2 3" xfId="10577"/>
    <cellStyle name="Normal 2 3 2 7 3 2 2 3 2" xfId="28006"/>
    <cellStyle name="Normal 2 3 2 7 3 2 2 3 3" xfId="28007"/>
    <cellStyle name="Normal 2 3 2 7 3 2 2 4" xfId="10578"/>
    <cellStyle name="Normal 2 3 2 7 3 2 2 4 2" xfId="28008"/>
    <cellStyle name="Normal 2 3 2 7 3 2 2 4 3" xfId="28009"/>
    <cellStyle name="Normal 2 3 2 7 3 2 2 5" xfId="28010"/>
    <cellStyle name="Normal 2 3 2 7 3 2 2 6" xfId="28011"/>
    <cellStyle name="Normal 2 3 2 7 3 2 3" xfId="10579"/>
    <cellStyle name="Normal 2 3 2 7 3 2 3 2" xfId="10580"/>
    <cellStyle name="Normal 2 3 2 7 3 2 3 2 2" xfId="28012"/>
    <cellStyle name="Normal 2 3 2 7 3 2 3 2 3" xfId="28013"/>
    <cellStyle name="Normal 2 3 2 7 3 2 3 3" xfId="10581"/>
    <cellStyle name="Normal 2 3 2 7 3 2 3 3 2" xfId="28014"/>
    <cellStyle name="Normal 2 3 2 7 3 2 3 3 3" xfId="28015"/>
    <cellStyle name="Normal 2 3 2 7 3 2 3 4" xfId="28016"/>
    <cellStyle name="Normal 2 3 2 7 3 2 3 5" xfId="28017"/>
    <cellStyle name="Normal 2 3 2 7 3 2 4" xfId="10582"/>
    <cellStyle name="Normal 2 3 2 7 3 2 4 2" xfId="28018"/>
    <cellStyle name="Normal 2 3 2 7 3 2 4 3" xfId="28019"/>
    <cellStyle name="Normal 2 3 2 7 3 2 5" xfId="10583"/>
    <cellStyle name="Normal 2 3 2 7 3 2 5 2" xfId="28020"/>
    <cellStyle name="Normal 2 3 2 7 3 2 5 3" xfId="28021"/>
    <cellStyle name="Normal 2 3 2 7 3 2 6" xfId="28022"/>
    <cellStyle name="Normal 2 3 2 7 3 2 7" xfId="28023"/>
    <cellStyle name="Normal 2 3 2 7 3 3" xfId="10584"/>
    <cellStyle name="Normal 2 3 2 7 3 3 2" xfId="10585"/>
    <cellStyle name="Normal 2 3 2 7 3 3 2 2" xfId="10586"/>
    <cellStyle name="Normal 2 3 2 7 3 3 2 2 2" xfId="28024"/>
    <cellStyle name="Normal 2 3 2 7 3 3 2 2 3" xfId="28025"/>
    <cellStyle name="Normal 2 3 2 7 3 3 2 3" xfId="10587"/>
    <cellStyle name="Normal 2 3 2 7 3 3 2 3 2" xfId="28026"/>
    <cellStyle name="Normal 2 3 2 7 3 3 2 3 3" xfId="28027"/>
    <cellStyle name="Normal 2 3 2 7 3 3 2 4" xfId="28028"/>
    <cellStyle name="Normal 2 3 2 7 3 3 2 5" xfId="28029"/>
    <cellStyle name="Normal 2 3 2 7 3 3 3" xfId="10588"/>
    <cellStyle name="Normal 2 3 2 7 3 3 3 2" xfId="28030"/>
    <cellStyle name="Normal 2 3 2 7 3 3 3 3" xfId="28031"/>
    <cellStyle name="Normal 2 3 2 7 3 3 4" xfId="10589"/>
    <cellStyle name="Normal 2 3 2 7 3 3 4 2" xfId="28032"/>
    <cellStyle name="Normal 2 3 2 7 3 3 4 3" xfId="28033"/>
    <cellStyle name="Normal 2 3 2 7 3 3 5" xfId="28034"/>
    <cellStyle name="Normal 2 3 2 7 3 3 6" xfId="28035"/>
    <cellStyle name="Normal 2 3 2 7 3 4" xfId="10590"/>
    <cellStyle name="Normal 2 3 2 7 3 4 2" xfId="10591"/>
    <cellStyle name="Normal 2 3 2 7 3 4 2 2" xfId="28036"/>
    <cellStyle name="Normal 2 3 2 7 3 4 2 3" xfId="28037"/>
    <cellStyle name="Normal 2 3 2 7 3 4 3" xfId="10592"/>
    <cellStyle name="Normal 2 3 2 7 3 4 3 2" xfId="28038"/>
    <cellStyle name="Normal 2 3 2 7 3 4 3 3" xfId="28039"/>
    <cellStyle name="Normal 2 3 2 7 3 4 4" xfId="28040"/>
    <cellStyle name="Normal 2 3 2 7 3 4 5" xfId="28041"/>
    <cellStyle name="Normal 2 3 2 7 3 5" xfId="10593"/>
    <cellStyle name="Normal 2 3 2 7 3 5 2" xfId="28042"/>
    <cellStyle name="Normal 2 3 2 7 3 5 3" xfId="28043"/>
    <cellStyle name="Normal 2 3 2 7 3 6" xfId="10594"/>
    <cellStyle name="Normal 2 3 2 7 3 6 2" xfId="28044"/>
    <cellStyle name="Normal 2 3 2 7 3 6 3" xfId="28045"/>
    <cellStyle name="Normal 2 3 2 7 3 7" xfId="28046"/>
    <cellStyle name="Normal 2 3 2 7 3 8" xfId="28047"/>
    <cellStyle name="Normal 2 3 2 7 4" xfId="10595"/>
    <cellStyle name="Normal 2 3 2 7 4 2" xfId="10596"/>
    <cellStyle name="Normal 2 3 2 7 4 2 2" xfId="10597"/>
    <cellStyle name="Normal 2 3 2 7 4 2 2 2" xfId="10598"/>
    <cellStyle name="Normal 2 3 2 7 4 2 2 2 2" xfId="10599"/>
    <cellStyle name="Normal 2 3 2 7 4 2 2 2 2 2" xfId="28048"/>
    <cellStyle name="Normal 2 3 2 7 4 2 2 2 2 3" xfId="28049"/>
    <cellStyle name="Normal 2 3 2 7 4 2 2 2 3" xfId="10600"/>
    <cellStyle name="Normal 2 3 2 7 4 2 2 2 3 2" xfId="28050"/>
    <cellStyle name="Normal 2 3 2 7 4 2 2 2 3 3" xfId="28051"/>
    <cellStyle name="Normal 2 3 2 7 4 2 2 2 4" xfId="28052"/>
    <cellStyle name="Normal 2 3 2 7 4 2 2 2 5" xfId="28053"/>
    <cellStyle name="Normal 2 3 2 7 4 2 2 3" xfId="10601"/>
    <cellStyle name="Normal 2 3 2 7 4 2 2 3 2" xfId="28054"/>
    <cellStyle name="Normal 2 3 2 7 4 2 2 3 3" xfId="28055"/>
    <cellStyle name="Normal 2 3 2 7 4 2 2 4" xfId="10602"/>
    <cellStyle name="Normal 2 3 2 7 4 2 2 4 2" xfId="28056"/>
    <cellStyle name="Normal 2 3 2 7 4 2 2 4 3" xfId="28057"/>
    <cellStyle name="Normal 2 3 2 7 4 2 2 5" xfId="28058"/>
    <cellStyle name="Normal 2 3 2 7 4 2 2 6" xfId="28059"/>
    <cellStyle name="Normal 2 3 2 7 4 2 3" xfId="10603"/>
    <cellStyle name="Normal 2 3 2 7 4 2 3 2" xfId="10604"/>
    <cellStyle name="Normal 2 3 2 7 4 2 3 2 2" xfId="28060"/>
    <cellStyle name="Normal 2 3 2 7 4 2 3 2 3" xfId="28061"/>
    <cellStyle name="Normal 2 3 2 7 4 2 3 3" xfId="10605"/>
    <cellStyle name="Normal 2 3 2 7 4 2 3 3 2" xfId="28062"/>
    <cellStyle name="Normal 2 3 2 7 4 2 3 3 3" xfId="28063"/>
    <cellStyle name="Normal 2 3 2 7 4 2 3 4" xfId="28064"/>
    <cellStyle name="Normal 2 3 2 7 4 2 3 5" xfId="28065"/>
    <cellStyle name="Normal 2 3 2 7 4 2 4" xfId="10606"/>
    <cellStyle name="Normal 2 3 2 7 4 2 4 2" xfId="28066"/>
    <cellStyle name="Normal 2 3 2 7 4 2 4 3" xfId="28067"/>
    <cellStyle name="Normal 2 3 2 7 4 2 5" xfId="10607"/>
    <cellStyle name="Normal 2 3 2 7 4 2 5 2" xfId="28068"/>
    <cellStyle name="Normal 2 3 2 7 4 2 5 3" xfId="28069"/>
    <cellStyle name="Normal 2 3 2 7 4 2 6" xfId="28070"/>
    <cellStyle name="Normal 2 3 2 7 4 2 7" xfId="28071"/>
    <cellStyle name="Normal 2 3 2 7 4 3" xfId="10608"/>
    <cellStyle name="Normal 2 3 2 7 4 3 2" xfId="10609"/>
    <cellStyle name="Normal 2 3 2 7 4 3 2 2" xfId="10610"/>
    <cellStyle name="Normal 2 3 2 7 4 3 2 2 2" xfId="28072"/>
    <cellStyle name="Normal 2 3 2 7 4 3 2 2 3" xfId="28073"/>
    <cellStyle name="Normal 2 3 2 7 4 3 2 3" xfId="10611"/>
    <cellStyle name="Normal 2 3 2 7 4 3 2 3 2" xfId="28074"/>
    <cellStyle name="Normal 2 3 2 7 4 3 2 3 3" xfId="28075"/>
    <cellStyle name="Normal 2 3 2 7 4 3 2 4" xfId="28076"/>
    <cellStyle name="Normal 2 3 2 7 4 3 2 5" xfId="28077"/>
    <cellStyle name="Normal 2 3 2 7 4 3 3" xfId="10612"/>
    <cellStyle name="Normal 2 3 2 7 4 3 3 2" xfId="28078"/>
    <cellStyle name="Normal 2 3 2 7 4 3 3 3" xfId="28079"/>
    <cellStyle name="Normal 2 3 2 7 4 3 4" xfId="10613"/>
    <cellStyle name="Normal 2 3 2 7 4 3 4 2" xfId="28080"/>
    <cellStyle name="Normal 2 3 2 7 4 3 4 3" xfId="28081"/>
    <cellStyle name="Normal 2 3 2 7 4 3 5" xfId="28082"/>
    <cellStyle name="Normal 2 3 2 7 4 3 6" xfId="28083"/>
    <cellStyle name="Normal 2 3 2 7 4 4" xfId="10614"/>
    <cellStyle name="Normal 2 3 2 7 4 4 2" xfId="10615"/>
    <cellStyle name="Normal 2 3 2 7 4 4 2 2" xfId="28084"/>
    <cellStyle name="Normal 2 3 2 7 4 4 2 3" xfId="28085"/>
    <cellStyle name="Normal 2 3 2 7 4 4 3" xfId="10616"/>
    <cellStyle name="Normal 2 3 2 7 4 4 3 2" xfId="28086"/>
    <cellStyle name="Normal 2 3 2 7 4 4 3 3" xfId="28087"/>
    <cellStyle name="Normal 2 3 2 7 4 4 4" xfId="28088"/>
    <cellStyle name="Normal 2 3 2 7 4 4 5" xfId="28089"/>
    <cellStyle name="Normal 2 3 2 7 4 5" xfId="10617"/>
    <cellStyle name="Normal 2 3 2 7 4 5 2" xfId="28090"/>
    <cellStyle name="Normal 2 3 2 7 4 5 3" xfId="28091"/>
    <cellStyle name="Normal 2 3 2 7 4 6" xfId="10618"/>
    <cellStyle name="Normal 2 3 2 7 4 6 2" xfId="28092"/>
    <cellStyle name="Normal 2 3 2 7 4 6 3" xfId="28093"/>
    <cellStyle name="Normal 2 3 2 7 4 7" xfId="28094"/>
    <cellStyle name="Normal 2 3 2 7 4 8" xfId="28095"/>
    <cellStyle name="Normal 2 3 2 7 5" xfId="10619"/>
    <cellStyle name="Normal 2 3 2 7 5 2" xfId="10620"/>
    <cellStyle name="Normal 2 3 2 7 5 2 2" xfId="10621"/>
    <cellStyle name="Normal 2 3 2 7 5 2 2 2" xfId="10622"/>
    <cellStyle name="Normal 2 3 2 7 5 2 2 2 2" xfId="28096"/>
    <cellStyle name="Normal 2 3 2 7 5 2 2 2 3" xfId="28097"/>
    <cellStyle name="Normal 2 3 2 7 5 2 2 3" xfId="10623"/>
    <cellStyle name="Normal 2 3 2 7 5 2 2 3 2" xfId="28098"/>
    <cellStyle name="Normal 2 3 2 7 5 2 2 3 3" xfId="28099"/>
    <cellStyle name="Normal 2 3 2 7 5 2 2 4" xfId="28100"/>
    <cellStyle name="Normal 2 3 2 7 5 2 2 5" xfId="28101"/>
    <cellStyle name="Normal 2 3 2 7 5 2 3" xfId="10624"/>
    <cellStyle name="Normal 2 3 2 7 5 2 3 2" xfId="28102"/>
    <cellStyle name="Normal 2 3 2 7 5 2 3 3" xfId="28103"/>
    <cellStyle name="Normal 2 3 2 7 5 2 4" xfId="10625"/>
    <cellStyle name="Normal 2 3 2 7 5 2 4 2" xfId="28104"/>
    <cellStyle name="Normal 2 3 2 7 5 2 4 3" xfId="28105"/>
    <cellStyle name="Normal 2 3 2 7 5 2 5" xfId="28106"/>
    <cellStyle name="Normal 2 3 2 7 5 2 6" xfId="28107"/>
    <cellStyle name="Normal 2 3 2 7 5 3" xfId="10626"/>
    <cellStyle name="Normal 2 3 2 7 5 3 2" xfId="10627"/>
    <cellStyle name="Normal 2 3 2 7 5 3 2 2" xfId="28108"/>
    <cellStyle name="Normal 2 3 2 7 5 3 2 3" xfId="28109"/>
    <cellStyle name="Normal 2 3 2 7 5 3 3" xfId="10628"/>
    <cellStyle name="Normal 2 3 2 7 5 3 3 2" xfId="28110"/>
    <cellStyle name="Normal 2 3 2 7 5 3 3 3" xfId="28111"/>
    <cellStyle name="Normal 2 3 2 7 5 3 4" xfId="28112"/>
    <cellStyle name="Normal 2 3 2 7 5 3 5" xfId="28113"/>
    <cellStyle name="Normal 2 3 2 7 5 4" xfId="10629"/>
    <cellStyle name="Normal 2 3 2 7 5 4 2" xfId="28114"/>
    <cellStyle name="Normal 2 3 2 7 5 4 3" xfId="28115"/>
    <cellStyle name="Normal 2 3 2 7 5 5" xfId="10630"/>
    <cellStyle name="Normal 2 3 2 7 5 5 2" xfId="28116"/>
    <cellStyle name="Normal 2 3 2 7 5 5 3" xfId="28117"/>
    <cellStyle name="Normal 2 3 2 7 5 6" xfId="28118"/>
    <cellStyle name="Normal 2 3 2 7 5 7" xfId="28119"/>
    <cellStyle name="Normal 2 3 2 7 6" xfId="10631"/>
    <cellStyle name="Normal 2 3 2 7 6 2" xfId="10632"/>
    <cellStyle name="Normal 2 3 2 7 6 2 2" xfId="10633"/>
    <cellStyle name="Normal 2 3 2 7 6 2 2 2" xfId="28120"/>
    <cellStyle name="Normal 2 3 2 7 6 2 2 3" xfId="28121"/>
    <cellStyle name="Normal 2 3 2 7 6 2 3" xfId="10634"/>
    <cellStyle name="Normal 2 3 2 7 6 2 3 2" xfId="28122"/>
    <cellStyle name="Normal 2 3 2 7 6 2 3 3" xfId="28123"/>
    <cellStyle name="Normal 2 3 2 7 6 2 4" xfId="28124"/>
    <cellStyle name="Normal 2 3 2 7 6 2 5" xfId="28125"/>
    <cellStyle name="Normal 2 3 2 7 6 3" xfId="10635"/>
    <cellStyle name="Normal 2 3 2 7 6 3 2" xfId="28126"/>
    <cellStyle name="Normal 2 3 2 7 6 3 3" xfId="28127"/>
    <cellStyle name="Normal 2 3 2 7 6 4" xfId="10636"/>
    <cellStyle name="Normal 2 3 2 7 6 4 2" xfId="28128"/>
    <cellStyle name="Normal 2 3 2 7 6 4 3" xfId="28129"/>
    <cellStyle name="Normal 2 3 2 7 6 5" xfId="28130"/>
    <cellStyle name="Normal 2 3 2 7 6 6" xfId="28131"/>
    <cellStyle name="Normal 2 3 2 7 7" xfId="10637"/>
    <cellStyle name="Normal 2 3 2 7 7 2" xfId="10638"/>
    <cellStyle name="Normal 2 3 2 7 7 2 2" xfId="28132"/>
    <cellStyle name="Normal 2 3 2 7 7 2 3" xfId="28133"/>
    <cellStyle name="Normal 2 3 2 7 7 3" xfId="10639"/>
    <cellStyle name="Normal 2 3 2 7 7 3 2" xfId="28134"/>
    <cellStyle name="Normal 2 3 2 7 7 3 3" xfId="28135"/>
    <cellStyle name="Normal 2 3 2 7 7 4" xfId="28136"/>
    <cellStyle name="Normal 2 3 2 7 7 5" xfId="28137"/>
    <cellStyle name="Normal 2 3 2 7 8" xfId="10640"/>
    <cellStyle name="Normal 2 3 2 7 8 2" xfId="28138"/>
    <cellStyle name="Normal 2 3 2 7 8 3" xfId="28139"/>
    <cellStyle name="Normal 2 3 2 7 9" xfId="10641"/>
    <cellStyle name="Normal 2 3 2 7 9 2" xfId="28140"/>
    <cellStyle name="Normal 2 3 2 7 9 3" xfId="28141"/>
    <cellStyle name="Normal 2 3 2 8" xfId="10642"/>
    <cellStyle name="Normal 2 3 2 8 10" xfId="28142"/>
    <cellStyle name="Normal 2 3 2 8 11" xfId="28143"/>
    <cellStyle name="Normal 2 3 2 8 2" xfId="10643"/>
    <cellStyle name="Normal 2 3 2 8 2 2" xfId="10644"/>
    <cellStyle name="Normal 2 3 2 8 2 2 2" xfId="10645"/>
    <cellStyle name="Normal 2 3 2 8 2 2 2 2" xfId="10646"/>
    <cellStyle name="Normal 2 3 2 8 2 2 2 2 2" xfId="10647"/>
    <cellStyle name="Normal 2 3 2 8 2 2 2 2 2 2" xfId="28144"/>
    <cellStyle name="Normal 2 3 2 8 2 2 2 2 2 3" xfId="28145"/>
    <cellStyle name="Normal 2 3 2 8 2 2 2 2 3" xfId="10648"/>
    <cellStyle name="Normal 2 3 2 8 2 2 2 2 3 2" xfId="28146"/>
    <cellStyle name="Normal 2 3 2 8 2 2 2 2 3 3" xfId="28147"/>
    <cellStyle name="Normal 2 3 2 8 2 2 2 2 4" xfId="28148"/>
    <cellStyle name="Normal 2 3 2 8 2 2 2 2 5" xfId="28149"/>
    <cellStyle name="Normal 2 3 2 8 2 2 2 3" xfId="10649"/>
    <cellStyle name="Normal 2 3 2 8 2 2 2 3 2" xfId="28150"/>
    <cellStyle name="Normal 2 3 2 8 2 2 2 3 3" xfId="28151"/>
    <cellStyle name="Normal 2 3 2 8 2 2 2 4" xfId="10650"/>
    <cellStyle name="Normal 2 3 2 8 2 2 2 4 2" xfId="28152"/>
    <cellStyle name="Normal 2 3 2 8 2 2 2 4 3" xfId="28153"/>
    <cellStyle name="Normal 2 3 2 8 2 2 2 5" xfId="28154"/>
    <cellStyle name="Normal 2 3 2 8 2 2 2 6" xfId="28155"/>
    <cellStyle name="Normal 2 3 2 8 2 2 3" xfId="10651"/>
    <cellStyle name="Normal 2 3 2 8 2 2 3 2" xfId="10652"/>
    <cellStyle name="Normal 2 3 2 8 2 2 3 2 2" xfId="28156"/>
    <cellStyle name="Normal 2 3 2 8 2 2 3 2 3" xfId="28157"/>
    <cellStyle name="Normal 2 3 2 8 2 2 3 3" xfId="10653"/>
    <cellStyle name="Normal 2 3 2 8 2 2 3 3 2" xfId="28158"/>
    <cellStyle name="Normal 2 3 2 8 2 2 3 3 3" xfId="28159"/>
    <cellStyle name="Normal 2 3 2 8 2 2 3 4" xfId="28160"/>
    <cellStyle name="Normal 2 3 2 8 2 2 3 5" xfId="28161"/>
    <cellStyle name="Normal 2 3 2 8 2 2 4" xfId="10654"/>
    <cellStyle name="Normal 2 3 2 8 2 2 4 2" xfId="28162"/>
    <cellStyle name="Normal 2 3 2 8 2 2 4 3" xfId="28163"/>
    <cellStyle name="Normal 2 3 2 8 2 2 5" xfId="10655"/>
    <cellStyle name="Normal 2 3 2 8 2 2 5 2" xfId="28164"/>
    <cellStyle name="Normal 2 3 2 8 2 2 5 3" xfId="28165"/>
    <cellStyle name="Normal 2 3 2 8 2 2 6" xfId="28166"/>
    <cellStyle name="Normal 2 3 2 8 2 2 7" xfId="28167"/>
    <cellStyle name="Normal 2 3 2 8 2 3" xfId="10656"/>
    <cellStyle name="Normal 2 3 2 8 2 3 2" xfId="10657"/>
    <cellStyle name="Normal 2 3 2 8 2 3 2 2" xfId="10658"/>
    <cellStyle name="Normal 2 3 2 8 2 3 2 2 2" xfId="28168"/>
    <cellStyle name="Normal 2 3 2 8 2 3 2 2 3" xfId="28169"/>
    <cellStyle name="Normal 2 3 2 8 2 3 2 3" xfId="10659"/>
    <cellStyle name="Normal 2 3 2 8 2 3 2 3 2" xfId="28170"/>
    <cellStyle name="Normal 2 3 2 8 2 3 2 3 3" xfId="28171"/>
    <cellStyle name="Normal 2 3 2 8 2 3 2 4" xfId="28172"/>
    <cellStyle name="Normal 2 3 2 8 2 3 2 5" xfId="28173"/>
    <cellStyle name="Normal 2 3 2 8 2 3 3" xfId="10660"/>
    <cellStyle name="Normal 2 3 2 8 2 3 3 2" xfId="28174"/>
    <cellStyle name="Normal 2 3 2 8 2 3 3 3" xfId="28175"/>
    <cellStyle name="Normal 2 3 2 8 2 3 4" xfId="10661"/>
    <cellStyle name="Normal 2 3 2 8 2 3 4 2" xfId="28176"/>
    <cellStyle name="Normal 2 3 2 8 2 3 4 3" xfId="28177"/>
    <cellStyle name="Normal 2 3 2 8 2 3 5" xfId="28178"/>
    <cellStyle name="Normal 2 3 2 8 2 3 6" xfId="28179"/>
    <cellStyle name="Normal 2 3 2 8 2 4" xfId="10662"/>
    <cellStyle name="Normal 2 3 2 8 2 4 2" xfId="10663"/>
    <cellStyle name="Normal 2 3 2 8 2 4 2 2" xfId="28180"/>
    <cellStyle name="Normal 2 3 2 8 2 4 2 3" xfId="28181"/>
    <cellStyle name="Normal 2 3 2 8 2 4 3" xfId="10664"/>
    <cellStyle name="Normal 2 3 2 8 2 4 3 2" xfId="28182"/>
    <cellStyle name="Normal 2 3 2 8 2 4 3 3" xfId="28183"/>
    <cellStyle name="Normal 2 3 2 8 2 4 4" xfId="28184"/>
    <cellStyle name="Normal 2 3 2 8 2 4 5" xfId="28185"/>
    <cellStyle name="Normal 2 3 2 8 2 5" xfId="10665"/>
    <cellStyle name="Normal 2 3 2 8 2 5 2" xfId="28186"/>
    <cellStyle name="Normal 2 3 2 8 2 5 3" xfId="28187"/>
    <cellStyle name="Normal 2 3 2 8 2 6" xfId="10666"/>
    <cellStyle name="Normal 2 3 2 8 2 6 2" xfId="28188"/>
    <cellStyle name="Normal 2 3 2 8 2 6 3" xfId="28189"/>
    <cellStyle name="Normal 2 3 2 8 2 7" xfId="28190"/>
    <cellStyle name="Normal 2 3 2 8 2 8" xfId="28191"/>
    <cellStyle name="Normal 2 3 2 8 3" xfId="10667"/>
    <cellStyle name="Normal 2 3 2 8 3 2" xfId="10668"/>
    <cellStyle name="Normal 2 3 2 8 3 2 2" xfId="10669"/>
    <cellStyle name="Normal 2 3 2 8 3 2 2 2" xfId="10670"/>
    <cellStyle name="Normal 2 3 2 8 3 2 2 2 2" xfId="10671"/>
    <cellStyle name="Normal 2 3 2 8 3 2 2 2 2 2" xfId="28192"/>
    <cellStyle name="Normal 2 3 2 8 3 2 2 2 2 3" xfId="28193"/>
    <cellStyle name="Normal 2 3 2 8 3 2 2 2 3" xfId="10672"/>
    <cellStyle name="Normal 2 3 2 8 3 2 2 2 3 2" xfId="28194"/>
    <cellStyle name="Normal 2 3 2 8 3 2 2 2 3 3" xfId="28195"/>
    <cellStyle name="Normal 2 3 2 8 3 2 2 2 4" xfId="28196"/>
    <cellStyle name="Normal 2 3 2 8 3 2 2 2 5" xfId="28197"/>
    <cellStyle name="Normal 2 3 2 8 3 2 2 3" xfId="10673"/>
    <cellStyle name="Normal 2 3 2 8 3 2 2 3 2" xfId="28198"/>
    <cellStyle name="Normal 2 3 2 8 3 2 2 3 3" xfId="28199"/>
    <cellStyle name="Normal 2 3 2 8 3 2 2 4" xfId="10674"/>
    <cellStyle name="Normal 2 3 2 8 3 2 2 4 2" xfId="28200"/>
    <cellStyle name="Normal 2 3 2 8 3 2 2 4 3" xfId="28201"/>
    <cellStyle name="Normal 2 3 2 8 3 2 2 5" xfId="28202"/>
    <cellStyle name="Normal 2 3 2 8 3 2 2 6" xfId="28203"/>
    <cellStyle name="Normal 2 3 2 8 3 2 3" xfId="10675"/>
    <cellStyle name="Normal 2 3 2 8 3 2 3 2" xfId="10676"/>
    <cellStyle name="Normal 2 3 2 8 3 2 3 2 2" xfId="28204"/>
    <cellStyle name="Normal 2 3 2 8 3 2 3 2 3" xfId="28205"/>
    <cellStyle name="Normal 2 3 2 8 3 2 3 3" xfId="10677"/>
    <cellStyle name="Normal 2 3 2 8 3 2 3 3 2" xfId="28206"/>
    <cellStyle name="Normal 2 3 2 8 3 2 3 3 3" xfId="28207"/>
    <cellStyle name="Normal 2 3 2 8 3 2 3 4" xfId="28208"/>
    <cellStyle name="Normal 2 3 2 8 3 2 3 5" xfId="28209"/>
    <cellStyle name="Normal 2 3 2 8 3 2 4" xfId="10678"/>
    <cellStyle name="Normal 2 3 2 8 3 2 4 2" xfId="28210"/>
    <cellStyle name="Normal 2 3 2 8 3 2 4 3" xfId="28211"/>
    <cellStyle name="Normal 2 3 2 8 3 2 5" xfId="10679"/>
    <cellStyle name="Normal 2 3 2 8 3 2 5 2" xfId="28212"/>
    <cellStyle name="Normal 2 3 2 8 3 2 5 3" xfId="28213"/>
    <cellStyle name="Normal 2 3 2 8 3 2 6" xfId="28214"/>
    <cellStyle name="Normal 2 3 2 8 3 2 7" xfId="28215"/>
    <cellStyle name="Normal 2 3 2 8 3 3" xfId="10680"/>
    <cellStyle name="Normal 2 3 2 8 3 3 2" xfId="10681"/>
    <cellStyle name="Normal 2 3 2 8 3 3 2 2" xfId="10682"/>
    <cellStyle name="Normal 2 3 2 8 3 3 2 2 2" xfId="28216"/>
    <cellStyle name="Normal 2 3 2 8 3 3 2 2 3" xfId="28217"/>
    <cellStyle name="Normal 2 3 2 8 3 3 2 3" xfId="10683"/>
    <cellStyle name="Normal 2 3 2 8 3 3 2 3 2" xfId="28218"/>
    <cellStyle name="Normal 2 3 2 8 3 3 2 3 3" xfId="28219"/>
    <cellStyle name="Normal 2 3 2 8 3 3 2 4" xfId="28220"/>
    <cellStyle name="Normal 2 3 2 8 3 3 2 5" xfId="28221"/>
    <cellStyle name="Normal 2 3 2 8 3 3 3" xfId="10684"/>
    <cellStyle name="Normal 2 3 2 8 3 3 3 2" xfId="28222"/>
    <cellStyle name="Normal 2 3 2 8 3 3 3 3" xfId="28223"/>
    <cellStyle name="Normal 2 3 2 8 3 3 4" xfId="10685"/>
    <cellStyle name="Normal 2 3 2 8 3 3 4 2" xfId="28224"/>
    <cellStyle name="Normal 2 3 2 8 3 3 4 3" xfId="28225"/>
    <cellStyle name="Normal 2 3 2 8 3 3 5" xfId="28226"/>
    <cellStyle name="Normal 2 3 2 8 3 3 6" xfId="28227"/>
    <cellStyle name="Normal 2 3 2 8 3 4" xfId="10686"/>
    <cellStyle name="Normal 2 3 2 8 3 4 2" xfId="10687"/>
    <cellStyle name="Normal 2 3 2 8 3 4 2 2" xfId="28228"/>
    <cellStyle name="Normal 2 3 2 8 3 4 2 3" xfId="28229"/>
    <cellStyle name="Normal 2 3 2 8 3 4 3" xfId="10688"/>
    <cellStyle name="Normal 2 3 2 8 3 4 3 2" xfId="28230"/>
    <cellStyle name="Normal 2 3 2 8 3 4 3 3" xfId="28231"/>
    <cellStyle name="Normal 2 3 2 8 3 4 4" xfId="28232"/>
    <cellStyle name="Normal 2 3 2 8 3 4 5" xfId="28233"/>
    <cellStyle name="Normal 2 3 2 8 3 5" xfId="10689"/>
    <cellStyle name="Normal 2 3 2 8 3 5 2" xfId="28234"/>
    <cellStyle name="Normal 2 3 2 8 3 5 3" xfId="28235"/>
    <cellStyle name="Normal 2 3 2 8 3 6" xfId="10690"/>
    <cellStyle name="Normal 2 3 2 8 3 6 2" xfId="28236"/>
    <cellStyle name="Normal 2 3 2 8 3 6 3" xfId="28237"/>
    <cellStyle name="Normal 2 3 2 8 3 7" xfId="28238"/>
    <cellStyle name="Normal 2 3 2 8 3 8" xfId="28239"/>
    <cellStyle name="Normal 2 3 2 8 4" xfId="10691"/>
    <cellStyle name="Normal 2 3 2 8 4 2" xfId="10692"/>
    <cellStyle name="Normal 2 3 2 8 4 2 2" xfId="10693"/>
    <cellStyle name="Normal 2 3 2 8 4 2 2 2" xfId="10694"/>
    <cellStyle name="Normal 2 3 2 8 4 2 2 2 2" xfId="10695"/>
    <cellStyle name="Normal 2 3 2 8 4 2 2 2 2 2" xfId="28240"/>
    <cellStyle name="Normal 2 3 2 8 4 2 2 2 2 3" xfId="28241"/>
    <cellStyle name="Normal 2 3 2 8 4 2 2 2 3" xfId="10696"/>
    <cellStyle name="Normal 2 3 2 8 4 2 2 2 3 2" xfId="28242"/>
    <cellStyle name="Normal 2 3 2 8 4 2 2 2 3 3" xfId="28243"/>
    <cellStyle name="Normal 2 3 2 8 4 2 2 2 4" xfId="28244"/>
    <cellStyle name="Normal 2 3 2 8 4 2 2 2 5" xfId="28245"/>
    <cellStyle name="Normal 2 3 2 8 4 2 2 3" xfId="10697"/>
    <cellStyle name="Normal 2 3 2 8 4 2 2 3 2" xfId="28246"/>
    <cellStyle name="Normal 2 3 2 8 4 2 2 3 3" xfId="28247"/>
    <cellStyle name="Normal 2 3 2 8 4 2 2 4" xfId="10698"/>
    <cellStyle name="Normal 2 3 2 8 4 2 2 4 2" xfId="28248"/>
    <cellStyle name="Normal 2 3 2 8 4 2 2 4 3" xfId="28249"/>
    <cellStyle name="Normal 2 3 2 8 4 2 2 5" xfId="28250"/>
    <cellStyle name="Normal 2 3 2 8 4 2 2 6" xfId="28251"/>
    <cellStyle name="Normal 2 3 2 8 4 2 3" xfId="10699"/>
    <cellStyle name="Normal 2 3 2 8 4 2 3 2" xfId="10700"/>
    <cellStyle name="Normal 2 3 2 8 4 2 3 2 2" xfId="28252"/>
    <cellStyle name="Normal 2 3 2 8 4 2 3 2 3" xfId="28253"/>
    <cellStyle name="Normal 2 3 2 8 4 2 3 3" xfId="10701"/>
    <cellStyle name="Normal 2 3 2 8 4 2 3 3 2" xfId="28254"/>
    <cellStyle name="Normal 2 3 2 8 4 2 3 3 3" xfId="28255"/>
    <cellStyle name="Normal 2 3 2 8 4 2 3 4" xfId="28256"/>
    <cellStyle name="Normal 2 3 2 8 4 2 3 5" xfId="28257"/>
    <cellStyle name="Normal 2 3 2 8 4 2 4" xfId="10702"/>
    <cellStyle name="Normal 2 3 2 8 4 2 4 2" xfId="28258"/>
    <cellStyle name="Normal 2 3 2 8 4 2 4 3" xfId="28259"/>
    <cellStyle name="Normal 2 3 2 8 4 2 5" xfId="10703"/>
    <cellStyle name="Normal 2 3 2 8 4 2 5 2" xfId="28260"/>
    <cellStyle name="Normal 2 3 2 8 4 2 5 3" xfId="28261"/>
    <cellStyle name="Normal 2 3 2 8 4 2 6" xfId="28262"/>
    <cellStyle name="Normal 2 3 2 8 4 2 7" xfId="28263"/>
    <cellStyle name="Normal 2 3 2 8 4 3" xfId="10704"/>
    <cellStyle name="Normal 2 3 2 8 4 3 2" xfId="10705"/>
    <cellStyle name="Normal 2 3 2 8 4 3 2 2" xfId="10706"/>
    <cellStyle name="Normal 2 3 2 8 4 3 2 2 2" xfId="28264"/>
    <cellStyle name="Normal 2 3 2 8 4 3 2 2 3" xfId="28265"/>
    <cellStyle name="Normal 2 3 2 8 4 3 2 3" xfId="10707"/>
    <cellStyle name="Normal 2 3 2 8 4 3 2 3 2" xfId="28266"/>
    <cellStyle name="Normal 2 3 2 8 4 3 2 3 3" xfId="28267"/>
    <cellStyle name="Normal 2 3 2 8 4 3 2 4" xfId="28268"/>
    <cellStyle name="Normal 2 3 2 8 4 3 2 5" xfId="28269"/>
    <cellStyle name="Normal 2 3 2 8 4 3 3" xfId="10708"/>
    <cellStyle name="Normal 2 3 2 8 4 3 3 2" xfId="28270"/>
    <cellStyle name="Normal 2 3 2 8 4 3 3 3" xfId="28271"/>
    <cellStyle name="Normal 2 3 2 8 4 3 4" xfId="10709"/>
    <cellStyle name="Normal 2 3 2 8 4 3 4 2" xfId="28272"/>
    <cellStyle name="Normal 2 3 2 8 4 3 4 3" xfId="28273"/>
    <cellStyle name="Normal 2 3 2 8 4 3 5" xfId="28274"/>
    <cellStyle name="Normal 2 3 2 8 4 3 6" xfId="28275"/>
    <cellStyle name="Normal 2 3 2 8 4 4" xfId="10710"/>
    <cellStyle name="Normal 2 3 2 8 4 4 2" xfId="10711"/>
    <cellStyle name="Normal 2 3 2 8 4 4 2 2" xfId="28276"/>
    <cellStyle name="Normal 2 3 2 8 4 4 2 3" xfId="28277"/>
    <cellStyle name="Normal 2 3 2 8 4 4 3" xfId="10712"/>
    <cellStyle name="Normal 2 3 2 8 4 4 3 2" xfId="28278"/>
    <cellStyle name="Normal 2 3 2 8 4 4 3 3" xfId="28279"/>
    <cellStyle name="Normal 2 3 2 8 4 4 4" xfId="28280"/>
    <cellStyle name="Normal 2 3 2 8 4 4 5" xfId="28281"/>
    <cellStyle name="Normal 2 3 2 8 4 5" xfId="10713"/>
    <cellStyle name="Normal 2 3 2 8 4 5 2" xfId="28282"/>
    <cellStyle name="Normal 2 3 2 8 4 5 3" xfId="28283"/>
    <cellStyle name="Normal 2 3 2 8 4 6" xfId="10714"/>
    <cellStyle name="Normal 2 3 2 8 4 6 2" xfId="28284"/>
    <cellStyle name="Normal 2 3 2 8 4 6 3" xfId="28285"/>
    <cellStyle name="Normal 2 3 2 8 4 7" xfId="28286"/>
    <cellStyle name="Normal 2 3 2 8 4 8" xfId="28287"/>
    <cellStyle name="Normal 2 3 2 8 5" xfId="10715"/>
    <cellStyle name="Normal 2 3 2 8 5 2" xfId="10716"/>
    <cellStyle name="Normal 2 3 2 8 5 2 2" xfId="10717"/>
    <cellStyle name="Normal 2 3 2 8 5 2 2 2" xfId="10718"/>
    <cellStyle name="Normal 2 3 2 8 5 2 2 2 2" xfId="28288"/>
    <cellStyle name="Normal 2 3 2 8 5 2 2 2 3" xfId="28289"/>
    <cellStyle name="Normal 2 3 2 8 5 2 2 3" xfId="10719"/>
    <cellStyle name="Normal 2 3 2 8 5 2 2 3 2" xfId="28290"/>
    <cellStyle name="Normal 2 3 2 8 5 2 2 3 3" xfId="28291"/>
    <cellStyle name="Normal 2 3 2 8 5 2 2 4" xfId="28292"/>
    <cellStyle name="Normal 2 3 2 8 5 2 2 5" xfId="28293"/>
    <cellStyle name="Normal 2 3 2 8 5 2 3" xfId="10720"/>
    <cellStyle name="Normal 2 3 2 8 5 2 3 2" xfId="28294"/>
    <cellStyle name="Normal 2 3 2 8 5 2 3 3" xfId="28295"/>
    <cellStyle name="Normal 2 3 2 8 5 2 4" xfId="10721"/>
    <cellStyle name="Normal 2 3 2 8 5 2 4 2" xfId="28296"/>
    <cellStyle name="Normal 2 3 2 8 5 2 4 3" xfId="28297"/>
    <cellStyle name="Normal 2 3 2 8 5 2 5" xfId="28298"/>
    <cellStyle name="Normal 2 3 2 8 5 2 6" xfId="28299"/>
    <cellStyle name="Normal 2 3 2 8 5 3" xfId="10722"/>
    <cellStyle name="Normal 2 3 2 8 5 3 2" xfId="10723"/>
    <cellStyle name="Normal 2 3 2 8 5 3 2 2" xfId="28300"/>
    <cellStyle name="Normal 2 3 2 8 5 3 2 3" xfId="28301"/>
    <cellStyle name="Normal 2 3 2 8 5 3 3" xfId="10724"/>
    <cellStyle name="Normal 2 3 2 8 5 3 3 2" xfId="28302"/>
    <cellStyle name="Normal 2 3 2 8 5 3 3 3" xfId="28303"/>
    <cellStyle name="Normal 2 3 2 8 5 3 4" xfId="28304"/>
    <cellStyle name="Normal 2 3 2 8 5 3 5" xfId="28305"/>
    <cellStyle name="Normal 2 3 2 8 5 4" xfId="10725"/>
    <cellStyle name="Normal 2 3 2 8 5 4 2" xfId="28306"/>
    <cellStyle name="Normal 2 3 2 8 5 4 3" xfId="28307"/>
    <cellStyle name="Normal 2 3 2 8 5 5" xfId="10726"/>
    <cellStyle name="Normal 2 3 2 8 5 5 2" xfId="28308"/>
    <cellStyle name="Normal 2 3 2 8 5 5 3" xfId="28309"/>
    <cellStyle name="Normal 2 3 2 8 5 6" xfId="28310"/>
    <cellStyle name="Normal 2 3 2 8 5 7" xfId="28311"/>
    <cellStyle name="Normal 2 3 2 8 6" xfId="10727"/>
    <cellStyle name="Normal 2 3 2 8 6 2" xfId="10728"/>
    <cellStyle name="Normal 2 3 2 8 6 2 2" xfId="10729"/>
    <cellStyle name="Normal 2 3 2 8 6 2 2 2" xfId="28312"/>
    <cellStyle name="Normal 2 3 2 8 6 2 2 3" xfId="28313"/>
    <cellStyle name="Normal 2 3 2 8 6 2 3" xfId="10730"/>
    <cellStyle name="Normal 2 3 2 8 6 2 3 2" xfId="28314"/>
    <cellStyle name="Normal 2 3 2 8 6 2 3 3" xfId="28315"/>
    <cellStyle name="Normal 2 3 2 8 6 2 4" xfId="28316"/>
    <cellStyle name="Normal 2 3 2 8 6 2 5" xfId="28317"/>
    <cellStyle name="Normal 2 3 2 8 6 3" xfId="10731"/>
    <cellStyle name="Normal 2 3 2 8 6 3 2" xfId="28318"/>
    <cellStyle name="Normal 2 3 2 8 6 3 3" xfId="28319"/>
    <cellStyle name="Normal 2 3 2 8 6 4" xfId="10732"/>
    <cellStyle name="Normal 2 3 2 8 6 4 2" xfId="28320"/>
    <cellStyle name="Normal 2 3 2 8 6 4 3" xfId="28321"/>
    <cellStyle name="Normal 2 3 2 8 6 5" xfId="28322"/>
    <cellStyle name="Normal 2 3 2 8 6 6" xfId="28323"/>
    <cellStyle name="Normal 2 3 2 8 7" xfId="10733"/>
    <cellStyle name="Normal 2 3 2 8 7 2" xfId="10734"/>
    <cellStyle name="Normal 2 3 2 8 7 2 2" xfId="28324"/>
    <cellStyle name="Normal 2 3 2 8 7 2 3" xfId="28325"/>
    <cellStyle name="Normal 2 3 2 8 7 3" xfId="10735"/>
    <cellStyle name="Normal 2 3 2 8 7 3 2" xfId="28326"/>
    <cellStyle name="Normal 2 3 2 8 7 3 3" xfId="28327"/>
    <cellStyle name="Normal 2 3 2 8 7 4" xfId="28328"/>
    <cellStyle name="Normal 2 3 2 8 7 5" xfId="28329"/>
    <cellStyle name="Normal 2 3 2 8 8" xfId="10736"/>
    <cellStyle name="Normal 2 3 2 8 8 2" xfId="28330"/>
    <cellStyle name="Normal 2 3 2 8 8 3" xfId="28331"/>
    <cellStyle name="Normal 2 3 2 8 9" xfId="10737"/>
    <cellStyle name="Normal 2 3 2 8 9 2" xfId="28332"/>
    <cellStyle name="Normal 2 3 2 8 9 3" xfId="28333"/>
    <cellStyle name="Normal 2 3 2 9" xfId="10738"/>
    <cellStyle name="Normal 2 3 2 9 10" xfId="28334"/>
    <cellStyle name="Normal 2 3 2 9 11" xfId="28335"/>
    <cellStyle name="Normal 2 3 2 9 2" xfId="10739"/>
    <cellStyle name="Normal 2 3 2 9 2 2" xfId="10740"/>
    <cellStyle name="Normal 2 3 2 9 2 2 2" xfId="10741"/>
    <cellStyle name="Normal 2 3 2 9 2 2 2 2" xfId="10742"/>
    <cellStyle name="Normal 2 3 2 9 2 2 2 2 2" xfId="10743"/>
    <cellStyle name="Normal 2 3 2 9 2 2 2 2 2 2" xfId="28336"/>
    <cellStyle name="Normal 2 3 2 9 2 2 2 2 2 3" xfId="28337"/>
    <cellStyle name="Normal 2 3 2 9 2 2 2 2 3" xfId="10744"/>
    <cellStyle name="Normal 2 3 2 9 2 2 2 2 3 2" xfId="28338"/>
    <cellStyle name="Normal 2 3 2 9 2 2 2 2 3 3" xfId="28339"/>
    <cellStyle name="Normal 2 3 2 9 2 2 2 2 4" xfId="28340"/>
    <cellStyle name="Normal 2 3 2 9 2 2 2 2 5" xfId="28341"/>
    <cellStyle name="Normal 2 3 2 9 2 2 2 3" xfId="10745"/>
    <cellStyle name="Normal 2 3 2 9 2 2 2 3 2" xfId="28342"/>
    <cellStyle name="Normal 2 3 2 9 2 2 2 3 3" xfId="28343"/>
    <cellStyle name="Normal 2 3 2 9 2 2 2 4" xfId="10746"/>
    <cellStyle name="Normal 2 3 2 9 2 2 2 4 2" xfId="28344"/>
    <cellStyle name="Normal 2 3 2 9 2 2 2 4 3" xfId="28345"/>
    <cellStyle name="Normal 2 3 2 9 2 2 2 5" xfId="28346"/>
    <cellStyle name="Normal 2 3 2 9 2 2 2 6" xfId="28347"/>
    <cellStyle name="Normal 2 3 2 9 2 2 3" xfId="10747"/>
    <cellStyle name="Normal 2 3 2 9 2 2 3 2" xfId="10748"/>
    <cellStyle name="Normal 2 3 2 9 2 2 3 2 2" xfId="28348"/>
    <cellStyle name="Normal 2 3 2 9 2 2 3 2 3" xfId="28349"/>
    <cellStyle name="Normal 2 3 2 9 2 2 3 3" xfId="10749"/>
    <cellStyle name="Normal 2 3 2 9 2 2 3 3 2" xfId="28350"/>
    <cellStyle name="Normal 2 3 2 9 2 2 3 3 3" xfId="28351"/>
    <cellStyle name="Normal 2 3 2 9 2 2 3 4" xfId="28352"/>
    <cellStyle name="Normal 2 3 2 9 2 2 3 5" xfId="28353"/>
    <cellStyle name="Normal 2 3 2 9 2 2 4" xfId="10750"/>
    <cellStyle name="Normal 2 3 2 9 2 2 4 2" xfId="28354"/>
    <cellStyle name="Normal 2 3 2 9 2 2 4 3" xfId="28355"/>
    <cellStyle name="Normal 2 3 2 9 2 2 5" xfId="10751"/>
    <cellStyle name="Normal 2 3 2 9 2 2 5 2" xfId="28356"/>
    <cellStyle name="Normal 2 3 2 9 2 2 5 3" xfId="28357"/>
    <cellStyle name="Normal 2 3 2 9 2 2 6" xfId="28358"/>
    <cellStyle name="Normal 2 3 2 9 2 2 7" xfId="28359"/>
    <cellStyle name="Normal 2 3 2 9 2 3" xfId="10752"/>
    <cellStyle name="Normal 2 3 2 9 2 3 2" xfId="10753"/>
    <cellStyle name="Normal 2 3 2 9 2 3 2 2" xfId="10754"/>
    <cellStyle name="Normal 2 3 2 9 2 3 2 2 2" xfId="28360"/>
    <cellStyle name="Normal 2 3 2 9 2 3 2 2 3" xfId="28361"/>
    <cellStyle name="Normal 2 3 2 9 2 3 2 3" xfId="10755"/>
    <cellStyle name="Normal 2 3 2 9 2 3 2 3 2" xfId="28362"/>
    <cellStyle name="Normal 2 3 2 9 2 3 2 3 3" xfId="28363"/>
    <cellStyle name="Normal 2 3 2 9 2 3 2 4" xfId="28364"/>
    <cellStyle name="Normal 2 3 2 9 2 3 2 5" xfId="28365"/>
    <cellStyle name="Normal 2 3 2 9 2 3 3" xfId="10756"/>
    <cellStyle name="Normal 2 3 2 9 2 3 3 2" xfId="28366"/>
    <cellStyle name="Normal 2 3 2 9 2 3 3 3" xfId="28367"/>
    <cellStyle name="Normal 2 3 2 9 2 3 4" xfId="10757"/>
    <cellStyle name="Normal 2 3 2 9 2 3 4 2" xfId="28368"/>
    <cellStyle name="Normal 2 3 2 9 2 3 4 3" xfId="28369"/>
    <cellStyle name="Normal 2 3 2 9 2 3 5" xfId="28370"/>
    <cellStyle name="Normal 2 3 2 9 2 3 6" xfId="28371"/>
    <cellStyle name="Normal 2 3 2 9 2 4" xfId="10758"/>
    <cellStyle name="Normal 2 3 2 9 2 4 2" xfId="10759"/>
    <cellStyle name="Normal 2 3 2 9 2 4 2 2" xfId="28372"/>
    <cellStyle name="Normal 2 3 2 9 2 4 2 3" xfId="28373"/>
    <cellStyle name="Normal 2 3 2 9 2 4 3" xfId="10760"/>
    <cellStyle name="Normal 2 3 2 9 2 4 3 2" xfId="28374"/>
    <cellStyle name="Normal 2 3 2 9 2 4 3 3" xfId="28375"/>
    <cellStyle name="Normal 2 3 2 9 2 4 4" xfId="28376"/>
    <cellStyle name="Normal 2 3 2 9 2 4 5" xfId="28377"/>
    <cellStyle name="Normal 2 3 2 9 2 5" xfId="10761"/>
    <cellStyle name="Normal 2 3 2 9 2 5 2" xfId="28378"/>
    <cellStyle name="Normal 2 3 2 9 2 5 3" xfId="28379"/>
    <cellStyle name="Normal 2 3 2 9 2 6" xfId="10762"/>
    <cellStyle name="Normal 2 3 2 9 2 6 2" xfId="28380"/>
    <cellStyle name="Normal 2 3 2 9 2 6 3" xfId="28381"/>
    <cellStyle name="Normal 2 3 2 9 2 7" xfId="28382"/>
    <cellStyle name="Normal 2 3 2 9 2 8" xfId="28383"/>
    <cellStyle name="Normal 2 3 2 9 3" xfId="10763"/>
    <cellStyle name="Normal 2 3 2 9 3 2" xfId="10764"/>
    <cellStyle name="Normal 2 3 2 9 3 2 2" xfId="10765"/>
    <cellStyle name="Normal 2 3 2 9 3 2 2 2" xfId="10766"/>
    <cellStyle name="Normal 2 3 2 9 3 2 2 2 2" xfId="10767"/>
    <cellStyle name="Normal 2 3 2 9 3 2 2 2 2 2" xfId="28384"/>
    <cellStyle name="Normal 2 3 2 9 3 2 2 2 2 3" xfId="28385"/>
    <cellStyle name="Normal 2 3 2 9 3 2 2 2 3" xfId="10768"/>
    <cellStyle name="Normal 2 3 2 9 3 2 2 2 3 2" xfId="28386"/>
    <cellStyle name="Normal 2 3 2 9 3 2 2 2 3 3" xfId="28387"/>
    <cellStyle name="Normal 2 3 2 9 3 2 2 2 4" xfId="28388"/>
    <cellStyle name="Normal 2 3 2 9 3 2 2 2 5" xfId="28389"/>
    <cellStyle name="Normal 2 3 2 9 3 2 2 3" xfId="10769"/>
    <cellStyle name="Normal 2 3 2 9 3 2 2 3 2" xfId="28390"/>
    <cellStyle name="Normal 2 3 2 9 3 2 2 3 3" xfId="28391"/>
    <cellStyle name="Normal 2 3 2 9 3 2 2 4" xfId="10770"/>
    <cellStyle name="Normal 2 3 2 9 3 2 2 4 2" xfId="28392"/>
    <cellStyle name="Normal 2 3 2 9 3 2 2 4 3" xfId="28393"/>
    <cellStyle name="Normal 2 3 2 9 3 2 2 5" xfId="28394"/>
    <cellStyle name="Normal 2 3 2 9 3 2 2 6" xfId="28395"/>
    <cellStyle name="Normal 2 3 2 9 3 2 3" xfId="10771"/>
    <cellStyle name="Normal 2 3 2 9 3 2 3 2" xfId="10772"/>
    <cellStyle name="Normal 2 3 2 9 3 2 3 2 2" xfId="28396"/>
    <cellStyle name="Normal 2 3 2 9 3 2 3 2 3" xfId="28397"/>
    <cellStyle name="Normal 2 3 2 9 3 2 3 3" xfId="10773"/>
    <cellStyle name="Normal 2 3 2 9 3 2 3 3 2" xfId="28398"/>
    <cellStyle name="Normal 2 3 2 9 3 2 3 3 3" xfId="28399"/>
    <cellStyle name="Normal 2 3 2 9 3 2 3 4" xfId="28400"/>
    <cellStyle name="Normal 2 3 2 9 3 2 3 5" xfId="28401"/>
    <cellStyle name="Normal 2 3 2 9 3 2 4" xfId="10774"/>
    <cellStyle name="Normal 2 3 2 9 3 2 4 2" xfId="28402"/>
    <cellStyle name="Normal 2 3 2 9 3 2 4 3" xfId="28403"/>
    <cellStyle name="Normal 2 3 2 9 3 2 5" xfId="10775"/>
    <cellStyle name="Normal 2 3 2 9 3 2 5 2" xfId="28404"/>
    <cellStyle name="Normal 2 3 2 9 3 2 5 3" xfId="28405"/>
    <cellStyle name="Normal 2 3 2 9 3 2 6" xfId="28406"/>
    <cellStyle name="Normal 2 3 2 9 3 2 7" xfId="28407"/>
    <cellStyle name="Normal 2 3 2 9 3 3" xfId="10776"/>
    <cellStyle name="Normal 2 3 2 9 3 3 2" xfId="10777"/>
    <cellStyle name="Normal 2 3 2 9 3 3 2 2" xfId="10778"/>
    <cellStyle name="Normal 2 3 2 9 3 3 2 2 2" xfId="28408"/>
    <cellStyle name="Normal 2 3 2 9 3 3 2 2 3" xfId="28409"/>
    <cellStyle name="Normal 2 3 2 9 3 3 2 3" xfId="10779"/>
    <cellStyle name="Normal 2 3 2 9 3 3 2 3 2" xfId="28410"/>
    <cellStyle name="Normal 2 3 2 9 3 3 2 3 3" xfId="28411"/>
    <cellStyle name="Normal 2 3 2 9 3 3 2 4" xfId="28412"/>
    <cellStyle name="Normal 2 3 2 9 3 3 2 5" xfId="28413"/>
    <cellStyle name="Normal 2 3 2 9 3 3 3" xfId="10780"/>
    <cellStyle name="Normal 2 3 2 9 3 3 3 2" xfId="28414"/>
    <cellStyle name="Normal 2 3 2 9 3 3 3 3" xfId="28415"/>
    <cellStyle name="Normal 2 3 2 9 3 3 4" xfId="10781"/>
    <cellStyle name="Normal 2 3 2 9 3 3 4 2" xfId="28416"/>
    <cellStyle name="Normal 2 3 2 9 3 3 4 3" xfId="28417"/>
    <cellStyle name="Normal 2 3 2 9 3 3 5" xfId="28418"/>
    <cellStyle name="Normal 2 3 2 9 3 3 6" xfId="28419"/>
    <cellStyle name="Normal 2 3 2 9 3 4" xfId="10782"/>
    <cellStyle name="Normal 2 3 2 9 3 4 2" xfId="10783"/>
    <cellStyle name="Normal 2 3 2 9 3 4 2 2" xfId="28420"/>
    <cellStyle name="Normal 2 3 2 9 3 4 2 3" xfId="28421"/>
    <cellStyle name="Normal 2 3 2 9 3 4 3" xfId="10784"/>
    <cellStyle name="Normal 2 3 2 9 3 4 3 2" xfId="28422"/>
    <cellStyle name="Normal 2 3 2 9 3 4 3 3" xfId="28423"/>
    <cellStyle name="Normal 2 3 2 9 3 4 4" xfId="28424"/>
    <cellStyle name="Normal 2 3 2 9 3 4 5" xfId="28425"/>
    <cellStyle name="Normal 2 3 2 9 3 5" xfId="10785"/>
    <cellStyle name="Normal 2 3 2 9 3 5 2" xfId="28426"/>
    <cellStyle name="Normal 2 3 2 9 3 5 3" xfId="28427"/>
    <cellStyle name="Normal 2 3 2 9 3 6" xfId="10786"/>
    <cellStyle name="Normal 2 3 2 9 3 6 2" xfId="28428"/>
    <cellStyle name="Normal 2 3 2 9 3 6 3" xfId="28429"/>
    <cellStyle name="Normal 2 3 2 9 3 7" xfId="28430"/>
    <cellStyle name="Normal 2 3 2 9 3 8" xfId="28431"/>
    <cellStyle name="Normal 2 3 2 9 4" xfId="10787"/>
    <cellStyle name="Normal 2 3 2 9 4 2" xfId="10788"/>
    <cellStyle name="Normal 2 3 2 9 4 2 2" xfId="10789"/>
    <cellStyle name="Normal 2 3 2 9 4 2 2 2" xfId="10790"/>
    <cellStyle name="Normal 2 3 2 9 4 2 2 2 2" xfId="10791"/>
    <cellStyle name="Normal 2 3 2 9 4 2 2 2 2 2" xfId="28432"/>
    <cellStyle name="Normal 2 3 2 9 4 2 2 2 2 3" xfId="28433"/>
    <cellStyle name="Normal 2 3 2 9 4 2 2 2 3" xfId="10792"/>
    <cellStyle name="Normal 2 3 2 9 4 2 2 2 3 2" xfId="28434"/>
    <cellStyle name="Normal 2 3 2 9 4 2 2 2 3 3" xfId="28435"/>
    <cellStyle name="Normal 2 3 2 9 4 2 2 2 4" xfId="28436"/>
    <cellStyle name="Normal 2 3 2 9 4 2 2 2 5" xfId="28437"/>
    <cellStyle name="Normal 2 3 2 9 4 2 2 3" xfId="10793"/>
    <cellStyle name="Normal 2 3 2 9 4 2 2 3 2" xfId="28438"/>
    <cellStyle name="Normal 2 3 2 9 4 2 2 3 3" xfId="28439"/>
    <cellStyle name="Normal 2 3 2 9 4 2 2 4" xfId="10794"/>
    <cellStyle name="Normal 2 3 2 9 4 2 2 4 2" xfId="28440"/>
    <cellStyle name="Normal 2 3 2 9 4 2 2 4 3" xfId="28441"/>
    <cellStyle name="Normal 2 3 2 9 4 2 2 5" xfId="28442"/>
    <cellStyle name="Normal 2 3 2 9 4 2 2 6" xfId="28443"/>
    <cellStyle name="Normal 2 3 2 9 4 2 3" xfId="10795"/>
    <cellStyle name="Normal 2 3 2 9 4 2 3 2" xfId="10796"/>
    <cellStyle name="Normal 2 3 2 9 4 2 3 2 2" xfId="28444"/>
    <cellStyle name="Normal 2 3 2 9 4 2 3 2 3" xfId="28445"/>
    <cellStyle name="Normal 2 3 2 9 4 2 3 3" xfId="10797"/>
    <cellStyle name="Normal 2 3 2 9 4 2 3 3 2" xfId="28446"/>
    <cellStyle name="Normal 2 3 2 9 4 2 3 3 3" xfId="28447"/>
    <cellStyle name="Normal 2 3 2 9 4 2 3 4" xfId="28448"/>
    <cellStyle name="Normal 2 3 2 9 4 2 3 5" xfId="28449"/>
    <cellStyle name="Normal 2 3 2 9 4 2 4" xfId="10798"/>
    <cellStyle name="Normal 2 3 2 9 4 2 4 2" xfId="28450"/>
    <cellStyle name="Normal 2 3 2 9 4 2 4 3" xfId="28451"/>
    <cellStyle name="Normal 2 3 2 9 4 2 5" xfId="10799"/>
    <cellStyle name="Normal 2 3 2 9 4 2 5 2" xfId="28452"/>
    <cellStyle name="Normal 2 3 2 9 4 2 5 3" xfId="28453"/>
    <cellStyle name="Normal 2 3 2 9 4 2 6" xfId="28454"/>
    <cellStyle name="Normal 2 3 2 9 4 2 7" xfId="28455"/>
    <cellStyle name="Normal 2 3 2 9 4 3" xfId="10800"/>
    <cellStyle name="Normal 2 3 2 9 4 3 2" xfId="10801"/>
    <cellStyle name="Normal 2 3 2 9 4 3 2 2" xfId="10802"/>
    <cellStyle name="Normal 2 3 2 9 4 3 2 2 2" xfId="28456"/>
    <cellStyle name="Normal 2 3 2 9 4 3 2 2 3" xfId="28457"/>
    <cellStyle name="Normal 2 3 2 9 4 3 2 3" xfId="10803"/>
    <cellStyle name="Normal 2 3 2 9 4 3 2 3 2" xfId="28458"/>
    <cellStyle name="Normal 2 3 2 9 4 3 2 3 3" xfId="28459"/>
    <cellStyle name="Normal 2 3 2 9 4 3 2 4" xfId="28460"/>
    <cellStyle name="Normal 2 3 2 9 4 3 2 5" xfId="28461"/>
    <cellStyle name="Normal 2 3 2 9 4 3 3" xfId="10804"/>
    <cellStyle name="Normal 2 3 2 9 4 3 3 2" xfId="28462"/>
    <cellStyle name="Normal 2 3 2 9 4 3 3 3" xfId="28463"/>
    <cellStyle name="Normal 2 3 2 9 4 3 4" xfId="10805"/>
    <cellStyle name="Normal 2 3 2 9 4 3 4 2" xfId="28464"/>
    <cellStyle name="Normal 2 3 2 9 4 3 4 3" xfId="28465"/>
    <cellStyle name="Normal 2 3 2 9 4 3 5" xfId="28466"/>
    <cellStyle name="Normal 2 3 2 9 4 3 6" xfId="28467"/>
    <cellStyle name="Normal 2 3 2 9 4 4" xfId="10806"/>
    <cellStyle name="Normal 2 3 2 9 4 4 2" xfId="10807"/>
    <cellStyle name="Normal 2 3 2 9 4 4 2 2" xfId="28468"/>
    <cellStyle name="Normal 2 3 2 9 4 4 2 3" xfId="28469"/>
    <cellStyle name="Normal 2 3 2 9 4 4 3" xfId="10808"/>
    <cellStyle name="Normal 2 3 2 9 4 4 3 2" xfId="28470"/>
    <cellStyle name="Normal 2 3 2 9 4 4 3 3" xfId="28471"/>
    <cellStyle name="Normal 2 3 2 9 4 4 4" xfId="28472"/>
    <cellStyle name="Normal 2 3 2 9 4 4 5" xfId="28473"/>
    <cellStyle name="Normal 2 3 2 9 4 5" xfId="10809"/>
    <cellStyle name="Normal 2 3 2 9 4 5 2" xfId="28474"/>
    <cellStyle name="Normal 2 3 2 9 4 5 3" xfId="28475"/>
    <cellStyle name="Normal 2 3 2 9 4 6" xfId="10810"/>
    <cellStyle name="Normal 2 3 2 9 4 6 2" xfId="28476"/>
    <cellStyle name="Normal 2 3 2 9 4 6 3" xfId="28477"/>
    <cellStyle name="Normal 2 3 2 9 4 7" xfId="28478"/>
    <cellStyle name="Normal 2 3 2 9 4 8" xfId="28479"/>
    <cellStyle name="Normal 2 3 2 9 5" xfId="10811"/>
    <cellStyle name="Normal 2 3 2 9 5 2" xfId="10812"/>
    <cellStyle name="Normal 2 3 2 9 5 2 2" xfId="10813"/>
    <cellStyle name="Normal 2 3 2 9 5 2 2 2" xfId="10814"/>
    <cellStyle name="Normal 2 3 2 9 5 2 2 2 2" xfId="28480"/>
    <cellStyle name="Normal 2 3 2 9 5 2 2 2 3" xfId="28481"/>
    <cellStyle name="Normal 2 3 2 9 5 2 2 3" xfId="10815"/>
    <cellStyle name="Normal 2 3 2 9 5 2 2 3 2" xfId="28482"/>
    <cellStyle name="Normal 2 3 2 9 5 2 2 3 3" xfId="28483"/>
    <cellStyle name="Normal 2 3 2 9 5 2 2 4" xfId="28484"/>
    <cellStyle name="Normal 2 3 2 9 5 2 2 5" xfId="28485"/>
    <cellStyle name="Normal 2 3 2 9 5 2 3" xfId="10816"/>
    <cellStyle name="Normal 2 3 2 9 5 2 3 2" xfId="28486"/>
    <cellStyle name="Normal 2 3 2 9 5 2 3 3" xfId="28487"/>
    <cellStyle name="Normal 2 3 2 9 5 2 4" xfId="10817"/>
    <cellStyle name="Normal 2 3 2 9 5 2 4 2" xfId="28488"/>
    <cellStyle name="Normal 2 3 2 9 5 2 4 3" xfId="28489"/>
    <cellStyle name="Normal 2 3 2 9 5 2 5" xfId="28490"/>
    <cellStyle name="Normal 2 3 2 9 5 2 6" xfId="28491"/>
    <cellStyle name="Normal 2 3 2 9 5 3" xfId="10818"/>
    <cellStyle name="Normal 2 3 2 9 5 3 2" xfId="10819"/>
    <cellStyle name="Normal 2 3 2 9 5 3 2 2" xfId="28492"/>
    <cellStyle name="Normal 2 3 2 9 5 3 2 3" xfId="28493"/>
    <cellStyle name="Normal 2 3 2 9 5 3 3" xfId="10820"/>
    <cellStyle name="Normal 2 3 2 9 5 3 3 2" xfId="28494"/>
    <cellStyle name="Normal 2 3 2 9 5 3 3 3" xfId="28495"/>
    <cellStyle name="Normal 2 3 2 9 5 3 4" xfId="28496"/>
    <cellStyle name="Normal 2 3 2 9 5 3 5" xfId="28497"/>
    <cellStyle name="Normal 2 3 2 9 5 4" xfId="10821"/>
    <cellStyle name="Normal 2 3 2 9 5 4 2" xfId="28498"/>
    <cellStyle name="Normal 2 3 2 9 5 4 3" xfId="28499"/>
    <cellStyle name="Normal 2 3 2 9 5 5" xfId="10822"/>
    <cellStyle name="Normal 2 3 2 9 5 5 2" xfId="28500"/>
    <cellStyle name="Normal 2 3 2 9 5 5 3" xfId="28501"/>
    <cellStyle name="Normal 2 3 2 9 5 6" xfId="28502"/>
    <cellStyle name="Normal 2 3 2 9 5 7" xfId="28503"/>
    <cellStyle name="Normal 2 3 2 9 6" xfId="10823"/>
    <cellStyle name="Normal 2 3 2 9 6 2" xfId="10824"/>
    <cellStyle name="Normal 2 3 2 9 6 2 2" xfId="10825"/>
    <cellStyle name="Normal 2 3 2 9 6 2 2 2" xfId="28504"/>
    <cellStyle name="Normal 2 3 2 9 6 2 2 3" xfId="28505"/>
    <cellStyle name="Normal 2 3 2 9 6 2 3" xfId="10826"/>
    <cellStyle name="Normal 2 3 2 9 6 2 3 2" xfId="28506"/>
    <cellStyle name="Normal 2 3 2 9 6 2 3 3" xfId="28507"/>
    <cellStyle name="Normal 2 3 2 9 6 2 4" xfId="28508"/>
    <cellStyle name="Normal 2 3 2 9 6 2 5" xfId="28509"/>
    <cellStyle name="Normal 2 3 2 9 6 3" xfId="10827"/>
    <cellStyle name="Normal 2 3 2 9 6 3 2" xfId="28510"/>
    <cellStyle name="Normal 2 3 2 9 6 3 3" xfId="28511"/>
    <cellStyle name="Normal 2 3 2 9 6 4" xfId="10828"/>
    <cellStyle name="Normal 2 3 2 9 6 4 2" xfId="28512"/>
    <cellStyle name="Normal 2 3 2 9 6 4 3" xfId="28513"/>
    <cellStyle name="Normal 2 3 2 9 6 5" xfId="28514"/>
    <cellStyle name="Normal 2 3 2 9 6 6" xfId="28515"/>
    <cellStyle name="Normal 2 3 2 9 7" xfId="10829"/>
    <cellStyle name="Normal 2 3 2 9 7 2" xfId="10830"/>
    <cellStyle name="Normal 2 3 2 9 7 2 2" xfId="28516"/>
    <cellStyle name="Normal 2 3 2 9 7 2 3" xfId="28517"/>
    <cellStyle name="Normal 2 3 2 9 7 3" xfId="10831"/>
    <cellStyle name="Normal 2 3 2 9 7 3 2" xfId="28518"/>
    <cellStyle name="Normal 2 3 2 9 7 3 3" xfId="28519"/>
    <cellStyle name="Normal 2 3 2 9 7 4" xfId="28520"/>
    <cellStyle name="Normal 2 3 2 9 7 5" xfId="28521"/>
    <cellStyle name="Normal 2 3 2 9 8" xfId="10832"/>
    <cellStyle name="Normal 2 3 2 9 8 2" xfId="28522"/>
    <cellStyle name="Normal 2 3 2 9 8 3" xfId="28523"/>
    <cellStyle name="Normal 2 3 2 9 9" xfId="10833"/>
    <cellStyle name="Normal 2 3 2 9 9 2" xfId="28524"/>
    <cellStyle name="Normal 2 3 2 9 9 3" xfId="28525"/>
    <cellStyle name="Normal 2 3 20" xfId="10834"/>
    <cellStyle name="Normal 2 3 20 2" xfId="10835"/>
    <cellStyle name="Normal 2 3 20 2 2" xfId="28526"/>
    <cellStyle name="Normal 2 3 20 2 3" xfId="28527"/>
    <cellStyle name="Normal 2 3 20 3" xfId="10836"/>
    <cellStyle name="Normal 2 3 20 3 2" xfId="28528"/>
    <cellStyle name="Normal 2 3 20 3 3" xfId="28529"/>
    <cellStyle name="Normal 2 3 20 4" xfId="10837"/>
    <cellStyle name="Normal 2 3 20 4 2" xfId="28530"/>
    <cellStyle name="Normal 2 3 20 4 3" xfId="28531"/>
    <cellStyle name="Normal 2 3 20 5" xfId="10838"/>
    <cellStyle name="Normal 2 3 20 5 2" xfId="28532"/>
    <cellStyle name="Normal 2 3 20 5 3" xfId="28533"/>
    <cellStyle name="Normal 2 3 20 6" xfId="28534"/>
    <cellStyle name="Normal 2 3 20 7" xfId="28535"/>
    <cellStyle name="Normal 2 3 21" xfId="10839"/>
    <cellStyle name="Normal 2 3 21 2" xfId="10840"/>
    <cellStyle name="Normal 2 3 21 2 2" xfId="28536"/>
    <cellStyle name="Normal 2 3 21 2 3" xfId="28537"/>
    <cellStyle name="Normal 2 3 21 3" xfId="10841"/>
    <cellStyle name="Normal 2 3 21 3 2" xfId="28538"/>
    <cellStyle name="Normal 2 3 21 3 3" xfId="28539"/>
    <cellStyle name="Normal 2 3 21 4" xfId="10842"/>
    <cellStyle name="Normal 2 3 21 4 2" xfId="28540"/>
    <cellStyle name="Normal 2 3 21 4 3" xfId="28541"/>
    <cellStyle name="Normal 2 3 21 5" xfId="10843"/>
    <cellStyle name="Normal 2 3 21 5 2" xfId="28542"/>
    <cellStyle name="Normal 2 3 21 5 3" xfId="28543"/>
    <cellStyle name="Normal 2 3 21 6" xfId="28544"/>
    <cellStyle name="Normal 2 3 21 7" xfId="28545"/>
    <cellStyle name="Normal 2 3 22" xfId="10844"/>
    <cellStyle name="Normal 2 3 22 2" xfId="10845"/>
    <cellStyle name="Normal 2 3 22 2 2" xfId="28546"/>
    <cellStyle name="Normal 2 3 22 2 3" xfId="28547"/>
    <cellStyle name="Normal 2 3 22 3" xfId="10846"/>
    <cellStyle name="Normal 2 3 22 3 2" xfId="28548"/>
    <cellStyle name="Normal 2 3 22 3 3" xfId="28549"/>
    <cellStyle name="Normal 2 3 22 4" xfId="10847"/>
    <cellStyle name="Normal 2 3 22 4 2" xfId="28550"/>
    <cellStyle name="Normal 2 3 22 4 3" xfId="28551"/>
    <cellStyle name="Normal 2 3 22 5" xfId="10848"/>
    <cellStyle name="Normal 2 3 22 5 2" xfId="28552"/>
    <cellStyle name="Normal 2 3 22 5 3" xfId="28553"/>
    <cellStyle name="Normal 2 3 22 6" xfId="28554"/>
    <cellStyle name="Normal 2 3 22 7" xfId="28555"/>
    <cellStyle name="Normal 2 3 23" xfId="10849"/>
    <cellStyle name="Normal 2 3 23 2" xfId="10850"/>
    <cellStyle name="Normal 2 3 23 2 2" xfId="28556"/>
    <cellStyle name="Normal 2 3 23 2 3" xfId="28557"/>
    <cellStyle name="Normal 2 3 23 3" xfId="10851"/>
    <cellStyle name="Normal 2 3 23 3 2" xfId="28558"/>
    <cellStyle name="Normal 2 3 23 3 3" xfId="28559"/>
    <cellStyle name="Normal 2 3 23 4" xfId="10852"/>
    <cellStyle name="Normal 2 3 23 4 2" xfId="28560"/>
    <cellStyle name="Normal 2 3 23 4 3" xfId="28561"/>
    <cellStyle name="Normal 2 3 23 5" xfId="10853"/>
    <cellStyle name="Normal 2 3 23 5 2" xfId="28562"/>
    <cellStyle name="Normal 2 3 23 5 3" xfId="28563"/>
    <cellStyle name="Normal 2 3 23 6" xfId="28564"/>
    <cellStyle name="Normal 2 3 23 7" xfId="28565"/>
    <cellStyle name="Normal 2 3 24" xfId="10854"/>
    <cellStyle name="Normal 2 3 24 2" xfId="10855"/>
    <cellStyle name="Normal 2 3 24 2 2" xfId="28566"/>
    <cellStyle name="Normal 2 3 24 2 3" xfId="28567"/>
    <cellStyle name="Normal 2 3 24 3" xfId="10856"/>
    <cellStyle name="Normal 2 3 24 3 2" xfId="28568"/>
    <cellStyle name="Normal 2 3 24 3 3" xfId="28569"/>
    <cellStyle name="Normal 2 3 24 4" xfId="10857"/>
    <cellStyle name="Normal 2 3 24 4 2" xfId="28570"/>
    <cellStyle name="Normal 2 3 24 4 3" xfId="28571"/>
    <cellStyle name="Normal 2 3 24 5" xfId="10858"/>
    <cellStyle name="Normal 2 3 24 5 2" xfId="28572"/>
    <cellStyle name="Normal 2 3 24 5 3" xfId="28573"/>
    <cellStyle name="Normal 2 3 24 6" xfId="28574"/>
    <cellStyle name="Normal 2 3 24 7" xfId="28575"/>
    <cellStyle name="Normal 2 3 25" xfId="10859"/>
    <cellStyle name="Normal 2 3 25 2" xfId="10860"/>
    <cellStyle name="Normal 2 3 25 2 2" xfId="28576"/>
    <cellStyle name="Normal 2 3 25 2 3" xfId="28577"/>
    <cellStyle name="Normal 2 3 25 3" xfId="10861"/>
    <cellStyle name="Normal 2 3 25 3 2" xfId="28578"/>
    <cellStyle name="Normal 2 3 25 3 3" xfId="28579"/>
    <cellStyle name="Normal 2 3 25 4" xfId="10862"/>
    <cellStyle name="Normal 2 3 25 4 2" xfId="28580"/>
    <cellStyle name="Normal 2 3 25 4 3" xfId="28581"/>
    <cellStyle name="Normal 2 3 25 5" xfId="10863"/>
    <cellStyle name="Normal 2 3 25 5 2" xfId="28582"/>
    <cellStyle name="Normal 2 3 25 5 3" xfId="28583"/>
    <cellStyle name="Normal 2 3 25 6" xfId="28584"/>
    <cellStyle name="Normal 2 3 25 7" xfId="28585"/>
    <cellStyle name="Normal 2 3 26" xfId="10864"/>
    <cellStyle name="Normal 2 3 26 2" xfId="10865"/>
    <cellStyle name="Normal 2 3 26 2 2" xfId="28586"/>
    <cellStyle name="Normal 2 3 26 2 3" xfId="28587"/>
    <cellStyle name="Normal 2 3 26 3" xfId="10866"/>
    <cellStyle name="Normal 2 3 26 3 2" xfId="28588"/>
    <cellStyle name="Normal 2 3 26 3 3" xfId="28589"/>
    <cellStyle name="Normal 2 3 26 4" xfId="10867"/>
    <cellStyle name="Normal 2 3 26 4 2" xfId="28590"/>
    <cellStyle name="Normal 2 3 26 4 3" xfId="28591"/>
    <cellStyle name="Normal 2 3 26 5" xfId="10868"/>
    <cellStyle name="Normal 2 3 26 5 2" xfId="28592"/>
    <cellStyle name="Normal 2 3 26 5 3" xfId="28593"/>
    <cellStyle name="Normal 2 3 26 6" xfId="28594"/>
    <cellStyle name="Normal 2 3 26 7" xfId="28595"/>
    <cellStyle name="Normal 2 3 27" xfId="10869"/>
    <cellStyle name="Normal 2 3 27 2" xfId="10870"/>
    <cellStyle name="Normal 2 3 27 2 2" xfId="28596"/>
    <cellStyle name="Normal 2 3 27 2 3" xfId="28597"/>
    <cellStyle name="Normal 2 3 27 3" xfId="10871"/>
    <cellStyle name="Normal 2 3 27 3 2" xfId="28598"/>
    <cellStyle name="Normal 2 3 27 3 3" xfId="28599"/>
    <cellStyle name="Normal 2 3 27 4" xfId="10872"/>
    <cellStyle name="Normal 2 3 27 4 2" xfId="28600"/>
    <cellStyle name="Normal 2 3 27 4 3" xfId="28601"/>
    <cellStyle name="Normal 2 3 27 5" xfId="10873"/>
    <cellStyle name="Normal 2 3 27 5 2" xfId="28602"/>
    <cellStyle name="Normal 2 3 27 5 3" xfId="28603"/>
    <cellStyle name="Normal 2 3 27 6" xfId="28604"/>
    <cellStyle name="Normal 2 3 27 7" xfId="28605"/>
    <cellStyle name="Normal 2 3 28" xfId="10874"/>
    <cellStyle name="Normal 2 3 28 2" xfId="10875"/>
    <cellStyle name="Normal 2 3 28 2 2" xfId="28606"/>
    <cellStyle name="Normal 2 3 28 2 3" xfId="28607"/>
    <cellStyle name="Normal 2 3 28 3" xfId="10876"/>
    <cellStyle name="Normal 2 3 28 3 2" xfId="28608"/>
    <cellStyle name="Normal 2 3 28 3 3" xfId="28609"/>
    <cellStyle name="Normal 2 3 28 4" xfId="10877"/>
    <cellStyle name="Normal 2 3 28 4 2" xfId="28610"/>
    <cellStyle name="Normal 2 3 28 4 3" xfId="28611"/>
    <cellStyle name="Normal 2 3 28 5" xfId="10878"/>
    <cellStyle name="Normal 2 3 28 5 2" xfId="28612"/>
    <cellStyle name="Normal 2 3 28 5 3" xfId="28613"/>
    <cellStyle name="Normal 2 3 28 6" xfId="28614"/>
    <cellStyle name="Normal 2 3 28 7" xfId="28615"/>
    <cellStyle name="Normal 2 3 29" xfId="10879"/>
    <cellStyle name="Normal 2 3 29 2" xfId="10880"/>
    <cellStyle name="Normal 2 3 29 2 2" xfId="28616"/>
    <cellStyle name="Normal 2 3 29 2 3" xfId="28617"/>
    <cellStyle name="Normal 2 3 29 3" xfId="10881"/>
    <cellStyle name="Normal 2 3 29 3 2" xfId="28618"/>
    <cellStyle name="Normal 2 3 29 3 3" xfId="28619"/>
    <cellStyle name="Normal 2 3 29 4" xfId="10882"/>
    <cellStyle name="Normal 2 3 29 4 2" xfId="28620"/>
    <cellStyle name="Normal 2 3 29 4 3" xfId="28621"/>
    <cellStyle name="Normal 2 3 29 5" xfId="10883"/>
    <cellStyle name="Normal 2 3 29 5 2" xfId="28622"/>
    <cellStyle name="Normal 2 3 29 5 3" xfId="28623"/>
    <cellStyle name="Normal 2 3 29 6" xfId="28624"/>
    <cellStyle name="Normal 2 3 29 7" xfId="28625"/>
    <cellStyle name="Normal 2 3 3" xfId="10884"/>
    <cellStyle name="Normal 2 3 3 2" xfId="10885"/>
    <cellStyle name="Normal 2 3 3 2 2" xfId="28626"/>
    <cellStyle name="Normal 2 3 3 2 3" xfId="28627"/>
    <cellStyle name="Normal 2 3 3 3" xfId="10886"/>
    <cellStyle name="Normal 2 3 3 3 2" xfId="28628"/>
    <cellStyle name="Normal 2 3 3 3 3" xfId="28629"/>
    <cellStyle name="Normal 2 3 3 4" xfId="10887"/>
    <cellStyle name="Normal 2 3 3 4 2" xfId="28630"/>
    <cellStyle name="Normal 2 3 3 4 3" xfId="28631"/>
    <cellStyle name="Normal 2 3 3 5" xfId="10888"/>
    <cellStyle name="Normal 2 3 3 5 2" xfId="28632"/>
    <cellStyle name="Normal 2 3 3 5 3" xfId="28633"/>
    <cellStyle name="Normal 2 3 3 6" xfId="28634"/>
    <cellStyle name="Normal 2 3 3 7" xfId="28635"/>
    <cellStyle name="Normal 2 3 30" xfId="10889"/>
    <cellStyle name="Normal 2 3 30 2" xfId="28636"/>
    <cellStyle name="Normal 2 3 30 3" xfId="28637"/>
    <cellStyle name="Normal 2 3 31" xfId="10890"/>
    <cellStyle name="Normal 2 3 31 2" xfId="28638"/>
    <cellStyle name="Normal 2 3 31 3" xfId="28639"/>
    <cellStyle name="Normal 2 3 32" xfId="10891"/>
    <cellStyle name="Normal 2 3 32 2" xfId="28640"/>
    <cellStyle name="Normal 2 3 32 3" xfId="28641"/>
    <cellStyle name="Normal 2 3 33" xfId="10892"/>
    <cellStyle name="Normal 2 3 33 2" xfId="28642"/>
    <cellStyle name="Normal 2 3 33 3" xfId="28643"/>
    <cellStyle name="Normal 2 3 34" xfId="28644"/>
    <cellStyle name="Normal 2 3 35" xfId="28645"/>
    <cellStyle name="Normal 2 3 4" xfId="10893"/>
    <cellStyle name="Normal 2 3 4 2" xfId="10894"/>
    <cellStyle name="Normal 2 3 4 2 2" xfId="28646"/>
    <cellStyle name="Normal 2 3 4 2 3" xfId="28647"/>
    <cellStyle name="Normal 2 3 4 3" xfId="10895"/>
    <cellStyle name="Normal 2 3 4 3 2" xfId="28648"/>
    <cellStyle name="Normal 2 3 4 3 3" xfId="28649"/>
    <cellStyle name="Normal 2 3 4 4" xfId="10896"/>
    <cellStyle name="Normal 2 3 4 4 2" xfId="28650"/>
    <cellStyle name="Normal 2 3 4 4 3" xfId="28651"/>
    <cellStyle name="Normal 2 3 4 5" xfId="10897"/>
    <cellStyle name="Normal 2 3 4 5 2" xfId="28652"/>
    <cellStyle name="Normal 2 3 4 5 3" xfId="28653"/>
    <cellStyle name="Normal 2 3 4 6" xfId="28654"/>
    <cellStyle name="Normal 2 3 4 7" xfId="28655"/>
    <cellStyle name="Normal 2 3 5" xfId="10898"/>
    <cellStyle name="Normal 2 3 5 2" xfId="10899"/>
    <cellStyle name="Normal 2 3 5 2 2" xfId="28656"/>
    <cellStyle name="Normal 2 3 5 2 3" xfId="28657"/>
    <cellStyle name="Normal 2 3 5 3" xfId="10900"/>
    <cellStyle name="Normal 2 3 5 3 2" xfId="28658"/>
    <cellStyle name="Normal 2 3 5 3 3" xfId="28659"/>
    <cellStyle name="Normal 2 3 5 4" xfId="10901"/>
    <cellStyle name="Normal 2 3 5 4 2" xfId="28660"/>
    <cellStyle name="Normal 2 3 5 4 3" xfId="28661"/>
    <cellStyle name="Normal 2 3 5 5" xfId="10902"/>
    <cellStyle name="Normal 2 3 5 5 2" xfId="28662"/>
    <cellStyle name="Normal 2 3 5 5 3" xfId="28663"/>
    <cellStyle name="Normal 2 3 5 6" xfId="28664"/>
    <cellStyle name="Normal 2 3 5 7" xfId="28665"/>
    <cellStyle name="Normal 2 3 6" xfId="10903"/>
    <cellStyle name="Normal 2 3 6 2" xfId="10904"/>
    <cellStyle name="Normal 2 3 6 2 2" xfId="28666"/>
    <cellStyle name="Normal 2 3 6 2 3" xfId="28667"/>
    <cellStyle name="Normal 2 3 6 3" xfId="10905"/>
    <cellStyle name="Normal 2 3 6 3 2" xfId="28668"/>
    <cellStyle name="Normal 2 3 6 3 3" xfId="28669"/>
    <cellStyle name="Normal 2 3 6 4" xfId="10906"/>
    <cellStyle name="Normal 2 3 6 4 2" xfId="28670"/>
    <cellStyle name="Normal 2 3 6 4 3" xfId="28671"/>
    <cellStyle name="Normal 2 3 6 5" xfId="10907"/>
    <cellStyle name="Normal 2 3 6 5 2" xfId="28672"/>
    <cellStyle name="Normal 2 3 6 5 3" xfId="28673"/>
    <cellStyle name="Normal 2 3 6 6" xfId="28674"/>
    <cellStyle name="Normal 2 3 6 7" xfId="28675"/>
    <cellStyle name="Normal 2 3 7" xfId="10908"/>
    <cellStyle name="Normal 2 3 7 2" xfId="10909"/>
    <cellStyle name="Normal 2 3 7 2 2" xfId="28676"/>
    <cellStyle name="Normal 2 3 7 2 3" xfId="28677"/>
    <cellStyle name="Normal 2 3 7 3" xfId="10910"/>
    <cellStyle name="Normal 2 3 7 3 2" xfId="28678"/>
    <cellStyle name="Normal 2 3 7 3 3" xfId="28679"/>
    <cellStyle name="Normal 2 3 7 4" xfId="10911"/>
    <cellStyle name="Normal 2 3 7 4 2" xfId="28680"/>
    <cellStyle name="Normal 2 3 7 4 3" xfId="28681"/>
    <cellStyle name="Normal 2 3 7 5" xfId="10912"/>
    <cellStyle name="Normal 2 3 7 5 2" xfId="28682"/>
    <cellStyle name="Normal 2 3 7 5 3" xfId="28683"/>
    <cellStyle name="Normal 2 3 7 6" xfId="28684"/>
    <cellStyle name="Normal 2 3 7 7" xfId="28685"/>
    <cellStyle name="Normal 2 3 8" xfId="10913"/>
    <cellStyle name="Normal 2 3 8 2" xfId="10914"/>
    <cellStyle name="Normal 2 3 8 2 2" xfId="28686"/>
    <cellStyle name="Normal 2 3 8 2 3" xfId="28687"/>
    <cellStyle name="Normal 2 3 8 3" xfId="10915"/>
    <cellStyle name="Normal 2 3 8 3 2" xfId="28688"/>
    <cellStyle name="Normal 2 3 8 3 3" xfId="28689"/>
    <cellStyle name="Normal 2 3 8 4" xfId="10916"/>
    <cellStyle name="Normal 2 3 8 4 2" xfId="28690"/>
    <cellStyle name="Normal 2 3 8 4 3" xfId="28691"/>
    <cellStyle name="Normal 2 3 8 5" xfId="10917"/>
    <cellStyle name="Normal 2 3 8 5 2" xfId="28692"/>
    <cellStyle name="Normal 2 3 8 5 3" xfId="28693"/>
    <cellStyle name="Normal 2 3 8 6" xfId="28694"/>
    <cellStyle name="Normal 2 3 8 7" xfId="28695"/>
    <cellStyle name="Normal 2 3 9" xfId="10918"/>
    <cellStyle name="Normal 2 3 9 2" xfId="10919"/>
    <cellStyle name="Normal 2 3 9 2 2" xfId="28696"/>
    <cellStyle name="Normal 2 3 9 2 3" xfId="28697"/>
    <cellStyle name="Normal 2 3 9 3" xfId="10920"/>
    <cellStyle name="Normal 2 3 9 3 2" xfId="28698"/>
    <cellStyle name="Normal 2 3 9 3 3" xfId="28699"/>
    <cellStyle name="Normal 2 3 9 4" xfId="10921"/>
    <cellStyle name="Normal 2 3 9 4 2" xfId="28700"/>
    <cellStyle name="Normal 2 3 9 4 3" xfId="28701"/>
    <cellStyle name="Normal 2 3 9 5" xfId="10922"/>
    <cellStyle name="Normal 2 3 9 5 2" xfId="28702"/>
    <cellStyle name="Normal 2 3 9 5 3" xfId="28703"/>
    <cellStyle name="Normal 2 3 9 6" xfId="28704"/>
    <cellStyle name="Normal 2 3 9 7" xfId="28705"/>
    <cellStyle name="Normal 2 30" xfId="10923"/>
    <cellStyle name="Normal 2 30 10" xfId="28706"/>
    <cellStyle name="Normal 2 30 11" xfId="28707"/>
    <cellStyle name="Normal 2 30 2" xfId="10924"/>
    <cellStyle name="Normal 2 30 2 2" xfId="10925"/>
    <cellStyle name="Normal 2 30 2 2 2" xfId="10926"/>
    <cellStyle name="Normal 2 30 2 2 2 2" xfId="10927"/>
    <cellStyle name="Normal 2 30 2 2 2 2 2" xfId="10928"/>
    <cellStyle name="Normal 2 30 2 2 2 2 2 2" xfId="28708"/>
    <cellStyle name="Normal 2 30 2 2 2 2 2 3" xfId="28709"/>
    <cellStyle name="Normal 2 30 2 2 2 2 3" xfId="10929"/>
    <cellStyle name="Normal 2 30 2 2 2 2 3 2" xfId="28710"/>
    <cellStyle name="Normal 2 30 2 2 2 2 3 3" xfId="28711"/>
    <cellStyle name="Normal 2 30 2 2 2 2 4" xfId="28712"/>
    <cellStyle name="Normal 2 30 2 2 2 2 5" xfId="28713"/>
    <cellStyle name="Normal 2 30 2 2 2 3" xfId="10930"/>
    <cellStyle name="Normal 2 30 2 2 2 3 2" xfId="28714"/>
    <cellStyle name="Normal 2 30 2 2 2 3 3" xfId="28715"/>
    <cellStyle name="Normal 2 30 2 2 2 4" xfId="10931"/>
    <cellStyle name="Normal 2 30 2 2 2 4 2" xfId="28716"/>
    <cellStyle name="Normal 2 30 2 2 2 4 3" xfId="28717"/>
    <cellStyle name="Normal 2 30 2 2 2 5" xfId="28718"/>
    <cellStyle name="Normal 2 30 2 2 2 6" xfId="28719"/>
    <cellStyle name="Normal 2 30 2 2 3" xfId="10932"/>
    <cellStyle name="Normal 2 30 2 2 3 2" xfId="10933"/>
    <cellStyle name="Normal 2 30 2 2 3 2 2" xfId="28720"/>
    <cellStyle name="Normal 2 30 2 2 3 2 3" xfId="28721"/>
    <cellStyle name="Normal 2 30 2 2 3 3" xfId="10934"/>
    <cellStyle name="Normal 2 30 2 2 3 3 2" xfId="28722"/>
    <cellStyle name="Normal 2 30 2 2 3 3 3" xfId="28723"/>
    <cellStyle name="Normal 2 30 2 2 3 4" xfId="28724"/>
    <cellStyle name="Normal 2 30 2 2 3 5" xfId="28725"/>
    <cellStyle name="Normal 2 30 2 2 4" xfId="10935"/>
    <cellStyle name="Normal 2 30 2 2 4 2" xfId="28726"/>
    <cellStyle name="Normal 2 30 2 2 4 3" xfId="28727"/>
    <cellStyle name="Normal 2 30 2 2 5" xfId="10936"/>
    <cellStyle name="Normal 2 30 2 2 5 2" xfId="28728"/>
    <cellStyle name="Normal 2 30 2 2 5 3" xfId="28729"/>
    <cellStyle name="Normal 2 30 2 2 6" xfId="28730"/>
    <cellStyle name="Normal 2 30 2 2 7" xfId="28731"/>
    <cellStyle name="Normal 2 30 2 3" xfId="10937"/>
    <cellStyle name="Normal 2 30 2 3 2" xfId="10938"/>
    <cellStyle name="Normal 2 30 2 3 2 2" xfId="10939"/>
    <cellStyle name="Normal 2 30 2 3 2 2 2" xfId="28732"/>
    <cellStyle name="Normal 2 30 2 3 2 2 3" xfId="28733"/>
    <cellStyle name="Normal 2 30 2 3 2 3" xfId="10940"/>
    <cellStyle name="Normal 2 30 2 3 2 3 2" xfId="28734"/>
    <cellStyle name="Normal 2 30 2 3 2 3 3" xfId="28735"/>
    <cellStyle name="Normal 2 30 2 3 2 4" xfId="28736"/>
    <cellStyle name="Normal 2 30 2 3 2 5" xfId="28737"/>
    <cellStyle name="Normal 2 30 2 3 3" xfId="10941"/>
    <cellStyle name="Normal 2 30 2 3 3 2" xfId="28738"/>
    <cellStyle name="Normal 2 30 2 3 3 3" xfId="28739"/>
    <cellStyle name="Normal 2 30 2 3 4" xfId="10942"/>
    <cellStyle name="Normal 2 30 2 3 4 2" xfId="28740"/>
    <cellStyle name="Normal 2 30 2 3 4 3" xfId="28741"/>
    <cellStyle name="Normal 2 30 2 3 5" xfId="28742"/>
    <cellStyle name="Normal 2 30 2 3 6" xfId="28743"/>
    <cellStyle name="Normal 2 30 2 4" xfId="10943"/>
    <cellStyle name="Normal 2 30 2 4 2" xfId="10944"/>
    <cellStyle name="Normal 2 30 2 4 2 2" xfId="28744"/>
    <cellStyle name="Normal 2 30 2 4 2 3" xfId="28745"/>
    <cellStyle name="Normal 2 30 2 4 3" xfId="10945"/>
    <cellStyle name="Normal 2 30 2 4 3 2" xfId="28746"/>
    <cellStyle name="Normal 2 30 2 4 3 3" xfId="28747"/>
    <cellStyle name="Normal 2 30 2 4 4" xfId="28748"/>
    <cellStyle name="Normal 2 30 2 4 5" xfId="28749"/>
    <cellStyle name="Normal 2 30 2 5" xfId="10946"/>
    <cellStyle name="Normal 2 30 2 5 2" xfId="28750"/>
    <cellStyle name="Normal 2 30 2 5 3" xfId="28751"/>
    <cellStyle name="Normal 2 30 2 6" xfId="10947"/>
    <cellStyle name="Normal 2 30 2 6 2" xfId="28752"/>
    <cellStyle name="Normal 2 30 2 6 3" xfId="28753"/>
    <cellStyle name="Normal 2 30 2 7" xfId="28754"/>
    <cellStyle name="Normal 2 30 2 8" xfId="28755"/>
    <cellStyle name="Normal 2 30 3" xfId="10948"/>
    <cellStyle name="Normal 2 30 3 2" xfId="10949"/>
    <cellStyle name="Normal 2 30 3 2 2" xfId="10950"/>
    <cellStyle name="Normal 2 30 3 2 2 2" xfId="10951"/>
    <cellStyle name="Normal 2 30 3 2 2 2 2" xfId="10952"/>
    <cellStyle name="Normal 2 30 3 2 2 2 2 2" xfId="28756"/>
    <cellStyle name="Normal 2 30 3 2 2 2 2 3" xfId="28757"/>
    <cellStyle name="Normal 2 30 3 2 2 2 3" xfId="10953"/>
    <cellStyle name="Normal 2 30 3 2 2 2 3 2" xfId="28758"/>
    <cellStyle name="Normal 2 30 3 2 2 2 3 3" xfId="28759"/>
    <cellStyle name="Normal 2 30 3 2 2 2 4" xfId="28760"/>
    <cellStyle name="Normal 2 30 3 2 2 2 5" xfId="28761"/>
    <cellStyle name="Normal 2 30 3 2 2 3" xfId="10954"/>
    <cellStyle name="Normal 2 30 3 2 2 3 2" xfId="28762"/>
    <cellStyle name="Normal 2 30 3 2 2 3 3" xfId="28763"/>
    <cellStyle name="Normal 2 30 3 2 2 4" xfId="10955"/>
    <cellStyle name="Normal 2 30 3 2 2 4 2" xfId="28764"/>
    <cellStyle name="Normal 2 30 3 2 2 4 3" xfId="28765"/>
    <cellStyle name="Normal 2 30 3 2 2 5" xfId="28766"/>
    <cellStyle name="Normal 2 30 3 2 2 6" xfId="28767"/>
    <cellStyle name="Normal 2 30 3 2 3" xfId="10956"/>
    <cellStyle name="Normal 2 30 3 2 3 2" xfId="10957"/>
    <cellStyle name="Normal 2 30 3 2 3 2 2" xfId="28768"/>
    <cellStyle name="Normal 2 30 3 2 3 2 3" xfId="28769"/>
    <cellStyle name="Normal 2 30 3 2 3 3" xfId="10958"/>
    <cellStyle name="Normal 2 30 3 2 3 3 2" xfId="28770"/>
    <cellStyle name="Normal 2 30 3 2 3 3 3" xfId="28771"/>
    <cellStyle name="Normal 2 30 3 2 3 4" xfId="28772"/>
    <cellStyle name="Normal 2 30 3 2 3 5" xfId="28773"/>
    <cellStyle name="Normal 2 30 3 2 4" xfId="10959"/>
    <cellStyle name="Normal 2 30 3 2 4 2" xfId="28774"/>
    <cellStyle name="Normal 2 30 3 2 4 3" xfId="28775"/>
    <cellStyle name="Normal 2 30 3 2 5" xfId="10960"/>
    <cellStyle name="Normal 2 30 3 2 5 2" xfId="28776"/>
    <cellStyle name="Normal 2 30 3 2 5 3" xfId="28777"/>
    <cellStyle name="Normal 2 30 3 2 6" xfId="28778"/>
    <cellStyle name="Normal 2 30 3 2 7" xfId="28779"/>
    <cellStyle name="Normal 2 30 3 3" xfId="10961"/>
    <cellStyle name="Normal 2 30 3 3 2" xfId="10962"/>
    <cellStyle name="Normal 2 30 3 3 2 2" xfId="10963"/>
    <cellStyle name="Normal 2 30 3 3 2 2 2" xfId="28780"/>
    <cellStyle name="Normal 2 30 3 3 2 2 3" xfId="28781"/>
    <cellStyle name="Normal 2 30 3 3 2 3" xfId="10964"/>
    <cellStyle name="Normal 2 30 3 3 2 3 2" xfId="28782"/>
    <cellStyle name="Normal 2 30 3 3 2 3 3" xfId="28783"/>
    <cellStyle name="Normal 2 30 3 3 2 4" xfId="28784"/>
    <cellStyle name="Normal 2 30 3 3 2 5" xfId="28785"/>
    <cellStyle name="Normal 2 30 3 3 3" xfId="10965"/>
    <cellStyle name="Normal 2 30 3 3 3 2" xfId="28786"/>
    <cellStyle name="Normal 2 30 3 3 3 3" xfId="28787"/>
    <cellStyle name="Normal 2 30 3 3 4" xfId="10966"/>
    <cellStyle name="Normal 2 30 3 3 4 2" xfId="28788"/>
    <cellStyle name="Normal 2 30 3 3 4 3" xfId="28789"/>
    <cellStyle name="Normal 2 30 3 3 5" xfId="28790"/>
    <cellStyle name="Normal 2 30 3 3 6" xfId="28791"/>
    <cellStyle name="Normal 2 30 3 4" xfId="10967"/>
    <cellStyle name="Normal 2 30 3 4 2" xfId="10968"/>
    <cellStyle name="Normal 2 30 3 4 2 2" xfId="28792"/>
    <cellStyle name="Normal 2 30 3 4 2 3" xfId="28793"/>
    <cellStyle name="Normal 2 30 3 4 3" xfId="10969"/>
    <cellStyle name="Normal 2 30 3 4 3 2" xfId="28794"/>
    <cellStyle name="Normal 2 30 3 4 3 3" xfId="28795"/>
    <cellStyle name="Normal 2 30 3 4 4" xfId="28796"/>
    <cellStyle name="Normal 2 30 3 4 5" xfId="28797"/>
    <cellStyle name="Normal 2 30 3 5" xfId="10970"/>
    <cellStyle name="Normal 2 30 3 5 2" xfId="28798"/>
    <cellStyle name="Normal 2 30 3 5 3" xfId="28799"/>
    <cellStyle name="Normal 2 30 3 6" xfId="10971"/>
    <cellStyle name="Normal 2 30 3 6 2" xfId="28800"/>
    <cellStyle name="Normal 2 30 3 6 3" xfId="28801"/>
    <cellStyle name="Normal 2 30 3 7" xfId="28802"/>
    <cellStyle name="Normal 2 30 3 8" xfId="28803"/>
    <cellStyle name="Normal 2 30 4" xfId="10972"/>
    <cellStyle name="Normal 2 30 4 2" xfId="10973"/>
    <cellStyle name="Normal 2 30 4 2 2" xfId="10974"/>
    <cellStyle name="Normal 2 30 4 2 2 2" xfId="10975"/>
    <cellStyle name="Normal 2 30 4 2 2 2 2" xfId="10976"/>
    <cellStyle name="Normal 2 30 4 2 2 2 2 2" xfId="28804"/>
    <cellStyle name="Normal 2 30 4 2 2 2 2 3" xfId="28805"/>
    <cellStyle name="Normal 2 30 4 2 2 2 3" xfId="10977"/>
    <cellStyle name="Normal 2 30 4 2 2 2 3 2" xfId="28806"/>
    <cellStyle name="Normal 2 30 4 2 2 2 3 3" xfId="28807"/>
    <cellStyle name="Normal 2 30 4 2 2 2 4" xfId="28808"/>
    <cellStyle name="Normal 2 30 4 2 2 2 5" xfId="28809"/>
    <cellStyle name="Normal 2 30 4 2 2 3" xfId="10978"/>
    <cellStyle name="Normal 2 30 4 2 2 3 2" xfId="28810"/>
    <cellStyle name="Normal 2 30 4 2 2 3 3" xfId="28811"/>
    <cellStyle name="Normal 2 30 4 2 2 4" xfId="10979"/>
    <cellStyle name="Normal 2 30 4 2 2 4 2" xfId="28812"/>
    <cellStyle name="Normal 2 30 4 2 2 4 3" xfId="28813"/>
    <cellStyle name="Normal 2 30 4 2 2 5" xfId="28814"/>
    <cellStyle name="Normal 2 30 4 2 2 6" xfId="28815"/>
    <cellStyle name="Normal 2 30 4 2 3" xfId="10980"/>
    <cellStyle name="Normal 2 30 4 2 3 2" xfId="10981"/>
    <cellStyle name="Normal 2 30 4 2 3 2 2" xfId="28816"/>
    <cellStyle name="Normal 2 30 4 2 3 2 3" xfId="28817"/>
    <cellStyle name="Normal 2 30 4 2 3 3" xfId="10982"/>
    <cellStyle name="Normal 2 30 4 2 3 3 2" xfId="28818"/>
    <cellStyle name="Normal 2 30 4 2 3 3 3" xfId="28819"/>
    <cellStyle name="Normal 2 30 4 2 3 4" xfId="28820"/>
    <cellStyle name="Normal 2 30 4 2 3 5" xfId="28821"/>
    <cellStyle name="Normal 2 30 4 2 4" xfId="10983"/>
    <cellStyle name="Normal 2 30 4 2 4 2" xfId="28822"/>
    <cellStyle name="Normal 2 30 4 2 4 3" xfId="28823"/>
    <cellStyle name="Normal 2 30 4 2 5" xfId="10984"/>
    <cellStyle name="Normal 2 30 4 2 5 2" xfId="28824"/>
    <cellStyle name="Normal 2 30 4 2 5 3" xfId="28825"/>
    <cellStyle name="Normal 2 30 4 2 6" xfId="28826"/>
    <cellStyle name="Normal 2 30 4 2 7" xfId="28827"/>
    <cellStyle name="Normal 2 30 4 3" xfId="10985"/>
    <cellStyle name="Normal 2 30 4 3 2" xfId="10986"/>
    <cellStyle name="Normal 2 30 4 3 2 2" xfId="10987"/>
    <cellStyle name="Normal 2 30 4 3 2 2 2" xfId="28828"/>
    <cellStyle name="Normal 2 30 4 3 2 2 3" xfId="28829"/>
    <cellStyle name="Normal 2 30 4 3 2 3" xfId="10988"/>
    <cellStyle name="Normal 2 30 4 3 2 3 2" xfId="28830"/>
    <cellStyle name="Normal 2 30 4 3 2 3 3" xfId="28831"/>
    <cellStyle name="Normal 2 30 4 3 2 4" xfId="28832"/>
    <cellStyle name="Normal 2 30 4 3 2 5" xfId="28833"/>
    <cellStyle name="Normal 2 30 4 3 3" xfId="10989"/>
    <cellStyle name="Normal 2 30 4 3 3 2" xfId="28834"/>
    <cellStyle name="Normal 2 30 4 3 3 3" xfId="28835"/>
    <cellStyle name="Normal 2 30 4 3 4" xfId="10990"/>
    <cellStyle name="Normal 2 30 4 3 4 2" xfId="28836"/>
    <cellStyle name="Normal 2 30 4 3 4 3" xfId="28837"/>
    <cellStyle name="Normal 2 30 4 3 5" xfId="28838"/>
    <cellStyle name="Normal 2 30 4 3 6" xfId="28839"/>
    <cellStyle name="Normal 2 30 4 4" xfId="10991"/>
    <cellStyle name="Normal 2 30 4 4 2" xfId="10992"/>
    <cellStyle name="Normal 2 30 4 4 2 2" xfId="28840"/>
    <cellStyle name="Normal 2 30 4 4 2 3" xfId="28841"/>
    <cellStyle name="Normal 2 30 4 4 3" xfId="10993"/>
    <cellStyle name="Normal 2 30 4 4 3 2" xfId="28842"/>
    <cellStyle name="Normal 2 30 4 4 3 3" xfId="28843"/>
    <cellStyle name="Normal 2 30 4 4 4" xfId="28844"/>
    <cellStyle name="Normal 2 30 4 4 5" xfId="28845"/>
    <cellStyle name="Normal 2 30 4 5" xfId="10994"/>
    <cellStyle name="Normal 2 30 4 5 2" xfId="28846"/>
    <cellStyle name="Normal 2 30 4 5 3" xfId="28847"/>
    <cellStyle name="Normal 2 30 4 6" xfId="10995"/>
    <cellStyle name="Normal 2 30 4 6 2" xfId="28848"/>
    <cellStyle name="Normal 2 30 4 6 3" xfId="28849"/>
    <cellStyle name="Normal 2 30 4 7" xfId="28850"/>
    <cellStyle name="Normal 2 30 4 8" xfId="28851"/>
    <cellStyle name="Normal 2 30 5" xfId="10996"/>
    <cellStyle name="Normal 2 30 5 2" xfId="10997"/>
    <cellStyle name="Normal 2 30 5 2 2" xfId="10998"/>
    <cellStyle name="Normal 2 30 5 2 2 2" xfId="10999"/>
    <cellStyle name="Normal 2 30 5 2 2 2 2" xfId="28852"/>
    <cellStyle name="Normal 2 30 5 2 2 2 3" xfId="28853"/>
    <cellStyle name="Normal 2 30 5 2 2 3" xfId="11000"/>
    <cellStyle name="Normal 2 30 5 2 2 3 2" xfId="28854"/>
    <cellStyle name="Normal 2 30 5 2 2 3 3" xfId="28855"/>
    <cellStyle name="Normal 2 30 5 2 2 4" xfId="28856"/>
    <cellStyle name="Normal 2 30 5 2 2 5" xfId="28857"/>
    <cellStyle name="Normal 2 30 5 2 3" xfId="11001"/>
    <cellStyle name="Normal 2 30 5 2 3 2" xfId="28858"/>
    <cellStyle name="Normal 2 30 5 2 3 3" xfId="28859"/>
    <cellStyle name="Normal 2 30 5 2 4" xfId="11002"/>
    <cellStyle name="Normal 2 30 5 2 4 2" xfId="28860"/>
    <cellStyle name="Normal 2 30 5 2 4 3" xfId="28861"/>
    <cellStyle name="Normal 2 30 5 2 5" xfId="28862"/>
    <cellStyle name="Normal 2 30 5 2 6" xfId="28863"/>
    <cellStyle name="Normal 2 30 5 3" xfId="11003"/>
    <cellStyle name="Normal 2 30 5 3 2" xfId="11004"/>
    <cellStyle name="Normal 2 30 5 3 2 2" xfId="28864"/>
    <cellStyle name="Normal 2 30 5 3 2 3" xfId="28865"/>
    <cellStyle name="Normal 2 30 5 3 3" xfId="11005"/>
    <cellStyle name="Normal 2 30 5 3 3 2" xfId="28866"/>
    <cellStyle name="Normal 2 30 5 3 3 3" xfId="28867"/>
    <cellStyle name="Normal 2 30 5 3 4" xfId="28868"/>
    <cellStyle name="Normal 2 30 5 3 5" xfId="28869"/>
    <cellStyle name="Normal 2 30 5 4" xfId="11006"/>
    <cellStyle name="Normal 2 30 5 4 2" xfId="28870"/>
    <cellStyle name="Normal 2 30 5 4 3" xfId="28871"/>
    <cellStyle name="Normal 2 30 5 5" xfId="11007"/>
    <cellStyle name="Normal 2 30 5 5 2" xfId="28872"/>
    <cellStyle name="Normal 2 30 5 5 3" xfId="28873"/>
    <cellStyle name="Normal 2 30 5 6" xfId="28874"/>
    <cellStyle name="Normal 2 30 5 7" xfId="28875"/>
    <cellStyle name="Normal 2 30 6" xfId="11008"/>
    <cellStyle name="Normal 2 30 6 2" xfId="11009"/>
    <cellStyle name="Normal 2 30 6 2 2" xfId="11010"/>
    <cellStyle name="Normal 2 30 6 2 2 2" xfId="28876"/>
    <cellStyle name="Normal 2 30 6 2 2 3" xfId="28877"/>
    <cellStyle name="Normal 2 30 6 2 3" xfId="11011"/>
    <cellStyle name="Normal 2 30 6 2 3 2" xfId="28878"/>
    <cellStyle name="Normal 2 30 6 2 3 3" xfId="28879"/>
    <cellStyle name="Normal 2 30 6 2 4" xfId="28880"/>
    <cellStyle name="Normal 2 30 6 2 5" xfId="28881"/>
    <cellStyle name="Normal 2 30 6 3" xfId="11012"/>
    <cellStyle name="Normal 2 30 6 3 2" xfId="28882"/>
    <cellStyle name="Normal 2 30 6 3 3" xfId="28883"/>
    <cellStyle name="Normal 2 30 6 4" xfId="11013"/>
    <cellStyle name="Normal 2 30 6 4 2" xfId="28884"/>
    <cellStyle name="Normal 2 30 6 4 3" xfId="28885"/>
    <cellStyle name="Normal 2 30 6 5" xfId="28886"/>
    <cellStyle name="Normal 2 30 6 6" xfId="28887"/>
    <cellStyle name="Normal 2 30 7" xfId="11014"/>
    <cellStyle name="Normal 2 30 7 2" xfId="11015"/>
    <cellStyle name="Normal 2 30 7 2 2" xfId="28888"/>
    <cellStyle name="Normal 2 30 7 2 3" xfId="28889"/>
    <cellStyle name="Normal 2 30 7 3" xfId="11016"/>
    <cellStyle name="Normal 2 30 7 3 2" xfId="28890"/>
    <cellStyle name="Normal 2 30 7 3 3" xfId="28891"/>
    <cellStyle name="Normal 2 30 7 4" xfId="28892"/>
    <cellStyle name="Normal 2 30 7 5" xfId="28893"/>
    <cellStyle name="Normal 2 30 8" xfId="11017"/>
    <cellStyle name="Normal 2 30 8 2" xfId="28894"/>
    <cellStyle name="Normal 2 30 8 3" xfId="28895"/>
    <cellStyle name="Normal 2 30 9" xfId="11018"/>
    <cellStyle name="Normal 2 30 9 2" xfId="28896"/>
    <cellStyle name="Normal 2 30 9 3" xfId="28897"/>
    <cellStyle name="Normal 2 31" xfId="11019"/>
    <cellStyle name="Normal 2 31 10" xfId="28898"/>
    <cellStyle name="Normal 2 31 11" xfId="28899"/>
    <cellStyle name="Normal 2 31 2" xfId="11020"/>
    <cellStyle name="Normal 2 31 2 2" xfId="11021"/>
    <cellStyle name="Normal 2 31 2 2 2" xfId="11022"/>
    <cellStyle name="Normal 2 31 2 2 2 2" xfId="11023"/>
    <cellStyle name="Normal 2 31 2 2 2 2 2" xfId="11024"/>
    <cellStyle name="Normal 2 31 2 2 2 2 2 2" xfId="28900"/>
    <cellStyle name="Normal 2 31 2 2 2 2 2 3" xfId="28901"/>
    <cellStyle name="Normal 2 31 2 2 2 2 3" xfId="11025"/>
    <cellStyle name="Normal 2 31 2 2 2 2 3 2" xfId="28902"/>
    <cellStyle name="Normal 2 31 2 2 2 2 3 3" xfId="28903"/>
    <cellStyle name="Normal 2 31 2 2 2 2 4" xfId="28904"/>
    <cellStyle name="Normal 2 31 2 2 2 2 5" xfId="28905"/>
    <cellStyle name="Normal 2 31 2 2 2 3" xfId="11026"/>
    <cellStyle name="Normal 2 31 2 2 2 3 2" xfId="28906"/>
    <cellStyle name="Normal 2 31 2 2 2 3 3" xfId="28907"/>
    <cellStyle name="Normal 2 31 2 2 2 4" xfId="11027"/>
    <cellStyle name="Normal 2 31 2 2 2 4 2" xfId="28908"/>
    <cellStyle name="Normal 2 31 2 2 2 4 3" xfId="28909"/>
    <cellStyle name="Normal 2 31 2 2 2 5" xfId="28910"/>
    <cellStyle name="Normal 2 31 2 2 2 6" xfId="28911"/>
    <cellStyle name="Normal 2 31 2 2 3" xfId="11028"/>
    <cellStyle name="Normal 2 31 2 2 3 2" xfId="11029"/>
    <cellStyle name="Normal 2 31 2 2 3 2 2" xfId="28912"/>
    <cellStyle name="Normal 2 31 2 2 3 2 3" xfId="28913"/>
    <cellStyle name="Normal 2 31 2 2 3 3" xfId="11030"/>
    <cellStyle name="Normal 2 31 2 2 3 3 2" xfId="28914"/>
    <cellStyle name="Normal 2 31 2 2 3 3 3" xfId="28915"/>
    <cellStyle name="Normal 2 31 2 2 3 4" xfId="28916"/>
    <cellStyle name="Normal 2 31 2 2 3 5" xfId="28917"/>
    <cellStyle name="Normal 2 31 2 2 4" xfId="11031"/>
    <cellStyle name="Normal 2 31 2 2 4 2" xfId="28918"/>
    <cellStyle name="Normal 2 31 2 2 4 3" xfId="28919"/>
    <cellStyle name="Normal 2 31 2 2 5" xfId="11032"/>
    <cellStyle name="Normal 2 31 2 2 5 2" xfId="28920"/>
    <cellStyle name="Normal 2 31 2 2 5 3" xfId="28921"/>
    <cellStyle name="Normal 2 31 2 2 6" xfId="28922"/>
    <cellStyle name="Normal 2 31 2 2 7" xfId="28923"/>
    <cellStyle name="Normal 2 31 2 3" xfId="11033"/>
    <cellStyle name="Normal 2 31 2 3 2" xfId="11034"/>
    <cellStyle name="Normal 2 31 2 3 2 2" xfId="11035"/>
    <cellStyle name="Normal 2 31 2 3 2 2 2" xfId="28924"/>
    <cellStyle name="Normal 2 31 2 3 2 2 3" xfId="28925"/>
    <cellStyle name="Normal 2 31 2 3 2 3" xfId="11036"/>
    <cellStyle name="Normal 2 31 2 3 2 3 2" xfId="28926"/>
    <cellStyle name="Normal 2 31 2 3 2 3 3" xfId="28927"/>
    <cellStyle name="Normal 2 31 2 3 2 4" xfId="28928"/>
    <cellStyle name="Normal 2 31 2 3 2 5" xfId="28929"/>
    <cellStyle name="Normal 2 31 2 3 3" xfId="11037"/>
    <cellStyle name="Normal 2 31 2 3 3 2" xfId="28930"/>
    <cellStyle name="Normal 2 31 2 3 3 3" xfId="28931"/>
    <cellStyle name="Normal 2 31 2 3 4" xfId="11038"/>
    <cellStyle name="Normal 2 31 2 3 4 2" xfId="28932"/>
    <cellStyle name="Normal 2 31 2 3 4 3" xfId="28933"/>
    <cellStyle name="Normal 2 31 2 3 5" xfId="28934"/>
    <cellStyle name="Normal 2 31 2 3 6" xfId="28935"/>
    <cellStyle name="Normal 2 31 2 4" xfId="11039"/>
    <cellStyle name="Normal 2 31 2 4 2" xfId="11040"/>
    <cellStyle name="Normal 2 31 2 4 2 2" xfId="28936"/>
    <cellStyle name="Normal 2 31 2 4 2 3" xfId="28937"/>
    <cellStyle name="Normal 2 31 2 4 3" xfId="11041"/>
    <cellStyle name="Normal 2 31 2 4 3 2" xfId="28938"/>
    <cellStyle name="Normal 2 31 2 4 3 3" xfId="28939"/>
    <cellStyle name="Normal 2 31 2 4 4" xfId="28940"/>
    <cellStyle name="Normal 2 31 2 4 5" xfId="28941"/>
    <cellStyle name="Normal 2 31 2 5" xfId="11042"/>
    <cellStyle name="Normal 2 31 2 5 2" xfId="28942"/>
    <cellStyle name="Normal 2 31 2 5 3" xfId="28943"/>
    <cellStyle name="Normal 2 31 2 6" xfId="11043"/>
    <cellStyle name="Normal 2 31 2 6 2" xfId="28944"/>
    <cellStyle name="Normal 2 31 2 6 3" xfId="28945"/>
    <cellStyle name="Normal 2 31 2 7" xfId="28946"/>
    <cellStyle name="Normal 2 31 2 8" xfId="28947"/>
    <cellStyle name="Normal 2 31 3" xfId="11044"/>
    <cellStyle name="Normal 2 31 3 2" xfId="11045"/>
    <cellStyle name="Normal 2 31 3 2 2" xfId="11046"/>
    <cellStyle name="Normal 2 31 3 2 2 2" xfId="11047"/>
    <cellStyle name="Normal 2 31 3 2 2 2 2" xfId="11048"/>
    <cellStyle name="Normal 2 31 3 2 2 2 2 2" xfId="28948"/>
    <cellStyle name="Normal 2 31 3 2 2 2 2 3" xfId="28949"/>
    <cellStyle name="Normal 2 31 3 2 2 2 3" xfId="11049"/>
    <cellStyle name="Normal 2 31 3 2 2 2 3 2" xfId="28950"/>
    <cellStyle name="Normal 2 31 3 2 2 2 3 3" xfId="28951"/>
    <cellStyle name="Normal 2 31 3 2 2 2 4" xfId="28952"/>
    <cellStyle name="Normal 2 31 3 2 2 2 5" xfId="28953"/>
    <cellStyle name="Normal 2 31 3 2 2 3" xfId="11050"/>
    <cellStyle name="Normal 2 31 3 2 2 3 2" xfId="28954"/>
    <cellStyle name="Normal 2 31 3 2 2 3 3" xfId="28955"/>
    <cellStyle name="Normal 2 31 3 2 2 4" xfId="11051"/>
    <cellStyle name="Normal 2 31 3 2 2 4 2" xfId="28956"/>
    <cellStyle name="Normal 2 31 3 2 2 4 3" xfId="28957"/>
    <cellStyle name="Normal 2 31 3 2 2 5" xfId="28958"/>
    <cellStyle name="Normal 2 31 3 2 2 6" xfId="28959"/>
    <cellStyle name="Normal 2 31 3 2 3" xfId="11052"/>
    <cellStyle name="Normal 2 31 3 2 3 2" xfId="11053"/>
    <cellStyle name="Normal 2 31 3 2 3 2 2" xfId="28960"/>
    <cellStyle name="Normal 2 31 3 2 3 2 3" xfId="28961"/>
    <cellStyle name="Normal 2 31 3 2 3 3" xfId="11054"/>
    <cellStyle name="Normal 2 31 3 2 3 3 2" xfId="28962"/>
    <cellStyle name="Normal 2 31 3 2 3 3 3" xfId="28963"/>
    <cellStyle name="Normal 2 31 3 2 3 4" xfId="28964"/>
    <cellStyle name="Normal 2 31 3 2 3 5" xfId="28965"/>
    <cellStyle name="Normal 2 31 3 2 4" xfId="11055"/>
    <cellStyle name="Normal 2 31 3 2 4 2" xfId="28966"/>
    <cellStyle name="Normal 2 31 3 2 4 3" xfId="28967"/>
    <cellStyle name="Normal 2 31 3 2 5" xfId="11056"/>
    <cellStyle name="Normal 2 31 3 2 5 2" xfId="28968"/>
    <cellStyle name="Normal 2 31 3 2 5 3" xfId="28969"/>
    <cellStyle name="Normal 2 31 3 2 6" xfId="28970"/>
    <cellStyle name="Normal 2 31 3 2 7" xfId="28971"/>
    <cellStyle name="Normal 2 31 3 3" xfId="11057"/>
    <cellStyle name="Normal 2 31 3 3 2" xfId="11058"/>
    <cellStyle name="Normal 2 31 3 3 2 2" xfId="11059"/>
    <cellStyle name="Normal 2 31 3 3 2 2 2" xfId="28972"/>
    <cellStyle name="Normal 2 31 3 3 2 2 3" xfId="28973"/>
    <cellStyle name="Normal 2 31 3 3 2 3" xfId="11060"/>
    <cellStyle name="Normal 2 31 3 3 2 3 2" xfId="28974"/>
    <cellStyle name="Normal 2 31 3 3 2 3 3" xfId="28975"/>
    <cellStyle name="Normal 2 31 3 3 2 4" xfId="28976"/>
    <cellStyle name="Normal 2 31 3 3 2 5" xfId="28977"/>
    <cellStyle name="Normal 2 31 3 3 3" xfId="11061"/>
    <cellStyle name="Normal 2 31 3 3 3 2" xfId="28978"/>
    <cellStyle name="Normal 2 31 3 3 3 3" xfId="28979"/>
    <cellStyle name="Normal 2 31 3 3 4" xfId="11062"/>
    <cellStyle name="Normal 2 31 3 3 4 2" xfId="28980"/>
    <cellStyle name="Normal 2 31 3 3 4 3" xfId="28981"/>
    <cellStyle name="Normal 2 31 3 3 5" xfId="28982"/>
    <cellStyle name="Normal 2 31 3 3 6" xfId="28983"/>
    <cellStyle name="Normal 2 31 3 4" xfId="11063"/>
    <cellStyle name="Normal 2 31 3 4 2" xfId="11064"/>
    <cellStyle name="Normal 2 31 3 4 2 2" xfId="28984"/>
    <cellStyle name="Normal 2 31 3 4 2 3" xfId="28985"/>
    <cellStyle name="Normal 2 31 3 4 3" xfId="11065"/>
    <cellStyle name="Normal 2 31 3 4 3 2" xfId="28986"/>
    <cellStyle name="Normal 2 31 3 4 3 3" xfId="28987"/>
    <cellStyle name="Normal 2 31 3 4 4" xfId="28988"/>
    <cellStyle name="Normal 2 31 3 4 5" xfId="28989"/>
    <cellStyle name="Normal 2 31 3 5" xfId="11066"/>
    <cellStyle name="Normal 2 31 3 5 2" xfId="28990"/>
    <cellStyle name="Normal 2 31 3 5 3" xfId="28991"/>
    <cellStyle name="Normal 2 31 3 6" xfId="11067"/>
    <cellStyle name="Normal 2 31 3 6 2" xfId="28992"/>
    <cellStyle name="Normal 2 31 3 6 3" xfId="28993"/>
    <cellStyle name="Normal 2 31 3 7" xfId="28994"/>
    <cellStyle name="Normal 2 31 3 8" xfId="28995"/>
    <cellStyle name="Normal 2 31 4" xfId="11068"/>
    <cellStyle name="Normal 2 31 4 2" xfId="11069"/>
    <cellStyle name="Normal 2 31 4 2 2" xfId="11070"/>
    <cellStyle name="Normal 2 31 4 2 2 2" xfId="11071"/>
    <cellStyle name="Normal 2 31 4 2 2 2 2" xfId="11072"/>
    <cellStyle name="Normal 2 31 4 2 2 2 2 2" xfId="28996"/>
    <cellStyle name="Normal 2 31 4 2 2 2 2 3" xfId="28997"/>
    <cellStyle name="Normal 2 31 4 2 2 2 3" xfId="11073"/>
    <cellStyle name="Normal 2 31 4 2 2 2 3 2" xfId="28998"/>
    <cellStyle name="Normal 2 31 4 2 2 2 3 3" xfId="28999"/>
    <cellStyle name="Normal 2 31 4 2 2 2 4" xfId="29000"/>
    <cellStyle name="Normal 2 31 4 2 2 2 5" xfId="29001"/>
    <cellStyle name="Normal 2 31 4 2 2 3" xfId="11074"/>
    <cellStyle name="Normal 2 31 4 2 2 3 2" xfId="29002"/>
    <cellStyle name="Normal 2 31 4 2 2 3 3" xfId="29003"/>
    <cellStyle name="Normal 2 31 4 2 2 4" xfId="11075"/>
    <cellStyle name="Normal 2 31 4 2 2 4 2" xfId="29004"/>
    <cellStyle name="Normal 2 31 4 2 2 4 3" xfId="29005"/>
    <cellStyle name="Normal 2 31 4 2 2 5" xfId="29006"/>
    <cellStyle name="Normal 2 31 4 2 2 6" xfId="29007"/>
    <cellStyle name="Normal 2 31 4 2 3" xfId="11076"/>
    <cellStyle name="Normal 2 31 4 2 3 2" xfId="11077"/>
    <cellStyle name="Normal 2 31 4 2 3 2 2" xfId="29008"/>
    <cellStyle name="Normal 2 31 4 2 3 2 3" xfId="29009"/>
    <cellStyle name="Normal 2 31 4 2 3 3" xfId="11078"/>
    <cellStyle name="Normal 2 31 4 2 3 3 2" xfId="29010"/>
    <cellStyle name="Normal 2 31 4 2 3 3 3" xfId="29011"/>
    <cellStyle name="Normal 2 31 4 2 3 4" xfId="29012"/>
    <cellStyle name="Normal 2 31 4 2 3 5" xfId="29013"/>
    <cellStyle name="Normal 2 31 4 2 4" xfId="11079"/>
    <cellStyle name="Normal 2 31 4 2 4 2" xfId="29014"/>
    <cellStyle name="Normal 2 31 4 2 4 3" xfId="29015"/>
    <cellStyle name="Normal 2 31 4 2 5" xfId="11080"/>
    <cellStyle name="Normal 2 31 4 2 5 2" xfId="29016"/>
    <cellStyle name="Normal 2 31 4 2 5 3" xfId="29017"/>
    <cellStyle name="Normal 2 31 4 2 6" xfId="29018"/>
    <cellStyle name="Normal 2 31 4 2 7" xfId="29019"/>
    <cellStyle name="Normal 2 31 4 3" xfId="11081"/>
    <cellStyle name="Normal 2 31 4 3 2" xfId="11082"/>
    <cellStyle name="Normal 2 31 4 3 2 2" xfId="11083"/>
    <cellStyle name="Normal 2 31 4 3 2 2 2" xfId="29020"/>
    <cellStyle name="Normal 2 31 4 3 2 2 3" xfId="29021"/>
    <cellStyle name="Normal 2 31 4 3 2 3" xfId="11084"/>
    <cellStyle name="Normal 2 31 4 3 2 3 2" xfId="29022"/>
    <cellStyle name="Normal 2 31 4 3 2 3 3" xfId="29023"/>
    <cellStyle name="Normal 2 31 4 3 2 4" xfId="29024"/>
    <cellStyle name="Normal 2 31 4 3 2 5" xfId="29025"/>
    <cellStyle name="Normal 2 31 4 3 3" xfId="11085"/>
    <cellStyle name="Normal 2 31 4 3 3 2" xfId="29026"/>
    <cellStyle name="Normal 2 31 4 3 3 3" xfId="29027"/>
    <cellStyle name="Normal 2 31 4 3 4" xfId="11086"/>
    <cellStyle name="Normal 2 31 4 3 4 2" xfId="29028"/>
    <cellStyle name="Normal 2 31 4 3 4 3" xfId="29029"/>
    <cellStyle name="Normal 2 31 4 3 5" xfId="29030"/>
    <cellStyle name="Normal 2 31 4 3 6" xfId="29031"/>
    <cellStyle name="Normal 2 31 4 4" xfId="11087"/>
    <cellStyle name="Normal 2 31 4 4 2" xfId="11088"/>
    <cellStyle name="Normal 2 31 4 4 2 2" xfId="29032"/>
    <cellStyle name="Normal 2 31 4 4 2 3" xfId="29033"/>
    <cellStyle name="Normal 2 31 4 4 3" xfId="11089"/>
    <cellStyle name="Normal 2 31 4 4 3 2" xfId="29034"/>
    <cellStyle name="Normal 2 31 4 4 3 3" xfId="29035"/>
    <cellStyle name="Normal 2 31 4 4 4" xfId="29036"/>
    <cellStyle name="Normal 2 31 4 4 5" xfId="29037"/>
    <cellStyle name="Normal 2 31 4 5" xfId="11090"/>
    <cellStyle name="Normal 2 31 4 5 2" xfId="29038"/>
    <cellStyle name="Normal 2 31 4 5 3" xfId="29039"/>
    <cellStyle name="Normal 2 31 4 6" xfId="11091"/>
    <cellStyle name="Normal 2 31 4 6 2" xfId="29040"/>
    <cellStyle name="Normal 2 31 4 6 3" xfId="29041"/>
    <cellStyle name="Normal 2 31 4 7" xfId="29042"/>
    <cellStyle name="Normal 2 31 4 8" xfId="29043"/>
    <cellStyle name="Normal 2 31 5" xfId="11092"/>
    <cellStyle name="Normal 2 31 5 2" xfId="11093"/>
    <cellStyle name="Normal 2 31 5 2 2" xfId="11094"/>
    <cellStyle name="Normal 2 31 5 2 2 2" xfId="11095"/>
    <cellStyle name="Normal 2 31 5 2 2 2 2" xfId="29044"/>
    <cellStyle name="Normal 2 31 5 2 2 2 3" xfId="29045"/>
    <cellStyle name="Normal 2 31 5 2 2 3" xfId="11096"/>
    <cellStyle name="Normal 2 31 5 2 2 3 2" xfId="29046"/>
    <cellStyle name="Normal 2 31 5 2 2 3 3" xfId="29047"/>
    <cellStyle name="Normal 2 31 5 2 2 4" xfId="29048"/>
    <cellStyle name="Normal 2 31 5 2 2 5" xfId="29049"/>
    <cellStyle name="Normal 2 31 5 2 3" xfId="11097"/>
    <cellStyle name="Normal 2 31 5 2 3 2" xfId="29050"/>
    <cellStyle name="Normal 2 31 5 2 3 3" xfId="29051"/>
    <cellStyle name="Normal 2 31 5 2 4" xfId="11098"/>
    <cellStyle name="Normal 2 31 5 2 4 2" xfId="29052"/>
    <cellStyle name="Normal 2 31 5 2 4 3" xfId="29053"/>
    <cellStyle name="Normal 2 31 5 2 5" xfId="29054"/>
    <cellStyle name="Normal 2 31 5 2 6" xfId="29055"/>
    <cellStyle name="Normal 2 31 5 3" xfId="11099"/>
    <cellStyle name="Normal 2 31 5 3 2" xfId="11100"/>
    <cellStyle name="Normal 2 31 5 3 2 2" xfId="29056"/>
    <cellStyle name="Normal 2 31 5 3 2 3" xfId="29057"/>
    <cellStyle name="Normal 2 31 5 3 3" xfId="11101"/>
    <cellStyle name="Normal 2 31 5 3 3 2" xfId="29058"/>
    <cellStyle name="Normal 2 31 5 3 3 3" xfId="29059"/>
    <cellStyle name="Normal 2 31 5 3 4" xfId="29060"/>
    <cellStyle name="Normal 2 31 5 3 5" xfId="29061"/>
    <cellStyle name="Normal 2 31 5 4" xfId="11102"/>
    <cellStyle name="Normal 2 31 5 4 2" xfId="29062"/>
    <cellStyle name="Normal 2 31 5 4 3" xfId="29063"/>
    <cellStyle name="Normal 2 31 5 5" xfId="11103"/>
    <cellStyle name="Normal 2 31 5 5 2" xfId="29064"/>
    <cellStyle name="Normal 2 31 5 5 3" xfId="29065"/>
    <cellStyle name="Normal 2 31 5 6" xfId="29066"/>
    <cellStyle name="Normal 2 31 5 7" xfId="29067"/>
    <cellStyle name="Normal 2 31 6" xfId="11104"/>
    <cellStyle name="Normal 2 31 6 2" xfId="11105"/>
    <cellStyle name="Normal 2 31 6 2 2" xfId="11106"/>
    <cellStyle name="Normal 2 31 6 2 2 2" xfId="29068"/>
    <cellStyle name="Normal 2 31 6 2 2 3" xfId="29069"/>
    <cellStyle name="Normal 2 31 6 2 3" xfId="11107"/>
    <cellStyle name="Normal 2 31 6 2 3 2" xfId="29070"/>
    <cellStyle name="Normal 2 31 6 2 3 3" xfId="29071"/>
    <cellStyle name="Normal 2 31 6 2 4" xfId="29072"/>
    <cellStyle name="Normal 2 31 6 2 5" xfId="29073"/>
    <cellStyle name="Normal 2 31 6 3" xfId="11108"/>
    <cellStyle name="Normal 2 31 6 3 2" xfId="29074"/>
    <cellStyle name="Normal 2 31 6 3 3" xfId="29075"/>
    <cellStyle name="Normal 2 31 6 4" xfId="11109"/>
    <cellStyle name="Normal 2 31 6 4 2" xfId="29076"/>
    <cellStyle name="Normal 2 31 6 4 3" xfId="29077"/>
    <cellStyle name="Normal 2 31 6 5" xfId="29078"/>
    <cellStyle name="Normal 2 31 6 6" xfId="29079"/>
    <cellStyle name="Normal 2 31 7" xfId="11110"/>
    <cellStyle name="Normal 2 31 7 2" xfId="11111"/>
    <cellStyle name="Normal 2 31 7 2 2" xfId="29080"/>
    <cellStyle name="Normal 2 31 7 2 3" xfId="29081"/>
    <cellStyle name="Normal 2 31 7 3" xfId="11112"/>
    <cellStyle name="Normal 2 31 7 3 2" xfId="29082"/>
    <cellStyle name="Normal 2 31 7 3 3" xfId="29083"/>
    <cellStyle name="Normal 2 31 7 4" xfId="29084"/>
    <cellStyle name="Normal 2 31 7 5" xfId="29085"/>
    <cellStyle name="Normal 2 31 8" xfId="11113"/>
    <cellStyle name="Normal 2 31 8 2" xfId="29086"/>
    <cellStyle name="Normal 2 31 8 3" xfId="29087"/>
    <cellStyle name="Normal 2 31 9" xfId="11114"/>
    <cellStyle name="Normal 2 31 9 2" xfId="29088"/>
    <cellStyle name="Normal 2 31 9 3" xfId="29089"/>
    <cellStyle name="Normal 2 32" xfId="11115"/>
    <cellStyle name="Normal 2 32 10" xfId="29090"/>
    <cellStyle name="Normal 2 32 11" xfId="29091"/>
    <cellStyle name="Normal 2 32 2" xfId="11116"/>
    <cellStyle name="Normal 2 32 2 2" xfId="11117"/>
    <cellStyle name="Normal 2 32 2 2 2" xfId="11118"/>
    <cellStyle name="Normal 2 32 2 2 2 2" xfId="11119"/>
    <cellStyle name="Normal 2 32 2 2 2 2 2" xfId="11120"/>
    <cellStyle name="Normal 2 32 2 2 2 2 2 2" xfId="29092"/>
    <cellStyle name="Normal 2 32 2 2 2 2 2 3" xfId="29093"/>
    <cellStyle name="Normal 2 32 2 2 2 2 3" xfId="11121"/>
    <cellStyle name="Normal 2 32 2 2 2 2 3 2" xfId="29094"/>
    <cellStyle name="Normal 2 32 2 2 2 2 3 3" xfId="29095"/>
    <cellStyle name="Normal 2 32 2 2 2 2 4" xfId="29096"/>
    <cellStyle name="Normal 2 32 2 2 2 2 5" xfId="29097"/>
    <cellStyle name="Normal 2 32 2 2 2 3" xfId="11122"/>
    <cellStyle name="Normal 2 32 2 2 2 3 2" xfId="29098"/>
    <cellStyle name="Normal 2 32 2 2 2 3 3" xfId="29099"/>
    <cellStyle name="Normal 2 32 2 2 2 4" xfId="11123"/>
    <cellStyle name="Normal 2 32 2 2 2 4 2" xfId="29100"/>
    <cellStyle name="Normal 2 32 2 2 2 4 3" xfId="29101"/>
    <cellStyle name="Normal 2 32 2 2 2 5" xfId="29102"/>
    <cellStyle name="Normal 2 32 2 2 2 6" xfId="29103"/>
    <cellStyle name="Normal 2 32 2 2 3" xfId="11124"/>
    <cellStyle name="Normal 2 32 2 2 3 2" xfId="11125"/>
    <cellStyle name="Normal 2 32 2 2 3 2 2" xfId="29104"/>
    <cellStyle name="Normal 2 32 2 2 3 2 3" xfId="29105"/>
    <cellStyle name="Normal 2 32 2 2 3 3" xfId="11126"/>
    <cellStyle name="Normal 2 32 2 2 3 3 2" xfId="29106"/>
    <cellStyle name="Normal 2 32 2 2 3 3 3" xfId="29107"/>
    <cellStyle name="Normal 2 32 2 2 3 4" xfId="29108"/>
    <cellStyle name="Normal 2 32 2 2 3 5" xfId="29109"/>
    <cellStyle name="Normal 2 32 2 2 4" xfId="11127"/>
    <cellStyle name="Normal 2 32 2 2 4 2" xfId="29110"/>
    <cellStyle name="Normal 2 32 2 2 4 3" xfId="29111"/>
    <cellStyle name="Normal 2 32 2 2 5" xfId="11128"/>
    <cellStyle name="Normal 2 32 2 2 5 2" xfId="29112"/>
    <cellStyle name="Normal 2 32 2 2 5 3" xfId="29113"/>
    <cellStyle name="Normal 2 32 2 2 6" xfId="29114"/>
    <cellStyle name="Normal 2 32 2 2 7" xfId="29115"/>
    <cellStyle name="Normal 2 32 2 3" xfId="11129"/>
    <cellStyle name="Normal 2 32 2 3 2" xfId="11130"/>
    <cellStyle name="Normal 2 32 2 3 2 2" xfId="11131"/>
    <cellStyle name="Normal 2 32 2 3 2 2 2" xfId="29116"/>
    <cellStyle name="Normal 2 32 2 3 2 2 3" xfId="29117"/>
    <cellStyle name="Normal 2 32 2 3 2 3" xfId="11132"/>
    <cellStyle name="Normal 2 32 2 3 2 3 2" xfId="29118"/>
    <cellStyle name="Normal 2 32 2 3 2 3 3" xfId="29119"/>
    <cellStyle name="Normal 2 32 2 3 2 4" xfId="29120"/>
    <cellStyle name="Normal 2 32 2 3 2 5" xfId="29121"/>
    <cellStyle name="Normal 2 32 2 3 3" xfId="11133"/>
    <cellStyle name="Normal 2 32 2 3 3 2" xfId="29122"/>
    <cellStyle name="Normal 2 32 2 3 3 3" xfId="29123"/>
    <cellStyle name="Normal 2 32 2 3 4" xfId="11134"/>
    <cellStyle name="Normal 2 32 2 3 4 2" xfId="29124"/>
    <cellStyle name="Normal 2 32 2 3 4 3" xfId="29125"/>
    <cellStyle name="Normal 2 32 2 3 5" xfId="29126"/>
    <cellStyle name="Normal 2 32 2 3 6" xfId="29127"/>
    <cellStyle name="Normal 2 32 2 4" xfId="11135"/>
    <cellStyle name="Normal 2 32 2 4 2" xfId="11136"/>
    <cellStyle name="Normal 2 32 2 4 2 2" xfId="29128"/>
    <cellStyle name="Normal 2 32 2 4 2 3" xfId="29129"/>
    <cellStyle name="Normal 2 32 2 4 3" xfId="11137"/>
    <cellStyle name="Normal 2 32 2 4 3 2" xfId="29130"/>
    <cellStyle name="Normal 2 32 2 4 3 3" xfId="29131"/>
    <cellStyle name="Normal 2 32 2 4 4" xfId="29132"/>
    <cellStyle name="Normal 2 32 2 4 5" xfId="29133"/>
    <cellStyle name="Normal 2 32 2 5" xfId="11138"/>
    <cellStyle name="Normal 2 32 2 5 2" xfId="29134"/>
    <cellStyle name="Normal 2 32 2 5 3" xfId="29135"/>
    <cellStyle name="Normal 2 32 2 6" xfId="11139"/>
    <cellStyle name="Normal 2 32 2 6 2" xfId="29136"/>
    <cellStyle name="Normal 2 32 2 6 3" xfId="29137"/>
    <cellStyle name="Normal 2 32 2 7" xfId="29138"/>
    <cellStyle name="Normal 2 32 2 8" xfId="29139"/>
    <cellStyle name="Normal 2 32 3" xfId="11140"/>
    <cellStyle name="Normal 2 32 3 2" xfId="11141"/>
    <cellStyle name="Normal 2 32 3 2 2" xfId="11142"/>
    <cellStyle name="Normal 2 32 3 2 2 2" xfId="11143"/>
    <cellStyle name="Normal 2 32 3 2 2 2 2" xfId="11144"/>
    <cellStyle name="Normal 2 32 3 2 2 2 2 2" xfId="29140"/>
    <cellStyle name="Normal 2 32 3 2 2 2 2 3" xfId="29141"/>
    <cellStyle name="Normal 2 32 3 2 2 2 3" xfId="11145"/>
    <cellStyle name="Normal 2 32 3 2 2 2 3 2" xfId="29142"/>
    <cellStyle name="Normal 2 32 3 2 2 2 3 3" xfId="29143"/>
    <cellStyle name="Normal 2 32 3 2 2 2 4" xfId="29144"/>
    <cellStyle name="Normal 2 32 3 2 2 2 5" xfId="29145"/>
    <cellStyle name="Normal 2 32 3 2 2 3" xfId="11146"/>
    <cellStyle name="Normal 2 32 3 2 2 3 2" xfId="29146"/>
    <cellStyle name="Normal 2 32 3 2 2 3 3" xfId="29147"/>
    <cellStyle name="Normal 2 32 3 2 2 4" xfId="11147"/>
    <cellStyle name="Normal 2 32 3 2 2 4 2" xfId="29148"/>
    <cellStyle name="Normal 2 32 3 2 2 4 3" xfId="29149"/>
    <cellStyle name="Normal 2 32 3 2 2 5" xfId="29150"/>
    <cellStyle name="Normal 2 32 3 2 2 6" xfId="29151"/>
    <cellStyle name="Normal 2 32 3 2 3" xfId="11148"/>
    <cellStyle name="Normal 2 32 3 2 3 2" xfId="11149"/>
    <cellStyle name="Normal 2 32 3 2 3 2 2" xfId="29152"/>
    <cellStyle name="Normal 2 32 3 2 3 2 3" xfId="29153"/>
    <cellStyle name="Normal 2 32 3 2 3 3" xfId="11150"/>
    <cellStyle name="Normal 2 32 3 2 3 3 2" xfId="29154"/>
    <cellStyle name="Normal 2 32 3 2 3 3 3" xfId="29155"/>
    <cellStyle name="Normal 2 32 3 2 3 4" xfId="29156"/>
    <cellStyle name="Normal 2 32 3 2 3 5" xfId="29157"/>
    <cellStyle name="Normal 2 32 3 2 4" xfId="11151"/>
    <cellStyle name="Normal 2 32 3 2 4 2" xfId="29158"/>
    <cellStyle name="Normal 2 32 3 2 4 3" xfId="29159"/>
    <cellStyle name="Normal 2 32 3 2 5" xfId="11152"/>
    <cellStyle name="Normal 2 32 3 2 5 2" xfId="29160"/>
    <cellStyle name="Normal 2 32 3 2 5 3" xfId="29161"/>
    <cellStyle name="Normal 2 32 3 2 6" xfId="29162"/>
    <cellStyle name="Normal 2 32 3 2 7" xfId="29163"/>
    <cellStyle name="Normal 2 32 3 3" xfId="11153"/>
    <cellStyle name="Normal 2 32 3 3 2" xfId="11154"/>
    <cellStyle name="Normal 2 32 3 3 2 2" xfId="11155"/>
    <cellStyle name="Normal 2 32 3 3 2 2 2" xfId="29164"/>
    <cellStyle name="Normal 2 32 3 3 2 2 3" xfId="29165"/>
    <cellStyle name="Normal 2 32 3 3 2 3" xfId="11156"/>
    <cellStyle name="Normal 2 32 3 3 2 3 2" xfId="29166"/>
    <cellStyle name="Normal 2 32 3 3 2 3 3" xfId="29167"/>
    <cellStyle name="Normal 2 32 3 3 2 4" xfId="29168"/>
    <cellStyle name="Normal 2 32 3 3 2 5" xfId="29169"/>
    <cellStyle name="Normal 2 32 3 3 3" xfId="11157"/>
    <cellStyle name="Normal 2 32 3 3 3 2" xfId="29170"/>
    <cellStyle name="Normal 2 32 3 3 3 3" xfId="29171"/>
    <cellStyle name="Normal 2 32 3 3 4" xfId="11158"/>
    <cellStyle name="Normal 2 32 3 3 4 2" xfId="29172"/>
    <cellStyle name="Normal 2 32 3 3 4 3" xfId="29173"/>
    <cellStyle name="Normal 2 32 3 3 5" xfId="29174"/>
    <cellStyle name="Normal 2 32 3 3 6" xfId="29175"/>
    <cellStyle name="Normal 2 32 3 4" xfId="11159"/>
    <cellStyle name="Normal 2 32 3 4 2" xfId="11160"/>
    <cellStyle name="Normal 2 32 3 4 2 2" xfId="29176"/>
    <cellStyle name="Normal 2 32 3 4 2 3" xfId="29177"/>
    <cellStyle name="Normal 2 32 3 4 3" xfId="11161"/>
    <cellStyle name="Normal 2 32 3 4 3 2" xfId="29178"/>
    <cellStyle name="Normal 2 32 3 4 3 3" xfId="29179"/>
    <cellStyle name="Normal 2 32 3 4 4" xfId="29180"/>
    <cellStyle name="Normal 2 32 3 4 5" xfId="29181"/>
    <cellStyle name="Normal 2 32 3 5" xfId="11162"/>
    <cellStyle name="Normal 2 32 3 5 2" xfId="29182"/>
    <cellStyle name="Normal 2 32 3 5 3" xfId="29183"/>
    <cellStyle name="Normal 2 32 3 6" xfId="11163"/>
    <cellStyle name="Normal 2 32 3 6 2" xfId="29184"/>
    <cellStyle name="Normal 2 32 3 6 3" xfId="29185"/>
    <cellStyle name="Normal 2 32 3 7" xfId="29186"/>
    <cellStyle name="Normal 2 32 3 8" xfId="29187"/>
    <cellStyle name="Normal 2 32 4" xfId="11164"/>
    <cellStyle name="Normal 2 32 4 2" xfId="11165"/>
    <cellStyle name="Normal 2 32 4 2 2" xfId="11166"/>
    <cellStyle name="Normal 2 32 4 2 2 2" xfId="11167"/>
    <cellStyle name="Normal 2 32 4 2 2 2 2" xfId="11168"/>
    <cellStyle name="Normal 2 32 4 2 2 2 2 2" xfId="29188"/>
    <cellStyle name="Normal 2 32 4 2 2 2 2 3" xfId="29189"/>
    <cellStyle name="Normal 2 32 4 2 2 2 3" xfId="11169"/>
    <cellStyle name="Normal 2 32 4 2 2 2 3 2" xfId="29190"/>
    <cellStyle name="Normal 2 32 4 2 2 2 3 3" xfId="29191"/>
    <cellStyle name="Normal 2 32 4 2 2 2 4" xfId="29192"/>
    <cellStyle name="Normal 2 32 4 2 2 2 5" xfId="29193"/>
    <cellStyle name="Normal 2 32 4 2 2 3" xfId="11170"/>
    <cellStyle name="Normal 2 32 4 2 2 3 2" xfId="29194"/>
    <cellStyle name="Normal 2 32 4 2 2 3 3" xfId="29195"/>
    <cellStyle name="Normal 2 32 4 2 2 4" xfId="11171"/>
    <cellStyle name="Normal 2 32 4 2 2 4 2" xfId="29196"/>
    <cellStyle name="Normal 2 32 4 2 2 4 3" xfId="29197"/>
    <cellStyle name="Normal 2 32 4 2 2 5" xfId="29198"/>
    <cellStyle name="Normal 2 32 4 2 2 6" xfId="29199"/>
    <cellStyle name="Normal 2 32 4 2 3" xfId="11172"/>
    <cellStyle name="Normal 2 32 4 2 3 2" xfId="11173"/>
    <cellStyle name="Normal 2 32 4 2 3 2 2" xfId="29200"/>
    <cellStyle name="Normal 2 32 4 2 3 2 3" xfId="29201"/>
    <cellStyle name="Normal 2 32 4 2 3 3" xfId="11174"/>
    <cellStyle name="Normal 2 32 4 2 3 3 2" xfId="29202"/>
    <cellStyle name="Normal 2 32 4 2 3 3 3" xfId="29203"/>
    <cellStyle name="Normal 2 32 4 2 3 4" xfId="29204"/>
    <cellStyle name="Normal 2 32 4 2 3 5" xfId="29205"/>
    <cellStyle name="Normal 2 32 4 2 4" xfId="11175"/>
    <cellStyle name="Normal 2 32 4 2 4 2" xfId="29206"/>
    <cellStyle name="Normal 2 32 4 2 4 3" xfId="29207"/>
    <cellStyle name="Normal 2 32 4 2 5" xfId="11176"/>
    <cellStyle name="Normal 2 32 4 2 5 2" xfId="29208"/>
    <cellStyle name="Normal 2 32 4 2 5 3" xfId="29209"/>
    <cellStyle name="Normal 2 32 4 2 6" xfId="29210"/>
    <cellStyle name="Normal 2 32 4 2 7" xfId="29211"/>
    <cellStyle name="Normal 2 32 4 3" xfId="11177"/>
    <cellStyle name="Normal 2 32 4 3 2" xfId="11178"/>
    <cellStyle name="Normal 2 32 4 3 2 2" xfId="11179"/>
    <cellStyle name="Normal 2 32 4 3 2 2 2" xfId="29212"/>
    <cellStyle name="Normal 2 32 4 3 2 2 3" xfId="29213"/>
    <cellStyle name="Normal 2 32 4 3 2 3" xfId="11180"/>
    <cellStyle name="Normal 2 32 4 3 2 3 2" xfId="29214"/>
    <cellStyle name="Normal 2 32 4 3 2 3 3" xfId="29215"/>
    <cellStyle name="Normal 2 32 4 3 2 4" xfId="29216"/>
    <cellStyle name="Normal 2 32 4 3 2 5" xfId="29217"/>
    <cellStyle name="Normal 2 32 4 3 3" xfId="11181"/>
    <cellStyle name="Normal 2 32 4 3 3 2" xfId="29218"/>
    <cellStyle name="Normal 2 32 4 3 3 3" xfId="29219"/>
    <cellStyle name="Normal 2 32 4 3 4" xfId="11182"/>
    <cellStyle name="Normal 2 32 4 3 4 2" xfId="29220"/>
    <cellStyle name="Normal 2 32 4 3 4 3" xfId="29221"/>
    <cellStyle name="Normal 2 32 4 3 5" xfId="29222"/>
    <cellStyle name="Normal 2 32 4 3 6" xfId="29223"/>
    <cellStyle name="Normal 2 32 4 4" xfId="11183"/>
    <cellStyle name="Normal 2 32 4 4 2" xfId="11184"/>
    <cellStyle name="Normal 2 32 4 4 2 2" xfId="29224"/>
    <cellStyle name="Normal 2 32 4 4 2 3" xfId="29225"/>
    <cellStyle name="Normal 2 32 4 4 3" xfId="11185"/>
    <cellStyle name="Normal 2 32 4 4 3 2" xfId="29226"/>
    <cellStyle name="Normal 2 32 4 4 3 3" xfId="29227"/>
    <cellStyle name="Normal 2 32 4 4 4" xfId="29228"/>
    <cellStyle name="Normal 2 32 4 4 5" xfId="29229"/>
    <cellStyle name="Normal 2 32 4 5" xfId="11186"/>
    <cellStyle name="Normal 2 32 4 5 2" xfId="29230"/>
    <cellStyle name="Normal 2 32 4 5 3" xfId="29231"/>
    <cellStyle name="Normal 2 32 4 6" xfId="11187"/>
    <cellStyle name="Normal 2 32 4 6 2" xfId="29232"/>
    <cellStyle name="Normal 2 32 4 6 3" xfId="29233"/>
    <cellStyle name="Normal 2 32 4 7" xfId="29234"/>
    <cellStyle name="Normal 2 32 4 8" xfId="29235"/>
    <cellStyle name="Normal 2 32 5" xfId="11188"/>
    <cellStyle name="Normal 2 32 5 2" xfId="11189"/>
    <cellStyle name="Normal 2 32 5 2 2" xfId="11190"/>
    <cellStyle name="Normal 2 32 5 2 2 2" xfId="11191"/>
    <cellStyle name="Normal 2 32 5 2 2 2 2" xfId="29236"/>
    <cellStyle name="Normal 2 32 5 2 2 2 3" xfId="29237"/>
    <cellStyle name="Normal 2 32 5 2 2 3" xfId="11192"/>
    <cellStyle name="Normal 2 32 5 2 2 3 2" xfId="29238"/>
    <cellStyle name="Normal 2 32 5 2 2 3 3" xfId="29239"/>
    <cellStyle name="Normal 2 32 5 2 2 4" xfId="29240"/>
    <cellStyle name="Normal 2 32 5 2 2 5" xfId="29241"/>
    <cellStyle name="Normal 2 32 5 2 3" xfId="11193"/>
    <cellStyle name="Normal 2 32 5 2 3 2" xfId="29242"/>
    <cellStyle name="Normal 2 32 5 2 3 3" xfId="29243"/>
    <cellStyle name="Normal 2 32 5 2 4" xfId="11194"/>
    <cellStyle name="Normal 2 32 5 2 4 2" xfId="29244"/>
    <cellStyle name="Normal 2 32 5 2 4 3" xfId="29245"/>
    <cellStyle name="Normal 2 32 5 2 5" xfId="29246"/>
    <cellStyle name="Normal 2 32 5 2 6" xfId="29247"/>
    <cellStyle name="Normal 2 32 5 3" xfId="11195"/>
    <cellStyle name="Normal 2 32 5 3 2" xfId="11196"/>
    <cellStyle name="Normal 2 32 5 3 2 2" xfId="29248"/>
    <cellStyle name="Normal 2 32 5 3 2 3" xfId="29249"/>
    <cellStyle name="Normal 2 32 5 3 3" xfId="11197"/>
    <cellStyle name="Normal 2 32 5 3 3 2" xfId="29250"/>
    <cellStyle name="Normal 2 32 5 3 3 3" xfId="29251"/>
    <cellStyle name="Normal 2 32 5 3 4" xfId="29252"/>
    <cellStyle name="Normal 2 32 5 3 5" xfId="29253"/>
    <cellStyle name="Normal 2 32 5 4" xfId="11198"/>
    <cellStyle name="Normal 2 32 5 4 2" xfId="29254"/>
    <cellStyle name="Normal 2 32 5 4 3" xfId="29255"/>
    <cellStyle name="Normal 2 32 5 5" xfId="11199"/>
    <cellStyle name="Normal 2 32 5 5 2" xfId="29256"/>
    <cellStyle name="Normal 2 32 5 5 3" xfId="29257"/>
    <cellStyle name="Normal 2 32 5 6" xfId="29258"/>
    <cellStyle name="Normal 2 32 5 7" xfId="29259"/>
    <cellStyle name="Normal 2 32 6" xfId="11200"/>
    <cellStyle name="Normal 2 32 6 2" xfId="11201"/>
    <cellStyle name="Normal 2 32 6 2 2" xfId="11202"/>
    <cellStyle name="Normal 2 32 6 2 2 2" xfId="29260"/>
    <cellStyle name="Normal 2 32 6 2 2 3" xfId="29261"/>
    <cellStyle name="Normal 2 32 6 2 3" xfId="11203"/>
    <cellStyle name="Normal 2 32 6 2 3 2" xfId="29262"/>
    <cellStyle name="Normal 2 32 6 2 3 3" xfId="29263"/>
    <cellStyle name="Normal 2 32 6 2 4" xfId="29264"/>
    <cellStyle name="Normal 2 32 6 2 5" xfId="29265"/>
    <cellStyle name="Normal 2 32 6 3" xfId="11204"/>
    <cellStyle name="Normal 2 32 6 3 2" xfId="29266"/>
    <cellStyle name="Normal 2 32 6 3 3" xfId="29267"/>
    <cellStyle name="Normal 2 32 6 4" xfId="11205"/>
    <cellStyle name="Normal 2 32 6 4 2" xfId="29268"/>
    <cellStyle name="Normal 2 32 6 4 3" xfId="29269"/>
    <cellStyle name="Normal 2 32 6 5" xfId="29270"/>
    <cellStyle name="Normal 2 32 6 6" xfId="29271"/>
    <cellStyle name="Normal 2 32 7" xfId="11206"/>
    <cellStyle name="Normal 2 32 7 2" xfId="11207"/>
    <cellStyle name="Normal 2 32 7 2 2" xfId="29272"/>
    <cellStyle name="Normal 2 32 7 2 3" xfId="29273"/>
    <cellStyle name="Normal 2 32 7 3" xfId="11208"/>
    <cellStyle name="Normal 2 32 7 3 2" xfId="29274"/>
    <cellStyle name="Normal 2 32 7 3 3" xfId="29275"/>
    <cellStyle name="Normal 2 32 7 4" xfId="29276"/>
    <cellStyle name="Normal 2 32 7 5" xfId="29277"/>
    <cellStyle name="Normal 2 32 8" xfId="11209"/>
    <cellStyle name="Normal 2 32 8 2" xfId="29278"/>
    <cellStyle name="Normal 2 32 8 3" xfId="29279"/>
    <cellStyle name="Normal 2 32 9" xfId="11210"/>
    <cellStyle name="Normal 2 32 9 2" xfId="29280"/>
    <cellStyle name="Normal 2 32 9 3" xfId="29281"/>
    <cellStyle name="Normal 2 33" xfId="11211"/>
    <cellStyle name="Normal 2 33 10" xfId="29282"/>
    <cellStyle name="Normal 2 33 11" xfId="29283"/>
    <cellStyle name="Normal 2 33 2" xfId="11212"/>
    <cellStyle name="Normal 2 33 2 2" xfId="11213"/>
    <cellStyle name="Normal 2 33 2 2 2" xfId="11214"/>
    <cellStyle name="Normal 2 33 2 2 2 2" xfId="11215"/>
    <cellStyle name="Normal 2 33 2 2 2 2 2" xfId="11216"/>
    <cellStyle name="Normal 2 33 2 2 2 2 2 2" xfId="29284"/>
    <cellStyle name="Normal 2 33 2 2 2 2 2 3" xfId="29285"/>
    <cellStyle name="Normal 2 33 2 2 2 2 3" xfId="11217"/>
    <cellStyle name="Normal 2 33 2 2 2 2 3 2" xfId="29286"/>
    <cellStyle name="Normal 2 33 2 2 2 2 3 3" xfId="29287"/>
    <cellStyle name="Normal 2 33 2 2 2 2 4" xfId="29288"/>
    <cellStyle name="Normal 2 33 2 2 2 2 5" xfId="29289"/>
    <cellStyle name="Normal 2 33 2 2 2 3" xfId="11218"/>
    <cellStyle name="Normal 2 33 2 2 2 3 2" xfId="29290"/>
    <cellStyle name="Normal 2 33 2 2 2 3 3" xfId="29291"/>
    <cellStyle name="Normal 2 33 2 2 2 4" xfId="11219"/>
    <cellStyle name="Normal 2 33 2 2 2 4 2" xfId="29292"/>
    <cellStyle name="Normal 2 33 2 2 2 4 3" xfId="29293"/>
    <cellStyle name="Normal 2 33 2 2 2 5" xfId="29294"/>
    <cellStyle name="Normal 2 33 2 2 2 6" xfId="29295"/>
    <cellStyle name="Normal 2 33 2 2 3" xfId="11220"/>
    <cellStyle name="Normal 2 33 2 2 3 2" xfId="11221"/>
    <cellStyle name="Normal 2 33 2 2 3 2 2" xfId="29296"/>
    <cellStyle name="Normal 2 33 2 2 3 2 3" xfId="29297"/>
    <cellStyle name="Normal 2 33 2 2 3 3" xfId="11222"/>
    <cellStyle name="Normal 2 33 2 2 3 3 2" xfId="29298"/>
    <cellStyle name="Normal 2 33 2 2 3 3 3" xfId="29299"/>
    <cellStyle name="Normal 2 33 2 2 3 4" xfId="29300"/>
    <cellStyle name="Normal 2 33 2 2 3 5" xfId="29301"/>
    <cellStyle name="Normal 2 33 2 2 4" xfId="11223"/>
    <cellStyle name="Normal 2 33 2 2 4 2" xfId="29302"/>
    <cellStyle name="Normal 2 33 2 2 4 3" xfId="29303"/>
    <cellStyle name="Normal 2 33 2 2 5" xfId="11224"/>
    <cellStyle name="Normal 2 33 2 2 5 2" xfId="29304"/>
    <cellStyle name="Normal 2 33 2 2 5 3" xfId="29305"/>
    <cellStyle name="Normal 2 33 2 2 6" xfId="29306"/>
    <cellStyle name="Normal 2 33 2 2 7" xfId="29307"/>
    <cellStyle name="Normal 2 33 2 3" xfId="11225"/>
    <cellStyle name="Normal 2 33 2 3 2" xfId="11226"/>
    <cellStyle name="Normal 2 33 2 3 2 2" xfId="11227"/>
    <cellStyle name="Normal 2 33 2 3 2 2 2" xfId="29308"/>
    <cellStyle name="Normal 2 33 2 3 2 2 3" xfId="29309"/>
    <cellStyle name="Normal 2 33 2 3 2 3" xfId="11228"/>
    <cellStyle name="Normal 2 33 2 3 2 3 2" xfId="29310"/>
    <cellStyle name="Normal 2 33 2 3 2 3 3" xfId="29311"/>
    <cellStyle name="Normal 2 33 2 3 2 4" xfId="29312"/>
    <cellStyle name="Normal 2 33 2 3 2 5" xfId="29313"/>
    <cellStyle name="Normal 2 33 2 3 3" xfId="11229"/>
    <cellStyle name="Normal 2 33 2 3 3 2" xfId="29314"/>
    <cellStyle name="Normal 2 33 2 3 3 3" xfId="29315"/>
    <cellStyle name="Normal 2 33 2 3 4" xfId="11230"/>
    <cellStyle name="Normal 2 33 2 3 4 2" xfId="29316"/>
    <cellStyle name="Normal 2 33 2 3 4 3" xfId="29317"/>
    <cellStyle name="Normal 2 33 2 3 5" xfId="29318"/>
    <cellStyle name="Normal 2 33 2 3 6" xfId="29319"/>
    <cellStyle name="Normal 2 33 2 4" xfId="11231"/>
    <cellStyle name="Normal 2 33 2 4 2" xfId="11232"/>
    <cellStyle name="Normal 2 33 2 4 2 2" xfId="29320"/>
    <cellStyle name="Normal 2 33 2 4 2 3" xfId="29321"/>
    <cellStyle name="Normal 2 33 2 4 3" xfId="11233"/>
    <cellStyle name="Normal 2 33 2 4 3 2" xfId="29322"/>
    <cellStyle name="Normal 2 33 2 4 3 3" xfId="29323"/>
    <cellStyle name="Normal 2 33 2 4 4" xfId="29324"/>
    <cellStyle name="Normal 2 33 2 4 5" xfId="29325"/>
    <cellStyle name="Normal 2 33 2 5" xfId="11234"/>
    <cellStyle name="Normal 2 33 2 5 2" xfId="29326"/>
    <cellStyle name="Normal 2 33 2 5 3" xfId="29327"/>
    <cellStyle name="Normal 2 33 2 6" xfId="11235"/>
    <cellStyle name="Normal 2 33 2 6 2" xfId="29328"/>
    <cellStyle name="Normal 2 33 2 6 3" xfId="29329"/>
    <cellStyle name="Normal 2 33 2 7" xfId="29330"/>
    <cellStyle name="Normal 2 33 2 8" xfId="29331"/>
    <cellStyle name="Normal 2 33 3" xfId="11236"/>
    <cellStyle name="Normal 2 33 3 2" xfId="11237"/>
    <cellStyle name="Normal 2 33 3 2 2" xfId="11238"/>
    <cellStyle name="Normal 2 33 3 2 2 2" xfId="11239"/>
    <cellStyle name="Normal 2 33 3 2 2 2 2" xfId="11240"/>
    <cellStyle name="Normal 2 33 3 2 2 2 2 2" xfId="29332"/>
    <cellStyle name="Normal 2 33 3 2 2 2 2 3" xfId="29333"/>
    <cellStyle name="Normal 2 33 3 2 2 2 3" xfId="11241"/>
    <cellStyle name="Normal 2 33 3 2 2 2 3 2" xfId="29334"/>
    <cellStyle name="Normal 2 33 3 2 2 2 3 3" xfId="29335"/>
    <cellStyle name="Normal 2 33 3 2 2 2 4" xfId="29336"/>
    <cellStyle name="Normal 2 33 3 2 2 2 5" xfId="29337"/>
    <cellStyle name="Normal 2 33 3 2 2 3" xfId="11242"/>
    <cellStyle name="Normal 2 33 3 2 2 3 2" xfId="29338"/>
    <cellStyle name="Normal 2 33 3 2 2 3 3" xfId="29339"/>
    <cellStyle name="Normal 2 33 3 2 2 4" xfId="11243"/>
    <cellStyle name="Normal 2 33 3 2 2 4 2" xfId="29340"/>
    <cellStyle name="Normal 2 33 3 2 2 4 3" xfId="29341"/>
    <cellStyle name="Normal 2 33 3 2 2 5" xfId="29342"/>
    <cellStyle name="Normal 2 33 3 2 2 6" xfId="29343"/>
    <cellStyle name="Normal 2 33 3 2 3" xfId="11244"/>
    <cellStyle name="Normal 2 33 3 2 3 2" xfId="11245"/>
    <cellStyle name="Normal 2 33 3 2 3 2 2" xfId="29344"/>
    <cellStyle name="Normal 2 33 3 2 3 2 3" xfId="29345"/>
    <cellStyle name="Normal 2 33 3 2 3 3" xfId="11246"/>
    <cellStyle name="Normal 2 33 3 2 3 3 2" xfId="29346"/>
    <cellStyle name="Normal 2 33 3 2 3 3 3" xfId="29347"/>
    <cellStyle name="Normal 2 33 3 2 3 4" xfId="29348"/>
    <cellStyle name="Normal 2 33 3 2 3 5" xfId="29349"/>
    <cellStyle name="Normal 2 33 3 2 4" xfId="11247"/>
    <cellStyle name="Normal 2 33 3 2 4 2" xfId="29350"/>
    <cellStyle name="Normal 2 33 3 2 4 3" xfId="29351"/>
    <cellStyle name="Normal 2 33 3 2 5" xfId="11248"/>
    <cellStyle name="Normal 2 33 3 2 5 2" xfId="29352"/>
    <cellStyle name="Normal 2 33 3 2 5 3" xfId="29353"/>
    <cellStyle name="Normal 2 33 3 2 6" xfId="29354"/>
    <cellStyle name="Normal 2 33 3 2 7" xfId="29355"/>
    <cellStyle name="Normal 2 33 3 3" xfId="11249"/>
    <cellStyle name="Normal 2 33 3 3 2" xfId="11250"/>
    <cellStyle name="Normal 2 33 3 3 2 2" xfId="11251"/>
    <cellStyle name="Normal 2 33 3 3 2 2 2" xfId="29356"/>
    <cellStyle name="Normal 2 33 3 3 2 2 3" xfId="29357"/>
    <cellStyle name="Normal 2 33 3 3 2 3" xfId="11252"/>
    <cellStyle name="Normal 2 33 3 3 2 3 2" xfId="29358"/>
    <cellStyle name="Normal 2 33 3 3 2 3 3" xfId="29359"/>
    <cellStyle name="Normal 2 33 3 3 2 4" xfId="29360"/>
    <cellStyle name="Normal 2 33 3 3 2 5" xfId="29361"/>
    <cellStyle name="Normal 2 33 3 3 3" xfId="11253"/>
    <cellStyle name="Normal 2 33 3 3 3 2" xfId="29362"/>
    <cellStyle name="Normal 2 33 3 3 3 3" xfId="29363"/>
    <cellStyle name="Normal 2 33 3 3 4" xfId="11254"/>
    <cellStyle name="Normal 2 33 3 3 4 2" xfId="29364"/>
    <cellStyle name="Normal 2 33 3 3 4 3" xfId="29365"/>
    <cellStyle name="Normal 2 33 3 3 5" xfId="29366"/>
    <cellStyle name="Normal 2 33 3 3 6" xfId="29367"/>
    <cellStyle name="Normal 2 33 3 4" xfId="11255"/>
    <cellStyle name="Normal 2 33 3 4 2" xfId="11256"/>
    <cellStyle name="Normal 2 33 3 4 2 2" xfId="29368"/>
    <cellStyle name="Normal 2 33 3 4 2 3" xfId="29369"/>
    <cellStyle name="Normal 2 33 3 4 3" xfId="11257"/>
    <cellStyle name="Normal 2 33 3 4 3 2" xfId="29370"/>
    <cellStyle name="Normal 2 33 3 4 3 3" xfId="29371"/>
    <cellStyle name="Normal 2 33 3 4 4" xfId="29372"/>
    <cellStyle name="Normal 2 33 3 4 5" xfId="29373"/>
    <cellStyle name="Normal 2 33 3 5" xfId="11258"/>
    <cellStyle name="Normal 2 33 3 5 2" xfId="29374"/>
    <cellStyle name="Normal 2 33 3 5 3" xfId="29375"/>
    <cellStyle name="Normal 2 33 3 6" xfId="11259"/>
    <cellStyle name="Normal 2 33 3 6 2" xfId="29376"/>
    <cellStyle name="Normal 2 33 3 6 3" xfId="29377"/>
    <cellStyle name="Normal 2 33 3 7" xfId="29378"/>
    <cellStyle name="Normal 2 33 3 8" xfId="29379"/>
    <cellStyle name="Normal 2 33 4" xfId="11260"/>
    <cellStyle name="Normal 2 33 4 2" xfId="11261"/>
    <cellStyle name="Normal 2 33 4 2 2" xfId="11262"/>
    <cellStyle name="Normal 2 33 4 2 2 2" xfId="11263"/>
    <cellStyle name="Normal 2 33 4 2 2 2 2" xfId="11264"/>
    <cellStyle name="Normal 2 33 4 2 2 2 2 2" xfId="29380"/>
    <cellStyle name="Normal 2 33 4 2 2 2 2 3" xfId="29381"/>
    <cellStyle name="Normal 2 33 4 2 2 2 3" xfId="11265"/>
    <cellStyle name="Normal 2 33 4 2 2 2 3 2" xfId="29382"/>
    <cellStyle name="Normal 2 33 4 2 2 2 3 3" xfId="29383"/>
    <cellStyle name="Normal 2 33 4 2 2 2 4" xfId="29384"/>
    <cellStyle name="Normal 2 33 4 2 2 2 5" xfId="29385"/>
    <cellStyle name="Normal 2 33 4 2 2 3" xfId="11266"/>
    <cellStyle name="Normal 2 33 4 2 2 3 2" xfId="29386"/>
    <cellStyle name="Normal 2 33 4 2 2 3 3" xfId="29387"/>
    <cellStyle name="Normal 2 33 4 2 2 4" xfId="11267"/>
    <cellStyle name="Normal 2 33 4 2 2 4 2" xfId="29388"/>
    <cellStyle name="Normal 2 33 4 2 2 4 3" xfId="29389"/>
    <cellStyle name="Normal 2 33 4 2 2 5" xfId="29390"/>
    <cellStyle name="Normal 2 33 4 2 2 6" xfId="29391"/>
    <cellStyle name="Normal 2 33 4 2 3" xfId="11268"/>
    <cellStyle name="Normal 2 33 4 2 3 2" xfId="11269"/>
    <cellStyle name="Normal 2 33 4 2 3 2 2" xfId="29392"/>
    <cellStyle name="Normal 2 33 4 2 3 2 3" xfId="29393"/>
    <cellStyle name="Normal 2 33 4 2 3 3" xfId="11270"/>
    <cellStyle name="Normal 2 33 4 2 3 3 2" xfId="29394"/>
    <cellStyle name="Normal 2 33 4 2 3 3 3" xfId="29395"/>
    <cellStyle name="Normal 2 33 4 2 3 4" xfId="29396"/>
    <cellStyle name="Normal 2 33 4 2 3 5" xfId="29397"/>
    <cellStyle name="Normal 2 33 4 2 4" xfId="11271"/>
    <cellStyle name="Normal 2 33 4 2 4 2" xfId="29398"/>
    <cellStyle name="Normal 2 33 4 2 4 3" xfId="29399"/>
    <cellStyle name="Normal 2 33 4 2 5" xfId="11272"/>
    <cellStyle name="Normal 2 33 4 2 5 2" xfId="29400"/>
    <cellStyle name="Normal 2 33 4 2 5 3" xfId="29401"/>
    <cellStyle name="Normal 2 33 4 2 6" xfId="29402"/>
    <cellStyle name="Normal 2 33 4 2 7" xfId="29403"/>
    <cellStyle name="Normal 2 33 4 3" xfId="11273"/>
    <cellStyle name="Normal 2 33 4 3 2" xfId="11274"/>
    <cellStyle name="Normal 2 33 4 3 2 2" xfId="11275"/>
    <cellStyle name="Normal 2 33 4 3 2 2 2" xfId="29404"/>
    <cellStyle name="Normal 2 33 4 3 2 2 3" xfId="29405"/>
    <cellStyle name="Normal 2 33 4 3 2 3" xfId="11276"/>
    <cellStyle name="Normal 2 33 4 3 2 3 2" xfId="29406"/>
    <cellStyle name="Normal 2 33 4 3 2 3 3" xfId="29407"/>
    <cellStyle name="Normal 2 33 4 3 2 4" xfId="29408"/>
    <cellStyle name="Normal 2 33 4 3 2 5" xfId="29409"/>
    <cellStyle name="Normal 2 33 4 3 3" xfId="11277"/>
    <cellStyle name="Normal 2 33 4 3 3 2" xfId="29410"/>
    <cellStyle name="Normal 2 33 4 3 3 3" xfId="29411"/>
    <cellStyle name="Normal 2 33 4 3 4" xfId="11278"/>
    <cellStyle name="Normal 2 33 4 3 4 2" xfId="29412"/>
    <cellStyle name="Normal 2 33 4 3 4 3" xfId="29413"/>
    <cellStyle name="Normal 2 33 4 3 5" xfId="29414"/>
    <cellStyle name="Normal 2 33 4 3 6" xfId="29415"/>
    <cellStyle name="Normal 2 33 4 4" xfId="11279"/>
    <cellStyle name="Normal 2 33 4 4 2" xfId="11280"/>
    <cellStyle name="Normal 2 33 4 4 2 2" xfId="29416"/>
    <cellStyle name="Normal 2 33 4 4 2 3" xfId="29417"/>
    <cellStyle name="Normal 2 33 4 4 3" xfId="11281"/>
    <cellStyle name="Normal 2 33 4 4 3 2" xfId="29418"/>
    <cellStyle name="Normal 2 33 4 4 3 3" xfId="29419"/>
    <cellStyle name="Normal 2 33 4 4 4" xfId="29420"/>
    <cellStyle name="Normal 2 33 4 4 5" xfId="29421"/>
    <cellStyle name="Normal 2 33 4 5" xfId="11282"/>
    <cellStyle name="Normal 2 33 4 5 2" xfId="29422"/>
    <cellStyle name="Normal 2 33 4 5 3" xfId="29423"/>
    <cellStyle name="Normal 2 33 4 6" xfId="11283"/>
    <cellStyle name="Normal 2 33 4 6 2" xfId="29424"/>
    <cellStyle name="Normal 2 33 4 6 3" xfId="29425"/>
    <cellStyle name="Normal 2 33 4 7" xfId="29426"/>
    <cellStyle name="Normal 2 33 4 8" xfId="29427"/>
    <cellStyle name="Normal 2 33 5" xfId="11284"/>
    <cellStyle name="Normal 2 33 5 2" xfId="11285"/>
    <cellStyle name="Normal 2 33 5 2 2" xfId="11286"/>
    <cellStyle name="Normal 2 33 5 2 2 2" xfId="11287"/>
    <cellStyle name="Normal 2 33 5 2 2 2 2" xfId="29428"/>
    <cellStyle name="Normal 2 33 5 2 2 2 3" xfId="29429"/>
    <cellStyle name="Normal 2 33 5 2 2 3" xfId="11288"/>
    <cellStyle name="Normal 2 33 5 2 2 3 2" xfId="29430"/>
    <cellStyle name="Normal 2 33 5 2 2 3 3" xfId="29431"/>
    <cellStyle name="Normal 2 33 5 2 2 4" xfId="29432"/>
    <cellStyle name="Normal 2 33 5 2 2 5" xfId="29433"/>
    <cellStyle name="Normal 2 33 5 2 3" xfId="11289"/>
    <cellStyle name="Normal 2 33 5 2 3 2" xfId="29434"/>
    <cellStyle name="Normal 2 33 5 2 3 3" xfId="29435"/>
    <cellStyle name="Normal 2 33 5 2 4" xfId="11290"/>
    <cellStyle name="Normal 2 33 5 2 4 2" xfId="29436"/>
    <cellStyle name="Normal 2 33 5 2 4 3" xfId="29437"/>
    <cellStyle name="Normal 2 33 5 2 5" xfId="29438"/>
    <cellStyle name="Normal 2 33 5 2 6" xfId="29439"/>
    <cellStyle name="Normal 2 33 5 3" xfId="11291"/>
    <cellStyle name="Normal 2 33 5 3 2" xfId="11292"/>
    <cellStyle name="Normal 2 33 5 3 2 2" xfId="29440"/>
    <cellStyle name="Normal 2 33 5 3 2 3" xfId="29441"/>
    <cellStyle name="Normal 2 33 5 3 3" xfId="11293"/>
    <cellStyle name="Normal 2 33 5 3 3 2" xfId="29442"/>
    <cellStyle name="Normal 2 33 5 3 3 3" xfId="29443"/>
    <cellStyle name="Normal 2 33 5 3 4" xfId="29444"/>
    <cellStyle name="Normal 2 33 5 3 5" xfId="29445"/>
    <cellStyle name="Normal 2 33 5 4" xfId="11294"/>
    <cellStyle name="Normal 2 33 5 4 2" xfId="29446"/>
    <cellStyle name="Normal 2 33 5 4 3" xfId="29447"/>
    <cellStyle name="Normal 2 33 5 5" xfId="11295"/>
    <cellStyle name="Normal 2 33 5 5 2" xfId="29448"/>
    <cellStyle name="Normal 2 33 5 5 3" xfId="29449"/>
    <cellStyle name="Normal 2 33 5 6" xfId="29450"/>
    <cellStyle name="Normal 2 33 5 7" xfId="29451"/>
    <cellStyle name="Normal 2 33 6" xfId="11296"/>
    <cellStyle name="Normal 2 33 6 2" xfId="11297"/>
    <cellStyle name="Normal 2 33 6 2 2" xfId="11298"/>
    <cellStyle name="Normal 2 33 6 2 2 2" xfId="29452"/>
    <cellStyle name="Normal 2 33 6 2 2 3" xfId="29453"/>
    <cellStyle name="Normal 2 33 6 2 3" xfId="11299"/>
    <cellStyle name="Normal 2 33 6 2 3 2" xfId="29454"/>
    <cellStyle name="Normal 2 33 6 2 3 3" xfId="29455"/>
    <cellStyle name="Normal 2 33 6 2 4" xfId="29456"/>
    <cellStyle name="Normal 2 33 6 2 5" xfId="29457"/>
    <cellStyle name="Normal 2 33 6 3" xfId="11300"/>
    <cellStyle name="Normal 2 33 6 3 2" xfId="29458"/>
    <cellStyle name="Normal 2 33 6 3 3" xfId="29459"/>
    <cellStyle name="Normal 2 33 6 4" xfId="11301"/>
    <cellStyle name="Normal 2 33 6 4 2" xfId="29460"/>
    <cellStyle name="Normal 2 33 6 4 3" xfId="29461"/>
    <cellStyle name="Normal 2 33 6 5" xfId="29462"/>
    <cellStyle name="Normal 2 33 6 6" xfId="29463"/>
    <cellStyle name="Normal 2 33 7" xfId="11302"/>
    <cellStyle name="Normal 2 33 7 2" xfId="11303"/>
    <cellStyle name="Normal 2 33 7 2 2" xfId="29464"/>
    <cellStyle name="Normal 2 33 7 2 3" xfId="29465"/>
    <cellStyle name="Normal 2 33 7 3" xfId="11304"/>
    <cellStyle name="Normal 2 33 7 3 2" xfId="29466"/>
    <cellStyle name="Normal 2 33 7 3 3" xfId="29467"/>
    <cellStyle name="Normal 2 33 7 4" xfId="29468"/>
    <cellStyle name="Normal 2 33 7 5" xfId="29469"/>
    <cellStyle name="Normal 2 33 8" xfId="11305"/>
    <cellStyle name="Normal 2 33 8 2" xfId="29470"/>
    <cellStyle name="Normal 2 33 8 3" xfId="29471"/>
    <cellStyle name="Normal 2 33 9" xfId="11306"/>
    <cellStyle name="Normal 2 33 9 2" xfId="29472"/>
    <cellStyle name="Normal 2 33 9 3" xfId="29473"/>
    <cellStyle name="Normal 2 34" xfId="11307"/>
    <cellStyle name="Normal 2 34 10" xfId="29474"/>
    <cellStyle name="Normal 2 34 11" xfId="29475"/>
    <cellStyle name="Normal 2 34 2" xfId="11308"/>
    <cellStyle name="Normal 2 34 2 2" xfId="11309"/>
    <cellStyle name="Normal 2 34 2 2 2" xfId="11310"/>
    <cellStyle name="Normal 2 34 2 2 2 2" xfId="11311"/>
    <cellStyle name="Normal 2 34 2 2 2 2 2" xfId="11312"/>
    <cellStyle name="Normal 2 34 2 2 2 2 2 2" xfId="29476"/>
    <cellStyle name="Normal 2 34 2 2 2 2 2 3" xfId="29477"/>
    <cellStyle name="Normal 2 34 2 2 2 2 3" xfId="11313"/>
    <cellStyle name="Normal 2 34 2 2 2 2 3 2" xfId="29478"/>
    <cellStyle name="Normal 2 34 2 2 2 2 3 3" xfId="29479"/>
    <cellStyle name="Normal 2 34 2 2 2 2 4" xfId="29480"/>
    <cellStyle name="Normal 2 34 2 2 2 2 5" xfId="29481"/>
    <cellStyle name="Normal 2 34 2 2 2 3" xfId="11314"/>
    <cellStyle name="Normal 2 34 2 2 2 3 2" xfId="29482"/>
    <cellStyle name="Normal 2 34 2 2 2 3 3" xfId="29483"/>
    <cellStyle name="Normal 2 34 2 2 2 4" xfId="11315"/>
    <cellStyle name="Normal 2 34 2 2 2 4 2" xfId="29484"/>
    <cellStyle name="Normal 2 34 2 2 2 4 3" xfId="29485"/>
    <cellStyle name="Normal 2 34 2 2 2 5" xfId="29486"/>
    <cellStyle name="Normal 2 34 2 2 2 6" xfId="29487"/>
    <cellStyle name="Normal 2 34 2 2 3" xfId="11316"/>
    <cellStyle name="Normal 2 34 2 2 3 2" xfId="11317"/>
    <cellStyle name="Normal 2 34 2 2 3 2 2" xfId="29488"/>
    <cellStyle name="Normal 2 34 2 2 3 2 3" xfId="29489"/>
    <cellStyle name="Normal 2 34 2 2 3 3" xfId="11318"/>
    <cellStyle name="Normal 2 34 2 2 3 3 2" xfId="29490"/>
    <cellStyle name="Normal 2 34 2 2 3 3 3" xfId="29491"/>
    <cellStyle name="Normal 2 34 2 2 3 4" xfId="29492"/>
    <cellStyle name="Normal 2 34 2 2 3 5" xfId="29493"/>
    <cellStyle name="Normal 2 34 2 2 4" xfId="11319"/>
    <cellStyle name="Normal 2 34 2 2 4 2" xfId="29494"/>
    <cellStyle name="Normal 2 34 2 2 4 3" xfId="29495"/>
    <cellStyle name="Normal 2 34 2 2 5" xfId="11320"/>
    <cellStyle name="Normal 2 34 2 2 5 2" xfId="29496"/>
    <cellStyle name="Normal 2 34 2 2 5 3" xfId="29497"/>
    <cellStyle name="Normal 2 34 2 2 6" xfId="29498"/>
    <cellStyle name="Normal 2 34 2 2 7" xfId="29499"/>
    <cellStyle name="Normal 2 34 2 3" xfId="11321"/>
    <cellStyle name="Normal 2 34 2 3 2" xfId="11322"/>
    <cellStyle name="Normal 2 34 2 3 2 2" xfId="11323"/>
    <cellStyle name="Normal 2 34 2 3 2 2 2" xfId="29500"/>
    <cellStyle name="Normal 2 34 2 3 2 2 3" xfId="29501"/>
    <cellStyle name="Normal 2 34 2 3 2 3" xfId="11324"/>
    <cellStyle name="Normal 2 34 2 3 2 3 2" xfId="29502"/>
    <cellStyle name="Normal 2 34 2 3 2 3 3" xfId="29503"/>
    <cellStyle name="Normal 2 34 2 3 2 4" xfId="29504"/>
    <cellStyle name="Normal 2 34 2 3 2 5" xfId="29505"/>
    <cellStyle name="Normal 2 34 2 3 3" xfId="11325"/>
    <cellStyle name="Normal 2 34 2 3 3 2" xfId="29506"/>
    <cellStyle name="Normal 2 34 2 3 3 3" xfId="29507"/>
    <cellStyle name="Normal 2 34 2 3 4" xfId="11326"/>
    <cellStyle name="Normal 2 34 2 3 4 2" xfId="29508"/>
    <cellStyle name="Normal 2 34 2 3 4 3" xfId="29509"/>
    <cellStyle name="Normal 2 34 2 3 5" xfId="29510"/>
    <cellStyle name="Normal 2 34 2 3 6" xfId="29511"/>
    <cellStyle name="Normal 2 34 2 4" xfId="11327"/>
    <cellStyle name="Normal 2 34 2 4 2" xfId="11328"/>
    <cellStyle name="Normal 2 34 2 4 2 2" xfId="29512"/>
    <cellStyle name="Normal 2 34 2 4 2 3" xfId="29513"/>
    <cellStyle name="Normal 2 34 2 4 3" xfId="11329"/>
    <cellStyle name="Normal 2 34 2 4 3 2" xfId="29514"/>
    <cellStyle name="Normal 2 34 2 4 3 3" xfId="29515"/>
    <cellStyle name="Normal 2 34 2 4 4" xfId="29516"/>
    <cellStyle name="Normal 2 34 2 4 5" xfId="29517"/>
    <cellStyle name="Normal 2 34 2 5" xfId="11330"/>
    <cellStyle name="Normal 2 34 2 5 2" xfId="29518"/>
    <cellStyle name="Normal 2 34 2 5 3" xfId="29519"/>
    <cellStyle name="Normal 2 34 2 6" xfId="11331"/>
    <cellStyle name="Normal 2 34 2 6 2" xfId="29520"/>
    <cellStyle name="Normal 2 34 2 6 3" xfId="29521"/>
    <cellStyle name="Normal 2 34 2 7" xfId="29522"/>
    <cellStyle name="Normal 2 34 2 8" xfId="29523"/>
    <cellStyle name="Normal 2 34 3" xfId="11332"/>
    <cellStyle name="Normal 2 34 3 2" xfId="11333"/>
    <cellStyle name="Normal 2 34 3 2 2" xfId="11334"/>
    <cellStyle name="Normal 2 34 3 2 2 2" xfId="11335"/>
    <cellStyle name="Normal 2 34 3 2 2 2 2" xfId="11336"/>
    <cellStyle name="Normal 2 34 3 2 2 2 2 2" xfId="29524"/>
    <cellStyle name="Normal 2 34 3 2 2 2 2 3" xfId="29525"/>
    <cellStyle name="Normal 2 34 3 2 2 2 3" xfId="11337"/>
    <cellStyle name="Normal 2 34 3 2 2 2 3 2" xfId="29526"/>
    <cellStyle name="Normal 2 34 3 2 2 2 3 3" xfId="29527"/>
    <cellStyle name="Normal 2 34 3 2 2 2 4" xfId="29528"/>
    <cellStyle name="Normal 2 34 3 2 2 2 5" xfId="29529"/>
    <cellStyle name="Normal 2 34 3 2 2 3" xfId="11338"/>
    <cellStyle name="Normal 2 34 3 2 2 3 2" xfId="29530"/>
    <cellStyle name="Normal 2 34 3 2 2 3 3" xfId="29531"/>
    <cellStyle name="Normal 2 34 3 2 2 4" xfId="11339"/>
    <cellStyle name="Normal 2 34 3 2 2 4 2" xfId="29532"/>
    <cellStyle name="Normal 2 34 3 2 2 4 3" xfId="29533"/>
    <cellStyle name="Normal 2 34 3 2 2 5" xfId="29534"/>
    <cellStyle name="Normal 2 34 3 2 2 6" xfId="29535"/>
    <cellStyle name="Normal 2 34 3 2 3" xfId="11340"/>
    <cellStyle name="Normal 2 34 3 2 3 2" xfId="11341"/>
    <cellStyle name="Normal 2 34 3 2 3 2 2" xfId="29536"/>
    <cellStyle name="Normal 2 34 3 2 3 2 3" xfId="29537"/>
    <cellStyle name="Normal 2 34 3 2 3 3" xfId="11342"/>
    <cellStyle name="Normal 2 34 3 2 3 3 2" xfId="29538"/>
    <cellStyle name="Normal 2 34 3 2 3 3 3" xfId="29539"/>
    <cellStyle name="Normal 2 34 3 2 3 4" xfId="29540"/>
    <cellStyle name="Normal 2 34 3 2 3 5" xfId="29541"/>
    <cellStyle name="Normal 2 34 3 2 4" xfId="11343"/>
    <cellStyle name="Normal 2 34 3 2 4 2" xfId="29542"/>
    <cellStyle name="Normal 2 34 3 2 4 3" xfId="29543"/>
    <cellStyle name="Normal 2 34 3 2 5" xfId="11344"/>
    <cellStyle name="Normal 2 34 3 2 5 2" xfId="29544"/>
    <cellStyle name="Normal 2 34 3 2 5 3" xfId="29545"/>
    <cellStyle name="Normal 2 34 3 2 6" xfId="29546"/>
    <cellStyle name="Normal 2 34 3 2 7" xfId="29547"/>
    <cellStyle name="Normal 2 34 3 3" xfId="11345"/>
    <cellStyle name="Normal 2 34 3 3 2" xfId="11346"/>
    <cellStyle name="Normal 2 34 3 3 2 2" xfId="11347"/>
    <cellStyle name="Normal 2 34 3 3 2 2 2" xfId="29548"/>
    <cellStyle name="Normal 2 34 3 3 2 2 3" xfId="29549"/>
    <cellStyle name="Normal 2 34 3 3 2 3" xfId="11348"/>
    <cellStyle name="Normal 2 34 3 3 2 3 2" xfId="29550"/>
    <cellStyle name="Normal 2 34 3 3 2 3 3" xfId="29551"/>
    <cellStyle name="Normal 2 34 3 3 2 4" xfId="29552"/>
    <cellStyle name="Normal 2 34 3 3 2 5" xfId="29553"/>
    <cellStyle name="Normal 2 34 3 3 3" xfId="11349"/>
    <cellStyle name="Normal 2 34 3 3 3 2" xfId="29554"/>
    <cellStyle name="Normal 2 34 3 3 3 3" xfId="29555"/>
    <cellStyle name="Normal 2 34 3 3 4" xfId="11350"/>
    <cellStyle name="Normal 2 34 3 3 4 2" xfId="29556"/>
    <cellStyle name="Normal 2 34 3 3 4 3" xfId="29557"/>
    <cellStyle name="Normal 2 34 3 3 5" xfId="29558"/>
    <cellStyle name="Normal 2 34 3 3 6" xfId="29559"/>
    <cellStyle name="Normal 2 34 3 4" xfId="11351"/>
    <cellStyle name="Normal 2 34 3 4 2" xfId="11352"/>
    <cellStyle name="Normal 2 34 3 4 2 2" xfId="29560"/>
    <cellStyle name="Normal 2 34 3 4 2 3" xfId="29561"/>
    <cellStyle name="Normal 2 34 3 4 3" xfId="11353"/>
    <cellStyle name="Normal 2 34 3 4 3 2" xfId="29562"/>
    <cellStyle name="Normal 2 34 3 4 3 3" xfId="29563"/>
    <cellStyle name="Normal 2 34 3 4 4" xfId="29564"/>
    <cellStyle name="Normal 2 34 3 4 5" xfId="29565"/>
    <cellStyle name="Normal 2 34 3 5" xfId="11354"/>
    <cellStyle name="Normal 2 34 3 5 2" xfId="29566"/>
    <cellStyle name="Normal 2 34 3 5 3" xfId="29567"/>
    <cellStyle name="Normal 2 34 3 6" xfId="11355"/>
    <cellStyle name="Normal 2 34 3 6 2" xfId="29568"/>
    <cellStyle name="Normal 2 34 3 6 3" xfId="29569"/>
    <cellStyle name="Normal 2 34 3 7" xfId="29570"/>
    <cellStyle name="Normal 2 34 3 8" xfId="29571"/>
    <cellStyle name="Normal 2 34 4" xfId="11356"/>
    <cellStyle name="Normal 2 34 4 2" xfId="11357"/>
    <cellStyle name="Normal 2 34 4 2 2" xfId="11358"/>
    <cellStyle name="Normal 2 34 4 2 2 2" xfId="11359"/>
    <cellStyle name="Normal 2 34 4 2 2 2 2" xfId="11360"/>
    <cellStyle name="Normal 2 34 4 2 2 2 2 2" xfId="29572"/>
    <cellStyle name="Normal 2 34 4 2 2 2 2 3" xfId="29573"/>
    <cellStyle name="Normal 2 34 4 2 2 2 3" xfId="11361"/>
    <cellStyle name="Normal 2 34 4 2 2 2 3 2" xfId="29574"/>
    <cellStyle name="Normal 2 34 4 2 2 2 3 3" xfId="29575"/>
    <cellStyle name="Normal 2 34 4 2 2 2 4" xfId="29576"/>
    <cellStyle name="Normal 2 34 4 2 2 2 5" xfId="29577"/>
    <cellStyle name="Normal 2 34 4 2 2 3" xfId="11362"/>
    <cellStyle name="Normal 2 34 4 2 2 3 2" xfId="29578"/>
    <cellStyle name="Normal 2 34 4 2 2 3 3" xfId="29579"/>
    <cellStyle name="Normal 2 34 4 2 2 4" xfId="11363"/>
    <cellStyle name="Normal 2 34 4 2 2 4 2" xfId="29580"/>
    <cellStyle name="Normal 2 34 4 2 2 4 3" xfId="29581"/>
    <cellStyle name="Normal 2 34 4 2 2 5" xfId="29582"/>
    <cellStyle name="Normal 2 34 4 2 2 6" xfId="29583"/>
    <cellStyle name="Normal 2 34 4 2 3" xfId="11364"/>
    <cellStyle name="Normal 2 34 4 2 3 2" xfId="11365"/>
    <cellStyle name="Normal 2 34 4 2 3 2 2" xfId="29584"/>
    <cellStyle name="Normal 2 34 4 2 3 2 3" xfId="29585"/>
    <cellStyle name="Normal 2 34 4 2 3 3" xfId="11366"/>
    <cellStyle name="Normal 2 34 4 2 3 3 2" xfId="29586"/>
    <cellStyle name="Normal 2 34 4 2 3 3 3" xfId="29587"/>
    <cellStyle name="Normal 2 34 4 2 3 4" xfId="29588"/>
    <cellStyle name="Normal 2 34 4 2 3 5" xfId="29589"/>
    <cellStyle name="Normal 2 34 4 2 4" xfId="11367"/>
    <cellStyle name="Normal 2 34 4 2 4 2" xfId="29590"/>
    <cellStyle name="Normal 2 34 4 2 4 3" xfId="29591"/>
    <cellStyle name="Normal 2 34 4 2 5" xfId="11368"/>
    <cellStyle name="Normal 2 34 4 2 5 2" xfId="29592"/>
    <cellStyle name="Normal 2 34 4 2 5 3" xfId="29593"/>
    <cellStyle name="Normal 2 34 4 2 6" xfId="29594"/>
    <cellStyle name="Normal 2 34 4 2 7" xfId="29595"/>
    <cellStyle name="Normal 2 34 4 3" xfId="11369"/>
    <cellStyle name="Normal 2 34 4 3 2" xfId="11370"/>
    <cellStyle name="Normal 2 34 4 3 2 2" xfId="11371"/>
    <cellStyle name="Normal 2 34 4 3 2 2 2" xfId="29596"/>
    <cellStyle name="Normal 2 34 4 3 2 2 3" xfId="29597"/>
    <cellStyle name="Normal 2 34 4 3 2 3" xfId="11372"/>
    <cellStyle name="Normal 2 34 4 3 2 3 2" xfId="29598"/>
    <cellStyle name="Normal 2 34 4 3 2 3 3" xfId="29599"/>
    <cellStyle name="Normal 2 34 4 3 2 4" xfId="29600"/>
    <cellStyle name="Normal 2 34 4 3 2 5" xfId="29601"/>
    <cellStyle name="Normal 2 34 4 3 3" xfId="11373"/>
    <cellStyle name="Normal 2 34 4 3 3 2" xfId="29602"/>
    <cellStyle name="Normal 2 34 4 3 3 3" xfId="29603"/>
    <cellStyle name="Normal 2 34 4 3 4" xfId="11374"/>
    <cellStyle name="Normal 2 34 4 3 4 2" xfId="29604"/>
    <cellStyle name="Normal 2 34 4 3 4 3" xfId="29605"/>
    <cellStyle name="Normal 2 34 4 3 5" xfId="29606"/>
    <cellStyle name="Normal 2 34 4 3 6" xfId="29607"/>
    <cellStyle name="Normal 2 34 4 4" xfId="11375"/>
    <cellStyle name="Normal 2 34 4 4 2" xfId="11376"/>
    <cellStyle name="Normal 2 34 4 4 2 2" xfId="29608"/>
    <cellStyle name="Normal 2 34 4 4 2 3" xfId="29609"/>
    <cellStyle name="Normal 2 34 4 4 3" xfId="11377"/>
    <cellStyle name="Normal 2 34 4 4 3 2" xfId="29610"/>
    <cellStyle name="Normal 2 34 4 4 3 3" xfId="29611"/>
    <cellStyle name="Normal 2 34 4 4 4" xfId="29612"/>
    <cellStyle name="Normal 2 34 4 4 5" xfId="29613"/>
    <cellStyle name="Normal 2 34 4 5" xfId="11378"/>
    <cellStyle name="Normal 2 34 4 5 2" xfId="29614"/>
    <cellStyle name="Normal 2 34 4 5 3" xfId="29615"/>
    <cellStyle name="Normal 2 34 4 6" xfId="11379"/>
    <cellStyle name="Normal 2 34 4 6 2" xfId="29616"/>
    <cellStyle name="Normal 2 34 4 6 3" xfId="29617"/>
    <cellStyle name="Normal 2 34 4 7" xfId="29618"/>
    <cellStyle name="Normal 2 34 4 8" xfId="29619"/>
    <cellStyle name="Normal 2 34 5" xfId="11380"/>
    <cellStyle name="Normal 2 34 5 2" xfId="11381"/>
    <cellStyle name="Normal 2 34 5 2 2" xfId="11382"/>
    <cellStyle name="Normal 2 34 5 2 2 2" xfId="11383"/>
    <cellStyle name="Normal 2 34 5 2 2 2 2" xfId="29620"/>
    <cellStyle name="Normal 2 34 5 2 2 2 3" xfId="29621"/>
    <cellStyle name="Normal 2 34 5 2 2 3" xfId="11384"/>
    <cellStyle name="Normal 2 34 5 2 2 3 2" xfId="29622"/>
    <cellStyle name="Normal 2 34 5 2 2 3 3" xfId="29623"/>
    <cellStyle name="Normal 2 34 5 2 2 4" xfId="29624"/>
    <cellStyle name="Normal 2 34 5 2 2 5" xfId="29625"/>
    <cellStyle name="Normal 2 34 5 2 3" xfId="11385"/>
    <cellStyle name="Normal 2 34 5 2 3 2" xfId="29626"/>
    <cellStyle name="Normal 2 34 5 2 3 3" xfId="29627"/>
    <cellStyle name="Normal 2 34 5 2 4" xfId="11386"/>
    <cellStyle name="Normal 2 34 5 2 4 2" xfId="29628"/>
    <cellStyle name="Normal 2 34 5 2 4 3" xfId="29629"/>
    <cellStyle name="Normal 2 34 5 2 5" xfId="29630"/>
    <cellStyle name="Normal 2 34 5 2 6" xfId="29631"/>
    <cellStyle name="Normal 2 34 5 3" xfId="11387"/>
    <cellStyle name="Normal 2 34 5 3 2" xfId="11388"/>
    <cellStyle name="Normal 2 34 5 3 2 2" xfId="29632"/>
    <cellStyle name="Normal 2 34 5 3 2 3" xfId="29633"/>
    <cellStyle name="Normal 2 34 5 3 3" xfId="11389"/>
    <cellStyle name="Normal 2 34 5 3 3 2" xfId="29634"/>
    <cellStyle name="Normal 2 34 5 3 3 3" xfId="29635"/>
    <cellStyle name="Normal 2 34 5 3 4" xfId="29636"/>
    <cellStyle name="Normal 2 34 5 3 5" xfId="29637"/>
    <cellStyle name="Normal 2 34 5 4" xfId="11390"/>
    <cellStyle name="Normal 2 34 5 4 2" xfId="29638"/>
    <cellStyle name="Normal 2 34 5 4 3" xfId="29639"/>
    <cellStyle name="Normal 2 34 5 5" xfId="11391"/>
    <cellStyle name="Normal 2 34 5 5 2" xfId="29640"/>
    <cellStyle name="Normal 2 34 5 5 3" xfId="29641"/>
    <cellStyle name="Normal 2 34 5 6" xfId="29642"/>
    <cellStyle name="Normal 2 34 5 7" xfId="29643"/>
    <cellStyle name="Normal 2 34 6" xfId="11392"/>
    <cellStyle name="Normal 2 34 6 2" xfId="11393"/>
    <cellStyle name="Normal 2 34 6 2 2" xfId="11394"/>
    <cellStyle name="Normal 2 34 6 2 2 2" xfId="29644"/>
    <cellStyle name="Normal 2 34 6 2 2 3" xfId="29645"/>
    <cellStyle name="Normal 2 34 6 2 3" xfId="11395"/>
    <cellStyle name="Normal 2 34 6 2 3 2" xfId="29646"/>
    <cellStyle name="Normal 2 34 6 2 3 3" xfId="29647"/>
    <cellStyle name="Normal 2 34 6 2 4" xfId="29648"/>
    <cellStyle name="Normal 2 34 6 2 5" xfId="29649"/>
    <cellStyle name="Normal 2 34 6 3" xfId="11396"/>
    <cellStyle name="Normal 2 34 6 3 2" xfId="29650"/>
    <cellStyle name="Normal 2 34 6 3 3" xfId="29651"/>
    <cellStyle name="Normal 2 34 6 4" xfId="11397"/>
    <cellStyle name="Normal 2 34 6 4 2" xfId="29652"/>
    <cellStyle name="Normal 2 34 6 4 3" xfId="29653"/>
    <cellStyle name="Normal 2 34 6 5" xfId="29654"/>
    <cellStyle name="Normal 2 34 6 6" xfId="29655"/>
    <cellStyle name="Normal 2 34 7" xfId="11398"/>
    <cellStyle name="Normal 2 34 7 2" xfId="11399"/>
    <cellStyle name="Normal 2 34 7 2 2" xfId="29656"/>
    <cellStyle name="Normal 2 34 7 2 3" xfId="29657"/>
    <cellStyle name="Normal 2 34 7 3" xfId="11400"/>
    <cellStyle name="Normal 2 34 7 3 2" xfId="29658"/>
    <cellStyle name="Normal 2 34 7 3 3" xfId="29659"/>
    <cellStyle name="Normal 2 34 7 4" xfId="29660"/>
    <cellStyle name="Normal 2 34 7 5" xfId="29661"/>
    <cellStyle name="Normal 2 34 8" xfId="11401"/>
    <cellStyle name="Normal 2 34 8 2" xfId="29662"/>
    <cellStyle name="Normal 2 34 8 3" xfId="29663"/>
    <cellStyle name="Normal 2 34 9" xfId="11402"/>
    <cellStyle name="Normal 2 34 9 2" xfId="29664"/>
    <cellStyle name="Normal 2 34 9 3" xfId="29665"/>
    <cellStyle name="Normal 2 35" xfId="11403"/>
    <cellStyle name="Normal 2 35 2" xfId="11404"/>
    <cellStyle name="Normal 2 35 2 2" xfId="11405"/>
    <cellStyle name="Normal 2 35 2 2 2" xfId="11406"/>
    <cellStyle name="Normal 2 35 2 2 2 2" xfId="11407"/>
    <cellStyle name="Normal 2 35 2 2 2 2 2" xfId="29666"/>
    <cellStyle name="Normal 2 35 2 2 2 2 3" xfId="29667"/>
    <cellStyle name="Normal 2 35 2 2 2 3" xfId="11408"/>
    <cellStyle name="Normal 2 35 2 2 2 3 2" xfId="29668"/>
    <cellStyle name="Normal 2 35 2 2 2 3 3" xfId="29669"/>
    <cellStyle name="Normal 2 35 2 2 2 4" xfId="29670"/>
    <cellStyle name="Normal 2 35 2 2 2 5" xfId="29671"/>
    <cellStyle name="Normal 2 35 2 2 3" xfId="11409"/>
    <cellStyle name="Normal 2 35 2 2 3 2" xfId="29672"/>
    <cellStyle name="Normal 2 35 2 2 3 3" xfId="29673"/>
    <cellStyle name="Normal 2 35 2 2 4" xfId="11410"/>
    <cellStyle name="Normal 2 35 2 2 4 2" xfId="29674"/>
    <cellStyle name="Normal 2 35 2 2 4 3" xfId="29675"/>
    <cellStyle name="Normal 2 35 2 2 5" xfId="29676"/>
    <cellStyle name="Normal 2 35 2 2 6" xfId="29677"/>
    <cellStyle name="Normal 2 35 2 3" xfId="11411"/>
    <cellStyle name="Normal 2 35 2 3 2" xfId="11412"/>
    <cellStyle name="Normal 2 35 2 3 2 2" xfId="29678"/>
    <cellStyle name="Normal 2 35 2 3 2 3" xfId="29679"/>
    <cellStyle name="Normal 2 35 2 3 3" xfId="11413"/>
    <cellStyle name="Normal 2 35 2 3 3 2" xfId="29680"/>
    <cellStyle name="Normal 2 35 2 3 3 3" xfId="29681"/>
    <cellStyle name="Normal 2 35 2 3 4" xfId="29682"/>
    <cellStyle name="Normal 2 35 2 3 5" xfId="29683"/>
    <cellStyle name="Normal 2 35 2 4" xfId="11414"/>
    <cellStyle name="Normal 2 35 2 4 2" xfId="29684"/>
    <cellStyle name="Normal 2 35 2 4 3" xfId="29685"/>
    <cellStyle name="Normal 2 35 2 5" xfId="11415"/>
    <cellStyle name="Normal 2 35 2 5 2" xfId="29686"/>
    <cellStyle name="Normal 2 35 2 5 3" xfId="29687"/>
    <cellStyle name="Normal 2 35 2 6" xfId="29688"/>
    <cellStyle name="Normal 2 35 2 7" xfId="29689"/>
    <cellStyle name="Normal 2 35 3" xfId="11416"/>
    <cellStyle name="Normal 2 35 3 2" xfId="11417"/>
    <cellStyle name="Normal 2 35 3 2 2" xfId="11418"/>
    <cellStyle name="Normal 2 35 3 2 2 2" xfId="29690"/>
    <cellStyle name="Normal 2 35 3 2 2 3" xfId="29691"/>
    <cellStyle name="Normal 2 35 3 2 3" xfId="11419"/>
    <cellStyle name="Normal 2 35 3 2 3 2" xfId="29692"/>
    <cellStyle name="Normal 2 35 3 2 3 3" xfId="29693"/>
    <cellStyle name="Normal 2 35 3 2 4" xfId="29694"/>
    <cellStyle name="Normal 2 35 3 2 5" xfId="29695"/>
    <cellStyle name="Normal 2 35 3 3" xfId="11420"/>
    <cellStyle name="Normal 2 35 3 3 2" xfId="29696"/>
    <cellStyle name="Normal 2 35 3 3 3" xfId="29697"/>
    <cellStyle name="Normal 2 35 3 4" xfId="11421"/>
    <cellStyle name="Normal 2 35 3 4 2" xfId="29698"/>
    <cellStyle name="Normal 2 35 3 4 3" xfId="29699"/>
    <cellStyle name="Normal 2 35 3 5" xfId="29700"/>
    <cellStyle name="Normal 2 35 3 6" xfId="29701"/>
    <cellStyle name="Normal 2 35 4" xfId="11422"/>
    <cellStyle name="Normal 2 35 4 2" xfId="11423"/>
    <cellStyle name="Normal 2 35 4 2 2" xfId="29702"/>
    <cellStyle name="Normal 2 35 4 2 3" xfId="29703"/>
    <cellStyle name="Normal 2 35 4 3" xfId="11424"/>
    <cellStyle name="Normal 2 35 4 3 2" xfId="29704"/>
    <cellStyle name="Normal 2 35 4 3 3" xfId="29705"/>
    <cellStyle name="Normal 2 35 4 4" xfId="29706"/>
    <cellStyle name="Normal 2 35 4 5" xfId="29707"/>
    <cellStyle name="Normal 2 35 5" xfId="11425"/>
    <cellStyle name="Normal 2 35 5 2" xfId="29708"/>
    <cellStyle name="Normal 2 35 5 3" xfId="29709"/>
    <cellStyle name="Normal 2 35 6" xfId="11426"/>
    <cellStyle name="Normal 2 35 6 2" xfId="29710"/>
    <cellStyle name="Normal 2 35 6 3" xfId="29711"/>
    <cellStyle name="Normal 2 35 7" xfId="29712"/>
    <cellStyle name="Normal 2 35 8" xfId="29713"/>
    <cellStyle name="Normal 2 36" xfId="11427"/>
    <cellStyle name="Normal 2 36 2" xfId="11428"/>
    <cellStyle name="Normal 2 36 2 2" xfId="11429"/>
    <cellStyle name="Normal 2 36 2 2 2" xfId="11430"/>
    <cellStyle name="Normal 2 36 2 2 2 2" xfId="11431"/>
    <cellStyle name="Normal 2 36 2 2 2 2 2" xfId="29714"/>
    <cellStyle name="Normal 2 36 2 2 2 2 3" xfId="29715"/>
    <cellStyle name="Normal 2 36 2 2 2 3" xfId="11432"/>
    <cellStyle name="Normal 2 36 2 2 2 3 2" xfId="29716"/>
    <cellStyle name="Normal 2 36 2 2 2 3 3" xfId="29717"/>
    <cellStyle name="Normal 2 36 2 2 2 4" xfId="29718"/>
    <cellStyle name="Normal 2 36 2 2 2 5" xfId="29719"/>
    <cellStyle name="Normal 2 36 2 2 3" xfId="11433"/>
    <cellStyle name="Normal 2 36 2 2 3 2" xfId="29720"/>
    <cellStyle name="Normal 2 36 2 2 3 3" xfId="29721"/>
    <cellStyle name="Normal 2 36 2 2 4" xfId="11434"/>
    <cellStyle name="Normal 2 36 2 2 4 2" xfId="29722"/>
    <cellStyle name="Normal 2 36 2 2 4 3" xfId="29723"/>
    <cellStyle name="Normal 2 36 2 2 5" xfId="29724"/>
    <cellStyle name="Normal 2 36 2 2 6" xfId="29725"/>
    <cellStyle name="Normal 2 36 2 3" xfId="11435"/>
    <cellStyle name="Normal 2 36 2 3 2" xfId="11436"/>
    <cellStyle name="Normal 2 36 2 3 2 2" xfId="29726"/>
    <cellStyle name="Normal 2 36 2 3 2 3" xfId="29727"/>
    <cellStyle name="Normal 2 36 2 3 3" xfId="11437"/>
    <cellStyle name="Normal 2 36 2 3 3 2" xfId="29728"/>
    <cellStyle name="Normal 2 36 2 3 3 3" xfId="29729"/>
    <cellStyle name="Normal 2 36 2 3 4" xfId="29730"/>
    <cellStyle name="Normal 2 36 2 3 5" xfId="29731"/>
    <cellStyle name="Normal 2 36 2 4" xfId="11438"/>
    <cellStyle name="Normal 2 36 2 4 2" xfId="29732"/>
    <cellStyle name="Normal 2 36 2 4 3" xfId="29733"/>
    <cellStyle name="Normal 2 36 2 5" xfId="11439"/>
    <cellStyle name="Normal 2 36 2 5 2" xfId="29734"/>
    <cellStyle name="Normal 2 36 2 5 3" xfId="29735"/>
    <cellStyle name="Normal 2 36 2 6" xfId="29736"/>
    <cellStyle name="Normal 2 36 2 7" xfId="29737"/>
    <cellStyle name="Normal 2 36 3" xfId="11440"/>
    <cellStyle name="Normal 2 36 3 2" xfId="11441"/>
    <cellStyle name="Normal 2 36 3 2 2" xfId="11442"/>
    <cellStyle name="Normal 2 36 3 2 2 2" xfId="29738"/>
    <cellStyle name="Normal 2 36 3 2 2 3" xfId="29739"/>
    <cellStyle name="Normal 2 36 3 2 3" xfId="11443"/>
    <cellStyle name="Normal 2 36 3 2 3 2" xfId="29740"/>
    <cellStyle name="Normal 2 36 3 2 3 3" xfId="29741"/>
    <cellStyle name="Normal 2 36 3 2 4" xfId="29742"/>
    <cellStyle name="Normal 2 36 3 2 5" xfId="29743"/>
    <cellStyle name="Normal 2 36 3 3" xfId="11444"/>
    <cellStyle name="Normal 2 36 3 3 2" xfId="29744"/>
    <cellStyle name="Normal 2 36 3 3 3" xfId="29745"/>
    <cellStyle name="Normal 2 36 3 4" xfId="11445"/>
    <cellStyle name="Normal 2 36 3 4 2" xfId="29746"/>
    <cellStyle name="Normal 2 36 3 4 3" xfId="29747"/>
    <cellStyle name="Normal 2 36 3 5" xfId="29748"/>
    <cellStyle name="Normal 2 36 3 6" xfId="29749"/>
    <cellStyle name="Normal 2 36 4" xfId="11446"/>
    <cellStyle name="Normal 2 36 4 2" xfId="11447"/>
    <cellStyle name="Normal 2 36 4 2 2" xfId="29750"/>
    <cellStyle name="Normal 2 36 4 2 3" xfId="29751"/>
    <cellStyle name="Normal 2 36 4 3" xfId="11448"/>
    <cellStyle name="Normal 2 36 4 3 2" xfId="29752"/>
    <cellStyle name="Normal 2 36 4 3 3" xfId="29753"/>
    <cellStyle name="Normal 2 36 4 4" xfId="29754"/>
    <cellStyle name="Normal 2 36 4 5" xfId="29755"/>
    <cellStyle name="Normal 2 36 5" xfId="11449"/>
    <cellStyle name="Normal 2 36 5 2" xfId="29756"/>
    <cellStyle name="Normal 2 36 5 3" xfId="29757"/>
    <cellStyle name="Normal 2 36 6" xfId="11450"/>
    <cellStyle name="Normal 2 36 6 2" xfId="29758"/>
    <cellStyle name="Normal 2 36 6 3" xfId="29759"/>
    <cellStyle name="Normal 2 36 7" xfId="29760"/>
    <cellStyle name="Normal 2 36 8" xfId="29761"/>
    <cellStyle name="Normal 2 37" xfId="11451"/>
    <cellStyle name="Normal 2 37 2" xfId="11452"/>
    <cellStyle name="Normal 2 37 2 2" xfId="11453"/>
    <cellStyle name="Normal 2 37 2 2 2" xfId="11454"/>
    <cellStyle name="Normal 2 37 2 2 2 2" xfId="11455"/>
    <cellStyle name="Normal 2 37 2 2 2 2 2" xfId="29762"/>
    <cellStyle name="Normal 2 37 2 2 2 2 3" xfId="29763"/>
    <cellStyle name="Normal 2 37 2 2 2 3" xfId="11456"/>
    <cellStyle name="Normal 2 37 2 2 2 3 2" xfId="29764"/>
    <cellStyle name="Normal 2 37 2 2 2 3 3" xfId="29765"/>
    <cellStyle name="Normal 2 37 2 2 2 4" xfId="29766"/>
    <cellStyle name="Normal 2 37 2 2 2 5" xfId="29767"/>
    <cellStyle name="Normal 2 37 2 2 3" xfId="11457"/>
    <cellStyle name="Normal 2 37 2 2 3 2" xfId="29768"/>
    <cellStyle name="Normal 2 37 2 2 3 3" xfId="29769"/>
    <cellStyle name="Normal 2 37 2 2 4" xfId="11458"/>
    <cellStyle name="Normal 2 37 2 2 4 2" xfId="29770"/>
    <cellStyle name="Normal 2 37 2 2 4 3" xfId="29771"/>
    <cellStyle name="Normal 2 37 2 2 5" xfId="29772"/>
    <cellStyle name="Normal 2 37 2 2 6" xfId="29773"/>
    <cellStyle name="Normal 2 37 2 3" xfId="11459"/>
    <cellStyle name="Normal 2 37 2 3 2" xfId="11460"/>
    <cellStyle name="Normal 2 37 2 3 2 2" xfId="29774"/>
    <cellStyle name="Normal 2 37 2 3 2 3" xfId="29775"/>
    <cellStyle name="Normal 2 37 2 3 3" xfId="11461"/>
    <cellStyle name="Normal 2 37 2 3 3 2" xfId="29776"/>
    <cellStyle name="Normal 2 37 2 3 3 3" xfId="29777"/>
    <cellStyle name="Normal 2 37 2 3 4" xfId="29778"/>
    <cellStyle name="Normal 2 37 2 3 5" xfId="29779"/>
    <cellStyle name="Normal 2 37 2 4" xfId="11462"/>
    <cellStyle name="Normal 2 37 2 4 2" xfId="29780"/>
    <cellStyle name="Normal 2 37 2 4 3" xfId="29781"/>
    <cellStyle name="Normal 2 37 2 5" xfId="11463"/>
    <cellStyle name="Normal 2 37 2 5 2" xfId="29782"/>
    <cellStyle name="Normal 2 37 2 5 3" xfId="29783"/>
    <cellStyle name="Normal 2 37 2 6" xfId="29784"/>
    <cellStyle name="Normal 2 37 2 7" xfId="29785"/>
    <cellStyle name="Normal 2 37 3" xfId="11464"/>
    <cellStyle name="Normal 2 37 3 2" xfId="11465"/>
    <cellStyle name="Normal 2 37 3 2 2" xfId="11466"/>
    <cellStyle name="Normal 2 37 3 2 2 2" xfId="29786"/>
    <cellStyle name="Normal 2 37 3 2 2 3" xfId="29787"/>
    <cellStyle name="Normal 2 37 3 2 3" xfId="11467"/>
    <cellStyle name="Normal 2 37 3 2 3 2" xfId="29788"/>
    <cellStyle name="Normal 2 37 3 2 3 3" xfId="29789"/>
    <cellStyle name="Normal 2 37 3 2 4" xfId="29790"/>
    <cellStyle name="Normal 2 37 3 2 5" xfId="29791"/>
    <cellStyle name="Normal 2 37 3 3" xfId="11468"/>
    <cellStyle name="Normal 2 37 3 3 2" xfId="29792"/>
    <cellStyle name="Normal 2 37 3 3 3" xfId="29793"/>
    <cellStyle name="Normal 2 37 3 4" xfId="11469"/>
    <cellStyle name="Normal 2 37 3 4 2" xfId="29794"/>
    <cellStyle name="Normal 2 37 3 4 3" xfId="29795"/>
    <cellStyle name="Normal 2 37 3 5" xfId="29796"/>
    <cellStyle name="Normal 2 37 3 6" xfId="29797"/>
    <cellStyle name="Normal 2 37 4" xfId="11470"/>
    <cellStyle name="Normal 2 37 4 2" xfId="11471"/>
    <cellStyle name="Normal 2 37 4 2 2" xfId="29798"/>
    <cellStyle name="Normal 2 37 4 2 3" xfId="29799"/>
    <cellStyle name="Normal 2 37 4 3" xfId="11472"/>
    <cellStyle name="Normal 2 37 4 3 2" xfId="29800"/>
    <cellStyle name="Normal 2 37 4 3 3" xfId="29801"/>
    <cellStyle name="Normal 2 37 4 4" xfId="29802"/>
    <cellStyle name="Normal 2 37 4 5" xfId="29803"/>
    <cellStyle name="Normal 2 37 5" xfId="11473"/>
    <cellStyle name="Normal 2 37 5 2" xfId="29804"/>
    <cellStyle name="Normal 2 37 5 3" xfId="29805"/>
    <cellStyle name="Normal 2 37 6" xfId="11474"/>
    <cellStyle name="Normal 2 37 6 2" xfId="29806"/>
    <cellStyle name="Normal 2 37 6 3" xfId="29807"/>
    <cellStyle name="Normal 2 37 7" xfId="29808"/>
    <cellStyle name="Normal 2 37 8" xfId="29809"/>
    <cellStyle name="Normal 2 38" xfId="11475"/>
    <cellStyle name="Normal 2 38 2" xfId="11476"/>
    <cellStyle name="Normal 2 38 2 2" xfId="11477"/>
    <cellStyle name="Normal 2 38 2 2 2" xfId="11478"/>
    <cellStyle name="Normal 2 38 2 2 2 2" xfId="11479"/>
    <cellStyle name="Normal 2 38 2 2 2 2 2" xfId="29810"/>
    <cellStyle name="Normal 2 38 2 2 2 2 3" xfId="29811"/>
    <cellStyle name="Normal 2 38 2 2 2 3" xfId="11480"/>
    <cellStyle name="Normal 2 38 2 2 2 3 2" xfId="29812"/>
    <cellStyle name="Normal 2 38 2 2 2 3 3" xfId="29813"/>
    <cellStyle name="Normal 2 38 2 2 2 4" xfId="29814"/>
    <cellStyle name="Normal 2 38 2 2 2 5" xfId="29815"/>
    <cellStyle name="Normal 2 38 2 2 3" xfId="11481"/>
    <cellStyle name="Normal 2 38 2 2 3 2" xfId="29816"/>
    <cellStyle name="Normal 2 38 2 2 3 3" xfId="29817"/>
    <cellStyle name="Normal 2 38 2 2 4" xfId="11482"/>
    <cellStyle name="Normal 2 38 2 2 4 2" xfId="29818"/>
    <cellStyle name="Normal 2 38 2 2 4 3" xfId="29819"/>
    <cellStyle name="Normal 2 38 2 2 5" xfId="29820"/>
    <cellStyle name="Normal 2 38 2 2 6" xfId="29821"/>
    <cellStyle name="Normal 2 38 2 3" xfId="11483"/>
    <cellStyle name="Normal 2 38 2 3 2" xfId="11484"/>
    <cellStyle name="Normal 2 38 2 3 2 2" xfId="29822"/>
    <cellStyle name="Normal 2 38 2 3 2 3" xfId="29823"/>
    <cellStyle name="Normal 2 38 2 3 3" xfId="11485"/>
    <cellStyle name="Normal 2 38 2 3 3 2" xfId="29824"/>
    <cellStyle name="Normal 2 38 2 3 3 3" xfId="29825"/>
    <cellStyle name="Normal 2 38 2 3 4" xfId="29826"/>
    <cellStyle name="Normal 2 38 2 3 5" xfId="29827"/>
    <cellStyle name="Normal 2 38 2 4" xfId="11486"/>
    <cellStyle name="Normal 2 38 2 4 2" xfId="29828"/>
    <cellStyle name="Normal 2 38 2 4 3" xfId="29829"/>
    <cellStyle name="Normal 2 38 2 5" xfId="11487"/>
    <cellStyle name="Normal 2 38 2 5 2" xfId="29830"/>
    <cellStyle name="Normal 2 38 2 5 3" xfId="29831"/>
    <cellStyle name="Normal 2 38 2 6" xfId="29832"/>
    <cellStyle name="Normal 2 38 2 7" xfId="29833"/>
    <cellStyle name="Normal 2 38 3" xfId="29834"/>
    <cellStyle name="Normal 2 38 4" xfId="29835"/>
    <cellStyle name="Normal 2 39" xfId="11488"/>
    <cellStyle name="Normal 2 39 2" xfId="11489"/>
    <cellStyle name="Normal 2 39 2 2" xfId="11490"/>
    <cellStyle name="Normal 2 39 2 2 2" xfId="11491"/>
    <cellStyle name="Normal 2 39 2 2 2 2" xfId="29836"/>
    <cellStyle name="Normal 2 39 2 2 2 3" xfId="29837"/>
    <cellStyle name="Normal 2 39 2 2 3" xfId="11492"/>
    <cellStyle name="Normal 2 39 2 2 3 2" xfId="29838"/>
    <cellStyle name="Normal 2 39 2 2 3 3" xfId="29839"/>
    <cellStyle name="Normal 2 39 2 2 4" xfId="29840"/>
    <cellStyle name="Normal 2 39 2 2 5" xfId="29841"/>
    <cellStyle name="Normal 2 39 2 3" xfId="11493"/>
    <cellStyle name="Normal 2 39 2 3 2" xfId="29842"/>
    <cellStyle name="Normal 2 39 2 3 3" xfId="29843"/>
    <cellStyle name="Normal 2 39 2 4" xfId="11494"/>
    <cellStyle name="Normal 2 39 2 4 2" xfId="29844"/>
    <cellStyle name="Normal 2 39 2 4 3" xfId="29845"/>
    <cellStyle name="Normal 2 39 2 5" xfId="29846"/>
    <cellStyle name="Normal 2 39 2 6" xfId="29847"/>
    <cellStyle name="Normal 2 39 3" xfId="11495"/>
    <cellStyle name="Normal 2 39 3 2" xfId="11496"/>
    <cellStyle name="Normal 2 39 3 2 2" xfId="29848"/>
    <cellStyle name="Normal 2 39 3 2 3" xfId="29849"/>
    <cellStyle name="Normal 2 39 3 3" xfId="11497"/>
    <cellStyle name="Normal 2 39 3 3 2" xfId="29850"/>
    <cellStyle name="Normal 2 39 3 3 3" xfId="29851"/>
    <cellStyle name="Normal 2 39 3 4" xfId="29852"/>
    <cellStyle name="Normal 2 39 3 5" xfId="29853"/>
    <cellStyle name="Normal 2 39 4" xfId="11498"/>
    <cellStyle name="Normal 2 39 4 2" xfId="29854"/>
    <cellStyle name="Normal 2 39 4 3" xfId="29855"/>
    <cellStyle name="Normal 2 39 5" xfId="11499"/>
    <cellStyle name="Normal 2 39 5 2" xfId="29856"/>
    <cellStyle name="Normal 2 39 5 3" xfId="29857"/>
    <cellStyle name="Normal 2 39 6" xfId="29858"/>
    <cellStyle name="Normal 2 39 7" xfId="29859"/>
    <cellStyle name="Normal 2 4" xfId="11500"/>
    <cellStyle name="Normal 2 4 10" xfId="11501"/>
    <cellStyle name="Normal 2 4 10 2" xfId="11502"/>
    <cellStyle name="Normal 2 4 10 2 2" xfId="29860"/>
    <cellStyle name="Normal 2 4 10 2 3" xfId="29861"/>
    <cellStyle name="Normal 2 4 10 3" xfId="11503"/>
    <cellStyle name="Normal 2 4 10 3 2" xfId="29862"/>
    <cellStyle name="Normal 2 4 10 3 3" xfId="29863"/>
    <cellStyle name="Normal 2 4 10 4" xfId="11504"/>
    <cellStyle name="Normal 2 4 10 4 2" xfId="29864"/>
    <cellStyle name="Normal 2 4 10 4 3" xfId="29865"/>
    <cellStyle name="Normal 2 4 10 5" xfId="11505"/>
    <cellStyle name="Normal 2 4 10 5 2" xfId="29866"/>
    <cellStyle name="Normal 2 4 10 5 3" xfId="29867"/>
    <cellStyle name="Normal 2 4 10 6" xfId="29868"/>
    <cellStyle name="Normal 2 4 10 7" xfId="29869"/>
    <cellStyle name="Normal 2 4 11" xfId="11506"/>
    <cellStyle name="Normal 2 4 11 2" xfId="11507"/>
    <cellStyle name="Normal 2 4 11 2 2" xfId="29870"/>
    <cellStyle name="Normal 2 4 11 2 3" xfId="29871"/>
    <cellStyle name="Normal 2 4 11 3" xfId="11508"/>
    <cellStyle name="Normal 2 4 11 3 2" xfId="29872"/>
    <cellStyle name="Normal 2 4 11 3 3" xfId="29873"/>
    <cellStyle name="Normal 2 4 11 4" xfId="11509"/>
    <cellStyle name="Normal 2 4 11 4 2" xfId="29874"/>
    <cellStyle name="Normal 2 4 11 4 3" xfId="29875"/>
    <cellStyle name="Normal 2 4 11 5" xfId="11510"/>
    <cellStyle name="Normal 2 4 11 5 2" xfId="29876"/>
    <cellStyle name="Normal 2 4 11 5 3" xfId="29877"/>
    <cellStyle name="Normal 2 4 11 6" xfId="29878"/>
    <cellStyle name="Normal 2 4 11 7" xfId="29879"/>
    <cellStyle name="Normal 2 4 12" xfId="11511"/>
    <cellStyle name="Normal 2 4 12 2" xfId="11512"/>
    <cellStyle name="Normal 2 4 12 2 2" xfId="29880"/>
    <cellStyle name="Normal 2 4 12 2 3" xfId="29881"/>
    <cellStyle name="Normal 2 4 12 3" xfId="11513"/>
    <cellStyle name="Normal 2 4 12 3 2" xfId="29882"/>
    <cellStyle name="Normal 2 4 12 3 3" xfId="29883"/>
    <cellStyle name="Normal 2 4 12 4" xfId="11514"/>
    <cellStyle name="Normal 2 4 12 4 2" xfId="29884"/>
    <cellStyle name="Normal 2 4 12 4 3" xfId="29885"/>
    <cellStyle name="Normal 2 4 12 5" xfId="11515"/>
    <cellStyle name="Normal 2 4 12 5 2" xfId="29886"/>
    <cellStyle name="Normal 2 4 12 5 3" xfId="29887"/>
    <cellStyle name="Normal 2 4 12 6" xfId="29888"/>
    <cellStyle name="Normal 2 4 12 7" xfId="29889"/>
    <cellStyle name="Normal 2 4 13" xfId="11516"/>
    <cellStyle name="Normal 2 4 13 2" xfId="11517"/>
    <cellStyle name="Normal 2 4 13 2 2" xfId="29890"/>
    <cellStyle name="Normal 2 4 13 2 3" xfId="29891"/>
    <cellStyle name="Normal 2 4 13 3" xfId="11518"/>
    <cellStyle name="Normal 2 4 13 3 2" xfId="29892"/>
    <cellStyle name="Normal 2 4 13 3 3" xfId="29893"/>
    <cellStyle name="Normal 2 4 13 4" xfId="11519"/>
    <cellStyle name="Normal 2 4 13 4 2" xfId="29894"/>
    <cellStyle name="Normal 2 4 13 4 3" xfId="29895"/>
    <cellStyle name="Normal 2 4 13 5" xfId="11520"/>
    <cellStyle name="Normal 2 4 13 5 2" xfId="29896"/>
    <cellStyle name="Normal 2 4 13 5 3" xfId="29897"/>
    <cellStyle name="Normal 2 4 13 6" xfId="29898"/>
    <cellStyle name="Normal 2 4 13 7" xfId="29899"/>
    <cellStyle name="Normal 2 4 14" xfId="11521"/>
    <cellStyle name="Normal 2 4 14 2" xfId="11522"/>
    <cellStyle name="Normal 2 4 14 2 2" xfId="29900"/>
    <cellStyle name="Normal 2 4 14 2 3" xfId="29901"/>
    <cellStyle name="Normal 2 4 14 3" xfId="11523"/>
    <cellStyle name="Normal 2 4 14 3 2" xfId="29902"/>
    <cellStyle name="Normal 2 4 14 3 3" xfId="29903"/>
    <cellStyle name="Normal 2 4 14 4" xfId="11524"/>
    <cellStyle name="Normal 2 4 14 4 2" xfId="29904"/>
    <cellStyle name="Normal 2 4 14 4 3" xfId="29905"/>
    <cellStyle name="Normal 2 4 14 5" xfId="11525"/>
    <cellStyle name="Normal 2 4 14 5 2" xfId="29906"/>
    <cellStyle name="Normal 2 4 14 5 3" xfId="29907"/>
    <cellStyle name="Normal 2 4 14 6" xfId="29908"/>
    <cellStyle name="Normal 2 4 14 7" xfId="29909"/>
    <cellStyle name="Normal 2 4 15" xfId="11526"/>
    <cellStyle name="Normal 2 4 15 2" xfId="11527"/>
    <cellStyle name="Normal 2 4 15 2 2" xfId="29910"/>
    <cellStyle name="Normal 2 4 15 2 3" xfId="29911"/>
    <cellStyle name="Normal 2 4 15 3" xfId="11528"/>
    <cellStyle name="Normal 2 4 15 3 2" xfId="29912"/>
    <cellStyle name="Normal 2 4 15 3 3" xfId="29913"/>
    <cellStyle name="Normal 2 4 15 4" xfId="11529"/>
    <cellStyle name="Normal 2 4 15 4 2" xfId="29914"/>
    <cellStyle name="Normal 2 4 15 4 3" xfId="29915"/>
    <cellStyle name="Normal 2 4 15 5" xfId="11530"/>
    <cellStyle name="Normal 2 4 15 5 2" xfId="29916"/>
    <cellStyle name="Normal 2 4 15 5 3" xfId="29917"/>
    <cellStyle name="Normal 2 4 15 6" xfId="29918"/>
    <cellStyle name="Normal 2 4 15 7" xfId="29919"/>
    <cellStyle name="Normal 2 4 16" xfId="11531"/>
    <cellStyle name="Normal 2 4 16 2" xfId="11532"/>
    <cellStyle name="Normal 2 4 16 2 2" xfId="29920"/>
    <cellStyle name="Normal 2 4 16 2 3" xfId="29921"/>
    <cellStyle name="Normal 2 4 16 3" xfId="11533"/>
    <cellStyle name="Normal 2 4 16 3 2" xfId="29922"/>
    <cellStyle name="Normal 2 4 16 3 3" xfId="29923"/>
    <cellStyle name="Normal 2 4 16 4" xfId="11534"/>
    <cellStyle name="Normal 2 4 16 4 2" xfId="29924"/>
    <cellStyle name="Normal 2 4 16 4 3" xfId="29925"/>
    <cellStyle name="Normal 2 4 16 5" xfId="11535"/>
    <cellStyle name="Normal 2 4 16 5 2" xfId="29926"/>
    <cellStyle name="Normal 2 4 16 5 3" xfId="29927"/>
    <cellStyle name="Normal 2 4 16 6" xfId="29928"/>
    <cellStyle name="Normal 2 4 16 7" xfId="29929"/>
    <cellStyle name="Normal 2 4 17" xfId="11536"/>
    <cellStyle name="Normal 2 4 17 2" xfId="11537"/>
    <cellStyle name="Normal 2 4 17 2 2" xfId="29930"/>
    <cellStyle name="Normal 2 4 17 2 3" xfId="29931"/>
    <cellStyle name="Normal 2 4 17 3" xfId="11538"/>
    <cellStyle name="Normal 2 4 17 3 2" xfId="29932"/>
    <cellStyle name="Normal 2 4 17 3 3" xfId="29933"/>
    <cellStyle name="Normal 2 4 17 4" xfId="11539"/>
    <cellStyle name="Normal 2 4 17 4 2" xfId="29934"/>
    <cellStyle name="Normal 2 4 17 4 3" xfId="29935"/>
    <cellStyle name="Normal 2 4 17 5" xfId="11540"/>
    <cellStyle name="Normal 2 4 17 5 2" xfId="29936"/>
    <cellStyle name="Normal 2 4 17 5 3" xfId="29937"/>
    <cellStyle name="Normal 2 4 17 6" xfId="29938"/>
    <cellStyle name="Normal 2 4 17 7" xfId="29939"/>
    <cellStyle name="Normal 2 4 18" xfId="11541"/>
    <cellStyle name="Normal 2 4 18 2" xfId="11542"/>
    <cellStyle name="Normal 2 4 18 2 2" xfId="29940"/>
    <cellStyle name="Normal 2 4 18 2 3" xfId="29941"/>
    <cellStyle name="Normal 2 4 18 3" xfId="11543"/>
    <cellStyle name="Normal 2 4 18 3 2" xfId="29942"/>
    <cellStyle name="Normal 2 4 18 3 3" xfId="29943"/>
    <cellStyle name="Normal 2 4 18 4" xfId="11544"/>
    <cellStyle name="Normal 2 4 18 4 2" xfId="29944"/>
    <cellStyle name="Normal 2 4 18 4 3" xfId="29945"/>
    <cellStyle name="Normal 2 4 18 5" xfId="11545"/>
    <cellStyle name="Normal 2 4 18 5 2" xfId="29946"/>
    <cellStyle name="Normal 2 4 18 5 3" xfId="29947"/>
    <cellStyle name="Normal 2 4 18 6" xfId="29948"/>
    <cellStyle name="Normal 2 4 18 7" xfId="29949"/>
    <cellStyle name="Normal 2 4 19" xfId="11546"/>
    <cellStyle name="Normal 2 4 19 2" xfId="11547"/>
    <cellStyle name="Normal 2 4 19 2 2" xfId="29950"/>
    <cellStyle name="Normal 2 4 19 2 3" xfId="29951"/>
    <cellStyle name="Normal 2 4 19 3" xfId="11548"/>
    <cellStyle name="Normal 2 4 19 3 2" xfId="29952"/>
    <cellStyle name="Normal 2 4 19 3 3" xfId="29953"/>
    <cellStyle name="Normal 2 4 19 4" xfId="11549"/>
    <cellStyle name="Normal 2 4 19 4 2" xfId="29954"/>
    <cellStyle name="Normal 2 4 19 4 3" xfId="29955"/>
    <cellStyle name="Normal 2 4 19 5" xfId="11550"/>
    <cellStyle name="Normal 2 4 19 5 2" xfId="29956"/>
    <cellStyle name="Normal 2 4 19 5 3" xfId="29957"/>
    <cellStyle name="Normal 2 4 19 6" xfId="29958"/>
    <cellStyle name="Normal 2 4 19 7" xfId="29959"/>
    <cellStyle name="Normal 2 4 2" xfId="11551"/>
    <cellStyle name="Normal 2 4 2 10" xfId="11552"/>
    <cellStyle name="Normal 2 4 2 10 10" xfId="29960"/>
    <cellStyle name="Normal 2 4 2 10 11" xfId="29961"/>
    <cellStyle name="Normal 2 4 2 10 2" xfId="11553"/>
    <cellStyle name="Normal 2 4 2 10 2 2" xfId="11554"/>
    <cellStyle name="Normal 2 4 2 10 2 2 2" xfId="11555"/>
    <cellStyle name="Normal 2 4 2 10 2 2 2 2" xfId="11556"/>
    <cellStyle name="Normal 2 4 2 10 2 2 2 2 2" xfId="11557"/>
    <cellStyle name="Normal 2 4 2 10 2 2 2 2 2 2" xfId="29962"/>
    <cellStyle name="Normal 2 4 2 10 2 2 2 2 2 3" xfId="29963"/>
    <cellStyle name="Normal 2 4 2 10 2 2 2 2 3" xfId="11558"/>
    <cellStyle name="Normal 2 4 2 10 2 2 2 2 3 2" xfId="29964"/>
    <cellStyle name="Normal 2 4 2 10 2 2 2 2 3 3" xfId="29965"/>
    <cellStyle name="Normal 2 4 2 10 2 2 2 2 4" xfId="29966"/>
    <cellStyle name="Normal 2 4 2 10 2 2 2 2 5" xfId="29967"/>
    <cellStyle name="Normal 2 4 2 10 2 2 2 3" xfId="11559"/>
    <cellStyle name="Normal 2 4 2 10 2 2 2 3 2" xfId="29968"/>
    <cellStyle name="Normal 2 4 2 10 2 2 2 3 3" xfId="29969"/>
    <cellStyle name="Normal 2 4 2 10 2 2 2 4" xfId="11560"/>
    <cellStyle name="Normal 2 4 2 10 2 2 2 4 2" xfId="29970"/>
    <cellStyle name="Normal 2 4 2 10 2 2 2 4 3" xfId="29971"/>
    <cellStyle name="Normal 2 4 2 10 2 2 2 5" xfId="29972"/>
    <cellStyle name="Normal 2 4 2 10 2 2 2 6" xfId="29973"/>
    <cellStyle name="Normal 2 4 2 10 2 2 3" xfId="11561"/>
    <cellStyle name="Normal 2 4 2 10 2 2 3 2" xfId="11562"/>
    <cellStyle name="Normal 2 4 2 10 2 2 3 2 2" xfId="29974"/>
    <cellStyle name="Normal 2 4 2 10 2 2 3 2 3" xfId="29975"/>
    <cellStyle name="Normal 2 4 2 10 2 2 3 3" xfId="11563"/>
    <cellStyle name="Normal 2 4 2 10 2 2 3 3 2" xfId="29976"/>
    <cellStyle name="Normal 2 4 2 10 2 2 3 3 3" xfId="29977"/>
    <cellStyle name="Normal 2 4 2 10 2 2 3 4" xfId="29978"/>
    <cellStyle name="Normal 2 4 2 10 2 2 3 5" xfId="29979"/>
    <cellStyle name="Normal 2 4 2 10 2 2 4" xfId="11564"/>
    <cellStyle name="Normal 2 4 2 10 2 2 4 2" xfId="29980"/>
    <cellStyle name="Normal 2 4 2 10 2 2 4 3" xfId="29981"/>
    <cellStyle name="Normal 2 4 2 10 2 2 5" xfId="11565"/>
    <cellStyle name="Normal 2 4 2 10 2 2 5 2" xfId="29982"/>
    <cellStyle name="Normal 2 4 2 10 2 2 5 3" xfId="29983"/>
    <cellStyle name="Normal 2 4 2 10 2 2 6" xfId="29984"/>
    <cellStyle name="Normal 2 4 2 10 2 2 7" xfId="29985"/>
    <cellStyle name="Normal 2 4 2 10 2 3" xfId="11566"/>
    <cellStyle name="Normal 2 4 2 10 2 3 2" xfId="11567"/>
    <cellStyle name="Normal 2 4 2 10 2 3 2 2" xfId="11568"/>
    <cellStyle name="Normal 2 4 2 10 2 3 2 2 2" xfId="29986"/>
    <cellStyle name="Normal 2 4 2 10 2 3 2 2 3" xfId="29987"/>
    <cellStyle name="Normal 2 4 2 10 2 3 2 3" xfId="11569"/>
    <cellStyle name="Normal 2 4 2 10 2 3 2 3 2" xfId="29988"/>
    <cellStyle name="Normal 2 4 2 10 2 3 2 3 3" xfId="29989"/>
    <cellStyle name="Normal 2 4 2 10 2 3 2 4" xfId="29990"/>
    <cellStyle name="Normal 2 4 2 10 2 3 2 5" xfId="29991"/>
    <cellStyle name="Normal 2 4 2 10 2 3 3" xfId="11570"/>
    <cellStyle name="Normal 2 4 2 10 2 3 3 2" xfId="29992"/>
    <cellStyle name="Normal 2 4 2 10 2 3 3 3" xfId="29993"/>
    <cellStyle name="Normal 2 4 2 10 2 3 4" xfId="11571"/>
    <cellStyle name="Normal 2 4 2 10 2 3 4 2" xfId="29994"/>
    <cellStyle name="Normal 2 4 2 10 2 3 4 3" xfId="29995"/>
    <cellStyle name="Normal 2 4 2 10 2 3 5" xfId="29996"/>
    <cellStyle name="Normal 2 4 2 10 2 3 6" xfId="29997"/>
    <cellStyle name="Normal 2 4 2 10 2 4" xfId="11572"/>
    <cellStyle name="Normal 2 4 2 10 2 4 2" xfId="11573"/>
    <cellStyle name="Normal 2 4 2 10 2 4 2 2" xfId="29998"/>
    <cellStyle name="Normal 2 4 2 10 2 4 2 3" xfId="29999"/>
    <cellStyle name="Normal 2 4 2 10 2 4 3" xfId="11574"/>
    <cellStyle name="Normal 2 4 2 10 2 4 3 2" xfId="30000"/>
    <cellStyle name="Normal 2 4 2 10 2 4 3 3" xfId="30001"/>
    <cellStyle name="Normal 2 4 2 10 2 4 4" xfId="30002"/>
    <cellStyle name="Normal 2 4 2 10 2 4 5" xfId="30003"/>
    <cellStyle name="Normal 2 4 2 10 2 5" xfId="11575"/>
    <cellStyle name="Normal 2 4 2 10 2 5 2" xfId="30004"/>
    <cellStyle name="Normal 2 4 2 10 2 5 3" xfId="30005"/>
    <cellStyle name="Normal 2 4 2 10 2 6" xfId="11576"/>
    <cellStyle name="Normal 2 4 2 10 2 6 2" xfId="30006"/>
    <cellStyle name="Normal 2 4 2 10 2 6 3" xfId="30007"/>
    <cellStyle name="Normal 2 4 2 10 2 7" xfId="30008"/>
    <cellStyle name="Normal 2 4 2 10 2 8" xfId="30009"/>
    <cellStyle name="Normal 2 4 2 10 3" xfId="11577"/>
    <cellStyle name="Normal 2 4 2 10 3 2" xfId="11578"/>
    <cellStyle name="Normal 2 4 2 10 3 2 2" xfId="11579"/>
    <cellStyle name="Normal 2 4 2 10 3 2 2 2" xfId="11580"/>
    <cellStyle name="Normal 2 4 2 10 3 2 2 2 2" xfId="11581"/>
    <cellStyle name="Normal 2 4 2 10 3 2 2 2 2 2" xfId="30010"/>
    <cellStyle name="Normal 2 4 2 10 3 2 2 2 2 3" xfId="30011"/>
    <cellStyle name="Normal 2 4 2 10 3 2 2 2 3" xfId="11582"/>
    <cellStyle name="Normal 2 4 2 10 3 2 2 2 3 2" xfId="30012"/>
    <cellStyle name="Normal 2 4 2 10 3 2 2 2 3 3" xfId="30013"/>
    <cellStyle name="Normal 2 4 2 10 3 2 2 2 4" xfId="30014"/>
    <cellStyle name="Normal 2 4 2 10 3 2 2 2 5" xfId="30015"/>
    <cellStyle name="Normal 2 4 2 10 3 2 2 3" xfId="11583"/>
    <cellStyle name="Normal 2 4 2 10 3 2 2 3 2" xfId="30016"/>
    <cellStyle name="Normal 2 4 2 10 3 2 2 3 3" xfId="30017"/>
    <cellStyle name="Normal 2 4 2 10 3 2 2 4" xfId="11584"/>
    <cellStyle name="Normal 2 4 2 10 3 2 2 4 2" xfId="30018"/>
    <cellStyle name="Normal 2 4 2 10 3 2 2 4 3" xfId="30019"/>
    <cellStyle name="Normal 2 4 2 10 3 2 2 5" xfId="30020"/>
    <cellStyle name="Normal 2 4 2 10 3 2 2 6" xfId="30021"/>
    <cellStyle name="Normal 2 4 2 10 3 2 3" xfId="11585"/>
    <cellStyle name="Normal 2 4 2 10 3 2 3 2" xfId="11586"/>
    <cellStyle name="Normal 2 4 2 10 3 2 3 2 2" xfId="30022"/>
    <cellStyle name="Normal 2 4 2 10 3 2 3 2 3" xfId="30023"/>
    <cellStyle name="Normal 2 4 2 10 3 2 3 3" xfId="11587"/>
    <cellStyle name="Normal 2 4 2 10 3 2 3 3 2" xfId="30024"/>
    <cellStyle name="Normal 2 4 2 10 3 2 3 3 3" xfId="30025"/>
    <cellStyle name="Normal 2 4 2 10 3 2 3 4" xfId="30026"/>
    <cellStyle name="Normal 2 4 2 10 3 2 3 5" xfId="30027"/>
    <cellStyle name="Normal 2 4 2 10 3 2 4" xfId="11588"/>
    <cellStyle name="Normal 2 4 2 10 3 2 4 2" xfId="30028"/>
    <cellStyle name="Normal 2 4 2 10 3 2 4 3" xfId="30029"/>
    <cellStyle name="Normal 2 4 2 10 3 2 5" xfId="11589"/>
    <cellStyle name="Normal 2 4 2 10 3 2 5 2" xfId="30030"/>
    <cellStyle name="Normal 2 4 2 10 3 2 5 3" xfId="30031"/>
    <cellStyle name="Normal 2 4 2 10 3 2 6" xfId="30032"/>
    <cellStyle name="Normal 2 4 2 10 3 2 7" xfId="30033"/>
    <cellStyle name="Normal 2 4 2 10 3 3" xfId="11590"/>
    <cellStyle name="Normal 2 4 2 10 3 3 2" xfId="11591"/>
    <cellStyle name="Normal 2 4 2 10 3 3 2 2" xfId="11592"/>
    <cellStyle name="Normal 2 4 2 10 3 3 2 2 2" xfId="30034"/>
    <cellStyle name="Normal 2 4 2 10 3 3 2 2 3" xfId="30035"/>
    <cellStyle name="Normal 2 4 2 10 3 3 2 3" xfId="11593"/>
    <cellStyle name="Normal 2 4 2 10 3 3 2 3 2" xfId="30036"/>
    <cellStyle name="Normal 2 4 2 10 3 3 2 3 3" xfId="30037"/>
    <cellStyle name="Normal 2 4 2 10 3 3 2 4" xfId="30038"/>
    <cellStyle name="Normal 2 4 2 10 3 3 2 5" xfId="30039"/>
    <cellStyle name="Normal 2 4 2 10 3 3 3" xfId="11594"/>
    <cellStyle name="Normal 2 4 2 10 3 3 3 2" xfId="30040"/>
    <cellStyle name="Normal 2 4 2 10 3 3 3 3" xfId="30041"/>
    <cellStyle name="Normal 2 4 2 10 3 3 4" xfId="11595"/>
    <cellStyle name="Normal 2 4 2 10 3 3 4 2" xfId="30042"/>
    <cellStyle name="Normal 2 4 2 10 3 3 4 3" xfId="30043"/>
    <cellStyle name="Normal 2 4 2 10 3 3 5" xfId="30044"/>
    <cellStyle name="Normal 2 4 2 10 3 3 6" xfId="30045"/>
    <cellStyle name="Normal 2 4 2 10 3 4" xfId="11596"/>
    <cellStyle name="Normal 2 4 2 10 3 4 2" xfId="11597"/>
    <cellStyle name="Normal 2 4 2 10 3 4 2 2" xfId="30046"/>
    <cellStyle name="Normal 2 4 2 10 3 4 2 3" xfId="30047"/>
    <cellStyle name="Normal 2 4 2 10 3 4 3" xfId="11598"/>
    <cellStyle name="Normal 2 4 2 10 3 4 3 2" xfId="30048"/>
    <cellStyle name="Normal 2 4 2 10 3 4 3 3" xfId="30049"/>
    <cellStyle name="Normal 2 4 2 10 3 4 4" xfId="30050"/>
    <cellStyle name="Normal 2 4 2 10 3 4 5" xfId="30051"/>
    <cellStyle name="Normal 2 4 2 10 3 5" xfId="11599"/>
    <cellStyle name="Normal 2 4 2 10 3 5 2" xfId="30052"/>
    <cellStyle name="Normal 2 4 2 10 3 5 3" xfId="30053"/>
    <cellStyle name="Normal 2 4 2 10 3 6" xfId="11600"/>
    <cellStyle name="Normal 2 4 2 10 3 6 2" xfId="30054"/>
    <cellStyle name="Normal 2 4 2 10 3 6 3" xfId="30055"/>
    <cellStyle name="Normal 2 4 2 10 3 7" xfId="30056"/>
    <cellStyle name="Normal 2 4 2 10 3 8" xfId="30057"/>
    <cellStyle name="Normal 2 4 2 10 4" xfId="11601"/>
    <cellStyle name="Normal 2 4 2 10 4 2" xfId="11602"/>
    <cellStyle name="Normal 2 4 2 10 4 2 2" xfId="11603"/>
    <cellStyle name="Normal 2 4 2 10 4 2 2 2" xfId="11604"/>
    <cellStyle name="Normal 2 4 2 10 4 2 2 2 2" xfId="11605"/>
    <cellStyle name="Normal 2 4 2 10 4 2 2 2 2 2" xfId="30058"/>
    <cellStyle name="Normal 2 4 2 10 4 2 2 2 2 3" xfId="30059"/>
    <cellStyle name="Normal 2 4 2 10 4 2 2 2 3" xfId="11606"/>
    <cellStyle name="Normal 2 4 2 10 4 2 2 2 3 2" xfId="30060"/>
    <cellStyle name="Normal 2 4 2 10 4 2 2 2 3 3" xfId="30061"/>
    <cellStyle name="Normal 2 4 2 10 4 2 2 2 4" xfId="30062"/>
    <cellStyle name="Normal 2 4 2 10 4 2 2 2 5" xfId="30063"/>
    <cellStyle name="Normal 2 4 2 10 4 2 2 3" xfId="11607"/>
    <cellStyle name="Normal 2 4 2 10 4 2 2 3 2" xfId="30064"/>
    <cellStyle name="Normal 2 4 2 10 4 2 2 3 3" xfId="30065"/>
    <cellStyle name="Normal 2 4 2 10 4 2 2 4" xfId="11608"/>
    <cellStyle name="Normal 2 4 2 10 4 2 2 4 2" xfId="30066"/>
    <cellStyle name="Normal 2 4 2 10 4 2 2 4 3" xfId="30067"/>
    <cellStyle name="Normal 2 4 2 10 4 2 2 5" xfId="30068"/>
    <cellStyle name="Normal 2 4 2 10 4 2 2 6" xfId="30069"/>
    <cellStyle name="Normal 2 4 2 10 4 2 3" xfId="11609"/>
    <cellStyle name="Normal 2 4 2 10 4 2 3 2" xfId="11610"/>
    <cellStyle name="Normal 2 4 2 10 4 2 3 2 2" xfId="30070"/>
    <cellStyle name="Normal 2 4 2 10 4 2 3 2 3" xfId="30071"/>
    <cellStyle name="Normal 2 4 2 10 4 2 3 3" xfId="11611"/>
    <cellStyle name="Normal 2 4 2 10 4 2 3 3 2" xfId="30072"/>
    <cellStyle name="Normal 2 4 2 10 4 2 3 3 3" xfId="30073"/>
    <cellStyle name="Normal 2 4 2 10 4 2 3 4" xfId="30074"/>
    <cellStyle name="Normal 2 4 2 10 4 2 3 5" xfId="30075"/>
    <cellStyle name="Normal 2 4 2 10 4 2 4" xfId="11612"/>
    <cellStyle name="Normal 2 4 2 10 4 2 4 2" xfId="30076"/>
    <cellStyle name="Normal 2 4 2 10 4 2 4 3" xfId="30077"/>
    <cellStyle name="Normal 2 4 2 10 4 2 5" xfId="11613"/>
    <cellStyle name="Normal 2 4 2 10 4 2 5 2" xfId="30078"/>
    <cellStyle name="Normal 2 4 2 10 4 2 5 3" xfId="30079"/>
    <cellStyle name="Normal 2 4 2 10 4 2 6" xfId="30080"/>
    <cellStyle name="Normal 2 4 2 10 4 2 7" xfId="30081"/>
    <cellStyle name="Normal 2 4 2 10 4 3" xfId="11614"/>
    <cellStyle name="Normal 2 4 2 10 4 3 2" xfId="11615"/>
    <cellStyle name="Normal 2 4 2 10 4 3 2 2" xfId="11616"/>
    <cellStyle name="Normal 2 4 2 10 4 3 2 2 2" xfId="30082"/>
    <cellStyle name="Normal 2 4 2 10 4 3 2 2 3" xfId="30083"/>
    <cellStyle name="Normal 2 4 2 10 4 3 2 3" xfId="11617"/>
    <cellStyle name="Normal 2 4 2 10 4 3 2 3 2" xfId="30084"/>
    <cellStyle name="Normal 2 4 2 10 4 3 2 3 3" xfId="30085"/>
    <cellStyle name="Normal 2 4 2 10 4 3 2 4" xfId="30086"/>
    <cellStyle name="Normal 2 4 2 10 4 3 2 5" xfId="30087"/>
    <cellStyle name="Normal 2 4 2 10 4 3 3" xfId="11618"/>
    <cellStyle name="Normal 2 4 2 10 4 3 3 2" xfId="30088"/>
    <cellStyle name="Normal 2 4 2 10 4 3 3 3" xfId="30089"/>
    <cellStyle name="Normal 2 4 2 10 4 3 4" xfId="11619"/>
    <cellStyle name="Normal 2 4 2 10 4 3 4 2" xfId="30090"/>
    <cellStyle name="Normal 2 4 2 10 4 3 4 3" xfId="30091"/>
    <cellStyle name="Normal 2 4 2 10 4 3 5" xfId="30092"/>
    <cellStyle name="Normal 2 4 2 10 4 3 6" xfId="30093"/>
    <cellStyle name="Normal 2 4 2 10 4 4" xfId="11620"/>
    <cellStyle name="Normal 2 4 2 10 4 4 2" xfId="11621"/>
    <cellStyle name="Normal 2 4 2 10 4 4 2 2" xfId="30094"/>
    <cellStyle name="Normal 2 4 2 10 4 4 2 3" xfId="30095"/>
    <cellStyle name="Normal 2 4 2 10 4 4 3" xfId="11622"/>
    <cellStyle name="Normal 2 4 2 10 4 4 3 2" xfId="30096"/>
    <cellStyle name="Normal 2 4 2 10 4 4 3 3" xfId="30097"/>
    <cellStyle name="Normal 2 4 2 10 4 4 4" xfId="30098"/>
    <cellStyle name="Normal 2 4 2 10 4 4 5" xfId="30099"/>
    <cellStyle name="Normal 2 4 2 10 4 5" xfId="11623"/>
    <cellStyle name="Normal 2 4 2 10 4 5 2" xfId="30100"/>
    <cellStyle name="Normal 2 4 2 10 4 5 3" xfId="30101"/>
    <cellStyle name="Normal 2 4 2 10 4 6" xfId="11624"/>
    <cellStyle name="Normal 2 4 2 10 4 6 2" xfId="30102"/>
    <cellStyle name="Normal 2 4 2 10 4 6 3" xfId="30103"/>
    <cellStyle name="Normal 2 4 2 10 4 7" xfId="30104"/>
    <cellStyle name="Normal 2 4 2 10 4 8" xfId="30105"/>
    <cellStyle name="Normal 2 4 2 10 5" xfId="11625"/>
    <cellStyle name="Normal 2 4 2 10 5 2" xfId="11626"/>
    <cellStyle name="Normal 2 4 2 10 5 2 2" xfId="11627"/>
    <cellStyle name="Normal 2 4 2 10 5 2 2 2" xfId="11628"/>
    <cellStyle name="Normal 2 4 2 10 5 2 2 2 2" xfId="30106"/>
    <cellStyle name="Normal 2 4 2 10 5 2 2 2 3" xfId="30107"/>
    <cellStyle name="Normal 2 4 2 10 5 2 2 3" xfId="11629"/>
    <cellStyle name="Normal 2 4 2 10 5 2 2 3 2" xfId="30108"/>
    <cellStyle name="Normal 2 4 2 10 5 2 2 3 3" xfId="30109"/>
    <cellStyle name="Normal 2 4 2 10 5 2 2 4" xfId="30110"/>
    <cellStyle name="Normal 2 4 2 10 5 2 2 5" xfId="30111"/>
    <cellStyle name="Normal 2 4 2 10 5 2 3" xfId="11630"/>
    <cellStyle name="Normal 2 4 2 10 5 2 3 2" xfId="30112"/>
    <cellStyle name="Normal 2 4 2 10 5 2 3 3" xfId="30113"/>
    <cellStyle name="Normal 2 4 2 10 5 2 4" xfId="11631"/>
    <cellStyle name="Normal 2 4 2 10 5 2 4 2" xfId="30114"/>
    <cellStyle name="Normal 2 4 2 10 5 2 4 3" xfId="30115"/>
    <cellStyle name="Normal 2 4 2 10 5 2 5" xfId="30116"/>
    <cellStyle name="Normal 2 4 2 10 5 2 6" xfId="30117"/>
    <cellStyle name="Normal 2 4 2 10 5 3" xfId="11632"/>
    <cellStyle name="Normal 2 4 2 10 5 3 2" xfId="11633"/>
    <cellStyle name="Normal 2 4 2 10 5 3 2 2" xfId="30118"/>
    <cellStyle name="Normal 2 4 2 10 5 3 2 3" xfId="30119"/>
    <cellStyle name="Normal 2 4 2 10 5 3 3" xfId="11634"/>
    <cellStyle name="Normal 2 4 2 10 5 3 3 2" xfId="30120"/>
    <cellStyle name="Normal 2 4 2 10 5 3 3 3" xfId="30121"/>
    <cellStyle name="Normal 2 4 2 10 5 3 4" xfId="30122"/>
    <cellStyle name="Normal 2 4 2 10 5 3 5" xfId="30123"/>
    <cellStyle name="Normal 2 4 2 10 5 4" xfId="11635"/>
    <cellStyle name="Normal 2 4 2 10 5 4 2" xfId="30124"/>
    <cellStyle name="Normal 2 4 2 10 5 4 3" xfId="30125"/>
    <cellStyle name="Normal 2 4 2 10 5 5" xfId="11636"/>
    <cellStyle name="Normal 2 4 2 10 5 5 2" xfId="30126"/>
    <cellStyle name="Normal 2 4 2 10 5 5 3" xfId="30127"/>
    <cellStyle name="Normal 2 4 2 10 5 6" xfId="30128"/>
    <cellStyle name="Normal 2 4 2 10 5 7" xfId="30129"/>
    <cellStyle name="Normal 2 4 2 10 6" xfId="11637"/>
    <cellStyle name="Normal 2 4 2 10 6 2" xfId="11638"/>
    <cellStyle name="Normal 2 4 2 10 6 2 2" xfId="11639"/>
    <cellStyle name="Normal 2 4 2 10 6 2 2 2" xfId="30130"/>
    <cellStyle name="Normal 2 4 2 10 6 2 2 3" xfId="30131"/>
    <cellStyle name="Normal 2 4 2 10 6 2 3" xfId="11640"/>
    <cellStyle name="Normal 2 4 2 10 6 2 3 2" xfId="30132"/>
    <cellStyle name="Normal 2 4 2 10 6 2 3 3" xfId="30133"/>
    <cellStyle name="Normal 2 4 2 10 6 2 4" xfId="30134"/>
    <cellStyle name="Normal 2 4 2 10 6 2 5" xfId="30135"/>
    <cellStyle name="Normal 2 4 2 10 6 3" xfId="11641"/>
    <cellStyle name="Normal 2 4 2 10 6 3 2" xfId="30136"/>
    <cellStyle name="Normal 2 4 2 10 6 3 3" xfId="30137"/>
    <cellStyle name="Normal 2 4 2 10 6 4" xfId="11642"/>
    <cellStyle name="Normal 2 4 2 10 6 4 2" xfId="30138"/>
    <cellStyle name="Normal 2 4 2 10 6 4 3" xfId="30139"/>
    <cellStyle name="Normal 2 4 2 10 6 5" xfId="30140"/>
    <cellStyle name="Normal 2 4 2 10 6 6" xfId="30141"/>
    <cellStyle name="Normal 2 4 2 10 7" xfId="11643"/>
    <cellStyle name="Normal 2 4 2 10 7 2" xfId="11644"/>
    <cellStyle name="Normal 2 4 2 10 7 2 2" xfId="30142"/>
    <cellStyle name="Normal 2 4 2 10 7 2 3" xfId="30143"/>
    <cellStyle name="Normal 2 4 2 10 7 3" xfId="11645"/>
    <cellStyle name="Normal 2 4 2 10 7 3 2" xfId="30144"/>
    <cellStyle name="Normal 2 4 2 10 7 3 3" xfId="30145"/>
    <cellStyle name="Normal 2 4 2 10 7 4" xfId="30146"/>
    <cellStyle name="Normal 2 4 2 10 7 5" xfId="30147"/>
    <cellStyle name="Normal 2 4 2 10 8" xfId="11646"/>
    <cellStyle name="Normal 2 4 2 10 8 2" xfId="30148"/>
    <cellStyle name="Normal 2 4 2 10 8 3" xfId="30149"/>
    <cellStyle name="Normal 2 4 2 10 9" xfId="11647"/>
    <cellStyle name="Normal 2 4 2 10 9 2" xfId="30150"/>
    <cellStyle name="Normal 2 4 2 10 9 3" xfId="30151"/>
    <cellStyle name="Normal 2 4 2 11" xfId="11648"/>
    <cellStyle name="Normal 2 4 2 11 10" xfId="30152"/>
    <cellStyle name="Normal 2 4 2 11 11" xfId="30153"/>
    <cellStyle name="Normal 2 4 2 11 2" xfId="11649"/>
    <cellStyle name="Normal 2 4 2 11 2 2" xfId="11650"/>
    <cellStyle name="Normal 2 4 2 11 2 2 2" xfId="11651"/>
    <cellStyle name="Normal 2 4 2 11 2 2 2 2" xfId="11652"/>
    <cellStyle name="Normal 2 4 2 11 2 2 2 2 2" xfId="11653"/>
    <cellStyle name="Normal 2 4 2 11 2 2 2 2 2 2" xfId="30154"/>
    <cellStyle name="Normal 2 4 2 11 2 2 2 2 2 3" xfId="30155"/>
    <cellStyle name="Normal 2 4 2 11 2 2 2 2 3" xfId="11654"/>
    <cellStyle name="Normal 2 4 2 11 2 2 2 2 3 2" xfId="30156"/>
    <cellStyle name="Normal 2 4 2 11 2 2 2 2 3 3" xfId="30157"/>
    <cellStyle name="Normal 2 4 2 11 2 2 2 2 4" xfId="30158"/>
    <cellStyle name="Normal 2 4 2 11 2 2 2 2 5" xfId="30159"/>
    <cellStyle name="Normal 2 4 2 11 2 2 2 3" xfId="11655"/>
    <cellStyle name="Normal 2 4 2 11 2 2 2 3 2" xfId="30160"/>
    <cellStyle name="Normal 2 4 2 11 2 2 2 3 3" xfId="30161"/>
    <cellStyle name="Normal 2 4 2 11 2 2 2 4" xfId="11656"/>
    <cellStyle name="Normal 2 4 2 11 2 2 2 4 2" xfId="30162"/>
    <cellStyle name="Normal 2 4 2 11 2 2 2 4 3" xfId="30163"/>
    <cellStyle name="Normal 2 4 2 11 2 2 2 5" xfId="30164"/>
    <cellStyle name="Normal 2 4 2 11 2 2 2 6" xfId="30165"/>
    <cellStyle name="Normal 2 4 2 11 2 2 3" xfId="11657"/>
    <cellStyle name="Normal 2 4 2 11 2 2 3 2" xfId="11658"/>
    <cellStyle name="Normal 2 4 2 11 2 2 3 2 2" xfId="30166"/>
    <cellStyle name="Normal 2 4 2 11 2 2 3 2 3" xfId="30167"/>
    <cellStyle name="Normal 2 4 2 11 2 2 3 3" xfId="11659"/>
    <cellStyle name="Normal 2 4 2 11 2 2 3 3 2" xfId="30168"/>
    <cellStyle name="Normal 2 4 2 11 2 2 3 3 3" xfId="30169"/>
    <cellStyle name="Normal 2 4 2 11 2 2 3 4" xfId="30170"/>
    <cellStyle name="Normal 2 4 2 11 2 2 3 5" xfId="30171"/>
    <cellStyle name="Normal 2 4 2 11 2 2 4" xfId="11660"/>
    <cellStyle name="Normal 2 4 2 11 2 2 4 2" xfId="30172"/>
    <cellStyle name="Normal 2 4 2 11 2 2 4 3" xfId="30173"/>
    <cellStyle name="Normal 2 4 2 11 2 2 5" xfId="11661"/>
    <cellStyle name="Normal 2 4 2 11 2 2 5 2" xfId="30174"/>
    <cellStyle name="Normal 2 4 2 11 2 2 5 3" xfId="30175"/>
    <cellStyle name="Normal 2 4 2 11 2 2 6" xfId="30176"/>
    <cellStyle name="Normal 2 4 2 11 2 2 7" xfId="30177"/>
    <cellStyle name="Normal 2 4 2 11 2 3" xfId="11662"/>
    <cellStyle name="Normal 2 4 2 11 2 3 2" xfId="11663"/>
    <cellStyle name="Normal 2 4 2 11 2 3 2 2" xfId="11664"/>
    <cellStyle name="Normal 2 4 2 11 2 3 2 2 2" xfId="30178"/>
    <cellStyle name="Normal 2 4 2 11 2 3 2 2 3" xfId="30179"/>
    <cellStyle name="Normal 2 4 2 11 2 3 2 3" xfId="11665"/>
    <cellStyle name="Normal 2 4 2 11 2 3 2 3 2" xfId="30180"/>
    <cellStyle name="Normal 2 4 2 11 2 3 2 3 3" xfId="30181"/>
    <cellStyle name="Normal 2 4 2 11 2 3 2 4" xfId="30182"/>
    <cellStyle name="Normal 2 4 2 11 2 3 2 5" xfId="30183"/>
    <cellStyle name="Normal 2 4 2 11 2 3 3" xfId="11666"/>
    <cellStyle name="Normal 2 4 2 11 2 3 3 2" xfId="30184"/>
    <cellStyle name="Normal 2 4 2 11 2 3 3 3" xfId="30185"/>
    <cellStyle name="Normal 2 4 2 11 2 3 4" xfId="11667"/>
    <cellStyle name="Normal 2 4 2 11 2 3 4 2" xfId="30186"/>
    <cellStyle name="Normal 2 4 2 11 2 3 4 3" xfId="30187"/>
    <cellStyle name="Normal 2 4 2 11 2 3 5" xfId="30188"/>
    <cellStyle name="Normal 2 4 2 11 2 3 6" xfId="30189"/>
    <cellStyle name="Normal 2 4 2 11 2 4" xfId="11668"/>
    <cellStyle name="Normal 2 4 2 11 2 4 2" xfId="11669"/>
    <cellStyle name="Normal 2 4 2 11 2 4 2 2" xfId="30190"/>
    <cellStyle name="Normal 2 4 2 11 2 4 2 3" xfId="30191"/>
    <cellStyle name="Normal 2 4 2 11 2 4 3" xfId="11670"/>
    <cellStyle name="Normal 2 4 2 11 2 4 3 2" xfId="30192"/>
    <cellStyle name="Normal 2 4 2 11 2 4 3 3" xfId="30193"/>
    <cellStyle name="Normal 2 4 2 11 2 4 4" xfId="30194"/>
    <cellStyle name="Normal 2 4 2 11 2 4 5" xfId="30195"/>
    <cellStyle name="Normal 2 4 2 11 2 5" xfId="11671"/>
    <cellStyle name="Normal 2 4 2 11 2 5 2" xfId="30196"/>
    <cellStyle name="Normal 2 4 2 11 2 5 3" xfId="30197"/>
    <cellStyle name="Normal 2 4 2 11 2 6" xfId="11672"/>
    <cellStyle name="Normal 2 4 2 11 2 6 2" xfId="30198"/>
    <cellStyle name="Normal 2 4 2 11 2 6 3" xfId="30199"/>
    <cellStyle name="Normal 2 4 2 11 2 7" xfId="30200"/>
    <cellStyle name="Normal 2 4 2 11 2 8" xfId="30201"/>
    <cellStyle name="Normal 2 4 2 11 3" xfId="11673"/>
    <cellStyle name="Normal 2 4 2 11 3 2" xfId="11674"/>
    <cellStyle name="Normal 2 4 2 11 3 2 2" xfId="11675"/>
    <cellStyle name="Normal 2 4 2 11 3 2 2 2" xfId="11676"/>
    <cellStyle name="Normal 2 4 2 11 3 2 2 2 2" xfId="11677"/>
    <cellStyle name="Normal 2 4 2 11 3 2 2 2 2 2" xfId="30202"/>
    <cellStyle name="Normal 2 4 2 11 3 2 2 2 2 3" xfId="30203"/>
    <cellStyle name="Normal 2 4 2 11 3 2 2 2 3" xfId="11678"/>
    <cellStyle name="Normal 2 4 2 11 3 2 2 2 3 2" xfId="30204"/>
    <cellStyle name="Normal 2 4 2 11 3 2 2 2 3 3" xfId="30205"/>
    <cellStyle name="Normal 2 4 2 11 3 2 2 2 4" xfId="30206"/>
    <cellStyle name="Normal 2 4 2 11 3 2 2 2 5" xfId="30207"/>
    <cellStyle name="Normal 2 4 2 11 3 2 2 3" xfId="11679"/>
    <cellStyle name="Normal 2 4 2 11 3 2 2 3 2" xfId="30208"/>
    <cellStyle name="Normal 2 4 2 11 3 2 2 3 3" xfId="30209"/>
    <cellStyle name="Normal 2 4 2 11 3 2 2 4" xfId="11680"/>
    <cellStyle name="Normal 2 4 2 11 3 2 2 4 2" xfId="30210"/>
    <cellStyle name="Normal 2 4 2 11 3 2 2 4 3" xfId="30211"/>
    <cellStyle name="Normal 2 4 2 11 3 2 2 5" xfId="30212"/>
    <cellStyle name="Normal 2 4 2 11 3 2 2 6" xfId="30213"/>
    <cellStyle name="Normal 2 4 2 11 3 2 3" xfId="11681"/>
    <cellStyle name="Normal 2 4 2 11 3 2 3 2" xfId="11682"/>
    <cellStyle name="Normal 2 4 2 11 3 2 3 2 2" xfId="30214"/>
    <cellStyle name="Normal 2 4 2 11 3 2 3 2 3" xfId="30215"/>
    <cellStyle name="Normal 2 4 2 11 3 2 3 3" xfId="11683"/>
    <cellStyle name="Normal 2 4 2 11 3 2 3 3 2" xfId="30216"/>
    <cellStyle name="Normal 2 4 2 11 3 2 3 3 3" xfId="30217"/>
    <cellStyle name="Normal 2 4 2 11 3 2 3 4" xfId="30218"/>
    <cellStyle name="Normal 2 4 2 11 3 2 3 5" xfId="30219"/>
    <cellStyle name="Normal 2 4 2 11 3 2 4" xfId="11684"/>
    <cellStyle name="Normal 2 4 2 11 3 2 4 2" xfId="30220"/>
    <cellStyle name="Normal 2 4 2 11 3 2 4 3" xfId="30221"/>
    <cellStyle name="Normal 2 4 2 11 3 2 5" xfId="11685"/>
    <cellStyle name="Normal 2 4 2 11 3 2 5 2" xfId="30222"/>
    <cellStyle name="Normal 2 4 2 11 3 2 5 3" xfId="30223"/>
    <cellStyle name="Normal 2 4 2 11 3 2 6" xfId="30224"/>
    <cellStyle name="Normal 2 4 2 11 3 2 7" xfId="30225"/>
    <cellStyle name="Normal 2 4 2 11 3 3" xfId="11686"/>
    <cellStyle name="Normal 2 4 2 11 3 3 2" xfId="11687"/>
    <cellStyle name="Normal 2 4 2 11 3 3 2 2" xfId="11688"/>
    <cellStyle name="Normal 2 4 2 11 3 3 2 2 2" xfId="30226"/>
    <cellStyle name="Normal 2 4 2 11 3 3 2 2 3" xfId="30227"/>
    <cellStyle name="Normal 2 4 2 11 3 3 2 3" xfId="11689"/>
    <cellStyle name="Normal 2 4 2 11 3 3 2 3 2" xfId="30228"/>
    <cellStyle name="Normal 2 4 2 11 3 3 2 3 3" xfId="30229"/>
    <cellStyle name="Normal 2 4 2 11 3 3 2 4" xfId="30230"/>
    <cellStyle name="Normal 2 4 2 11 3 3 2 5" xfId="30231"/>
    <cellStyle name="Normal 2 4 2 11 3 3 3" xfId="11690"/>
    <cellStyle name="Normal 2 4 2 11 3 3 3 2" xfId="30232"/>
    <cellStyle name="Normal 2 4 2 11 3 3 3 3" xfId="30233"/>
    <cellStyle name="Normal 2 4 2 11 3 3 4" xfId="11691"/>
    <cellStyle name="Normal 2 4 2 11 3 3 4 2" xfId="30234"/>
    <cellStyle name="Normal 2 4 2 11 3 3 4 3" xfId="30235"/>
    <cellStyle name="Normal 2 4 2 11 3 3 5" xfId="30236"/>
    <cellStyle name="Normal 2 4 2 11 3 3 6" xfId="30237"/>
    <cellStyle name="Normal 2 4 2 11 3 4" xfId="11692"/>
    <cellStyle name="Normal 2 4 2 11 3 4 2" xfId="11693"/>
    <cellStyle name="Normal 2 4 2 11 3 4 2 2" xfId="30238"/>
    <cellStyle name="Normal 2 4 2 11 3 4 2 3" xfId="30239"/>
    <cellStyle name="Normal 2 4 2 11 3 4 3" xfId="11694"/>
    <cellStyle name="Normal 2 4 2 11 3 4 3 2" xfId="30240"/>
    <cellStyle name="Normal 2 4 2 11 3 4 3 3" xfId="30241"/>
    <cellStyle name="Normal 2 4 2 11 3 4 4" xfId="30242"/>
    <cellStyle name="Normal 2 4 2 11 3 4 5" xfId="30243"/>
    <cellStyle name="Normal 2 4 2 11 3 5" xfId="11695"/>
    <cellStyle name="Normal 2 4 2 11 3 5 2" xfId="30244"/>
    <cellStyle name="Normal 2 4 2 11 3 5 3" xfId="30245"/>
    <cellStyle name="Normal 2 4 2 11 3 6" xfId="11696"/>
    <cellStyle name="Normal 2 4 2 11 3 6 2" xfId="30246"/>
    <cellStyle name="Normal 2 4 2 11 3 6 3" xfId="30247"/>
    <cellStyle name="Normal 2 4 2 11 3 7" xfId="30248"/>
    <cellStyle name="Normal 2 4 2 11 3 8" xfId="30249"/>
    <cellStyle name="Normal 2 4 2 11 4" xfId="11697"/>
    <cellStyle name="Normal 2 4 2 11 4 2" xfId="11698"/>
    <cellStyle name="Normal 2 4 2 11 4 2 2" xfId="11699"/>
    <cellStyle name="Normal 2 4 2 11 4 2 2 2" xfId="11700"/>
    <cellStyle name="Normal 2 4 2 11 4 2 2 2 2" xfId="11701"/>
    <cellStyle name="Normal 2 4 2 11 4 2 2 2 2 2" xfId="30250"/>
    <cellStyle name="Normal 2 4 2 11 4 2 2 2 2 3" xfId="30251"/>
    <cellStyle name="Normal 2 4 2 11 4 2 2 2 3" xfId="11702"/>
    <cellStyle name="Normal 2 4 2 11 4 2 2 2 3 2" xfId="30252"/>
    <cellStyle name="Normal 2 4 2 11 4 2 2 2 3 3" xfId="30253"/>
    <cellStyle name="Normal 2 4 2 11 4 2 2 2 4" xfId="30254"/>
    <cellStyle name="Normal 2 4 2 11 4 2 2 2 5" xfId="30255"/>
    <cellStyle name="Normal 2 4 2 11 4 2 2 3" xfId="11703"/>
    <cellStyle name="Normal 2 4 2 11 4 2 2 3 2" xfId="30256"/>
    <cellStyle name="Normal 2 4 2 11 4 2 2 3 3" xfId="30257"/>
    <cellStyle name="Normal 2 4 2 11 4 2 2 4" xfId="11704"/>
    <cellStyle name="Normal 2 4 2 11 4 2 2 4 2" xfId="30258"/>
    <cellStyle name="Normal 2 4 2 11 4 2 2 4 3" xfId="30259"/>
    <cellStyle name="Normal 2 4 2 11 4 2 2 5" xfId="30260"/>
    <cellStyle name="Normal 2 4 2 11 4 2 2 6" xfId="30261"/>
    <cellStyle name="Normal 2 4 2 11 4 2 3" xfId="11705"/>
    <cellStyle name="Normal 2 4 2 11 4 2 3 2" xfId="11706"/>
    <cellStyle name="Normal 2 4 2 11 4 2 3 2 2" xfId="30262"/>
    <cellStyle name="Normal 2 4 2 11 4 2 3 2 3" xfId="30263"/>
    <cellStyle name="Normal 2 4 2 11 4 2 3 3" xfId="11707"/>
    <cellStyle name="Normal 2 4 2 11 4 2 3 3 2" xfId="30264"/>
    <cellStyle name="Normal 2 4 2 11 4 2 3 3 3" xfId="30265"/>
    <cellStyle name="Normal 2 4 2 11 4 2 3 4" xfId="30266"/>
    <cellStyle name="Normal 2 4 2 11 4 2 3 5" xfId="30267"/>
    <cellStyle name="Normal 2 4 2 11 4 2 4" xfId="11708"/>
    <cellStyle name="Normal 2 4 2 11 4 2 4 2" xfId="30268"/>
    <cellStyle name="Normal 2 4 2 11 4 2 4 3" xfId="30269"/>
    <cellStyle name="Normal 2 4 2 11 4 2 5" xfId="11709"/>
    <cellStyle name="Normal 2 4 2 11 4 2 5 2" xfId="30270"/>
    <cellStyle name="Normal 2 4 2 11 4 2 5 3" xfId="30271"/>
    <cellStyle name="Normal 2 4 2 11 4 2 6" xfId="30272"/>
    <cellStyle name="Normal 2 4 2 11 4 2 7" xfId="30273"/>
    <cellStyle name="Normal 2 4 2 11 4 3" xfId="11710"/>
    <cellStyle name="Normal 2 4 2 11 4 3 2" xfId="11711"/>
    <cellStyle name="Normal 2 4 2 11 4 3 2 2" xfId="11712"/>
    <cellStyle name="Normal 2 4 2 11 4 3 2 2 2" xfId="30274"/>
    <cellStyle name="Normal 2 4 2 11 4 3 2 2 3" xfId="30275"/>
    <cellStyle name="Normal 2 4 2 11 4 3 2 3" xfId="11713"/>
    <cellStyle name="Normal 2 4 2 11 4 3 2 3 2" xfId="30276"/>
    <cellStyle name="Normal 2 4 2 11 4 3 2 3 3" xfId="30277"/>
    <cellStyle name="Normal 2 4 2 11 4 3 2 4" xfId="30278"/>
    <cellStyle name="Normal 2 4 2 11 4 3 2 5" xfId="30279"/>
    <cellStyle name="Normal 2 4 2 11 4 3 3" xfId="11714"/>
    <cellStyle name="Normal 2 4 2 11 4 3 3 2" xfId="30280"/>
    <cellStyle name="Normal 2 4 2 11 4 3 3 3" xfId="30281"/>
    <cellStyle name="Normal 2 4 2 11 4 3 4" xfId="11715"/>
    <cellStyle name="Normal 2 4 2 11 4 3 4 2" xfId="30282"/>
    <cellStyle name="Normal 2 4 2 11 4 3 4 3" xfId="30283"/>
    <cellStyle name="Normal 2 4 2 11 4 3 5" xfId="30284"/>
    <cellStyle name="Normal 2 4 2 11 4 3 6" xfId="30285"/>
    <cellStyle name="Normal 2 4 2 11 4 4" xfId="11716"/>
    <cellStyle name="Normal 2 4 2 11 4 4 2" xfId="11717"/>
    <cellStyle name="Normal 2 4 2 11 4 4 2 2" xfId="30286"/>
    <cellStyle name="Normal 2 4 2 11 4 4 2 3" xfId="30287"/>
    <cellStyle name="Normal 2 4 2 11 4 4 3" xfId="11718"/>
    <cellStyle name="Normal 2 4 2 11 4 4 3 2" xfId="30288"/>
    <cellStyle name="Normal 2 4 2 11 4 4 3 3" xfId="30289"/>
    <cellStyle name="Normal 2 4 2 11 4 4 4" xfId="30290"/>
    <cellStyle name="Normal 2 4 2 11 4 4 5" xfId="30291"/>
    <cellStyle name="Normal 2 4 2 11 4 5" xfId="11719"/>
    <cellStyle name="Normal 2 4 2 11 4 5 2" xfId="30292"/>
    <cellStyle name="Normal 2 4 2 11 4 5 3" xfId="30293"/>
    <cellStyle name="Normal 2 4 2 11 4 6" xfId="11720"/>
    <cellStyle name="Normal 2 4 2 11 4 6 2" xfId="30294"/>
    <cellStyle name="Normal 2 4 2 11 4 6 3" xfId="30295"/>
    <cellStyle name="Normal 2 4 2 11 4 7" xfId="30296"/>
    <cellStyle name="Normal 2 4 2 11 4 8" xfId="30297"/>
    <cellStyle name="Normal 2 4 2 11 5" xfId="11721"/>
    <cellStyle name="Normal 2 4 2 11 5 2" xfId="11722"/>
    <cellStyle name="Normal 2 4 2 11 5 2 2" xfId="11723"/>
    <cellStyle name="Normal 2 4 2 11 5 2 2 2" xfId="11724"/>
    <cellStyle name="Normal 2 4 2 11 5 2 2 2 2" xfId="30298"/>
    <cellStyle name="Normal 2 4 2 11 5 2 2 2 3" xfId="30299"/>
    <cellStyle name="Normal 2 4 2 11 5 2 2 3" xfId="11725"/>
    <cellStyle name="Normal 2 4 2 11 5 2 2 3 2" xfId="30300"/>
    <cellStyle name="Normal 2 4 2 11 5 2 2 3 3" xfId="30301"/>
    <cellStyle name="Normal 2 4 2 11 5 2 2 4" xfId="30302"/>
    <cellStyle name="Normal 2 4 2 11 5 2 2 5" xfId="30303"/>
    <cellStyle name="Normal 2 4 2 11 5 2 3" xfId="11726"/>
    <cellStyle name="Normal 2 4 2 11 5 2 3 2" xfId="30304"/>
    <cellStyle name="Normal 2 4 2 11 5 2 3 3" xfId="30305"/>
    <cellStyle name="Normal 2 4 2 11 5 2 4" xfId="11727"/>
    <cellStyle name="Normal 2 4 2 11 5 2 4 2" xfId="30306"/>
    <cellStyle name="Normal 2 4 2 11 5 2 4 3" xfId="30307"/>
    <cellStyle name="Normal 2 4 2 11 5 2 5" xfId="30308"/>
    <cellStyle name="Normal 2 4 2 11 5 2 6" xfId="30309"/>
    <cellStyle name="Normal 2 4 2 11 5 3" xfId="11728"/>
    <cellStyle name="Normal 2 4 2 11 5 3 2" xfId="11729"/>
    <cellStyle name="Normal 2 4 2 11 5 3 2 2" xfId="30310"/>
    <cellStyle name="Normal 2 4 2 11 5 3 2 3" xfId="30311"/>
    <cellStyle name="Normal 2 4 2 11 5 3 3" xfId="11730"/>
    <cellStyle name="Normal 2 4 2 11 5 3 3 2" xfId="30312"/>
    <cellStyle name="Normal 2 4 2 11 5 3 3 3" xfId="30313"/>
    <cellStyle name="Normal 2 4 2 11 5 3 4" xfId="30314"/>
    <cellStyle name="Normal 2 4 2 11 5 3 5" xfId="30315"/>
    <cellStyle name="Normal 2 4 2 11 5 4" xfId="11731"/>
    <cellStyle name="Normal 2 4 2 11 5 4 2" xfId="30316"/>
    <cellStyle name="Normal 2 4 2 11 5 4 3" xfId="30317"/>
    <cellStyle name="Normal 2 4 2 11 5 5" xfId="11732"/>
    <cellStyle name="Normal 2 4 2 11 5 5 2" xfId="30318"/>
    <cellStyle name="Normal 2 4 2 11 5 5 3" xfId="30319"/>
    <cellStyle name="Normal 2 4 2 11 5 6" xfId="30320"/>
    <cellStyle name="Normal 2 4 2 11 5 7" xfId="30321"/>
    <cellStyle name="Normal 2 4 2 11 6" xfId="11733"/>
    <cellStyle name="Normal 2 4 2 11 6 2" xfId="11734"/>
    <cellStyle name="Normal 2 4 2 11 6 2 2" xfId="11735"/>
    <cellStyle name="Normal 2 4 2 11 6 2 2 2" xfId="30322"/>
    <cellStyle name="Normal 2 4 2 11 6 2 2 3" xfId="30323"/>
    <cellStyle name="Normal 2 4 2 11 6 2 3" xfId="11736"/>
    <cellStyle name="Normal 2 4 2 11 6 2 3 2" xfId="30324"/>
    <cellStyle name="Normal 2 4 2 11 6 2 3 3" xfId="30325"/>
    <cellStyle name="Normal 2 4 2 11 6 2 4" xfId="30326"/>
    <cellStyle name="Normal 2 4 2 11 6 2 5" xfId="30327"/>
    <cellStyle name="Normal 2 4 2 11 6 3" xfId="11737"/>
    <cellStyle name="Normal 2 4 2 11 6 3 2" xfId="30328"/>
    <cellStyle name="Normal 2 4 2 11 6 3 3" xfId="30329"/>
    <cellStyle name="Normal 2 4 2 11 6 4" xfId="11738"/>
    <cellStyle name="Normal 2 4 2 11 6 4 2" xfId="30330"/>
    <cellStyle name="Normal 2 4 2 11 6 4 3" xfId="30331"/>
    <cellStyle name="Normal 2 4 2 11 6 5" xfId="30332"/>
    <cellStyle name="Normal 2 4 2 11 6 6" xfId="30333"/>
    <cellStyle name="Normal 2 4 2 11 7" xfId="11739"/>
    <cellStyle name="Normal 2 4 2 11 7 2" xfId="11740"/>
    <cellStyle name="Normal 2 4 2 11 7 2 2" xfId="30334"/>
    <cellStyle name="Normal 2 4 2 11 7 2 3" xfId="30335"/>
    <cellStyle name="Normal 2 4 2 11 7 3" xfId="11741"/>
    <cellStyle name="Normal 2 4 2 11 7 3 2" xfId="30336"/>
    <cellStyle name="Normal 2 4 2 11 7 3 3" xfId="30337"/>
    <cellStyle name="Normal 2 4 2 11 7 4" xfId="30338"/>
    <cellStyle name="Normal 2 4 2 11 7 5" xfId="30339"/>
    <cellStyle name="Normal 2 4 2 11 8" xfId="11742"/>
    <cellStyle name="Normal 2 4 2 11 8 2" xfId="30340"/>
    <cellStyle name="Normal 2 4 2 11 8 3" xfId="30341"/>
    <cellStyle name="Normal 2 4 2 11 9" xfId="11743"/>
    <cellStyle name="Normal 2 4 2 11 9 2" xfId="30342"/>
    <cellStyle name="Normal 2 4 2 11 9 3" xfId="30343"/>
    <cellStyle name="Normal 2 4 2 12" xfId="11744"/>
    <cellStyle name="Normal 2 4 2 12 10" xfId="30344"/>
    <cellStyle name="Normal 2 4 2 12 11" xfId="30345"/>
    <cellStyle name="Normal 2 4 2 12 2" xfId="11745"/>
    <cellStyle name="Normal 2 4 2 12 2 2" xfId="11746"/>
    <cellStyle name="Normal 2 4 2 12 2 2 2" xfId="11747"/>
    <cellStyle name="Normal 2 4 2 12 2 2 2 2" xfId="11748"/>
    <cellStyle name="Normal 2 4 2 12 2 2 2 2 2" xfId="11749"/>
    <cellStyle name="Normal 2 4 2 12 2 2 2 2 2 2" xfId="30346"/>
    <cellStyle name="Normal 2 4 2 12 2 2 2 2 2 3" xfId="30347"/>
    <cellStyle name="Normal 2 4 2 12 2 2 2 2 3" xfId="11750"/>
    <cellStyle name="Normal 2 4 2 12 2 2 2 2 3 2" xfId="30348"/>
    <cellStyle name="Normal 2 4 2 12 2 2 2 2 3 3" xfId="30349"/>
    <cellStyle name="Normal 2 4 2 12 2 2 2 2 4" xfId="30350"/>
    <cellStyle name="Normal 2 4 2 12 2 2 2 2 5" xfId="30351"/>
    <cellStyle name="Normal 2 4 2 12 2 2 2 3" xfId="11751"/>
    <cellStyle name="Normal 2 4 2 12 2 2 2 3 2" xfId="30352"/>
    <cellStyle name="Normal 2 4 2 12 2 2 2 3 3" xfId="30353"/>
    <cellStyle name="Normal 2 4 2 12 2 2 2 4" xfId="11752"/>
    <cellStyle name="Normal 2 4 2 12 2 2 2 4 2" xfId="30354"/>
    <cellStyle name="Normal 2 4 2 12 2 2 2 4 3" xfId="30355"/>
    <cellStyle name="Normal 2 4 2 12 2 2 2 5" xfId="30356"/>
    <cellStyle name="Normal 2 4 2 12 2 2 2 6" xfId="30357"/>
    <cellStyle name="Normal 2 4 2 12 2 2 3" xfId="11753"/>
    <cellStyle name="Normal 2 4 2 12 2 2 3 2" xfId="11754"/>
    <cellStyle name="Normal 2 4 2 12 2 2 3 2 2" xfId="30358"/>
    <cellStyle name="Normal 2 4 2 12 2 2 3 2 3" xfId="30359"/>
    <cellStyle name="Normal 2 4 2 12 2 2 3 3" xfId="11755"/>
    <cellStyle name="Normal 2 4 2 12 2 2 3 3 2" xfId="30360"/>
    <cellStyle name="Normal 2 4 2 12 2 2 3 3 3" xfId="30361"/>
    <cellStyle name="Normal 2 4 2 12 2 2 3 4" xfId="30362"/>
    <cellStyle name="Normal 2 4 2 12 2 2 3 5" xfId="30363"/>
    <cellStyle name="Normal 2 4 2 12 2 2 4" xfId="11756"/>
    <cellStyle name="Normal 2 4 2 12 2 2 4 2" xfId="30364"/>
    <cellStyle name="Normal 2 4 2 12 2 2 4 3" xfId="30365"/>
    <cellStyle name="Normal 2 4 2 12 2 2 5" xfId="11757"/>
    <cellStyle name="Normal 2 4 2 12 2 2 5 2" xfId="30366"/>
    <cellStyle name="Normal 2 4 2 12 2 2 5 3" xfId="30367"/>
    <cellStyle name="Normal 2 4 2 12 2 2 6" xfId="30368"/>
    <cellStyle name="Normal 2 4 2 12 2 2 7" xfId="30369"/>
    <cellStyle name="Normal 2 4 2 12 2 3" xfId="11758"/>
    <cellStyle name="Normal 2 4 2 12 2 3 2" xfId="11759"/>
    <cellStyle name="Normal 2 4 2 12 2 3 2 2" xfId="11760"/>
    <cellStyle name="Normal 2 4 2 12 2 3 2 2 2" xfId="30370"/>
    <cellStyle name="Normal 2 4 2 12 2 3 2 2 3" xfId="30371"/>
    <cellStyle name="Normal 2 4 2 12 2 3 2 3" xfId="11761"/>
    <cellStyle name="Normal 2 4 2 12 2 3 2 3 2" xfId="30372"/>
    <cellStyle name="Normal 2 4 2 12 2 3 2 3 3" xfId="30373"/>
    <cellStyle name="Normal 2 4 2 12 2 3 2 4" xfId="30374"/>
    <cellStyle name="Normal 2 4 2 12 2 3 2 5" xfId="30375"/>
    <cellStyle name="Normal 2 4 2 12 2 3 3" xfId="11762"/>
    <cellStyle name="Normal 2 4 2 12 2 3 3 2" xfId="30376"/>
    <cellStyle name="Normal 2 4 2 12 2 3 3 3" xfId="30377"/>
    <cellStyle name="Normal 2 4 2 12 2 3 4" xfId="11763"/>
    <cellStyle name="Normal 2 4 2 12 2 3 4 2" xfId="30378"/>
    <cellStyle name="Normal 2 4 2 12 2 3 4 3" xfId="30379"/>
    <cellStyle name="Normal 2 4 2 12 2 3 5" xfId="30380"/>
    <cellStyle name="Normal 2 4 2 12 2 3 6" xfId="30381"/>
    <cellStyle name="Normal 2 4 2 12 2 4" xfId="11764"/>
    <cellStyle name="Normal 2 4 2 12 2 4 2" xfId="11765"/>
    <cellStyle name="Normal 2 4 2 12 2 4 2 2" xfId="30382"/>
    <cellStyle name="Normal 2 4 2 12 2 4 2 3" xfId="30383"/>
    <cellStyle name="Normal 2 4 2 12 2 4 3" xfId="11766"/>
    <cellStyle name="Normal 2 4 2 12 2 4 3 2" xfId="30384"/>
    <cellStyle name="Normal 2 4 2 12 2 4 3 3" xfId="30385"/>
    <cellStyle name="Normal 2 4 2 12 2 4 4" xfId="30386"/>
    <cellStyle name="Normal 2 4 2 12 2 4 5" xfId="30387"/>
    <cellStyle name="Normal 2 4 2 12 2 5" xfId="11767"/>
    <cellStyle name="Normal 2 4 2 12 2 5 2" xfId="30388"/>
    <cellStyle name="Normal 2 4 2 12 2 5 3" xfId="30389"/>
    <cellStyle name="Normal 2 4 2 12 2 6" xfId="11768"/>
    <cellStyle name="Normal 2 4 2 12 2 6 2" xfId="30390"/>
    <cellStyle name="Normal 2 4 2 12 2 6 3" xfId="30391"/>
    <cellStyle name="Normal 2 4 2 12 2 7" xfId="30392"/>
    <cellStyle name="Normal 2 4 2 12 2 8" xfId="30393"/>
    <cellStyle name="Normal 2 4 2 12 3" xfId="11769"/>
    <cellStyle name="Normal 2 4 2 12 3 2" xfId="11770"/>
    <cellStyle name="Normal 2 4 2 12 3 2 2" xfId="11771"/>
    <cellStyle name="Normal 2 4 2 12 3 2 2 2" xfId="11772"/>
    <cellStyle name="Normal 2 4 2 12 3 2 2 2 2" xfId="11773"/>
    <cellStyle name="Normal 2 4 2 12 3 2 2 2 2 2" xfId="30394"/>
    <cellStyle name="Normal 2 4 2 12 3 2 2 2 2 3" xfId="30395"/>
    <cellStyle name="Normal 2 4 2 12 3 2 2 2 3" xfId="11774"/>
    <cellStyle name="Normal 2 4 2 12 3 2 2 2 3 2" xfId="30396"/>
    <cellStyle name="Normal 2 4 2 12 3 2 2 2 3 3" xfId="30397"/>
    <cellStyle name="Normal 2 4 2 12 3 2 2 2 4" xfId="30398"/>
    <cellStyle name="Normal 2 4 2 12 3 2 2 2 5" xfId="30399"/>
    <cellStyle name="Normal 2 4 2 12 3 2 2 3" xfId="11775"/>
    <cellStyle name="Normal 2 4 2 12 3 2 2 3 2" xfId="30400"/>
    <cellStyle name="Normal 2 4 2 12 3 2 2 3 3" xfId="30401"/>
    <cellStyle name="Normal 2 4 2 12 3 2 2 4" xfId="11776"/>
    <cellStyle name="Normal 2 4 2 12 3 2 2 4 2" xfId="30402"/>
    <cellStyle name="Normal 2 4 2 12 3 2 2 4 3" xfId="30403"/>
    <cellStyle name="Normal 2 4 2 12 3 2 2 5" xfId="30404"/>
    <cellStyle name="Normal 2 4 2 12 3 2 2 6" xfId="30405"/>
    <cellStyle name="Normal 2 4 2 12 3 2 3" xfId="11777"/>
    <cellStyle name="Normal 2 4 2 12 3 2 3 2" xfId="11778"/>
    <cellStyle name="Normal 2 4 2 12 3 2 3 2 2" xfId="30406"/>
    <cellStyle name="Normal 2 4 2 12 3 2 3 2 3" xfId="30407"/>
    <cellStyle name="Normal 2 4 2 12 3 2 3 3" xfId="11779"/>
    <cellStyle name="Normal 2 4 2 12 3 2 3 3 2" xfId="30408"/>
    <cellStyle name="Normal 2 4 2 12 3 2 3 3 3" xfId="30409"/>
    <cellStyle name="Normal 2 4 2 12 3 2 3 4" xfId="30410"/>
    <cellStyle name="Normal 2 4 2 12 3 2 3 5" xfId="30411"/>
    <cellStyle name="Normal 2 4 2 12 3 2 4" xfId="11780"/>
    <cellStyle name="Normal 2 4 2 12 3 2 4 2" xfId="30412"/>
    <cellStyle name="Normal 2 4 2 12 3 2 4 3" xfId="30413"/>
    <cellStyle name="Normal 2 4 2 12 3 2 5" xfId="11781"/>
    <cellStyle name="Normal 2 4 2 12 3 2 5 2" xfId="30414"/>
    <cellStyle name="Normal 2 4 2 12 3 2 5 3" xfId="30415"/>
    <cellStyle name="Normal 2 4 2 12 3 2 6" xfId="30416"/>
    <cellStyle name="Normal 2 4 2 12 3 2 7" xfId="30417"/>
    <cellStyle name="Normal 2 4 2 12 3 3" xfId="11782"/>
    <cellStyle name="Normal 2 4 2 12 3 3 2" xfId="11783"/>
    <cellStyle name="Normal 2 4 2 12 3 3 2 2" xfId="11784"/>
    <cellStyle name="Normal 2 4 2 12 3 3 2 2 2" xfId="30418"/>
    <cellStyle name="Normal 2 4 2 12 3 3 2 2 3" xfId="30419"/>
    <cellStyle name="Normal 2 4 2 12 3 3 2 3" xfId="11785"/>
    <cellStyle name="Normal 2 4 2 12 3 3 2 3 2" xfId="30420"/>
    <cellStyle name="Normal 2 4 2 12 3 3 2 3 3" xfId="30421"/>
    <cellStyle name="Normal 2 4 2 12 3 3 2 4" xfId="30422"/>
    <cellStyle name="Normal 2 4 2 12 3 3 2 5" xfId="30423"/>
    <cellStyle name="Normal 2 4 2 12 3 3 3" xfId="11786"/>
    <cellStyle name="Normal 2 4 2 12 3 3 3 2" xfId="30424"/>
    <cellStyle name="Normal 2 4 2 12 3 3 3 3" xfId="30425"/>
    <cellStyle name="Normal 2 4 2 12 3 3 4" xfId="11787"/>
    <cellStyle name="Normal 2 4 2 12 3 3 4 2" xfId="30426"/>
    <cellStyle name="Normal 2 4 2 12 3 3 4 3" xfId="30427"/>
    <cellStyle name="Normal 2 4 2 12 3 3 5" xfId="30428"/>
    <cellStyle name="Normal 2 4 2 12 3 3 6" xfId="30429"/>
    <cellStyle name="Normal 2 4 2 12 3 4" xfId="11788"/>
    <cellStyle name="Normal 2 4 2 12 3 4 2" xfId="11789"/>
    <cellStyle name="Normal 2 4 2 12 3 4 2 2" xfId="30430"/>
    <cellStyle name="Normal 2 4 2 12 3 4 2 3" xfId="30431"/>
    <cellStyle name="Normal 2 4 2 12 3 4 3" xfId="11790"/>
    <cellStyle name="Normal 2 4 2 12 3 4 3 2" xfId="30432"/>
    <cellStyle name="Normal 2 4 2 12 3 4 3 3" xfId="30433"/>
    <cellStyle name="Normal 2 4 2 12 3 4 4" xfId="30434"/>
    <cellStyle name="Normal 2 4 2 12 3 4 5" xfId="30435"/>
    <cellStyle name="Normal 2 4 2 12 3 5" xfId="11791"/>
    <cellStyle name="Normal 2 4 2 12 3 5 2" xfId="30436"/>
    <cellStyle name="Normal 2 4 2 12 3 5 3" xfId="30437"/>
    <cellStyle name="Normal 2 4 2 12 3 6" xfId="11792"/>
    <cellStyle name="Normal 2 4 2 12 3 6 2" xfId="30438"/>
    <cellStyle name="Normal 2 4 2 12 3 6 3" xfId="30439"/>
    <cellStyle name="Normal 2 4 2 12 3 7" xfId="30440"/>
    <cellStyle name="Normal 2 4 2 12 3 8" xfId="30441"/>
    <cellStyle name="Normal 2 4 2 12 4" xfId="11793"/>
    <cellStyle name="Normal 2 4 2 12 4 2" xfId="11794"/>
    <cellStyle name="Normal 2 4 2 12 4 2 2" xfId="11795"/>
    <cellStyle name="Normal 2 4 2 12 4 2 2 2" xfId="11796"/>
    <cellStyle name="Normal 2 4 2 12 4 2 2 2 2" xfId="11797"/>
    <cellStyle name="Normal 2 4 2 12 4 2 2 2 2 2" xfId="30442"/>
    <cellStyle name="Normal 2 4 2 12 4 2 2 2 2 3" xfId="30443"/>
    <cellStyle name="Normal 2 4 2 12 4 2 2 2 3" xfId="11798"/>
    <cellStyle name="Normal 2 4 2 12 4 2 2 2 3 2" xfId="30444"/>
    <cellStyle name="Normal 2 4 2 12 4 2 2 2 3 3" xfId="30445"/>
    <cellStyle name="Normal 2 4 2 12 4 2 2 2 4" xfId="30446"/>
    <cellStyle name="Normal 2 4 2 12 4 2 2 2 5" xfId="30447"/>
    <cellStyle name="Normal 2 4 2 12 4 2 2 3" xfId="11799"/>
    <cellStyle name="Normal 2 4 2 12 4 2 2 3 2" xfId="30448"/>
    <cellStyle name="Normal 2 4 2 12 4 2 2 3 3" xfId="30449"/>
    <cellStyle name="Normal 2 4 2 12 4 2 2 4" xfId="11800"/>
    <cellStyle name="Normal 2 4 2 12 4 2 2 4 2" xfId="30450"/>
    <cellStyle name="Normal 2 4 2 12 4 2 2 4 3" xfId="30451"/>
    <cellStyle name="Normal 2 4 2 12 4 2 2 5" xfId="30452"/>
    <cellStyle name="Normal 2 4 2 12 4 2 2 6" xfId="30453"/>
    <cellStyle name="Normal 2 4 2 12 4 2 3" xfId="11801"/>
    <cellStyle name="Normal 2 4 2 12 4 2 3 2" xfId="11802"/>
    <cellStyle name="Normal 2 4 2 12 4 2 3 2 2" xfId="30454"/>
    <cellStyle name="Normal 2 4 2 12 4 2 3 2 3" xfId="30455"/>
    <cellStyle name="Normal 2 4 2 12 4 2 3 3" xfId="11803"/>
    <cellStyle name="Normal 2 4 2 12 4 2 3 3 2" xfId="30456"/>
    <cellStyle name="Normal 2 4 2 12 4 2 3 3 3" xfId="30457"/>
    <cellStyle name="Normal 2 4 2 12 4 2 3 4" xfId="30458"/>
    <cellStyle name="Normal 2 4 2 12 4 2 3 5" xfId="30459"/>
    <cellStyle name="Normal 2 4 2 12 4 2 4" xfId="11804"/>
    <cellStyle name="Normal 2 4 2 12 4 2 4 2" xfId="30460"/>
    <cellStyle name="Normal 2 4 2 12 4 2 4 3" xfId="30461"/>
    <cellStyle name="Normal 2 4 2 12 4 2 5" xfId="11805"/>
    <cellStyle name="Normal 2 4 2 12 4 2 5 2" xfId="30462"/>
    <cellStyle name="Normal 2 4 2 12 4 2 5 3" xfId="30463"/>
    <cellStyle name="Normal 2 4 2 12 4 2 6" xfId="30464"/>
    <cellStyle name="Normal 2 4 2 12 4 2 7" xfId="30465"/>
    <cellStyle name="Normal 2 4 2 12 4 3" xfId="11806"/>
    <cellStyle name="Normal 2 4 2 12 4 3 2" xfId="11807"/>
    <cellStyle name="Normal 2 4 2 12 4 3 2 2" xfId="11808"/>
    <cellStyle name="Normal 2 4 2 12 4 3 2 2 2" xfId="30466"/>
    <cellStyle name="Normal 2 4 2 12 4 3 2 2 3" xfId="30467"/>
    <cellStyle name="Normal 2 4 2 12 4 3 2 3" xfId="11809"/>
    <cellStyle name="Normal 2 4 2 12 4 3 2 3 2" xfId="30468"/>
    <cellStyle name="Normal 2 4 2 12 4 3 2 3 3" xfId="30469"/>
    <cellStyle name="Normal 2 4 2 12 4 3 2 4" xfId="30470"/>
    <cellStyle name="Normal 2 4 2 12 4 3 2 5" xfId="30471"/>
    <cellStyle name="Normal 2 4 2 12 4 3 3" xfId="11810"/>
    <cellStyle name="Normal 2 4 2 12 4 3 3 2" xfId="30472"/>
    <cellStyle name="Normal 2 4 2 12 4 3 3 3" xfId="30473"/>
    <cellStyle name="Normal 2 4 2 12 4 3 4" xfId="11811"/>
    <cellStyle name="Normal 2 4 2 12 4 3 4 2" xfId="30474"/>
    <cellStyle name="Normal 2 4 2 12 4 3 4 3" xfId="30475"/>
    <cellStyle name="Normal 2 4 2 12 4 3 5" xfId="30476"/>
    <cellStyle name="Normal 2 4 2 12 4 3 6" xfId="30477"/>
    <cellStyle name="Normal 2 4 2 12 4 4" xfId="11812"/>
    <cellStyle name="Normal 2 4 2 12 4 4 2" xfId="11813"/>
    <cellStyle name="Normal 2 4 2 12 4 4 2 2" xfId="30478"/>
    <cellStyle name="Normal 2 4 2 12 4 4 2 3" xfId="30479"/>
    <cellStyle name="Normal 2 4 2 12 4 4 3" xfId="11814"/>
    <cellStyle name="Normal 2 4 2 12 4 4 3 2" xfId="30480"/>
    <cellStyle name="Normal 2 4 2 12 4 4 3 3" xfId="30481"/>
    <cellStyle name="Normal 2 4 2 12 4 4 4" xfId="30482"/>
    <cellStyle name="Normal 2 4 2 12 4 4 5" xfId="30483"/>
    <cellStyle name="Normal 2 4 2 12 4 5" xfId="11815"/>
    <cellStyle name="Normal 2 4 2 12 4 5 2" xfId="30484"/>
    <cellStyle name="Normal 2 4 2 12 4 5 3" xfId="30485"/>
    <cellStyle name="Normal 2 4 2 12 4 6" xfId="11816"/>
    <cellStyle name="Normal 2 4 2 12 4 6 2" xfId="30486"/>
    <cellStyle name="Normal 2 4 2 12 4 6 3" xfId="30487"/>
    <cellStyle name="Normal 2 4 2 12 4 7" xfId="30488"/>
    <cellStyle name="Normal 2 4 2 12 4 8" xfId="30489"/>
    <cellStyle name="Normal 2 4 2 12 5" xfId="11817"/>
    <cellStyle name="Normal 2 4 2 12 5 2" xfId="11818"/>
    <cellStyle name="Normal 2 4 2 12 5 2 2" xfId="11819"/>
    <cellStyle name="Normal 2 4 2 12 5 2 2 2" xfId="11820"/>
    <cellStyle name="Normal 2 4 2 12 5 2 2 2 2" xfId="30490"/>
    <cellStyle name="Normal 2 4 2 12 5 2 2 2 3" xfId="30491"/>
    <cellStyle name="Normal 2 4 2 12 5 2 2 3" xfId="11821"/>
    <cellStyle name="Normal 2 4 2 12 5 2 2 3 2" xfId="30492"/>
    <cellStyle name="Normal 2 4 2 12 5 2 2 3 3" xfId="30493"/>
    <cellStyle name="Normal 2 4 2 12 5 2 2 4" xfId="30494"/>
    <cellStyle name="Normal 2 4 2 12 5 2 2 5" xfId="30495"/>
    <cellStyle name="Normal 2 4 2 12 5 2 3" xfId="11822"/>
    <cellStyle name="Normal 2 4 2 12 5 2 3 2" xfId="30496"/>
    <cellStyle name="Normal 2 4 2 12 5 2 3 3" xfId="30497"/>
    <cellStyle name="Normal 2 4 2 12 5 2 4" xfId="11823"/>
    <cellStyle name="Normal 2 4 2 12 5 2 4 2" xfId="30498"/>
    <cellStyle name="Normal 2 4 2 12 5 2 4 3" xfId="30499"/>
    <cellStyle name="Normal 2 4 2 12 5 2 5" xfId="30500"/>
    <cellStyle name="Normal 2 4 2 12 5 2 6" xfId="30501"/>
    <cellStyle name="Normal 2 4 2 12 5 3" xfId="11824"/>
    <cellStyle name="Normal 2 4 2 12 5 3 2" xfId="11825"/>
    <cellStyle name="Normal 2 4 2 12 5 3 2 2" xfId="30502"/>
    <cellStyle name="Normal 2 4 2 12 5 3 2 3" xfId="30503"/>
    <cellStyle name="Normal 2 4 2 12 5 3 3" xfId="11826"/>
    <cellStyle name="Normal 2 4 2 12 5 3 3 2" xfId="30504"/>
    <cellStyle name="Normal 2 4 2 12 5 3 3 3" xfId="30505"/>
    <cellStyle name="Normal 2 4 2 12 5 3 4" xfId="30506"/>
    <cellStyle name="Normal 2 4 2 12 5 3 5" xfId="30507"/>
    <cellStyle name="Normal 2 4 2 12 5 4" xfId="11827"/>
    <cellStyle name="Normal 2 4 2 12 5 4 2" xfId="30508"/>
    <cellStyle name="Normal 2 4 2 12 5 4 3" xfId="30509"/>
    <cellStyle name="Normal 2 4 2 12 5 5" xfId="11828"/>
    <cellStyle name="Normal 2 4 2 12 5 5 2" xfId="30510"/>
    <cellStyle name="Normal 2 4 2 12 5 5 3" xfId="30511"/>
    <cellStyle name="Normal 2 4 2 12 5 6" xfId="30512"/>
    <cellStyle name="Normal 2 4 2 12 5 7" xfId="30513"/>
    <cellStyle name="Normal 2 4 2 12 6" xfId="11829"/>
    <cellStyle name="Normal 2 4 2 12 6 2" xfId="11830"/>
    <cellStyle name="Normal 2 4 2 12 6 2 2" xfId="11831"/>
    <cellStyle name="Normal 2 4 2 12 6 2 2 2" xfId="30514"/>
    <cellStyle name="Normal 2 4 2 12 6 2 2 3" xfId="30515"/>
    <cellStyle name="Normal 2 4 2 12 6 2 3" xfId="11832"/>
    <cellStyle name="Normal 2 4 2 12 6 2 3 2" xfId="30516"/>
    <cellStyle name="Normal 2 4 2 12 6 2 3 3" xfId="30517"/>
    <cellStyle name="Normal 2 4 2 12 6 2 4" xfId="30518"/>
    <cellStyle name="Normal 2 4 2 12 6 2 5" xfId="30519"/>
    <cellStyle name="Normal 2 4 2 12 6 3" xfId="11833"/>
    <cellStyle name="Normal 2 4 2 12 6 3 2" xfId="30520"/>
    <cellStyle name="Normal 2 4 2 12 6 3 3" xfId="30521"/>
    <cellStyle name="Normal 2 4 2 12 6 4" xfId="11834"/>
    <cellStyle name="Normal 2 4 2 12 6 4 2" xfId="30522"/>
    <cellStyle name="Normal 2 4 2 12 6 4 3" xfId="30523"/>
    <cellStyle name="Normal 2 4 2 12 6 5" xfId="30524"/>
    <cellStyle name="Normal 2 4 2 12 6 6" xfId="30525"/>
    <cellStyle name="Normal 2 4 2 12 7" xfId="11835"/>
    <cellStyle name="Normal 2 4 2 12 7 2" xfId="11836"/>
    <cellStyle name="Normal 2 4 2 12 7 2 2" xfId="30526"/>
    <cellStyle name="Normal 2 4 2 12 7 2 3" xfId="30527"/>
    <cellStyle name="Normal 2 4 2 12 7 3" xfId="11837"/>
    <cellStyle name="Normal 2 4 2 12 7 3 2" xfId="30528"/>
    <cellStyle name="Normal 2 4 2 12 7 3 3" xfId="30529"/>
    <cellStyle name="Normal 2 4 2 12 7 4" xfId="30530"/>
    <cellStyle name="Normal 2 4 2 12 7 5" xfId="30531"/>
    <cellStyle name="Normal 2 4 2 12 8" xfId="11838"/>
    <cellStyle name="Normal 2 4 2 12 8 2" xfId="30532"/>
    <cellStyle name="Normal 2 4 2 12 8 3" xfId="30533"/>
    <cellStyle name="Normal 2 4 2 12 9" xfId="11839"/>
    <cellStyle name="Normal 2 4 2 12 9 2" xfId="30534"/>
    <cellStyle name="Normal 2 4 2 12 9 3" xfId="30535"/>
    <cellStyle name="Normal 2 4 2 13" xfId="11840"/>
    <cellStyle name="Normal 2 4 2 13 10" xfId="30536"/>
    <cellStyle name="Normal 2 4 2 13 11" xfId="30537"/>
    <cellStyle name="Normal 2 4 2 13 2" xfId="11841"/>
    <cellStyle name="Normal 2 4 2 13 2 2" xfId="11842"/>
    <cellStyle name="Normal 2 4 2 13 2 2 2" xfId="11843"/>
    <cellStyle name="Normal 2 4 2 13 2 2 2 2" xfId="11844"/>
    <cellStyle name="Normal 2 4 2 13 2 2 2 2 2" xfId="11845"/>
    <cellStyle name="Normal 2 4 2 13 2 2 2 2 2 2" xfId="30538"/>
    <cellStyle name="Normal 2 4 2 13 2 2 2 2 2 3" xfId="30539"/>
    <cellStyle name="Normal 2 4 2 13 2 2 2 2 3" xfId="11846"/>
    <cellStyle name="Normal 2 4 2 13 2 2 2 2 3 2" xfId="30540"/>
    <cellStyle name="Normal 2 4 2 13 2 2 2 2 3 3" xfId="30541"/>
    <cellStyle name="Normal 2 4 2 13 2 2 2 2 4" xfId="30542"/>
    <cellStyle name="Normal 2 4 2 13 2 2 2 2 5" xfId="30543"/>
    <cellStyle name="Normal 2 4 2 13 2 2 2 3" xfId="11847"/>
    <cellStyle name="Normal 2 4 2 13 2 2 2 3 2" xfId="30544"/>
    <cellStyle name="Normal 2 4 2 13 2 2 2 3 3" xfId="30545"/>
    <cellStyle name="Normal 2 4 2 13 2 2 2 4" xfId="11848"/>
    <cellStyle name="Normal 2 4 2 13 2 2 2 4 2" xfId="30546"/>
    <cellStyle name="Normal 2 4 2 13 2 2 2 4 3" xfId="30547"/>
    <cellStyle name="Normal 2 4 2 13 2 2 2 5" xfId="30548"/>
    <cellStyle name="Normal 2 4 2 13 2 2 2 6" xfId="30549"/>
    <cellStyle name="Normal 2 4 2 13 2 2 3" xfId="11849"/>
    <cellStyle name="Normal 2 4 2 13 2 2 3 2" xfId="11850"/>
    <cellStyle name="Normal 2 4 2 13 2 2 3 2 2" xfId="30550"/>
    <cellStyle name="Normal 2 4 2 13 2 2 3 2 3" xfId="30551"/>
    <cellStyle name="Normal 2 4 2 13 2 2 3 3" xfId="11851"/>
    <cellStyle name="Normal 2 4 2 13 2 2 3 3 2" xfId="30552"/>
    <cellStyle name="Normal 2 4 2 13 2 2 3 3 3" xfId="30553"/>
    <cellStyle name="Normal 2 4 2 13 2 2 3 4" xfId="30554"/>
    <cellStyle name="Normal 2 4 2 13 2 2 3 5" xfId="30555"/>
    <cellStyle name="Normal 2 4 2 13 2 2 4" xfId="11852"/>
    <cellStyle name="Normal 2 4 2 13 2 2 4 2" xfId="30556"/>
    <cellStyle name="Normal 2 4 2 13 2 2 4 3" xfId="30557"/>
    <cellStyle name="Normal 2 4 2 13 2 2 5" xfId="11853"/>
    <cellStyle name="Normal 2 4 2 13 2 2 5 2" xfId="30558"/>
    <cellStyle name="Normal 2 4 2 13 2 2 5 3" xfId="30559"/>
    <cellStyle name="Normal 2 4 2 13 2 2 6" xfId="30560"/>
    <cellStyle name="Normal 2 4 2 13 2 2 7" xfId="30561"/>
    <cellStyle name="Normal 2 4 2 13 2 3" xfId="11854"/>
    <cellStyle name="Normal 2 4 2 13 2 3 2" xfId="11855"/>
    <cellStyle name="Normal 2 4 2 13 2 3 2 2" xfId="11856"/>
    <cellStyle name="Normal 2 4 2 13 2 3 2 2 2" xfId="30562"/>
    <cellStyle name="Normal 2 4 2 13 2 3 2 2 3" xfId="30563"/>
    <cellStyle name="Normal 2 4 2 13 2 3 2 3" xfId="11857"/>
    <cellStyle name="Normal 2 4 2 13 2 3 2 3 2" xfId="30564"/>
    <cellStyle name="Normal 2 4 2 13 2 3 2 3 3" xfId="30565"/>
    <cellStyle name="Normal 2 4 2 13 2 3 2 4" xfId="30566"/>
    <cellStyle name="Normal 2 4 2 13 2 3 2 5" xfId="30567"/>
    <cellStyle name="Normal 2 4 2 13 2 3 3" xfId="11858"/>
    <cellStyle name="Normal 2 4 2 13 2 3 3 2" xfId="30568"/>
    <cellStyle name="Normal 2 4 2 13 2 3 3 3" xfId="30569"/>
    <cellStyle name="Normal 2 4 2 13 2 3 4" xfId="11859"/>
    <cellStyle name="Normal 2 4 2 13 2 3 4 2" xfId="30570"/>
    <cellStyle name="Normal 2 4 2 13 2 3 4 3" xfId="30571"/>
    <cellStyle name="Normal 2 4 2 13 2 3 5" xfId="30572"/>
    <cellStyle name="Normal 2 4 2 13 2 3 6" xfId="30573"/>
    <cellStyle name="Normal 2 4 2 13 2 4" xfId="11860"/>
    <cellStyle name="Normal 2 4 2 13 2 4 2" xfId="11861"/>
    <cellStyle name="Normal 2 4 2 13 2 4 2 2" xfId="30574"/>
    <cellStyle name="Normal 2 4 2 13 2 4 2 3" xfId="30575"/>
    <cellStyle name="Normal 2 4 2 13 2 4 3" xfId="11862"/>
    <cellStyle name="Normal 2 4 2 13 2 4 3 2" xfId="30576"/>
    <cellStyle name="Normal 2 4 2 13 2 4 3 3" xfId="30577"/>
    <cellStyle name="Normal 2 4 2 13 2 4 4" xfId="30578"/>
    <cellStyle name="Normal 2 4 2 13 2 4 5" xfId="30579"/>
    <cellStyle name="Normal 2 4 2 13 2 5" xfId="11863"/>
    <cellStyle name="Normal 2 4 2 13 2 5 2" xfId="30580"/>
    <cellStyle name="Normal 2 4 2 13 2 5 3" xfId="30581"/>
    <cellStyle name="Normal 2 4 2 13 2 6" xfId="11864"/>
    <cellStyle name="Normal 2 4 2 13 2 6 2" xfId="30582"/>
    <cellStyle name="Normal 2 4 2 13 2 6 3" xfId="30583"/>
    <cellStyle name="Normal 2 4 2 13 2 7" xfId="30584"/>
    <cellStyle name="Normal 2 4 2 13 2 8" xfId="30585"/>
    <cellStyle name="Normal 2 4 2 13 3" xfId="11865"/>
    <cellStyle name="Normal 2 4 2 13 3 2" xfId="11866"/>
    <cellStyle name="Normal 2 4 2 13 3 2 2" xfId="11867"/>
    <cellStyle name="Normal 2 4 2 13 3 2 2 2" xfId="11868"/>
    <cellStyle name="Normal 2 4 2 13 3 2 2 2 2" xfId="11869"/>
    <cellStyle name="Normal 2 4 2 13 3 2 2 2 2 2" xfId="30586"/>
    <cellStyle name="Normal 2 4 2 13 3 2 2 2 2 3" xfId="30587"/>
    <cellStyle name="Normal 2 4 2 13 3 2 2 2 3" xfId="11870"/>
    <cellStyle name="Normal 2 4 2 13 3 2 2 2 3 2" xfId="30588"/>
    <cellStyle name="Normal 2 4 2 13 3 2 2 2 3 3" xfId="30589"/>
    <cellStyle name="Normal 2 4 2 13 3 2 2 2 4" xfId="30590"/>
    <cellStyle name="Normal 2 4 2 13 3 2 2 2 5" xfId="30591"/>
    <cellStyle name="Normal 2 4 2 13 3 2 2 3" xfId="11871"/>
    <cellStyle name="Normal 2 4 2 13 3 2 2 3 2" xfId="30592"/>
    <cellStyle name="Normal 2 4 2 13 3 2 2 3 3" xfId="30593"/>
    <cellStyle name="Normal 2 4 2 13 3 2 2 4" xfId="11872"/>
    <cellStyle name="Normal 2 4 2 13 3 2 2 4 2" xfId="30594"/>
    <cellStyle name="Normal 2 4 2 13 3 2 2 4 3" xfId="30595"/>
    <cellStyle name="Normal 2 4 2 13 3 2 2 5" xfId="30596"/>
    <cellStyle name="Normal 2 4 2 13 3 2 2 6" xfId="30597"/>
    <cellStyle name="Normal 2 4 2 13 3 2 3" xfId="11873"/>
    <cellStyle name="Normal 2 4 2 13 3 2 3 2" xfId="11874"/>
    <cellStyle name="Normal 2 4 2 13 3 2 3 2 2" xfId="30598"/>
    <cellStyle name="Normal 2 4 2 13 3 2 3 2 3" xfId="30599"/>
    <cellStyle name="Normal 2 4 2 13 3 2 3 3" xfId="11875"/>
    <cellStyle name="Normal 2 4 2 13 3 2 3 3 2" xfId="30600"/>
    <cellStyle name="Normal 2 4 2 13 3 2 3 3 3" xfId="30601"/>
    <cellStyle name="Normal 2 4 2 13 3 2 3 4" xfId="30602"/>
    <cellStyle name="Normal 2 4 2 13 3 2 3 5" xfId="30603"/>
    <cellStyle name="Normal 2 4 2 13 3 2 4" xfId="11876"/>
    <cellStyle name="Normal 2 4 2 13 3 2 4 2" xfId="30604"/>
    <cellStyle name="Normal 2 4 2 13 3 2 4 3" xfId="30605"/>
    <cellStyle name="Normal 2 4 2 13 3 2 5" xfId="11877"/>
    <cellStyle name="Normal 2 4 2 13 3 2 5 2" xfId="30606"/>
    <cellStyle name="Normal 2 4 2 13 3 2 5 3" xfId="30607"/>
    <cellStyle name="Normal 2 4 2 13 3 2 6" xfId="30608"/>
    <cellStyle name="Normal 2 4 2 13 3 2 7" xfId="30609"/>
    <cellStyle name="Normal 2 4 2 13 3 3" xfId="11878"/>
    <cellStyle name="Normal 2 4 2 13 3 3 2" xfId="11879"/>
    <cellStyle name="Normal 2 4 2 13 3 3 2 2" xfId="11880"/>
    <cellStyle name="Normal 2 4 2 13 3 3 2 2 2" xfId="30610"/>
    <cellStyle name="Normal 2 4 2 13 3 3 2 2 3" xfId="30611"/>
    <cellStyle name="Normal 2 4 2 13 3 3 2 3" xfId="11881"/>
    <cellStyle name="Normal 2 4 2 13 3 3 2 3 2" xfId="30612"/>
    <cellStyle name="Normal 2 4 2 13 3 3 2 3 3" xfId="30613"/>
    <cellStyle name="Normal 2 4 2 13 3 3 2 4" xfId="30614"/>
    <cellStyle name="Normal 2 4 2 13 3 3 2 5" xfId="30615"/>
    <cellStyle name="Normal 2 4 2 13 3 3 3" xfId="11882"/>
    <cellStyle name="Normal 2 4 2 13 3 3 3 2" xfId="30616"/>
    <cellStyle name="Normal 2 4 2 13 3 3 3 3" xfId="30617"/>
    <cellStyle name="Normal 2 4 2 13 3 3 4" xfId="11883"/>
    <cellStyle name="Normal 2 4 2 13 3 3 4 2" xfId="30618"/>
    <cellStyle name="Normal 2 4 2 13 3 3 4 3" xfId="30619"/>
    <cellStyle name="Normal 2 4 2 13 3 3 5" xfId="30620"/>
    <cellStyle name="Normal 2 4 2 13 3 3 6" xfId="30621"/>
    <cellStyle name="Normal 2 4 2 13 3 4" xfId="11884"/>
    <cellStyle name="Normal 2 4 2 13 3 4 2" xfId="11885"/>
    <cellStyle name="Normal 2 4 2 13 3 4 2 2" xfId="30622"/>
    <cellStyle name="Normal 2 4 2 13 3 4 2 3" xfId="30623"/>
    <cellStyle name="Normal 2 4 2 13 3 4 3" xfId="11886"/>
    <cellStyle name="Normal 2 4 2 13 3 4 3 2" xfId="30624"/>
    <cellStyle name="Normal 2 4 2 13 3 4 3 3" xfId="30625"/>
    <cellStyle name="Normal 2 4 2 13 3 4 4" xfId="30626"/>
    <cellStyle name="Normal 2 4 2 13 3 4 5" xfId="30627"/>
    <cellStyle name="Normal 2 4 2 13 3 5" xfId="11887"/>
    <cellStyle name="Normal 2 4 2 13 3 5 2" xfId="30628"/>
    <cellStyle name="Normal 2 4 2 13 3 5 3" xfId="30629"/>
    <cellStyle name="Normal 2 4 2 13 3 6" xfId="11888"/>
    <cellStyle name="Normal 2 4 2 13 3 6 2" xfId="30630"/>
    <cellStyle name="Normal 2 4 2 13 3 6 3" xfId="30631"/>
    <cellStyle name="Normal 2 4 2 13 3 7" xfId="30632"/>
    <cellStyle name="Normal 2 4 2 13 3 8" xfId="30633"/>
    <cellStyle name="Normal 2 4 2 13 4" xfId="11889"/>
    <cellStyle name="Normal 2 4 2 13 4 2" xfId="11890"/>
    <cellStyle name="Normal 2 4 2 13 4 2 2" xfId="11891"/>
    <cellStyle name="Normal 2 4 2 13 4 2 2 2" xfId="11892"/>
    <cellStyle name="Normal 2 4 2 13 4 2 2 2 2" xfId="11893"/>
    <cellStyle name="Normal 2 4 2 13 4 2 2 2 2 2" xfId="30634"/>
    <cellStyle name="Normal 2 4 2 13 4 2 2 2 2 3" xfId="30635"/>
    <cellStyle name="Normal 2 4 2 13 4 2 2 2 3" xfId="11894"/>
    <cellStyle name="Normal 2 4 2 13 4 2 2 2 3 2" xfId="30636"/>
    <cellStyle name="Normal 2 4 2 13 4 2 2 2 3 3" xfId="30637"/>
    <cellStyle name="Normal 2 4 2 13 4 2 2 2 4" xfId="30638"/>
    <cellStyle name="Normal 2 4 2 13 4 2 2 2 5" xfId="30639"/>
    <cellStyle name="Normal 2 4 2 13 4 2 2 3" xfId="11895"/>
    <cellStyle name="Normal 2 4 2 13 4 2 2 3 2" xfId="30640"/>
    <cellStyle name="Normal 2 4 2 13 4 2 2 3 3" xfId="30641"/>
    <cellStyle name="Normal 2 4 2 13 4 2 2 4" xfId="11896"/>
    <cellStyle name="Normal 2 4 2 13 4 2 2 4 2" xfId="30642"/>
    <cellStyle name="Normal 2 4 2 13 4 2 2 4 3" xfId="30643"/>
    <cellStyle name="Normal 2 4 2 13 4 2 2 5" xfId="30644"/>
    <cellStyle name="Normal 2 4 2 13 4 2 2 6" xfId="30645"/>
    <cellStyle name="Normal 2 4 2 13 4 2 3" xfId="11897"/>
    <cellStyle name="Normal 2 4 2 13 4 2 3 2" xfId="11898"/>
    <cellStyle name="Normal 2 4 2 13 4 2 3 2 2" xfId="30646"/>
    <cellStyle name="Normal 2 4 2 13 4 2 3 2 3" xfId="30647"/>
    <cellStyle name="Normal 2 4 2 13 4 2 3 3" xfId="11899"/>
    <cellStyle name="Normal 2 4 2 13 4 2 3 3 2" xfId="30648"/>
    <cellStyle name="Normal 2 4 2 13 4 2 3 3 3" xfId="30649"/>
    <cellStyle name="Normal 2 4 2 13 4 2 3 4" xfId="30650"/>
    <cellStyle name="Normal 2 4 2 13 4 2 3 5" xfId="30651"/>
    <cellStyle name="Normal 2 4 2 13 4 2 4" xfId="11900"/>
    <cellStyle name="Normal 2 4 2 13 4 2 4 2" xfId="30652"/>
    <cellStyle name="Normal 2 4 2 13 4 2 4 3" xfId="30653"/>
    <cellStyle name="Normal 2 4 2 13 4 2 5" xfId="11901"/>
    <cellStyle name="Normal 2 4 2 13 4 2 5 2" xfId="30654"/>
    <cellStyle name="Normal 2 4 2 13 4 2 5 3" xfId="30655"/>
    <cellStyle name="Normal 2 4 2 13 4 2 6" xfId="30656"/>
    <cellStyle name="Normal 2 4 2 13 4 2 7" xfId="30657"/>
    <cellStyle name="Normal 2 4 2 13 4 3" xfId="11902"/>
    <cellStyle name="Normal 2 4 2 13 4 3 2" xfId="11903"/>
    <cellStyle name="Normal 2 4 2 13 4 3 2 2" xfId="11904"/>
    <cellStyle name="Normal 2 4 2 13 4 3 2 2 2" xfId="30658"/>
    <cellStyle name="Normal 2 4 2 13 4 3 2 2 3" xfId="30659"/>
    <cellStyle name="Normal 2 4 2 13 4 3 2 3" xfId="11905"/>
    <cellStyle name="Normal 2 4 2 13 4 3 2 3 2" xfId="30660"/>
    <cellStyle name="Normal 2 4 2 13 4 3 2 3 3" xfId="30661"/>
    <cellStyle name="Normal 2 4 2 13 4 3 2 4" xfId="30662"/>
    <cellStyle name="Normal 2 4 2 13 4 3 2 5" xfId="30663"/>
    <cellStyle name="Normal 2 4 2 13 4 3 3" xfId="11906"/>
    <cellStyle name="Normal 2 4 2 13 4 3 3 2" xfId="30664"/>
    <cellStyle name="Normal 2 4 2 13 4 3 3 3" xfId="30665"/>
    <cellStyle name="Normal 2 4 2 13 4 3 4" xfId="11907"/>
    <cellStyle name="Normal 2 4 2 13 4 3 4 2" xfId="30666"/>
    <cellStyle name="Normal 2 4 2 13 4 3 4 3" xfId="30667"/>
    <cellStyle name="Normal 2 4 2 13 4 3 5" xfId="30668"/>
    <cellStyle name="Normal 2 4 2 13 4 3 6" xfId="30669"/>
    <cellStyle name="Normal 2 4 2 13 4 4" xfId="11908"/>
    <cellStyle name="Normal 2 4 2 13 4 4 2" xfId="11909"/>
    <cellStyle name="Normal 2 4 2 13 4 4 2 2" xfId="30670"/>
    <cellStyle name="Normal 2 4 2 13 4 4 2 3" xfId="30671"/>
    <cellStyle name="Normal 2 4 2 13 4 4 3" xfId="11910"/>
    <cellStyle name="Normal 2 4 2 13 4 4 3 2" xfId="30672"/>
    <cellStyle name="Normal 2 4 2 13 4 4 3 3" xfId="30673"/>
    <cellStyle name="Normal 2 4 2 13 4 4 4" xfId="30674"/>
    <cellStyle name="Normal 2 4 2 13 4 4 5" xfId="30675"/>
    <cellStyle name="Normal 2 4 2 13 4 5" xfId="11911"/>
    <cellStyle name="Normal 2 4 2 13 4 5 2" xfId="30676"/>
    <cellStyle name="Normal 2 4 2 13 4 5 3" xfId="30677"/>
    <cellStyle name="Normal 2 4 2 13 4 6" xfId="11912"/>
    <cellStyle name="Normal 2 4 2 13 4 6 2" xfId="30678"/>
    <cellStyle name="Normal 2 4 2 13 4 6 3" xfId="30679"/>
    <cellStyle name="Normal 2 4 2 13 4 7" xfId="30680"/>
    <cellStyle name="Normal 2 4 2 13 4 8" xfId="30681"/>
    <cellStyle name="Normal 2 4 2 13 5" xfId="11913"/>
    <cellStyle name="Normal 2 4 2 13 5 2" xfId="11914"/>
    <cellStyle name="Normal 2 4 2 13 5 2 2" xfId="11915"/>
    <cellStyle name="Normal 2 4 2 13 5 2 2 2" xfId="11916"/>
    <cellStyle name="Normal 2 4 2 13 5 2 2 2 2" xfId="30682"/>
    <cellStyle name="Normal 2 4 2 13 5 2 2 2 3" xfId="30683"/>
    <cellStyle name="Normal 2 4 2 13 5 2 2 3" xfId="11917"/>
    <cellStyle name="Normal 2 4 2 13 5 2 2 3 2" xfId="30684"/>
    <cellStyle name="Normal 2 4 2 13 5 2 2 3 3" xfId="30685"/>
    <cellStyle name="Normal 2 4 2 13 5 2 2 4" xfId="30686"/>
    <cellStyle name="Normal 2 4 2 13 5 2 2 5" xfId="30687"/>
    <cellStyle name="Normal 2 4 2 13 5 2 3" xfId="11918"/>
    <cellStyle name="Normal 2 4 2 13 5 2 3 2" xfId="30688"/>
    <cellStyle name="Normal 2 4 2 13 5 2 3 3" xfId="30689"/>
    <cellStyle name="Normal 2 4 2 13 5 2 4" xfId="11919"/>
    <cellStyle name="Normal 2 4 2 13 5 2 4 2" xfId="30690"/>
    <cellStyle name="Normal 2 4 2 13 5 2 4 3" xfId="30691"/>
    <cellStyle name="Normal 2 4 2 13 5 2 5" xfId="30692"/>
    <cellStyle name="Normal 2 4 2 13 5 2 6" xfId="30693"/>
    <cellStyle name="Normal 2 4 2 13 5 3" xfId="11920"/>
    <cellStyle name="Normal 2 4 2 13 5 3 2" xfId="11921"/>
    <cellStyle name="Normal 2 4 2 13 5 3 2 2" xfId="30694"/>
    <cellStyle name="Normal 2 4 2 13 5 3 2 3" xfId="30695"/>
    <cellStyle name="Normal 2 4 2 13 5 3 3" xfId="11922"/>
    <cellStyle name="Normal 2 4 2 13 5 3 3 2" xfId="30696"/>
    <cellStyle name="Normal 2 4 2 13 5 3 3 3" xfId="30697"/>
    <cellStyle name="Normal 2 4 2 13 5 3 4" xfId="30698"/>
    <cellStyle name="Normal 2 4 2 13 5 3 5" xfId="30699"/>
    <cellStyle name="Normal 2 4 2 13 5 4" xfId="11923"/>
    <cellStyle name="Normal 2 4 2 13 5 4 2" xfId="30700"/>
    <cellStyle name="Normal 2 4 2 13 5 4 3" xfId="30701"/>
    <cellStyle name="Normal 2 4 2 13 5 5" xfId="11924"/>
    <cellStyle name="Normal 2 4 2 13 5 5 2" xfId="30702"/>
    <cellStyle name="Normal 2 4 2 13 5 5 3" xfId="30703"/>
    <cellStyle name="Normal 2 4 2 13 5 6" xfId="30704"/>
    <cellStyle name="Normal 2 4 2 13 5 7" xfId="30705"/>
    <cellStyle name="Normal 2 4 2 13 6" xfId="11925"/>
    <cellStyle name="Normal 2 4 2 13 6 2" xfId="11926"/>
    <cellStyle name="Normal 2 4 2 13 6 2 2" xfId="11927"/>
    <cellStyle name="Normal 2 4 2 13 6 2 2 2" xfId="30706"/>
    <cellStyle name="Normal 2 4 2 13 6 2 2 3" xfId="30707"/>
    <cellStyle name="Normal 2 4 2 13 6 2 3" xfId="11928"/>
    <cellStyle name="Normal 2 4 2 13 6 2 3 2" xfId="30708"/>
    <cellStyle name="Normal 2 4 2 13 6 2 3 3" xfId="30709"/>
    <cellStyle name="Normal 2 4 2 13 6 2 4" xfId="30710"/>
    <cellStyle name="Normal 2 4 2 13 6 2 5" xfId="30711"/>
    <cellStyle name="Normal 2 4 2 13 6 3" xfId="11929"/>
    <cellStyle name="Normal 2 4 2 13 6 3 2" xfId="30712"/>
    <cellStyle name="Normal 2 4 2 13 6 3 3" xfId="30713"/>
    <cellStyle name="Normal 2 4 2 13 6 4" xfId="11930"/>
    <cellStyle name="Normal 2 4 2 13 6 4 2" xfId="30714"/>
    <cellStyle name="Normal 2 4 2 13 6 4 3" xfId="30715"/>
    <cellStyle name="Normal 2 4 2 13 6 5" xfId="30716"/>
    <cellStyle name="Normal 2 4 2 13 6 6" xfId="30717"/>
    <cellStyle name="Normal 2 4 2 13 7" xfId="11931"/>
    <cellStyle name="Normal 2 4 2 13 7 2" xfId="11932"/>
    <cellStyle name="Normal 2 4 2 13 7 2 2" xfId="30718"/>
    <cellStyle name="Normal 2 4 2 13 7 2 3" xfId="30719"/>
    <cellStyle name="Normal 2 4 2 13 7 3" xfId="11933"/>
    <cellStyle name="Normal 2 4 2 13 7 3 2" xfId="30720"/>
    <cellStyle name="Normal 2 4 2 13 7 3 3" xfId="30721"/>
    <cellStyle name="Normal 2 4 2 13 7 4" xfId="30722"/>
    <cellStyle name="Normal 2 4 2 13 7 5" xfId="30723"/>
    <cellStyle name="Normal 2 4 2 13 8" xfId="11934"/>
    <cellStyle name="Normal 2 4 2 13 8 2" xfId="30724"/>
    <cellStyle name="Normal 2 4 2 13 8 3" xfId="30725"/>
    <cellStyle name="Normal 2 4 2 13 9" xfId="11935"/>
    <cellStyle name="Normal 2 4 2 13 9 2" xfId="30726"/>
    <cellStyle name="Normal 2 4 2 13 9 3" xfId="30727"/>
    <cellStyle name="Normal 2 4 2 14" xfId="11936"/>
    <cellStyle name="Normal 2 4 2 14 10" xfId="30728"/>
    <cellStyle name="Normal 2 4 2 14 11" xfId="30729"/>
    <cellStyle name="Normal 2 4 2 14 2" xfId="11937"/>
    <cellStyle name="Normal 2 4 2 14 2 2" xfId="11938"/>
    <cellStyle name="Normal 2 4 2 14 2 2 2" xfId="11939"/>
    <cellStyle name="Normal 2 4 2 14 2 2 2 2" xfId="11940"/>
    <cellStyle name="Normal 2 4 2 14 2 2 2 2 2" xfId="11941"/>
    <cellStyle name="Normal 2 4 2 14 2 2 2 2 2 2" xfId="30730"/>
    <cellStyle name="Normal 2 4 2 14 2 2 2 2 2 3" xfId="30731"/>
    <cellStyle name="Normal 2 4 2 14 2 2 2 2 3" xfId="11942"/>
    <cellStyle name="Normal 2 4 2 14 2 2 2 2 3 2" xfId="30732"/>
    <cellStyle name="Normal 2 4 2 14 2 2 2 2 3 3" xfId="30733"/>
    <cellStyle name="Normal 2 4 2 14 2 2 2 2 4" xfId="30734"/>
    <cellStyle name="Normal 2 4 2 14 2 2 2 2 5" xfId="30735"/>
    <cellStyle name="Normal 2 4 2 14 2 2 2 3" xfId="11943"/>
    <cellStyle name="Normal 2 4 2 14 2 2 2 3 2" xfId="30736"/>
    <cellStyle name="Normal 2 4 2 14 2 2 2 3 3" xfId="30737"/>
    <cellStyle name="Normal 2 4 2 14 2 2 2 4" xfId="11944"/>
    <cellStyle name="Normal 2 4 2 14 2 2 2 4 2" xfId="30738"/>
    <cellStyle name="Normal 2 4 2 14 2 2 2 4 3" xfId="30739"/>
    <cellStyle name="Normal 2 4 2 14 2 2 2 5" xfId="30740"/>
    <cellStyle name="Normal 2 4 2 14 2 2 2 6" xfId="30741"/>
    <cellStyle name="Normal 2 4 2 14 2 2 3" xfId="11945"/>
    <cellStyle name="Normal 2 4 2 14 2 2 3 2" xfId="11946"/>
    <cellStyle name="Normal 2 4 2 14 2 2 3 2 2" xfId="30742"/>
    <cellStyle name="Normal 2 4 2 14 2 2 3 2 3" xfId="30743"/>
    <cellStyle name="Normal 2 4 2 14 2 2 3 3" xfId="11947"/>
    <cellStyle name="Normal 2 4 2 14 2 2 3 3 2" xfId="30744"/>
    <cellStyle name="Normal 2 4 2 14 2 2 3 3 3" xfId="30745"/>
    <cellStyle name="Normal 2 4 2 14 2 2 3 4" xfId="30746"/>
    <cellStyle name="Normal 2 4 2 14 2 2 3 5" xfId="30747"/>
    <cellStyle name="Normal 2 4 2 14 2 2 4" xfId="11948"/>
    <cellStyle name="Normal 2 4 2 14 2 2 4 2" xfId="30748"/>
    <cellStyle name="Normal 2 4 2 14 2 2 4 3" xfId="30749"/>
    <cellStyle name="Normal 2 4 2 14 2 2 5" xfId="11949"/>
    <cellStyle name="Normal 2 4 2 14 2 2 5 2" xfId="30750"/>
    <cellStyle name="Normal 2 4 2 14 2 2 5 3" xfId="30751"/>
    <cellStyle name="Normal 2 4 2 14 2 2 6" xfId="30752"/>
    <cellStyle name="Normal 2 4 2 14 2 2 7" xfId="30753"/>
    <cellStyle name="Normal 2 4 2 14 2 3" xfId="11950"/>
    <cellStyle name="Normal 2 4 2 14 2 3 2" xfId="11951"/>
    <cellStyle name="Normal 2 4 2 14 2 3 2 2" xfId="11952"/>
    <cellStyle name="Normal 2 4 2 14 2 3 2 2 2" xfId="30754"/>
    <cellStyle name="Normal 2 4 2 14 2 3 2 2 3" xfId="30755"/>
    <cellStyle name="Normal 2 4 2 14 2 3 2 3" xfId="11953"/>
    <cellStyle name="Normal 2 4 2 14 2 3 2 3 2" xfId="30756"/>
    <cellStyle name="Normal 2 4 2 14 2 3 2 3 3" xfId="30757"/>
    <cellStyle name="Normal 2 4 2 14 2 3 2 4" xfId="30758"/>
    <cellStyle name="Normal 2 4 2 14 2 3 2 5" xfId="30759"/>
    <cellStyle name="Normal 2 4 2 14 2 3 3" xfId="11954"/>
    <cellStyle name="Normal 2 4 2 14 2 3 3 2" xfId="30760"/>
    <cellStyle name="Normal 2 4 2 14 2 3 3 3" xfId="30761"/>
    <cellStyle name="Normal 2 4 2 14 2 3 4" xfId="11955"/>
    <cellStyle name="Normal 2 4 2 14 2 3 4 2" xfId="30762"/>
    <cellStyle name="Normal 2 4 2 14 2 3 4 3" xfId="30763"/>
    <cellStyle name="Normal 2 4 2 14 2 3 5" xfId="30764"/>
    <cellStyle name="Normal 2 4 2 14 2 3 6" xfId="30765"/>
    <cellStyle name="Normal 2 4 2 14 2 4" xfId="11956"/>
    <cellStyle name="Normal 2 4 2 14 2 4 2" xfId="11957"/>
    <cellStyle name="Normal 2 4 2 14 2 4 2 2" xfId="30766"/>
    <cellStyle name="Normal 2 4 2 14 2 4 2 3" xfId="30767"/>
    <cellStyle name="Normal 2 4 2 14 2 4 3" xfId="11958"/>
    <cellStyle name="Normal 2 4 2 14 2 4 3 2" xfId="30768"/>
    <cellStyle name="Normal 2 4 2 14 2 4 3 3" xfId="30769"/>
    <cellStyle name="Normal 2 4 2 14 2 4 4" xfId="30770"/>
    <cellStyle name="Normal 2 4 2 14 2 4 5" xfId="30771"/>
    <cellStyle name="Normal 2 4 2 14 2 5" xfId="11959"/>
    <cellStyle name="Normal 2 4 2 14 2 5 2" xfId="30772"/>
    <cellStyle name="Normal 2 4 2 14 2 5 3" xfId="30773"/>
    <cellStyle name="Normal 2 4 2 14 2 6" xfId="11960"/>
    <cellStyle name="Normal 2 4 2 14 2 6 2" xfId="30774"/>
    <cellStyle name="Normal 2 4 2 14 2 6 3" xfId="30775"/>
    <cellStyle name="Normal 2 4 2 14 2 7" xfId="30776"/>
    <cellStyle name="Normal 2 4 2 14 2 8" xfId="30777"/>
    <cellStyle name="Normal 2 4 2 14 3" xfId="11961"/>
    <cellStyle name="Normal 2 4 2 14 3 2" xfId="11962"/>
    <cellStyle name="Normal 2 4 2 14 3 2 2" xfId="11963"/>
    <cellStyle name="Normal 2 4 2 14 3 2 2 2" xfId="11964"/>
    <cellStyle name="Normal 2 4 2 14 3 2 2 2 2" xfId="11965"/>
    <cellStyle name="Normal 2 4 2 14 3 2 2 2 2 2" xfId="30778"/>
    <cellStyle name="Normal 2 4 2 14 3 2 2 2 2 3" xfId="30779"/>
    <cellStyle name="Normal 2 4 2 14 3 2 2 2 3" xfId="11966"/>
    <cellStyle name="Normal 2 4 2 14 3 2 2 2 3 2" xfId="30780"/>
    <cellStyle name="Normal 2 4 2 14 3 2 2 2 3 3" xfId="30781"/>
    <cellStyle name="Normal 2 4 2 14 3 2 2 2 4" xfId="30782"/>
    <cellStyle name="Normal 2 4 2 14 3 2 2 2 5" xfId="30783"/>
    <cellStyle name="Normal 2 4 2 14 3 2 2 3" xfId="11967"/>
    <cellStyle name="Normal 2 4 2 14 3 2 2 3 2" xfId="30784"/>
    <cellStyle name="Normal 2 4 2 14 3 2 2 3 3" xfId="30785"/>
    <cellStyle name="Normal 2 4 2 14 3 2 2 4" xfId="11968"/>
    <cellStyle name="Normal 2 4 2 14 3 2 2 4 2" xfId="30786"/>
    <cellStyle name="Normal 2 4 2 14 3 2 2 4 3" xfId="30787"/>
    <cellStyle name="Normal 2 4 2 14 3 2 2 5" xfId="30788"/>
    <cellStyle name="Normal 2 4 2 14 3 2 2 6" xfId="30789"/>
    <cellStyle name="Normal 2 4 2 14 3 2 3" xfId="11969"/>
    <cellStyle name="Normal 2 4 2 14 3 2 3 2" xfId="11970"/>
    <cellStyle name="Normal 2 4 2 14 3 2 3 2 2" xfId="30790"/>
    <cellStyle name="Normal 2 4 2 14 3 2 3 2 3" xfId="30791"/>
    <cellStyle name="Normal 2 4 2 14 3 2 3 3" xfId="11971"/>
    <cellStyle name="Normal 2 4 2 14 3 2 3 3 2" xfId="30792"/>
    <cellStyle name="Normal 2 4 2 14 3 2 3 3 3" xfId="30793"/>
    <cellStyle name="Normal 2 4 2 14 3 2 3 4" xfId="30794"/>
    <cellStyle name="Normal 2 4 2 14 3 2 3 5" xfId="30795"/>
    <cellStyle name="Normal 2 4 2 14 3 2 4" xfId="11972"/>
    <cellStyle name="Normal 2 4 2 14 3 2 4 2" xfId="30796"/>
    <cellStyle name="Normal 2 4 2 14 3 2 4 3" xfId="30797"/>
    <cellStyle name="Normal 2 4 2 14 3 2 5" xfId="11973"/>
    <cellStyle name="Normal 2 4 2 14 3 2 5 2" xfId="30798"/>
    <cellStyle name="Normal 2 4 2 14 3 2 5 3" xfId="30799"/>
    <cellStyle name="Normal 2 4 2 14 3 2 6" xfId="30800"/>
    <cellStyle name="Normal 2 4 2 14 3 2 7" xfId="30801"/>
    <cellStyle name="Normal 2 4 2 14 3 3" xfId="11974"/>
    <cellStyle name="Normal 2 4 2 14 3 3 2" xfId="11975"/>
    <cellStyle name="Normal 2 4 2 14 3 3 2 2" xfId="11976"/>
    <cellStyle name="Normal 2 4 2 14 3 3 2 2 2" xfId="30802"/>
    <cellStyle name="Normal 2 4 2 14 3 3 2 2 3" xfId="30803"/>
    <cellStyle name="Normal 2 4 2 14 3 3 2 3" xfId="11977"/>
    <cellStyle name="Normal 2 4 2 14 3 3 2 3 2" xfId="30804"/>
    <cellStyle name="Normal 2 4 2 14 3 3 2 3 3" xfId="30805"/>
    <cellStyle name="Normal 2 4 2 14 3 3 2 4" xfId="30806"/>
    <cellStyle name="Normal 2 4 2 14 3 3 2 5" xfId="30807"/>
    <cellStyle name="Normal 2 4 2 14 3 3 3" xfId="11978"/>
    <cellStyle name="Normal 2 4 2 14 3 3 3 2" xfId="30808"/>
    <cellStyle name="Normal 2 4 2 14 3 3 3 3" xfId="30809"/>
    <cellStyle name="Normal 2 4 2 14 3 3 4" xfId="11979"/>
    <cellStyle name="Normal 2 4 2 14 3 3 4 2" xfId="30810"/>
    <cellStyle name="Normal 2 4 2 14 3 3 4 3" xfId="30811"/>
    <cellStyle name="Normal 2 4 2 14 3 3 5" xfId="30812"/>
    <cellStyle name="Normal 2 4 2 14 3 3 6" xfId="30813"/>
    <cellStyle name="Normal 2 4 2 14 3 4" xfId="11980"/>
    <cellStyle name="Normal 2 4 2 14 3 4 2" xfId="11981"/>
    <cellStyle name="Normal 2 4 2 14 3 4 2 2" xfId="30814"/>
    <cellStyle name="Normal 2 4 2 14 3 4 2 3" xfId="30815"/>
    <cellStyle name="Normal 2 4 2 14 3 4 3" xfId="11982"/>
    <cellStyle name="Normal 2 4 2 14 3 4 3 2" xfId="30816"/>
    <cellStyle name="Normal 2 4 2 14 3 4 3 3" xfId="30817"/>
    <cellStyle name="Normal 2 4 2 14 3 4 4" xfId="30818"/>
    <cellStyle name="Normal 2 4 2 14 3 4 5" xfId="30819"/>
    <cellStyle name="Normal 2 4 2 14 3 5" xfId="11983"/>
    <cellStyle name="Normal 2 4 2 14 3 5 2" xfId="30820"/>
    <cellStyle name="Normal 2 4 2 14 3 5 3" xfId="30821"/>
    <cellStyle name="Normal 2 4 2 14 3 6" xfId="11984"/>
    <cellStyle name="Normal 2 4 2 14 3 6 2" xfId="30822"/>
    <cellStyle name="Normal 2 4 2 14 3 6 3" xfId="30823"/>
    <cellStyle name="Normal 2 4 2 14 3 7" xfId="30824"/>
    <cellStyle name="Normal 2 4 2 14 3 8" xfId="30825"/>
    <cellStyle name="Normal 2 4 2 14 4" xfId="11985"/>
    <cellStyle name="Normal 2 4 2 14 4 2" xfId="11986"/>
    <cellStyle name="Normal 2 4 2 14 4 2 2" xfId="11987"/>
    <cellStyle name="Normal 2 4 2 14 4 2 2 2" xfId="11988"/>
    <cellStyle name="Normal 2 4 2 14 4 2 2 2 2" xfId="11989"/>
    <cellStyle name="Normal 2 4 2 14 4 2 2 2 2 2" xfId="30826"/>
    <cellStyle name="Normal 2 4 2 14 4 2 2 2 2 3" xfId="30827"/>
    <cellStyle name="Normal 2 4 2 14 4 2 2 2 3" xfId="11990"/>
    <cellStyle name="Normal 2 4 2 14 4 2 2 2 3 2" xfId="30828"/>
    <cellStyle name="Normal 2 4 2 14 4 2 2 2 3 3" xfId="30829"/>
    <cellStyle name="Normal 2 4 2 14 4 2 2 2 4" xfId="30830"/>
    <cellStyle name="Normal 2 4 2 14 4 2 2 2 5" xfId="30831"/>
    <cellStyle name="Normal 2 4 2 14 4 2 2 3" xfId="11991"/>
    <cellStyle name="Normal 2 4 2 14 4 2 2 3 2" xfId="30832"/>
    <cellStyle name="Normal 2 4 2 14 4 2 2 3 3" xfId="30833"/>
    <cellStyle name="Normal 2 4 2 14 4 2 2 4" xfId="11992"/>
    <cellStyle name="Normal 2 4 2 14 4 2 2 4 2" xfId="30834"/>
    <cellStyle name="Normal 2 4 2 14 4 2 2 4 3" xfId="30835"/>
    <cellStyle name="Normal 2 4 2 14 4 2 2 5" xfId="30836"/>
    <cellStyle name="Normal 2 4 2 14 4 2 2 6" xfId="30837"/>
    <cellStyle name="Normal 2 4 2 14 4 2 3" xfId="11993"/>
    <cellStyle name="Normal 2 4 2 14 4 2 3 2" xfId="11994"/>
    <cellStyle name="Normal 2 4 2 14 4 2 3 2 2" xfId="30838"/>
    <cellStyle name="Normal 2 4 2 14 4 2 3 2 3" xfId="30839"/>
    <cellStyle name="Normal 2 4 2 14 4 2 3 3" xfId="11995"/>
    <cellStyle name="Normal 2 4 2 14 4 2 3 3 2" xfId="30840"/>
    <cellStyle name="Normal 2 4 2 14 4 2 3 3 3" xfId="30841"/>
    <cellStyle name="Normal 2 4 2 14 4 2 3 4" xfId="30842"/>
    <cellStyle name="Normal 2 4 2 14 4 2 3 5" xfId="30843"/>
    <cellStyle name="Normal 2 4 2 14 4 2 4" xfId="11996"/>
    <cellStyle name="Normal 2 4 2 14 4 2 4 2" xfId="30844"/>
    <cellStyle name="Normal 2 4 2 14 4 2 4 3" xfId="30845"/>
    <cellStyle name="Normal 2 4 2 14 4 2 5" xfId="11997"/>
    <cellStyle name="Normal 2 4 2 14 4 2 5 2" xfId="30846"/>
    <cellStyle name="Normal 2 4 2 14 4 2 5 3" xfId="30847"/>
    <cellStyle name="Normal 2 4 2 14 4 2 6" xfId="30848"/>
    <cellStyle name="Normal 2 4 2 14 4 2 7" xfId="30849"/>
    <cellStyle name="Normal 2 4 2 14 4 3" xfId="11998"/>
    <cellStyle name="Normal 2 4 2 14 4 3 2" xfId="11999"/>
    <cellStyle name="Normal 2 4 2 14 4 3 2 2" xfId="12000"/>
    <cellStyle name="Normal 2 4 2 14 4 3 2 2 2" xfId="30850"/>
    <cellStyle name="Normal 2 4 2 14 4 3 2 2 3" xfId="30851"/>
    <cellStyle name="Normal 2 4 2 14 4 3 2 3" xfId="12001"/>
    <cellStyle name="Normal 2 4 2 14 4 3 2 3 2" xfId="30852"/>
    <cellStyle name="Normal 2 4 2 14 4 3 2 3 3" xfId="30853"/>
    <cellStyle name="Normal 2 4 2 14 4 3 2 4" xfId="30854"/>
    <cellStyle name="Normal 2 4 2 14 4 3 2 5" xfId="30855"/>
    <cellStyle name="Normal 2 4 2 14 4 3 3" xfId="12002"/>
    <cellStyle name="Normal 2 4 2 14 4 3 3 2" xfId="30856"/>
    <cellStyle name="Normal 2 4 2 14 4 3 3 3" xfId="30857"/>
    <cellStyle name="Normal 2 4 2 14 4 3 4" xfId="12003"/>
    <cellStyle name="Normal 2 4 2 14 4 3 4 2" xfId="30858"/>
    <cellStyle name="Normal 2 4 2 14 4 3 4 3" xfId="30859"/>
    <cellStyle name="Normal 2 4 2 14 4 3 5" xfId="30860"/>
    <cellStyle name="Normal 2 4 2 14 4 3 6" xfId="30861"/>
    <cellStyle name="Normal 2 4 2 14 4 4" xfId="12004"/>
    <cellStyle name="Normal 2 4 2 14 4 4 2" xfId="12005"/>
    <cellStyle name="Normal 2 4 2 14 4 4 2 2" xfId="30862"/>
    <cellStyle name="Normal 2 4 2 14 4 4 2 3" xfId="30863"/>
    <cellStyle name="Normal 2 4 2 14 4 4 3" xfId="12006"/>
    <cellStyle name="Normal 2 4 2 14 4 4 3 2" xfId="30864"/>
    <cellStyle name="Normal 2 4 2 14 4 4 3 3" xfId="30865"/>
    <cellStyle name="Normal 2 4 2 14 4 4 4" xfId="30866"/>
    <cellStyle name="Normal 2 4 2 14 4 4 5" xfId="30867"/>
    <cellStyle name="Normal 2 4 2 14 4 5" xfId="12007"/>
    <cellStyle name="Normal 2 4 2 14 4 5 2" xfId="30868"/>
    <cellStyle name="Normal 2 4 2 14 4 5 3" xfId="30869"/>
    <cellStyle name="Normal 2 4 2 14 4 6" xfId="12008"/>
    <cellStyle name="Normal 2 4 2 14 4 6 2" xfId="30870"/>
    <cellStyle name="Normal 2 4 2 14 4 6 3" xfId="30871"/>
    <cellStyle name="Normal 2 4 2 14 4 7" xfId="30872"/>
    <cellStyle name="Normal 2 4 2 14 4 8" xfId="30873"/>
    <cellStyle name="Normal 2 4 2 14 5" xfId="12009"/>
    <cellStyle name="Normal 2 4 2 14 5 2" xfId="12010"/>
    <cellStyle name="Normal 2 4 2 14 5 2 2" xfId="12011"/>
    <cellStyle name="Normal 2 4 2 14 5 2 2 2" xfId="12012"/>
    <cellStyle name="Normal 2 4 2 14 5 2 2 2 2" xfId="30874"/>
    <cellStyle name="Normal 2 4 2 14 5 2 2 2 3" xfId="30875"/>
    <cellStyle name="Normal 2 4 2 14 5 2 2 3" xfId="12013"/>
    <cellStyle name="Normal 2 4 2 14 5 2 2 3 2" xfId="30876"/>
    <cellStyle name="Normal 2 4 2 14 5 2 2 3 3" xfId="30877"/>
    <cellStyle name="Normal 2 4 2 14 5 2 2 4" xfId="30878"/>
    <cellStyle name="Normal 2 4 2 14 5 2 2 5" xfId="30879"/>
    <cellStyle name="Normal 2 4 2 14 5 2 3" xfId="12014"/>
    <cellStyle name="Normal 2 4 2 14 5 2 3 2" xfId="30880"/>
    <cellStyle name="Normal 2 4 2 14 5 2 3 3" xfId="30881"/>
    <cellStyle name="Normal 2 4 2 14 5 2 4" xfId="12015"/>
    <cellStyle name="Normal 2 4 2 14 5 2 4 2" xfId="30882"/>
    <cellStyle name="Normal 2 4 2 14 5 2 4 3" xfId="30883"/>
    <cellStyle name="Normal 2 4 2 14 5 2 5" xfId="30884"/>
    <cellStyle name="Normal 2 4 2 14 5 2 6" xfId="30885"/>
    <cellStyle name="Normal 2 4 2 14 5 3" xfId="12016"/>
    <cellStyle name="Normal 2 4 2 14 5 3 2" xfId="12017"/>
    <cellStyle name="Normal 2 4 2 14 5 3 2 2" xfId="30886"/>
    <cellStyle name="Normal 2 4 2 14 5 3 2 3" xfId="30887"/>
    <cellStyle name="Normal 2 4 2 14 5 3 3" xfId="12018"/>
    <cellStyle name="Normal 2 4 2 14 5 3 3 2" xfId="30888"/>
    <cellStyle name="Normal 2 4 2 14 5 3 3 3" xfId="30889"/>
    <cellStyle name="Normal 2 4 2 14 5 3 4" xfId="30890"/>
    <cellStyle name="Normal 2 4 2 14 5 3 5" xfId="30891"/>
    <cellStyle name="Normal 2 4 2 14 5 4" xfId="12019"/>
    <cellStyle name="Normal 2 4 2 14 5 4 2" xfId="30892"/>
    <cellStyle name="Normal 2 4 2 14 5 4 3" xfId="30893"/>
    <cellStyle name="Normal 2 4 2 14 5 5" xfId="12020"/>
    <cellStyle name="Normal 2 4 2 14 5 5 2" xfId="30894"/>
    <cellStyle name="Normal 2 4 2 14 5 5 3" xfId="30895"/>
    <cellStyle name="Normal 2 4 2 14 5 6" xfId="30896"/>
    <cellStyle name="Normal 2 4 2 14 5 7" xfId="30897"/>
    <cellStyle name="Normal 2 4 2 14 6" xfId="12021"/>
    <cellStyle name="Normal 2 4 2 14 6 2" xfId="12022"/>
    <cellStyle name="Normal 2 4 2 14 6 2 2" xfId="12023"/>
    <cellStyle name="Normal 2 4 2 14 6 2 2 2" xfId="30898"/>
    <cellStyle name="Normal 2 4 2 14 6 2 2 3" xfId="30899"/>
    <cellStyle name="Normal 2 4 2 14 6 2 3" xfId="12024"/>
    <cellStyle name="Normal 2 4 2 14 6 2 3 2" xfId="30900"/>
    <cellStyle name="Normal 2 4 2 14 6 2 3 3" xfId="30901"/>
    <cellStyle name="Normal 2 4 2 14 6 2 4" xfId="30902"/>
    <cellStyle name="Normal 2 4 2 14 6 2 5" xfId="30903"/>
    <cellStyle name="Normal 2 4 2 14 6 3" xfId="12025"/>
    <cellStyle name="Normal 2 4 2 14 6 3 2" xfId="30904"/>
    <cellStyle name="Normal 2 4 2 14 6 3 3" xfId="30905"/>
    <cellStyle name="Normal 2 4 2 14 6 4" xfId="12026"/>
    <cellStyle name="Normal 2 4 2 14 6 4 2" xfId="30906"/>
    <cellStyle name="Normal 2 4 2 14 6 4 3" xfId="30907"/>
    <cellStyle name="Normal 2 4 2 14 6 5" xfId="30908"/>
    <cellStyle name="Normal 2 4 2 14 6 6" xfId="30909"/>
    <cellStyle name="Normal 2 4 2 14 7" xfId="12027"/>
    <cellStyle name="Normal 2 4 2 14 7 2" xfId="12028"/>
    <cellStyle name="Normal 2 4 2 14 7 2 2" xfId="30910"/>
    <cellStyle name="Normal 2 4 2 14 7 2 3" xfId="30911"/>
    <cellStyle name="Normal 2 4 2 14 7 3" xfId="12029"/>
    <cellStyle name="Normal 2 4 2 14 7 3 2" xfId="30912"/>
    <cellStyle name="Normal 2 4 2 14 7 3 3" xfId="30913"/>
    <cellStyle name="Normal 2 4 2 14 7 4" xfId="30914"/>
    <cellStyle name="Normal 2 4 2 14 7 5" xfId="30915"/>
    <cellStyle name="Normal 2 4 2 14 8" xfId="12030"/>
    <cellStyle name="Normal 2 4 2 14 8 2" xfId="30916"/>
    <cellStyle name="Normal 2 4 2 14 8 3" xfId="30917"/>
    <cellStyle name="Normal 2 4 2 14 9" xfId="12031"/>
    <cellStyle name="Normal 2 4 2 14 9 2" xfId="30918"/>
    <cellStyle name="Normal 2 4 2 14 9 3" xfId="30919"/>
    <cellStyle name="Normal 2 4 2 15" xfId="12032"/>
    <cellStyle name="Normal 2 4 2 15 10" xfId="30920"/>
    <cellStyle name="Normal 2 4 2 15 11" xfId="30921"/>
    <cellStyle name="Normal 2 4 2 15 2" xfId="12033"/>
    <cellStyle name="Normal 2 4 2 15 2 2" xfId="12034"/>
    <cellStyle name="Normal 2 4 2 15 2 2 2" xfId="12035"/>
    <cellStyle name="Normal 2 4 2 15 2 2 2 2" xfId="12036"/>
    <cellStyle name="Normal 2 4 2 15 2 2 2 2 2" xfId="12037"/>
    <cellStyle name="Normal 2 4 2 15 2 2 2 2 2 2" xfId="30922"/>
    <cellStyle name="Normal 2 4 2 15 2 2 2 2 2 3" xfId="30923"/>
    <cellStyle name="Normal 2 4 2 15 2 2 2 2 3" xfId="12038"/>
    <cellStyle name="Normal 2 4 2 15 2 2 2 2 3 2" xfId="30924"/>
    <cellStyle name="Normal 2 4 2 15 2 2 2 2 3 3" xfId="30925"/>
    <cellStyle name="Normal 2 4 2 15 2 2 2 2 4" xfId="30926"/>
    <cellStyle name="Normal 2 4 2 15 2 2 2 2 5" xfId="30927"/>
    <cellStyle name="Normal 2 4 2 15 2 2 2 3" xfId="12039"/>
    <cellStyle name="Normal 2 4 2 15 2 2 2 3 2" xfId="30928"/>
    <cellStyle name="Normal 2 4 2 15 2 2 2 3 3" xfId="30929"/>
    <cellStyle name="Normal 2 4 2 15 2 2 2 4" xfId="12040"/>
    <cellStyle name="Normal 2 4 2 15 2 2 2 4 2" xfId="30930"/>
    <cellStyle name="Normal 2 4 2 15 2 2 2 4 3" xfId="30931"/>
    <cellStyle name="Normal 2 4 2 15 2 2 2 5" xfId="30932"/>
    <cellStyle name="Normal 2 4 2 15 2 2 2 6" xfId="30933"/>
    <cellStyle name="Normal 2 4 2 15 2 2 3" xfId="12041"/>
    <cellStyle name="Normal 2 4 2 15 2 2 3 2" xfId="12042"/>
    <cellStyle name="Normal 2 4 2 15 2 2 3 2 2" xfId="30934"/>
    <cellStyle name="Normal 2 4 2 15 2 2 3 2 3" xfId="30935"/>
    <cellStyle name="Normal 2 4 2 15 2 2 3 3" xfId="12043"/>
    <cellStyle name="Normal 2 4 2 15 2 2 3 3 2" xfId="30936"/>
    <cellStyle name="Normal 2 4 2 15 2 2 3 3 3" xfId="30937"/>
    <cellStyle name="Normal 2 4 2 15 2 2 3 4" xfId="30938"/>
    <cellStyle name="Normal 2 4 2 15 2 2 3 5" xfId="30939"/>
    <cellStyle name="Normal 2 4 2 15 2 2 4" xfId="12044"/>
    <cellStyle name="Normal 2 4 2 15 2 2 4 2" xfId="30940"/>
    <cellStyle name="Normal 2 4 2 15 2 2 4 3" xfId="30941"/>
    <cellStyle name="Normal 2 4 2 15 2 2 5" xfId="12045"/>
    <cellStyle name="Normal 2 4 2 15 2 2 5 2" xfId="30942"/>
    <cellStyle name="Normal 2 4 2 15 2 2 5 3" xfId="30943"/>
    <cellStyle name="Normal 2 4 2 15 2 2 6" xfId="30944"/>
    <cellStyle name="Normal 2 4 2 15 2 2 7" xfId="30945"/>
    <cellStyle name="Normal 2 4 2 15 2 3" xfId="12046"/>
    <cellStyle name="Normal 2 4 2 15 2 3 2" xfId="12047"/>
    <cellStyle name="Normal 2 4 2 15 2 3 2 2" xfId="12048"/>
    <cellStyle name="Normal 2 4 2 15 2 3 2 2 2" xfId="30946"/>
    <cellStyle name="Normal 2 4 2 15 2 3 2 2 3" xfId="30947"/>
    <cellStyle name="Normal 2 4 2 15 2 3 2 3" xfId="12049"/>
    <cellStyle name="Normal 2 4 2 15 2 3 2 3 2" xfId="30948"/>
    <cellStyle name="Normal 2 4 2 15 2 3 2 3 3" xfId="30949"/>
    <cellStyle name="Normal 2 4 2 15 2 3 2 4" xfId="30950"/>
    <cellStyle name="Normal 2 4 2 15 2 3 2 5" xfId="30951"/>
    <cellStyle name="Normal 2 4 2 15 2 3 3" xfId="12050"/>
    <cellStyle name="Normal 2 4 2 15 2 3 3 2" xfId="30952"/>
    <cellStyle name="Normal 2 4 2 15 2 3 3 3" xfId="30953"/>
    <cellStyle name="Normal 2 4 2 15 2 3 4" xfId="12051"/>
    <cellStyle name="Normal 2 4 2 15 2 3 4 2" xfId="30954"/>
    <cellStyle name="Normal 2 4 2 15 2 3 4 3" xfId="30955"/>
    <cellStyle name="Normal 2 4 2 15 2 3 5" xfId="30956"/>
    <cellStyle name="Normal 2 4 2 15 2 3 6" xfId="30957"/>
    <cellStyle name="Normal 2 4 2 15 2 4" xfId="12052"/>
    <cellStyle name="Normal 2 4 2 15 2 4 2" xfId="12053"/>
    <cellStyle name="Normal 2 4 2 15 2 4 2 2" xfId="30958"/>
    <cellStyle name="Normal 2 4 2 15 2 4 2 3" xfId="30959"/>
    <cellStyle name="Normal 2 4 2 15 2 4 3" xfId="12054"/>
    <cellStyle name="Normal 2 4 2 15 2 4 3 2" xfId="30960"/>
    <cellStyle name="Normal 2 4 2 15 2 4 3 3" xfId="30961"/>
    <cellStyle name="Normal 2 4 2 15 2 4 4" xfId="30962"/>
    <cellStyle name="Normal 2 4 2 15 2 4 5" xfId="30963"/>
    <cellStyle name="Normal 2 4 2 15 2 5" xfId="12055"/>
    <cellStyle name="Normal 2 4 2 15 2 5 2" xfId="30964"/>
    <cellStyle name="Normal 2 4 2 15 2 5 3" xfId="30965"/>
    <cellStyle name="Normal 2 4 2 15 2 6" xfId="12056"/>
    <cellStyle name="Normal 2 4 2 15 2 6 2" xfId="30966"/>
    <cellStyle name="Normal 2 4 2 15 2 6 3" xfId="30967"/>
    <cellStyle name="Normal 2 4 2 15 2 7" xfId="30968"/>
    <cellStyle name="Normal 2 4 2 15 2 8" xfId="30969"/>
    <cellStyle name="Normal 2 4 2 15 3" xfId="12057"/>
    <cellStyle name="Normal 2 4 2 15 3 2" xfId="12058"/>
    <cellStyle name="Normal 2 4 2 15 3 2 2" xfId="12059"/>
    <cellStyle name="Normal 2 4 2 15 3 2 2 2" xfId="12060"/>
    <cellStyle name="Normal 2 4 2 15 3 2 2 2 2" xfId="12061"/>
    <cellStyle name="Normal 2 4 2 15 3 2 2 2 2 2" xfId="30970"/>
    <cellStyle name="Normal 2 4 2 15 3 2 2 2 2 3" xfId="30971"/>
    <cellStyle name="Normal 2 4 2 15 3 2 2 2 3" xfId="12062"/>
    <cellStyle name="Normal 2 4 2 15 3 2 2 2 3 2" xfId="30972"/>
    <cellStyle name="Normal 2 4 2 15 3 2 2 2 3 3" xfId="30973"/>
    <cellStyle name="Normal 2 4 2 15 3 2 2 2 4" xfId="30974"/>
    <cellStyle name="Normal 2 4 2 15 3 2 2 2 5" xfId="30975"/>
    <cellStyle name="Normal 2 4 2 15 3 2 2 3" xfId="12063"/>
    <cellStyle name="Normal 2 4 2 15 3 2 2 3 2" xfId="30976"/>
    <cellStyle name="Normal 2 4 2 15 3 2 2 3 3" xfId="30977"/>
    <cellStyle name="Normal 2 4 2 15 3 2 2 4" xfId="12064"/>
    <cellStyle name="Normal 2 4 2 15 3 2 2 4 2" xfId="30978"/>
    <cellStyle name="Normal 2 4 2 15 3 2 2 4 3" xfId="30979"/>
    <cellStyle name="Normal 2 4 2 15 3 2 2 5" xfId="30980"/>
    <cellStyle name="Normal 2 4 2 15 3 2 2 6" xfId="30981"/>
    <cellStyle name="Normal 2 4 2 15 3 2 3" xfId="12065"/>
    <cellStyle name="Normal 2 4 2 15 3 2 3 2" xfId="12066"/>
    <cellStyle name="Normal 2 4 2 15 3 2 3 2 2" xfId="30982"/>
    <cellStyle name="Normal 2 4 2 15 3 2 3 2 3" xfId="30983"/>
    <cellStyle name="Normal 2 4 2 15 3 2 3 3" xfId="12067"/>
    <cellStyle name="Normal 2 4 2 15 3 2 3 3 2" xfId="30984"/>
    <cellStyle name="Normal 2 4 2 15 3 2 3 3 3" xfId="30985"/>
    <cellStyle name="Normal 2 4 2 15 3 2 3 4" xfId="30986"/>
    <cellStyle name="Normal 2 4 2 15 3 2 3 5" xfId="30987"/>
    <cellStyle name="Normal 2 4 2 15 3 2 4" xfId="12068"/>
    <cellStyle name="Normal 2 4 2 15 3 2 4 2" xfId="30988"/>
    <cellStyle name="Normal 2 4 2 15 3 2 4 3" xfId="30989"/>
    <cellStyle name="Normal 2 4 2 15 3 2 5" xfId="12069"/>
    <cellStyle name="Normal 2 4 2 15 3 2 5 2" xfId="30990"/>
    <cellStyle name="Normal 2 4 2 15 3 2 5 3" xfId="30991"/>
    <cellStyle name="Normal 2 4 2 15 3 2 6" xfId="30992"/>
    <cellStyle name="Normal 2 4 2 15 3 2 7" xfId="30993"/>
    <cellStyle name="Normal 2 4 2 15 3 3" xfId="12070"/>
    <cellStyle name="Normal 2 4 2 15 3 3 2" xfId="12071"/>
    <cellStyle name="Normal 2 4 2 15 3 3 2 2" xfId="12072"/>
    <cellStyle name="Normal 2 4 2 15 3 3 2 2 2" xfId="30994"/>
    <cellStyle name="Normal 2 4 2 15 3 3 2 2 3" xfId="30995"/>
    <cellStyle name="Normal 2 4 2 15 3 3 2 3" xfId="12073"/>
    <cellStyle name="Normal 2 4 2 15 3 3 2 3 2" xfId="30996"/>
    <cellStyle name="Normal 2 4 2 15 3 3 2 3 3" xfId="30997"/>
    <cellStyle name="Normal 2 4 2 15 3 3 2 4" xfId="30998"/>
    <cellStyle name="Normal 2 4 2 15 3 3 2 5" xfId="30999"/>
    <cellStyle name="Normal 2 4 2 15 3 3 3" xfId="12074"/>
    <cellStyle name="Normal 2 4 2 15 3 3 3 2" xfId="31000"/>
    <cellStyle name="Normal 2 4 2 15 3 3 3 3" xfId="31001"/>
    <cellStyle name="Normal 2 4 2 15 3 3 4" xfId="12075"/>
    <cellStyle name="Normal 2 4 2 15 3 3 4 2" xfId="31002"/>
    <cellStyle name="Normal 2 4 2 15 3 3 4 3" xfId="31003"/>
    <cellStyle name="Normal 2 4 2 15 3 3 5" xfId="31004"/>
    <cellStyle name="Normal 2 4 2 15 3 3 6" xfId="31005"/>
    <cellStyle name="Normal 2 4 2 15 3 4" xfId="12076"/>
    <cellStyle name="Normal 2 4 2 15 3 4 2" xfId="12077"/>
    <cellStyle name="Normal 2 4 2 15 3 4 2 2" xfId="31006"/>
    <cellStyle name="Normal 2 4 2 15 3 4 2 3" xfId="31007"/>
    <cellStyle name="Normal 2 4 2 15 3 4 3" xfId="12078"/>
    <cellStyle name="Normal 2 4 2 15 3 4 3 2" xfId="31008"/>
    <cellStyle name="Normal 2 4 2 15 3 4 3 3" xfId="31009"/>
    <cellStyle name="Normal 2 4 2 15 3 4 4" xfId="31010"/>
    <cellStyle name="Normal 2 4 2 15 3 4 5" xfId="31011"/>
    <cellStyle name="Normal 2 4 2 15 3 5" xfId="12079"/>
    <cellStyle name="Normal 2 4 2 15 3 5 2" xfId="31012"/>
    <cellStyle name="Normal 2 4 2 15 3 5 3" xfId="31013"/>
    <cellStyle name="Normal 2 4 2 15 3 6" xfId="12080"/>
    <cellStyle name="Normal 2 4 2 15 3 6 2" xfId="31014"/>
    <cellStyle name="Normal 2 4 2 15 3 6 3" xfId="31015"/>
    <cellStyle name="Normal 2 4 2 15 3 7" xfId="31016"/>
    <cellStyle name="Normal 2 4 2 15 3 8" xfId="31017"/>
    <cellStyle name="Normal 2 4 2 15 4" xfId="12081"/>
    <cellStyle name="Normal 2 4 2 15 4 2" xfId="12082"/>
    <cellStyle name="Normal 2 4 2 15 4 2 2" xfId="12083"/>
    <cellStyle name="Normal 2 4 2 15 4 2 2 2" xfId="12084"/>
    <cellStyle name="Normal 2 4 2 15 4 2 2 2 2" xfId="12085"/>
    <cellStyle name="Normal 2 4 2 15 4 2 2 2 2 2" xfId="31018"/>
    <cellStyle name="Normal 2 4 2 15 4 2 2 2 2 3" xfId="31019"/>
    <cellStyle name="Normal 2 4 2 15 4 2 2 2 3" xfId="12086"/>
    <cellStyle name="Normal 2 4 2 15 4 2 2 2 3 2" xfId="31020"/>
    <cellStyle name="Normal 2 4 2 15 4 2 2 2 3 3" xfId="31021"/>
    <cellStyle name="Normal 2 4 2 15 4 2 2 2 4" xfId="31022"/>
    <cellStyle name="Normal 2 4 2 15 4 2 2 2 5" xfId="31023"/>
    <cellStyle name="Normal 2 4 2 15 4 2 2 3" xfId="12087"/>
    <cellStyle name="Normal 2 4 2 15 4 2 2 3 2" xfId="31024"/>
    <cellStyle name="Normal 2 4 2 15 4 2 2 3 3" xfId="31025"/>
    <cellStyle name="Normal 2 4 2 15 4 2 2 4" xfId="12088"/>
    <cellStyle name="Normal 2 4 2 15 4 2 2 4 2" xfId="31026"/>
    <cellStyle name="Normal 2 4 2 15 4 2 2 4 3" xfId="31027"/>
    <cellStyle name="Normal 2 4 2 15 4 2 2 5" xfId="31028"/>
    <cellStyle name="Normal 2 4 2 15 4 2 2 6" xfId="31029"/>
    <cellStyle name="Normal 2 4 2 15 4 2 3" xfId="12089"/>
    <cellStyle name="Normal 2 4 2 15 4 2 3 2" xfId="12090"/>
    <cellStyle name="Normal 2 4 2 15 4 2 3 2 2" xfId="31030"/>
    <cellStyle name="Normal 2 4 2 15 4 2 3 2 3" xfId="31031"/>
    <cellStyle name="Normal 2 4 2 15 4 2 3 3" xfId="12091"/>
    <cellStyle name="Normal 2 4 2 15 4 2 3 3 2" xfId="31032"/>
    <cellStyle name="Normal 2 4 2 15 4 2 3 3 3" xfId="31033"/>
    <cellStyle name="Normal 2 4 2 15 4 2 3 4" xfId="31034"/>
    <cellStyle name="Normal 2 4 2 15 4 2 3 5" xfId="31035"/>
    <cellStyle name="Normal 2 4 2 15 4 2 4" xfId="12092"/>
    <cellStyle name="Normal 2 4 2 15 4 2 4 2" xfId="31036"/>
    <cellStyle name="Normal 2 4 2 15 4 2 4 3" xfId="31037"/>
    <cellStyle name="Normal 2 4 2 15 4 2 5" xfId="12093"/>
    <cellStyle name="Normal 2 4 2 15 4 2 5 2" xfId="31038"/>
    <cellStyle name="Normal 2 4 2 15 4 2 5 3" xfId="31039"/>
    <cellStyle name="Normal 2 4 2 15 4 2 6" xfId="31040"/>
    <cellStyle name="Normal 2 4 2 15 4 2 7" xfId="31041"/>
    <cellStyle name="Normal 2 4 2 15 4 3" xfId="12094"/>
    <cellStyle name="Normal 2 4 2 15 4 3 2" xfId="12095"/>
    <cellStyle name="Normal 2 4 2 15 4 3 2 2" xfId="12096"/>
    <cellStyle name="Normal 2 4 2 15 4 3 2 2 2" xfId="31042"/>
    <cellStyle name="Normal 2 4 2 15 4 3 2 2 3" xfId="31043"/>
    <cellStyle name="Normal 2 4 2 15 4 3 2 3" xfId="12097"/>
    <cellStyle name="Normal 2 4 2 15 4 3 2 3 2" xfId="31044"/>
    <cellStyle name="Normal 2 4 2 15 4 3 2 3 3" xfId="31045"/>
    <cellStyle name="Normal 2 4 2 15 4 3 2 4" xfId="31046"/>
    <cellStyle name="Normal 2 4 2 15 4 3 2 5" xfId="31047"/>
    <cellStyle name="Normal 2 4 2 15 4 3 3" xfId="12098"/>
    <cellStyle name="Normal 2 4 2 15 4 3 3 2" xfId="31048"/>
    <cellStyle name="Normal 2 4 2 15 4 3 3 3" xfId="31049"/>
    <cellStyle name="Normal 2 4 2 15 4 3 4" xfId="12099"/>
    <cellStyle name="Normal 2 4 2 15 4 3 4 2" xfId="31050"/>
    <cellStyle name="Normal 2 4 2 15 4 3 4 3" xfId="31051"/>
    <cellStyle name="Normal 2 4 2 15 4 3 5" xfId="31052"/>
    <cellStyle name="Normal 2 4 2 15 4 3 6" xfId="31053"/>
    <cellStyle name="Normal 2 4 2 15 4 4" xfId="12100"/>
    <cellStyle name="Normal 2 4 2 15 4 4 2" xfId="12101"/>
    <cellStyle name="Normal 2 4 2 15 4 4 2 2" xfId="31054"/>
    <cellStyle name="Normal 2 4 2 15 4 4 2 3" xfId="31055"/>
    <cellStyle name="Normal 2 4 2 15 4 4 3" xfId="12102"/>
    <cellStyle name="Normal 2 4 2 15 4 4 3 2" xfId="31056"/>
    <cellStyle name="Normal 2 4 2 15 4 4 3 3" xfId="31057"/>
    <cellStyle name="Normal 2 4 2 15 4 4 4" xfId="31058"/>
    <cellStyle name="Normal 2 4 2 15 4 4 5" xfId="31059"/>
    <cellStyle name="Normal 2 4 2 15 4 5" xfId="12103"/>
    <cellStyle name="Normal 2 4 2 15 4 5 2" xfId="31060"/>
    <cellStyle name="Normal 2 4 2 15 4 5 3" xfId="31061"/>
    <cellStyle name="Normal 2 4 2 15 4 6" xfId="12104"/>
    <cellStyle name="Normal 2 4 2 15 4 6 2" xfId="31062"/>
    <cellStyle name="Normal 2 4 2 15 4 6 3" xfId="31063"/>
    <cellStyle name="Normal 2 4 2 15 4 7" xfId="31064"/>
    <cellStyle name="Normal 2 4 2 15 4 8" xfId="31065"/>
    <cellStyle name="Normal 2 4 2 15 5" xfId="12105"/>
    <cellStyle name="Normal 2 4 2 15 5 2" xfId="12106"/>
    <cellStyle name="Normal 2 4 2 15 5 2 2" xfId="12107"/>
    <cellStyle name="Normal 2 4 2 15 5 2 2 2" xfId="12108"/>
    <cellStyle name="Normal 2 4 2 15 5 2 2 2 2" xfId="31066"/>
    <cellStyle name="Normal 2 4 2 15 5 2 2 2 3" xfId="31067"/>
    <cellStyle name="Normal 2 4 2 15 5 2 2 3" xfId="12109"/>
    <cellStyle name="Normal 2 4 2 15 5 2 2 3 2" xfId="31068"/>
    <cellStyle name="Normal 2 4 2 15 5 2 2 3 3" xfId="31069"/>
    <cellStyle name="Normal 2 4 2 15 5 2 2 4" xfId="31070"/>
    <cellStyle name="Normal 2 4 2 15 5 2 2 5" xfId="31071"/>
    <cellStyle name="Normal 2 4 2 15 5 2 3" xfId="12110"/>
    <cellStyle name="Normal 2 4 2 15 5 2 3 2" xfId="31072"/>
    <cellStyle name="Normal 2 4 2 15 5 2 3 3" xfId="31073"/>
    <cellStyle name="Normal 2 4 2 15 5 2 4" xfId="12111"/>
    <cellStyle name="Normal 2 4 2 15 5 2 4 2" xfId="31074"/>
    <cellStyle name="Normal 2 4 2 15 5 2 4 3" xfId="31075"/>
    <cellStyle name="Normal 2 4 2 15 5 2 5" xfId="31076"/>
    <cellStyle name="Normal 2 4 2 15 5 2 6" xfId="31077"/>
    <cellStyle name="Normal 2 4 2 15 5 3" xfId="12112"/>
    <cellStyle name="Normal 2 4 2 15 5 3 2" xfId="12113"/>
    <cellStyle name="Normal 2 4 2 15 5 3 2 2" xfId="31078"/>
    <cellStyle name="Normal 2 4 2 15 5 3 2 3" xfId="31079"/>
    <cellStyle name="Normal 2 4 2 15 5 3 3" xfId="12114"/>
    <cellStyle name="Normal 2 4 2 15 5 3 3 2" xfId="31080"/>
    <cellStyle name="Normal 2 4 2 15 5 3 3 3" xfId="31081"/>
    <cellStyle name="Normal 2 4 2 15 5 3 4" xfId="31082"/>
    <cellStyle name="Normal 2 4 2 15 5 3 5" xfId="31083"/>
    <cellStyle name="Normal 2 4 2 15 5 4" xfId="12115"/>
    <cellStyle name="Normal 2 4 2 15 5 4 2" xfId="31084"/>
    <cellStyle name="Normal 2 4 2 15 5 4 3" xfId="31085"/>
    <cellStyle name="Normal 2 4 2 15 5 5" xfId="12116"/>
    <cellStyle name="Normal 2 4 2 15 5 5 2" xfId="31086"/>
    <cellStyle name="Normal 2 4 2 15 5 5 3" xfId="31087"/>
    <cellStyle name="Normal 2 4 2 15 5 6" xfId="31088"/>
    <cellStyle name="Normal 2 4 2 15 5 7" xfId="31089"/>
    <cellStyle name="Normal 2 4 2 15 6" xfId="12117"/>
    <cellStyle name="Normal 2 4 2 15 6 2" xfId="12118"/>
    <cellStyle name="Normal 2 4 2 15 6 2 2" xfId="12119"/>
    <cellStyle name="Normal 2 4 2 15 6 2 2 2" xfId="31090"/>
    <cellStyle name="Normal 2 4 2 15 6 2 2 3" xfId="31091"/>
    <cellStyle name="Normal 2 4 2 15 6 2 3" xfId="12120"/>
    <cellStyle name="Normal 2 4 2 15 6 2 3 2" xfId="31092"/>
    <cellStyle name="Normal 2 4 2 15 6 2 3 3" xfId="31093"/>
    <cellStyle name="Normal 2 4 2 15 6 2 4" xfId="31094"/>
    <cellStyle name="Normal 2 4 2 15 6 2 5" xfId="31095"/>
    <cellStyle name="Normal 2 4 2 15 6 3" xfId="12121"/>
    <cellStyle name="Normal 2 4 2 15 6 3 2" xfId="31096"/>
    <cellStyle name="Normal 2 4 2 15 6 3 3" xfId="31097"/>
    <cellStyle name="Normal 2 4 2 15 6 4" xfId="12122"/>
    <cellStyle name="Normal 2 4 2 15 6 4 2" xfId="31098"/>
    <cellStyle name="Normal 2 4 2 15 6 4 3" xfId="31099"/>
    <cellStyle name="Normal 2 4 2 15 6 5" xfId="31100"/>
    <cellStyle name="Normal 2 4 2 15 6 6" xfId="31101"/>
    <cellStyle name="Normal 2 4 2 15 7" xfId="12123"/>
    <cellStyle name="Normal 2 4 2 15 7 2" xfId="12124"/>
    <cellStyle name="Normal 2 4 2 15 7 2 2" xfId="31102"/>
    <cellStyle name="Normal 2 4 2 15 7 2 3" xfId="31103"/>
    <cellStyle name="Normal 2 4 2 15 7 3" xfId="12125"/>
    <cellStyle name="Normal 2 4 2 15 7 3 2" xfId="31104"/>
    <cellStyle name="Normal 2 4 2 15 7 3 3" xfId="31105"/>
    <cellStyle name="Normal 2 4 2 15 7 4" xfId="31106"/>
    <cellStyle name="Normal 2 4 2 15 7 5" xfId="31107"/>
    <cellStyle name="Normal 2 4 2 15 8" xfId="12126"/>
    <cellStyle name="Normal 2 4 2 15 8 2" xfId="31108"/>
    <cellStyle name="Normal 2 4 2 15 8 3" xfId="31109"/>
    <cellStyle name="Normal 2 4 2 15 9" xfId="12127"/>
    <cellStyle name="Normal 2 4 2 15 9 2" xfId="31110"/>
    <cellStyle name="Normal 2 4 2 15 9 3" xfId="31111"/>
    <cellStyle name="Normal 2 4 2 16" xfId="12128"/>
    <cellStyle name="Normal 2 4 2 16 10" xfId="31112"/>
    <cellStyle name="Normal 2 4 2 16 11" xfId="31113"/>
    <cellStyle name="Normal 2 4 2 16 2" xfId="12129"/>
    <cellStyle name="Normal 2 4 2 16 2 2" xfId="12130"/>
    <cellStyle name="Normal 2 4 2 16 2 2 2" xfId="12131"/>
    <cellStyle name="Normal 2 4 2 16 2 2 2 2" xfId="12132"/>
    <cellStyle name="Normal 2 4 2 16 2 2 2 2 2" xfId="12133"/>
    <cellStyle name="Normal 2 4 2 16 2 2 2 2 2 2" xfId="31114"/>
    <cellStyle name="Normal 2 4 2 16 2 2 2 2 2 3" xfId="31115"/>
    <cellStyle name="Normal 2 4 2 16 2 2 2 2 3" xfId="12134"/>
    <cellStyle name="Normal 2 4 2 16 2 2 2 2 3 2" xfId="31116"/>
    <cellStyle name="Normal 2 4 2 16 2 2 2 2 3 3" xfId="31117"/>
    <cellStyle name="Normal 2 4 2 16 2 2 2 2 4" xfId="31118"/>
    <cellStyle name="Normal 2 4 2 16 2 2 2 2 5" xfId="31119"/>
    <cellStyle name="Normal 2 4 2 16 2 2 2 3" xfId="12135"/>
    <cellStyle name="Normal 2 4 2 16 2 2 2 3 2" xfId="31120"/>
    <cellStyle name="Normal 2 4 2 16 2 2 2 3 3" xfId="31121"/>
    <cellStyle name="Normal 2 4 2 16 2 2 2 4" xfId="12136"/>
    <cellStyle name="Normal 2 4 2 16 2 2 2 4 2" xfId="31122"/>
    <cellStyle name="Normal 2 4 2 16 2 2 2 4 3" xfId="31123"/>
    <cellStyle name="Normal 2 4 2 16 2 2 2 5" xfId="31124"/>
    <cellStyle name="Normal 2 4 2 16 2 2 2 6" xfId="31125"/>
    <cellStyle name="Normal 2 4 2 16 2 2 3" xfId="12137"/>
    <cellStyle name="Normal 2 4 2 16 2 2 3 2" xfId="12138"/>
    <cellStyle name="Normal 2 4 2 16 2 2 3 2 2" xfId="31126"/>
    <cellStyle name="Normal 2 4 2 16 2 2 3 2 3" xfId="31127"/>
    <cellStyle name="Normal 2 4 2 16 2 2 3 3" xfId="12139"/>
    <cellStyle name="Normal 2 4 2 16 2 2 3 3 2" xfId="31128"/>
    <cellStyle name="Normal 2 4 2 16 2 2 3 3 3" xfId="31129"/>
    <cellStyle name="Normal 2 4 2 16 2 2 3 4" xfId="31130"/>
    <cellStyle name="Normal 2 4 2 16 2 2 3 5" xfId="31131"/>
    <cellStyle name="Normal 2 4 2 16 2 2 4" xfId="12140"/>
    <cellStyle name="Normal 2 4 2 16 2 2 4 2" xfId="31132"/>
    <cellStyle name="Normal 2 4 2 16 2 2 4 3" xfId="31133"/>
    <cellStyle name="Normal 2 4 2 16 2 2 5" xfId="12141"/>
    <cellStyle name="Normal 2 4 2 16 2 2 5 2" xfId="31134"/>
    <cellStyle name="Normal 2 4 2 16 2 2 5 3" xfId="31135"/>
    <cellStyle name="Normal 2 4 2 16 2 2 6" xfId="31136"/>
    <cellStyle name="Normal 2 4 2 16 2 2 7" xfId="31137"/>
    <cellStyle name="Normal 2 4 2 16 2 3" xfId="12142"/>
    <cellStyle name="Normal 2 4 2 16 2 3 2" xfId="12143"/>
    <cellStyle name="Normal 2 4 2 16 2 3 2 2" xfId="12144"/>
    <cellStyle name="Normal 2 4 2 16 2 3 2 2 2" xfId="31138"/>
    <cellStyle name="Normal 2 4 2 16 2 3 2 2 3" xfId="31139"/>
    <cellStyle name="Normal 2 4 2 16 2 3 2 3" xfId="12145"/>
    <cellStyle name="Normal 2 4 2 16 2 3 2 3 2" xfId="31140"/>
    <cellStyle name="Normal 2 4 2 16 2 3 2 3 3" xfId="31141"/>
    <cellStyle name="Normal 2 4 2 16 2 3 2 4" xfId="31142"/>
    <cellStyle name="Normal 2 4 2 16 2 3 2 5" xfId="31143"/>
    <cellStyle name="Normal 2 4 2 16 2 3 3" xfId="12146"/>
    <cellStyle name="Normal 2 4 2 16 2 3 3 2" xfId="31144"/>
    <cellStyle name="Normal 2 4 2 16 2 3 3 3" xfId="31145"/>
    <cellStyle name="Normal 2 4 2 16 2 3 4" xfId="12147"/>
    <cellStyle name="Normal 2 4 2 16 2 3 4 2" xfId="31146"/>
    <cellStyle name="Normal 2 4 2 16 2 3 4 3" xfId="31147"/>
    <cellStyle name="Normal 2 4 2 16 2 3 5" xfId="31148"/>
    <cellStyle name="Normal 2 4 2 16 2 3 6" xfId="31149"/>
    <cellStyle name="Normal 2 4 2 16 2 4" xfId="12148"/>
    <cellStyle name="Normal 2 4 2 16 2 4 2" xfId="12149"/>
    <cellStyle name="Normal 2 4 2 16 2 4 2 2" xfId="31150"/>
    <cellStyle name="Normal 2 4 2 16 2 4 2 3" xfId="31151"/>
    <cellStyle name="Normal 2 4 2 16 2 4 3" xfId="12150"/>
    <cellStyle name="Normal 2 4 2 16 2 4 3 2" xfId="31152"/>
    <cellStyle name="Normal 2 4 2 16 2 4 3 3" xfId="31153"/>
    <cellStyle name="Normal 2 4 2 16 2 4 4" xfId="31154"/>
    <cellStyle name="Normal 2 4 2 16 2 4 5" xfId="31155"/>
    <cellStyle name="Normal 2 4 2 16 2 5" xfId="12151"/>
    <cellStyle name="Normal 2 4 2 16 2 5 2" xfId="31156"/>
    <cellStyle name="Normal 2 4 2 16 2 5 3" xfId="31157"/>
    <cellStyle name="Normal 2 4 2 16 2 6" xfId="12152"/>
    <cellStyle name="Normal 2 4 2 16 2 6 2" xfId="31158"/>
    <cellStyle name="Normal 2 4 2 16 2 6 3" xfId="31159"/>
    <cellStyle name="Normal 2 4 2 16 2 7" xfId="31160"/>
    <cellStyle name="Normal 2 4 2 16 2 8" xfId="31161"/>
    <cellStyle name="Normal 2 4 2 16 3" xfId="12153"/>
    <cellStyle name="Normal 2 4 2 16 3 2" xfId="12154"/>
    <cellStyle name="Normal 2 4 2 16 3 2 2" xfId="12155"/>
    <cellStyle name="Normal 2 4 2 16 3 2 2 2" xfId="12156"/>
    <cellStyle name="Normal 2 4 2 16 3 2 2 2 2" xfId="12157"/>
    <cellStyle name="Normal 2 4 2 16 3 2 2 2 2 2" xfId="31162"/>
    <cellStyle name="Normal 2 4 2 16 3 2 2 2 2 3" xfId="31163"/>
    <cellStyle name="Normal 2 4 2 16 3 2 2 2 3" xfId="12158"/>
    <cellStyle name="Normal 2 4 2 16 3 2 2 2 3 2" xfId="31164"/>
    <cellStyle name="Normal 2 4 2 16 3 2 2 2 3 3" xfId="31165"/>
    <cellStyle name="Normal 2 4 2 16 3 2 2 2 4" xfId="31166"/>
    <cellStyle name="Normal 2 4 2 16 3 2 2 2 5" xfId="31167"/>
    <cellStyle name="Normal 2 4 2 16 3 2 2 3" xfId="12159"/>
    <cellStyle name="Normal 2 4 2 16 3 2 2 3 2" xfId="31168"/>
    <cellStyle name="Normal 2 4 2 16 3 2 2 3 3" xfId="31169"/>
    <cellStyle name="Normal 2 4 2 16 3 2 2 4" xfId="12160"/>
    <cellStyle name="Normal 2 4 2 16 3 2 2 4 2" xfId="31170"/>
    <cellStyle name="Normal 2 4 2 16 3 2 2 4 3" xfId="31171"/>
    <cellStyle name="Normal 2 4 2 16 3 2 2 5" xfId="31172"/>
    <cellStyle name="Normal 2 4 2 16 3 2 2 6" xfId="31173"/>
    <cellStyle name="Normal 2 4 2 16 3 2 3" xfId="12161"/>
    <cellStyle name="Normal 2 4 2 16 3 2 3 2" xfId="12162"/>
    <cellStyle name="Normal 2 4 2 16 3 2 3 2 2" xfId="31174"/>
    <cellStyle name="Normal 2 4 2 16 3 2 3 2 3" xfId="31175"/>
    <cellStyle name="Normal 2 4 2 16 3 2 3 3" xfId="12163"/>
    <cellStyle name="Normal 2 4 2 16 3 2 3 3 2" xfId="31176"/>
    <cellStyle name="Normal 2 4 2 16 3 2 3 3 3" xfId="31177"/>
    <cellStyle name="Normal 2 4 2 16 3 2 3 4" xfId="31178"/>
    <cellStyle name="Normal 2 4 2 16 3 2 3 5" xfId="31179"/>
    <cellStyle name="Normal 2 4 2 16 3 2 4" xfId="12164"/>
    <cellStyle name="Normal 2 4 2 16 3 2 4 2" xfId="31180"/>
    <cellStyle name="Normal 2 4 2 16 3 2 4 3" xfId="31181"/>
    <cellStyle name="Normal 2 4 2 16 3 2 5" xfId="12165"/>
    <cellStyle name="Normal 2 4 2 16 3 2 5 2" xfId="31182"/>
    <cellStyle name="Normal 2 4 2 16 3 2 5 3" xfId="31183"/>
    <cellStyle name="Normal 2 4 2 16 3 2 6" xfId="31184"/>
    <cellStyle name="Normal 2 4 2 16 3 2 7" xfId="31185"/>
    <cellStyle name="Normal 2 4 2 16 3 3" xfId="12166"/>
    <cellStyle name="Normal 2 4 2 16 3 3 2" xfId="12167"/>
    <cellStyle name="Normal 2 4 2 16 3 3 2 2" xfId="12168"/>
    <cellStyle name="Normal 2 4 2 16 3 3 2 2 2" xfId="31186"/>
    <cellStyle name="Normal 2 4 2 16 3 3 2 2 3" xfId="31187"/>
    <cellStyle name="Normal 2 4 2 16 3 3 2 3" xfId="12169"/>
    <cellStyle name="Normal 2 4 2 16 3 3 2 3 2" xfId="31188"/>
    <cellStyle name="Normal 2 4 2 16 3 3 2 3 3" xfId="31189"/>
    <cellStyle name="Normal 2 4 2 16 3 3 2 4" xfId="31190"/>
    <cellStyle name="Normal 2 4 2 16 3 3 2 5" xfId="31191"/>
    <cellStyle name="Normal 2 4 2 16 3 3 3" xfId="12170"/>
    <cellStyle name="Normal 2 4 2 16 3 3 3 2" xfId="31192"/>
    <cellStyle name="Normal 2 4 2 16 3 3 3 3" xfId="31193"/>
    <cellStyle name="Normal 2 4 2 16 3 3 4" xfId="12171"/>
    <cellStyle name="Normal 2 4 2 16 3 3 4 2" xfId="31194"/>
    <cellStyle name="Normal 2 4 2 16 3 3 4 3" xfId="31195"/>
    <cellStyle name="Normal 2 4 2 16 3 3 5" xfId="31196"/>
    <cellStyle name="Normal 2 4 2 16 3 3 6" xfId="31197"/>
    <cellStyle name="Normal 2 4 2 16 3 4" xfId="12172"/>
    <cellStyle name="Normal 2 4 2 16 3 4 2" xfId="12173"/>
    <cellStyle name="Normal 2 4 2 16 3 4 2 2" xfId="31198"/>
    <cellStyle name="Normal 2 4 2 16 3 4 2 3" xfId="31199"/>
    <cellStyle name="Normal 2 4 2 16 3 4 3" xfId="12174"/>
    <cellStyle name="Normal 2 4 2 16 3 4 3 2" xfId="31200"/>
    <cellStyle name="Normal 2 4 2 16 3 4 3 3" xfId="31201"/>
    <cellStyle name="Normal 2 4 2 16 3 4 4" xfId="31202"/>
    <cellStyle name="Normal 2 4 2 16 3 4 5" xfId="31203"/>
    <cellStyle name="Normal 2 4 2 16 3 5" xfId="12175"/>
    <cellStyle name="Normal 2 4 2 16 3 5 2" xfId="31204"/>
    <cellStyle name="Normal 2 4 2 16 3 5 3" xfId="31205"/>
    <cellStyle name="Normal 2 4 2 16 3 6" xfId="12176"/>
    <cellStyle name="Normal 2 4 2 16 3 6 2" xfId="31206"/>
    <cellStyle name="Normal 2 4 2 16 3 6 3" xfId="31207"/>
    <cellStyle name="Normal 2 4 2 16 3 7" xfId="31208"/>
    <cellStyle name="Normal 2 4 2 16 3 8" xfId="31209"/>
    <cellStyle name="Normal 2 4 2 16 4" xfId="12177"/>
    <cellStyle name="Normal 2 4 2 16 4 2" xfId="12178"/>
    <cellStyle name="Normal 2 4 2 16 4 2 2" xfId="12179"/>
    <cellStyle name="Normal 2 4 2 16 4 2 2 2" xfId="12180"/>
    <cellStyle name="Normal 2 4 2 16 4 2 2 2 2" xfId="12181"/>
    <cellStyle name="Normal 2 4 2 16 4 2 2 2 2 2" xfId="31210"/>
    <cellStyle name="Normal 2 4 2 16 4 2 2 2 2 3" xfId="31211"/>
    <cellStyle name="Normal 2 4 2 16 4 2 2 2 3" xfId="12182"/>
    <cellStyle name="Normal 2 4 2 16 4 2 2 2 3 2" xfId="31212"/>
    <cellStyle name="Normal 2 4 2 16 4 2 2 2 3 3" xfId="31213"/>
    <cellStyle name="Normal 2 4 2 16 4 2 2 2 4" xfId="31214"/>
    <cellStyle name="Normal 2 4 2 16 4 2 2 2 5" xfId="31215"/>
    <cellStyle name="Normal 2 4 2 16 4 2 2 3" xfId="12183"/>
    <cellStyle name="Normal 2 4 2 16 4 2 2 3 2" xfId="31216"/>
    <cellStyle name="Normal 2 4 2 16 4 2 2 3 3" xfId="31217"/>
    <cellStyle name="Normal 2 4 2 16 4 2 2 4" xfId="12184"/>
    <cellStyle name="Normal 2 4 2 16 4 2 2 4 2" xfId="31218"/>
    <cellStyle name="Normal 2 4 2 16 4 2 2 4 3" xfId="31219"/>
    <cellStyle name="Normal 2 4 2 16 4 2 2 5" xfId="31220"/>
    <cellStyle name="Normal 2 4 2 16 4 2 2 6" xfId="31221"/>
    <cellStyle name="Normal 2 4 2 16 4 2 3" xfId="12185"/>
    <cellStyle name="Normal 2 4 2 16 4 2 3 2" xfId="12186"/>
    <cellStyle name="Normal 2 4 2 16 4 2 3 2 2" xfId="31222"/>
    <cellStyle name="Normal 2 4 2 16 4 2 3 2 3" xfId="31223"/>
    <cellStyle name="Normal 2 4 2 16 4 2 3 3" xfId="12187"/>
    <cellStyle name="Normal 2 4 2 16 4 2 3 3 2" xfId="31224"/>
    <cellStyle name="Normal 2 4 2 16 4 2 3 3 3" xfId="31225"/>
    <cellStyle name="Normal 2 4 2 16 4 2 3 4" xfId="31226"/>
    <cellStyle name="Normal 2 4 2 16 4 2 3 5" xfId="31227"/>
    <cellStyle name="Normal 2 4 2 16 4 2 4" xfId="12188"/>
    <cellStyle name="Normal 2 4 2 16 4 2 4 2" xfId="31228"/>
    <cellStyle name="Normal 2 4 2 16 4 2 4 3" xfId="31229"/>
    <cellStyle name="Normal 2 4 2 16 4 2 5" xfId="12189"/>
    <cellStyle name="Normal 2 4 2 16 4 2 5 2" xfId="31230"/>
    <cellStyle name="Normal 2 4 2 16 4 2 5 3" xfId="31231"/>
    <cellStyle name="Normal 2 4 2 16 4 2 6" xfId="31232"/>
    <cellStyle name="Normal 2 4 2 16 4 2 7" xfId="31233"/>
    <cellStyle name="Normal 2 4 2 16 4 3" xfId="12190"/>
    <cellStyle name="Normal 2 4 2 16 4 3 2" xfId="12191"/>
    <cellStyle name="Normal 2 4 2 16 4 3 2 2" xfId="12192"/>
    <cellStyle name="Normal 2 4 2 16 4 3 2 2 2" xfId="31234"/>
    <cellStyle name="Normal 2 4 2 16 4 3 2 2 3" xfId="31235"/>
    <cellStyle name="Normal 2 4 2 16 4 3 2 3" xfId="12193"/>
    <cellStyle name="Normal 2 4 2 16 4 3 2 3 2" xfId="31236"/>
    <cellStyle name="Normal 2 4 2 16 4 3 2 3 3" xfId="31237"/>
    <cellStyle name="Normal 2 4 2 16 4 3 2 4" xfId="31238"/>
    <cellStyle name="Normal 2 4 2 16 4 3 2 5" xfId="31239"/>
    <cellStyle name="Normal 2 4 2 16 4 3 3" xfId="12194"/>
    <cellStyle name="Normal 2 4 2 16 4 3 3 2" xfId="31240"/>
    <cellStyle name="Normal 2 4 2 16 4 3 3 3" xfId="31241"/>
    <cellStyle name="Normal 2 4 2 16 4 3 4" xfId="12195"/>
    <cellStyle name="Normal 2 4 2 16 4 3 4 2" xfId="31242"/>
    <cellStyle name="Normal 2 4 2 16 4 3 4 3" xfId="31243"/>
    <cellStyle name="Normal 2 4 2 16 4 3 5" xfId="31244"/>
    <cellStyle name="Normal 2 4 2 16 4 3 6" xfId="31245"/>
    <cellStyle name="Normal 2 4 2 16 4 4" xfId="12196"/>
    <cellStyle name="Normal 2 4 2 16 4 4 2" xfId="12197"/>
    <cellStyle name="Normal 2 4 2 16 4 4 2 2" xfId="31246"/>
    <cellStyle name="Normal 2 4 2 16 4 4 2 3" xfId="31247"/>
    <cellStyle name="Normal 2 4 2 16 4 4 3" xfId="12198"/>
    <cellStyle name="Normal 2 4 2 16 4 4 3 2" xfId="31248"/>
    <cellStyle name="Normal 2 4 2 16 4 4 3 3" xfId="31249"/>
    <cellStyle name="Normal 2 4 2 16 4 4 4" xfId="31250"/>
    <cellStyle name="Normal 2 4 2 16 4 4 5" xfId="31251"/>
    <cellStyle name="Normal 2 4 2 16 4 5" xfId="12199"/>
    <cellStyle name="Normal 2 4 2 16 4 5 2" xfId="31252"/>
    <cellStyle name="Normal 2 4 2 16 4 5 3" xfId="31253"/>
    <cellStyle name="Normal 2 4 2 16 4 6" xfId="12200"/>
    <cellStyle name="Normal 2 4 2 16 4 6 2" xfId="31254"/>
    <cellStyle name="Normal 2 4 2 16 4 6 3" xfId="31255"/>
    <cellStyle name="Normal 2 4 2 16 4 7" xfId="31256"/>
    <cellStyle name="Normal 2 4 2 16 4 8" xfId="31257"/>
    <cellStyle name="Normal 2 4 2 16 5" xfId="12201"/>
    <cellStyle name="Normal 2 4 2 16 5 2" xfId="12202"/>
    <cellStyle name="Normal 2 4 2 16 5 2 2" xfId="12203"/>
    <cellStyle name="Normal 2 4 2 16 5 2 2 2" xfId="12204"/>
    <cellStyle name="Normal 2 4 2 16 5 2 2 2 2" xfId="31258"/>
    <cellStyle name="Normal 2 4 2 16 5 2 2 2 3" xfId="31259"/>
    <cellStyle name="Normal 2 4 2 16 5 2 2 3" xfId="12205"/>
    <cellStyle name="Normal 2 4 2 16 5 2 2 3 2" xfId="31260"/>
    <cellStyle name="Normal 2 4 2 16 5 2 2 3 3" xfId="31261"/>
    <cellStyle name="Normal 2 4 2 16 5 2 2 4" xfId="31262"/>
    <cellStyle name="Normal 2 4 2 16 5 2 2 5" xfId="31263"/>
    <cellStyle name="Normal 2 4 2 16 5 2 3" xfId="12206"/>
    <cellStyle name="Normal 2 4 2 16 5 2 3 2" xfId="31264"/>
    <cellStyle name="Normal 2 4 2 16 5 2 3 3" xfId="31265"/>
    <cellStyle name="Normal 2 4 2 16 5 2 4" xfId="12207"/>
    <cellStyle name="Normal 2 4 2 16 5 2 4 2" xfId="31266"/>
    <cellStyle name="Normal 2 4 2 16 5 2 4 3" xfId="31267"/>
    <cellStyle name="Normal 2 4 2 16 5 2 5" xfId="31268"/>
    <cellStyle name="Normal 2 4 2 16 5 2 6" xfId="31269"/>
    <cellStyle name="Normal 2 4 2 16 5 3" xfId="12208"/>
    <cellStyle name="Normal 2 4 2 16 5 3 2" xfId="12209"/>
    <cellStyle name="Normal 2 4 2 16 5 3 2 2" xfId="31270"/>
    <cellStyle name="Normal 2 4 2 16 5 3 2 3" xfId="31271"/>
    <cellStyle name="Normal 2 4 2 16 5 3 3" xfId="12210"/>
    <cellStyle name="Normal 2 4 2 16 5 3 3 2" xfId="31272"/>
    <cellStyle name="Normal 2 4 2 16 5 3 3 3" xfId="31273"/>
    <cellStyle name="Normal 2 4 2 16 5 3 4" xfId="31274"/>
    <cellStyle name="Normal 2 4 2 16 5 3 5" xfId="31275"/>
    <cellStyle name="Normal 2 4 2 16 5 4" xfId="12211"/>
    <cellStyle name="Normal 2 4 2 16 5 4 2" xfId="31276"/>
    <cellStyle name="Normal 2 4 2 16 5 4 3" xfId="31277"/>
    <cellStyle name="Normal 2 4 2 16 5 5" xfId="12212"/>
    <cellStyle name="Normal 2 4 2 16 5 5 2" xfId="31278"/>
    <cellStyle name="Normal 2 4 2 16 5 5 3" xfId="31279"/>
    <cellStyle name="Normal 2 4 2 16 5 6" xfId="31280"/>
    <cellStyle name="Normal 2 4 2 16 5 7" xfId="31281"/>
    <cellStyle name="Normal 2 4 2 16 6" xfId="12213"/>
    <cellStyle name="Normal 2 4 2 16 6 2" xfId="12214"/>
    <cellStyle name="Normal 2 4 2 16 6 2 2" xfId="12215"/>
    <cellStyle name="Normal 2 4 2 16 6 2 2 2" xfId="31282"/>
    <cellStyle name="Normal 2 4 2 16 6 2 2 3" xfId="31283"/>
    <cellStyle name="Normal 2 4 2 16 6 2 3" xfId="12216"/>
    <cellStyle name="Normal 2 4 2 16 6 2 3 2" xfId="31284"/>
    <cellStyle name="Normal 2 4 2 16 6 2 3 3" xfId="31285"/>
    <cellStyle name="Normal 2 4 2 16 6 2 4" xfId="31286"/>
    <cellStyle name="Normal 2 4 2 16 6 2 5" xfId="31287"/>
    <cellStyle name="Normal 2 4 2 16 6 3" xfId="12217"/>
    <cellStyle name="Normal 2 4 2 16 6 3 2" xfId="31288"/>
    <cellStyle name="Normal 2 4 2 16 6 3 3" xfId="31289"/>
    <cellStyle name="Normal 2 4 2 16 6 4" xfId="12218"/>
    <cellStyle name="Normal 2 4 2 16 6 4 2" xfId="31290"/>
    <cellStyle name="Normal 2 4 2 16 6 4 3" xfId="31291"/>
    <cellStyle name="Normal 2 4 2 16 6 5" xfId="31292"/>
    <cellStyle name="Normal 2 4 2 16 6 6" xfId="31293"/>
    <cellStyle name="Normal 2 4 2 16 7" xfId="12219"/>
    <cellStyle name="Normal 2 4 2 16 7 2" xfId="12220"/>
    <cellStyle name="Normal 2 4 2 16 7 2 2" xfId="31294"/>
    <cellStyle name="Normal 2 4 2 16 7 2 3" xfId="31295"/>
    <cellStyle name="Normal 2 4 2 16 7 3" xfId="12221"/>
    <cellStyle name="Normal 2 4 2 16 7 3 2" xfId="31296"/>
    <cellStyle name="Normal 2 4 2 16 7 3 3" xfId="31297"/>
    <cellStyle name="Normal 2 4 2 16 7 4" xfId="31298"/>
    <cellStyle name="Normal 2 4 2 16 7 5" xfId="31299"/>
    <cellStyle name="Normal 2 4 2 16 8" xfId="12222"/>
    <cellStyle name="Normal 2 4 2 16 8 2" xfId="31300"/>
    <cellStyle name="Normal 2 4 2 16 8 3" xfId="31301"/>
    <cellStyle name="Normal 2 4 2 16 9" xfId="12223"/>
    <cellStyle name="Normal 2 4 2 16 9 2" xfId="31302"/>
    <cellStyle name="Normal 2 4 2 16 9 3" xfId="31303"/>
    <cellStyle name="Normal 2 4 2 17" xfId="12224"/>
    <cellStyle name="Normal 2 4 2 17 10" xfId="31304"/>
    <cellStyle name="Normal 2 4 2 17 11" xfId="31305"/>
    <cellStyle name="Normal 2 4 2 17 2" xfId="12225"/>
    <cellStyle name="Normal 2 4 2 17 2 2" xfId="12226"/>
    <cellStyle name="Normal 2 4 2 17 2 2 2" xfId="12227"/>
    <cellStyle name="Normal 2 4 2 17 2 2 2 2" xfId="12228"/>
    <cellStyle name="Normal 2 4 2 17 2 2 2 2 2" xfId="12229"/>
    <cellStyle name="Normal 2 4 2 17 2 2 2 2 2 2" xfId="31306"/>
    <cellStyle name="Normal 2 4 2 17 2 2 2 2 2 3" xfId="31307"/>
    <cellStyle name="Normal 2 4 2 17 2 2 2 2 3" xfId="12230"/>
    <cellStyle name="Normal 2 4 2 17 2 2 2 2 3 2" xfId="31308"/>
    <cellStyle name="Normal 2 4 2 17 2 2 2 2 3 3" xfId="31309"/>
    <cellStyle name="Normal 2 4 2 17 2 2 2 2 4" xfId="31310"/>
    <cellStyle name="Normal 2 4 2 17 2 2 2 2 5" xfId="31311"/>
    <cellStyle name="Normal 2 4 2 17 2 2 2 3" xfId="12231"/>
    <cellStyle name="Normal 2 4 2 17 2 2 2 3 2" xfId="31312"/>
    <cellStyle name="Normal 2 4 2 17 2 2 2 3 3" xfId="31313"/>
    <cellStyle name="Normal 2 4 2 17 2 2 2 4" xfId="12232"/>
    <cellStyle name="Normal 2 4 2 17 2 2 2 4 2" xfId="31314"/>
    <cellStyle name="Normal 2 4 2 17 2 2 2 4 3" xfId="31315"/>
    <cellStyle name="Normal 2 4 2 17 2 2 2 5" xfId="31316"/>
    <cellStyle name="Normal 2 4 2 17 2 2 2 6" xfId="31317"/>
    <cellStyle name="Normal 2 4 2 17 2 2 3" xfId="12233"/>
    <cellStyle name="Normal 2 4 2 17 2 2 3 2" xfId="12234"/>
    <cellStyle name="Normal 2 4 2 17 2 2 3 2 2" xfId="31318"/>
    <cellStyle name="Normal 2 4 2 17 2 2 3 2 3" xfId="31319"/>
    <cellStyle name="Normal 2 4 2 17 2 2 3 3" xfId="12235"/>
    <cellStyle name="Normal 2 4 2 17 2 2 3 3 2" xfId="31320"/>
    <cellStyle name="Normal 2 4 2 17 2 2 3 3 3" xfId="31321"/>
    <cellStyle name="Normal 2 4 2 17 2 2 3 4" xfId="31322"/>
    <cellStyle name="Normal 2 4 2 17 2 2 3 5" xfId="31323"/>
    <cellStyle name="Normal 2 4 2 17 2 2 4" xfId="12236"/>
    <cellStyle name="Normal 2 4 2 17 2 2 4 2" xfId="31324"/>
    <cellStyle name="Normal 2 4 2 17 2 2 4 3" xfId="31325"/>
    <cellStyle name="Normal 2 4 2 17 2 2 5" xfId="12237"/>
    <cellStyle name="Normal 2 4 2 17 2 2 5 2" xfId="31326"/>
    <cellStyle name="Normal 2 4 2 17 2 2 5 3" xfId="31327"/>
    <cellStyle name="Normal 2 4 2 17 2 2 6" xfId="31328"/>
    <cellStyle name="Normal 2 4 2 17 2 2 7" xfId="31329"/>
    <cellStyle name="Normal 2 4 2 17 2 3" xfId="12238"/>
    <cellStyle name="Normal 2 4 2 17 2 3 2" xfId="12239"/>
    <cellStyle name="Normal 2 4 2 17 2 3 2 2" xfId="12240"/>
    <cellStyle name="Normal 2 4 2 17 2 3 2 2 2" xfId="31330"/>
    <cellStyle name="Normal 2 4 2 17 2 3 2 2 3" xfId="31331"/>
    <cellStyle name="Normal 2 4 2 17 2 3 2 3" xfId="12241"/>
    <cellStyle name="Normal 2 4 2 17 2 3 2 3 2" xfId="31332"/>
    <cellStyle name="Normal 2 4 2 17 2 3 2 3 3" xfId="31333"/>
    <cellStyle name="Normal 2 4 2 17 2 3 2 4" xfId="31334"/>
    <cellStyle name="Normal 2 4 2 17 2 3 2 5" xfId="31335"/>
    <cellStyle name="Normal 2 4 2 17 2 3 3" xfId="12242"/>
    <cellStyle name="Normal 2 4 2 17 2 3 3 2" xfId="31336"/>
    <cellStyle name="Normal 2 4 2 17 2 3 3 3" xfId="31337"/>
    <cellStyle name="Normal 2 4 2 17 2 3 4" xfId="12243"/>
    <cellStyle name="Normal 2 4 2 17 2 3 4 2" xfId="31338"/>
    <cellStyle name="Normal 2 4 2 17 2 3 4 3" xfId="31339"/>
    <cellStyle name="Normal 2 4 2 17 2 3 5" xfId="31340"/>
    <cellStyle name="Normal 2 4 2 17 2 3 6" xfId="31341"/>
    <cellStyle name="Normal 2 4 2 17 2 4" xfId="12244"/>
    <cellStyle name="Normal 2 4 2 17 2 4 2" xfId="12245"/>
    <cellStyle name="Normal 2 4 2 17 2 4 2 2" xfId="31342"/>
    <cellStyle name="Normal 2 4 2 17 2 4 2 3" xfId="31343"/>
    <cellStyle name="Normal 2 4 2 17 2 4 3" xfId="12246"/>
    <cellStyle name="Normal 2 4 2 17 2 4 3 2" xfId="31344"/>
    <cellStyle name="Normal 2 4 2 17 2 4 3 3" xfId="31345"/>
    <cellStyle name="Normal 2 4 2 17 2 4 4" xfId="31346"/>
    <cellStyle name="Normal 2 4 2 17 2 4 5" xfId="31347"/>
    <cellStyle name="Normal 2 4 2 17 2 5" xfId="12247"/>
    <cellStyle name="Normal 2 4 2 17 2 5 2" xfId="31348"/>
    <cellStyle name="Normal 2 4 2 17 2 5 3" xfId="31349"/>
    <cellStyle name="Normal 2 4 2 17 2 6" xfId="12248"/>
    <cellStyle name="Normal 2 4 2 17 2 6 2" xfId="31350"/>
    <cellStyle name="Normal 2 4 2 17 2 6 3" xfId="31351"/>
    <cellStyle name="Normal 2 4 2 17 2 7" xfId="31352"/>
    <cellStyle name="Normal 2 4 2 17 2 8" xfId="31353"/>
    <cellStyle name="Normal 2 4 2 17 3" xfId="12249"/>
    <cellStyle name="Normal 2 4 2 17 3 2" xfId="12250"/>
    <cellStyle name="Normal 2 4 2 17 3 2 2" xfId="12251"/>
    <cellStyle name="Normal 2 4 2 17 3 2 2 2" xfId="12252"/>
    <cellStyle name="Normal 2 4 2 17 3 2 2 2 2" xfId="12253"/>
    <cellStyle name="Normal 2 4 2 17 3 2 2 2 2 2" xfId="31354"/>
    <cellStyle name="Normal 2 4 2 17 3 2 2 2 2 3" xfId="31355"/>
    <cellStyle name="Normal 2 4 2 17 3 2 2 2 3" xfId="12254"/>
    <cellStyle name="Normal 2 4 2 17 3 2 2 2 3 2" xfId="31356"/>
    <cellStyle name="Normal 2 4 2 17 3 2 2 2 3 3" xfId="31357"/>
    <cellStyle name="Normal 2 4 2 17 3 2 2 2 4" xfId="31358"/>
    <cellStyle name="Normal 2 4 2 17 3 2 2 2 5" xfId="31359"/>
    <cellStyle name="Normal 2 4 2 17 3 2 2 3" xfId="12255"/>
    <cellStyle name="Normal 2 4 2 17 3 2 2 3 2" xfId="31360"/>
    <cellStyle name="Normal 2 4 2 17 3 2 2 3 3" xfId="31361"/>
    <cellStyle name="Normal 2 4 2 17 3 2 2 4" xfId="12256"/>
    <cellStyle name="Normal 2 4 2 17 3 2 2 4 2" xfId="31362"/>
    <cellStyle name="Normal 2 4 2 17 3 2 2 4 3" xfId="31363"/>
    <cellStyle name="Normal 2 4 2 17 3 2 2 5" xfId="31364"/>
    <cellStyle name="Normal 2 4 2 17 3 2 2 6" xfId="31365"/>
    <cellStyle name="Normal 2 4 2 17 3 2 3" xfId="12257"/>
    <cellStyle name="Normal 2 4 2 17 3 2 3 2" xfId="12258"/>
    <cellStyle name="Normal 2 4 2 17 3 2 3 2 2" xfId="31366"/>
    <cellStyle name="Normal 2 4 2 17 3 2 3 2 3" xfId="31367"/>
    <cellStyle name="Normal 2 4 2 17 3 2 3 3" xfId="12259"/>
    <cellStyle name="Normal 2 4 2 17 3 2 3 3 2" xfId="31368"/>
    <cellStyle name="Normal 2 4 2 17 3 2 3 3 3" xfId="31369"/>
    <cellStyle name="Normal 2 4 2 17 3 2 3 4" xfId="31370"/>
    <cellStyle name="Normal 2 4 2 17 3 2 3 5" xfId="31371"/>
    <cellStyle name="Normal 2 4 2 17 3 2 4" xfId="12260"/>
    <cellStyle name="Normal 2 4 2 17 3 2 4 2" xfId="31372"/>
    <cellStyle name="Normal 2 4 2 17 3 2 4 3" xfId="31373"/>
    <cellStyle name="Normal 2 4 2 17 3 2 5" xfId="12261"/>
    <cellStyle name="Normal 2 4 2 17 3 2 5 2" xfId="31374"/>
    <cellStyle name="Normal 2 4 2 17 3 2 5 3" xfId="31375"/>
    <cellStyle name="Normal 2 4 2 17 3 2 6" xfId="31376"/>
    <cellStyle name="Normal 2 4 2 17 3 2 7" xfId="31377"/>
    <cellStyle name="Normal 2 4 2 17 3 3" xfId="12262"/>
    <cellStyle name="Normal 2 4 2 17 3 3 2" xfId="12263"/>
    <cellStyle name="Normal 2 4 2 17 3 3 2 2" xfId="12264"/>
    <cellStyle name="Normal 2 4 2 17 3 3 2 2 2" xfId="31378"/>
    <cellStyle name="Normal 2 4 2 17 3 3 2 2 3" xfId="31379"/>
    <cellStyle name="Normal 2 4 2 17 3 3 2 3" xfId="12265"/>
    <cellStyle name="Normal 2 4 2 17 3 3 2 3 2" xfId="31380"/>
    <cellStyle name="Normal 2 4 2 17 3 3 2 3 3" xfId="31381"/>
    <cellStyle name="Normal 2 4 2 17 3 3 2 4" xfId="31382"/>
    <cellStyle name="Normal 2 4 2 17 3 3 2 5" xfId="31383"/>
    <cellStyle name="Normal 2 4 2 17 3 3 3" xfId="12266"/>
    <cellStyle name="Normal 2 4 2 17 3 3 3 2" xfId="31384"/>
    <cellStyle name="Normal 2 4 2 17 3 3 3 3" xfId="31385"/>
    <cellStyle name="Normal 2 4 2 17 3 3 4" xfId="12267"/>
    <cellStyle name="Normal 2 4 2 17 3 3 4 2" xfId="31386"/>
    <cellStyle name="Normal 2 4 2 17 3 3 4 3" xfId="31387"/>
    <cellStyle name="Normal 2 4 2 17 3 3 5" xfId="31388"/>
    <cellStyle name="Normal 2 4 2 17 3 3 6" xfId="31389"/>
    <cellStyle name="Normal 2 4 2 17 3 4" xfId="12268"/>
    <cellStyle name="Normal 2 4 2 17 3 4 2" xfId="12269"/>
    <cellStyle name="Normal 2 4 2 17 3 4 2 2" xfId="31390"/>
    <cellStyle name="Normal 2 4 2 17 3 4 2 3" xfId="31391"/>
    <cellStyle name="Normal 2 4 2 17 3 4 3" xfId="12270"/>
    <cellStyle name="Normal 2 4 2 17 3 4 3 2" xfId="31392"/>
    <cellStyle name="Normal 2 4 2 17 3 4 3 3" xfId="31393"/>
    <cellStyle name="Normal 2 4 2 17 3 4 4" xfId="31394"/>
    <cellStyle name="Normal 2 4 2 17 3 4 5" xfId="31395"/>
    <cellStyle name="Normal 2 4 2 17 3 5" xfId="12271"/>
    <cellStyle name="Normal 2 4 2 17 3 5 2" xfId="31396"/>
    <cellStyle name="Normal 2 4 2 17 3 5 3" xfId="31397"/>
    <cellStyle name="Normal 2 4 2 17 3 6" xfId="12272"/>
    <cellStyle name="Normal 2 4 2 17 3 6 2" xfId="31398"/>
    <cellStyle name="Normal 2 4 2 17 3 6 3" xfId="31399"/>
    <cellStyle name="Normal 2 4 2 17 3 7" xfId="31400"/>
    <cellStyle name="Normal 2 4 2 17 3 8" xfId="31401"/>
    <cellStyle name="Normal 2 4 2 17 4" xfId="12273"/>
    <cellStyle name="Normal 2 4 2 17 4 2" xfId="12274"/>
    <cellStyle name="Normal 2 4 2 17 4 2 2" xfId="12275"/>
    <cellStyle name="Normal 2 4 2 17 4 2 2 2" xfId="12276"/>
    <cellStyle name="Normal 2 4 2 17 4 2 2 2 2" xfId="12277"/>
    <cellStyle name="Normal 2 4 2 17 4 2 2 2 2 2" xfId="31402"/>
    <cellStyle name="Normal 2 4 2 17 4 2 2 2 2 3" xfId="31403"/>
    <cellStyle name="Normal 2 4 2 17 4 2 2 2 3" xfId="12278"/>
    <cellStyle name="Normal 2 4 2 17 4 2 2 2 3 2" xfId="31404"/>
    <cellStyle name="Normal 2 4 2 17 4 2 2 2 3 3" xfId="31405"/>
    <cellStyle name="Normal 2 4 2 17 4 2 2 2 4" xfId="31406"/>
    <cellStyle name="Normal 2 4 2 17 4 2 2 2 5" xfId="31407"/>
    <cellStyle name="Normal 2 4 2 17 4 2 2 3" xfId="12279"/>
    <cellStyle name="Normal 2 4 2 17 4 2 2 3 2" xfId="31408"/>
    <cellStyle name="Normal 2 4 2 17 4 2 2 3 3" xfId="31409"/>
    <cellStyle name="Normal 2 4 2 17 4 2 2 4" xfId="12280"/>
    <cellStyle name="Normal 2 4 2 17 4 2 2 4 2" xfId="31410"/>
    <cellStyle name="Normal 2 4 2 17 4 2 2 4 3" xfId="31411"/>
    <cellStyle name="Normal 2 4 2 17 4 2 2 5" xfId="31412"/>
    <cellStyle name="Normal 2 4 2 17 4 2 2 6" xfId="31413"/>
    <cellStyle name="Normal 2 4 2 17 4 2 3" xfId="12281"/>
    <cellStyle name="Normal 2 4 2 17 4 2 3 2" xfId="12282"/>
    <cellStyle name="Normal 2 4 2 17 4 2 3 2 2" xfId="31414"/>
    <cellStyle name="Normal 2 4 2 17 4 2 3 2 3" xfId="31415"/>
    <cellStyle name="Normal 2 4 2 17 4 2 3 3" xfId="12283"/>
    <cellStyle name="Normal 2 4 2 17 4 2 3 3 2" xfId="31416"/>
    <cellStyle name="Normal 2 4 2 17 4 2 3 3 3" xfId="31417"/>
    <cellStyle name="Normal 2 4 2 17 4 2 3 4" xfId="31418"/>
    <cellStyle name="Normal 2 4 2 17 4 2 3 5" xfId="31419"/>
    <cellStyle name="Normal 2 4 2 17 4 2 4" xfId="12284"/>
    <cellStyle name="Normal 2 4 2 17 4 2 4 2" xfId="31420"/>
    <cellStyle name="Normal 2 4 2 17 4 2 4 3" xfId="31421"/>
    <cellStyle name="Normal 2 4 2 17 4 2 5" xfId="12285"/>
    <cellStyle name="Normal 2 4 2 17 4 2 5 2" xfId="31422"/>
    <cellStyle name="Normal 2 4 2 17 4 2 5 3" xfId="31423"/>
    <cellStyle name="Normal 2 4 2 17 4 2 6" xfId="31424"/>
    <cellStyle name="Normal 2 4 2 17 4 2 7" xfId="31425"/>
    <cellStyle name="Normal 2 4 2 17 4 3" xfId="12286"/>
    <cellStyle name="Normal 2 4 2 17 4 3 2" xfId="12287"/>
    <cellStyle name="Normal 2 4 2 17 4 3 2 2" xfId="12288"/>
    <cellStyle name="Normal 2 4 2 17 4 3 2 2 2" xfId="31426"/>
    <cellStyle name="Normal 2 4 2 17 4 3 2 2 3" xfId="31427"/>
    <cellStyle name="Normal 2 4 2 17 4 3 2 3" xfId="12289"/>
    <cellStyle name="Normal 2 4 2 17 4 3 2 3 2" xfId="31428"/>
    <cellStyle name="Normal 2 4 2 17 4 3 2 3 3" xfId="31429"/>
    <cellStyle name="Normal 2 4 2 17 4 3 2 4" xfId="31430"/>
    <cellStyle name="Normal 2 4 2 17 4 3 2 5" xfId="31431"/>
    <cellStyle name="Normal 2 4 2 17 4 3 3" xfId="12290"/>
    <cellStyle name="Normal 2 4 2 17 4 3 3 2" xfId="31432"/>
    <cellStyle name="Normal 2 4 2 17 4 3 3 3" xfId="31433"/>
    <cellStyle name="Normal 2 4 2 17 4 3 4" xfId="12291"/>
    <cellStyle name="Normal 2 4 2 17 4 3 4 2" xfId="31434"/>
    <cellStyle name="Normal 2 4 2 17 4 3 4 3" xfId="31435"/>
    <cellStyle name="Normal 2 4 2 17 4 3 5" xfId="31436"/>
    <cellStyle name="Normal 2 4 2 17 4 3 6" xfId="31437"/>
    <cellStyle name="Normal 2 4 2 17 4 4" xfId="12292"/>
    <cellStyle name="Normal 2 4 2 17 4 4 2" xfId="12293"/>
    <cellStyle name="Normal 2 4 2 17 4 4 2 2" xfId="31438"/>
    <cellStyle name="Normal 2 4 2 17 4 4 2 3" xfId="31439"/>
    <cellStyle name="Normal 2 4 2 17 4 4 3" xfId="12294"/>
    <cellStyle name="Normal 2 4 2 17 4 4 3 2" xfId="31440"/>
    <cellStyle name="Normal 2 4 2 17 4 4 3 3" xfId="31441"/>
    <cellStyle name="Normal 2 4 2 17 4 4 4" xfId="31442"/>
    <cellStyle name="Normal 2 4 2 17 4 4 5" xfId="31443"/>
    <cellStyle name="Normal 2 4 2 17 4 5" xfId="12295"/>
    <cellStyle name="Normal 2 4 2 17 4 5 2" xfId="31444"/>
    <cellStyle name="Normal 2 4 2 17 4 5 3" xfId="31445"/>
    <cellStyle name="Normal 2 4 2 17 4 6" xfId="12296"/>
    <cellStyle name="Normal 2 4 2 17 4 6 2" xfId="31446"/>
    <cellStyle name="Normal 2 4 2 17 4 6 3" xfId="31447"/>
    <cellStyle name="Normal 2 4 2 17 4 7" xfId="31448"/>
    <cellStyle name="Normal 2 4 2 17 4 8" xfId="31449"/>
    <cellStyle name="Normal 2 4 2 17 5" xfId="12297"/>
    <cellStyle name="Normal 2 4 2 17 5 2" xfId="12298"/>
    <cellStyle name="Normal 2 4 2 17 5 2 2" xfId="12299"/>
    <cellStyle name="Normal 2 4 2 17 5 2 2 2" xfId="12300"/>
    <cellStyle name="Normal 2 4 2 17 5 2 2 2 2" xfId="31450"/>
    <cellStyle name="Normal 2 4 2 17 5 2 2 2 3" xfId="31451"/>
    <cellStyle name="Normal 2 4 2 17 5 2 2 3" xfId="12301"/>
    <cellStyle name="Normal 2 4 2 17 5 2 2 3 2" xfId="31452"/>
    <cellStyle name="Normal 2 4 2 17 5 2 2 3 3" xfId="31453"/>
    <cellStyle name="Normal 2 4 2 17 5 2 2 4" xfId="31454"/>
    <cellStyle name="Normal 2 4 2 17 5 2 2 5" xfId="31455"/>
    <cellStyle name="Normal 2 4 2 17 5 2 3" xfId="12302"/>
    <cellStyle name="Normal 2 4 2 17 5 2 3 2" xfId="31456"/>
    <cellStyle name="Normal 2 4 2 17 5 2 3 3" xfId="31457"/>
    <cellStyle name="Normal 2 4 2 17 5 2 4" xfId="12303"/>
    <cellStyle name="Normal 2 4 2 17 5 2 4 2" xfId="31458"/>
    <cellStyle name="Normal 2 4 2 17 5 2 4 3" xfId="31459"/>
    <cellStyle name="Normal 2 4 2 17 5 2 5" xfId="31460"/>
    <cellStyle name="Normal 2 4 2 17 5 2 6" xfId="31461"/>
    <cellStyle name="Normal 2 4 2 17 5 3" xfId="12304"/>
    <cellStyle name="Normal 2 4 2 17 5 3 2" xfId="12305"/>
    <cellStyle name="Normal 2 4 2 17 5 3 2 2" xfId="31462"/>
    <cellStyle name="Normal 2 4 2 17 5 3 2 3" xfId="31463"/>
    <cellStyle name="Normal 2 4 2 17 5 3 3" xfId="12306"/>
    <cellStyle name="Normal 2 4 2 17 5 3 3 2" xfId="31464"/>
    <cellStyle name="Normal 2 4 2 17 5 3 3 3" xfId="31465"/>
    <cellStyle name="Normal 2 4 2 17 5 3 4" xfId="31466"/>
    <cellStyle name="Normal 2 4 2 17 5 3 5" xfId="31467"/>
    <cellStyle name="Normal 2 4 2 17 5 4" xfId="12307"/>
    <cellStyle name="Normal 2 4 2 17 5 4 2" xfId="31468"/>
    <cellStyle name="Normal 2 4 2 17 5 4 3" xfId="31469"/>
    <cellStyle name="Normal 2 4 2 17 5 5" xfId="12308"/>
    <cellStyle name="Normal 2 4 2 17 5 5 2" xfId="31470"/>
    <cellStyle name="Normal 2 4 2 17 5 5 3" xfId="31471"/>
    <cellStyle name="Normal 2 4 2 17 5 6" xfId="31472"/>
    <cellStyle name="Normal 2 4 2 17 5 7" xfId="31473"/>
    <cellStyle name="Normal 2 4 2 17 6" xfId="12309"/>
    <cellStyle name="Normal 2 4 2 17 6 2" xfId="12310"/>
    <cellStyle name="Normal 2 4 2 17 6 2 2" xfId="12311"/>
    <cellStyle name="Normal 2 4 2 17 6 2 2 2" xfId="31474"/>
    <cellStyle name="Normal 2 4 2 17 6 2 2 3" xfId="31475"/>
    <cellStyle name="Normal 2 4 2 17 6 2 3" xfId="12312"/>
    <cellStyle name="Normal 2 4 2 17 6 2 3 2" xfId="31476"/>
    <cellStyle name="Normal 2 4 2 17 6 2 3 3" xfId="31477"/>
    <cellStyle name="Normal 2 4 2 17 6 2 4" xfId="31478"/>
    <cellStyle name="Normal 2 4 2 17 6 2 5" xfId="31479"/>
    <cellStyle name="Normal 2 4 2 17 6 3" xfId="12313"/>
    <cellStyle name="Normal 2 4 2 17 6 3 2" xfId="31480"/>
    <cellStyle name="Normal 2 4 2 17 6 3 3" xfId="31481"/>
    <cellStyle name="Normal 2 4 2 17 6 4" xfId="12314"/>
    <cellStyle name="Normal 2 4 2 17 6 4 2" xfId="31482"/>
    <cellStyle name="Normal 2 4 2 17 6 4 3" xfId="31483"/>
    <cellStyle name="Normal 2 4 2 17 6 5" xfId="31484"/>
    <cellStyle name="Normal 2 4 2 17 6 6" xfId="31485"/>
    <cellStyle name="Normal 2 4 2 17 7" xfId="12315"/>
    <cellStyle name="Normal 2 4 2 17 7 2" xfId="12316"/>
    <cellStyle name="Normal 2 4 2 17 7 2 2" xfId="31486"/>
    <cellStyle name="Normal 2 4 2 17 7 2 3" xfId="31487"/>
    <cellStyle name="Normal 2 4 2 17 7 3" xfId="12317"/>
    <cellStyle name="Normal 2 4 2 17 7 3 2" xfId="31488"/>
    <cellStyle name="Normal 2 4 2 17 7 3 3" xfId="31489"/>
    <cellStyle name="Normal 2 4 2 17 7 4" xfId="31490"/>
    <cellStyle name="Normal 2 4 2 17 7 5" xfId="31491"/>
    <cellStyle name="Normal 2 4 2 17 8" xfId="12318"/>
    <cellStyle name="Normal 2 4 2 17 8 2" xfId="31492"/>
    <cellStyle name="Normal 2 4 2 17 8 3" xfId="31493"/>
    <cellStyle name="Normal 2 4 2 17 9" xfId="12319"/>
    <cellStyle name="Normal 2 4 2 17 9 2" xfId="31494"/>
    <cellStyle name="Normal 2 4 2 17 9 3" xfId="31495"/>
    <cellStyle name="Normal 2 4 2 18" xfId="12320"/>
    <cellStyle name="Normal 2 4 2 18 10" xfId="31496"/>
    <cellStyle name="Normal 2 4 2 18 11" xfId="31497"/>
    <cellStyle name="Normal 2 4 2 18 2" xfId="12321"/>
    <cellStyle name="Normal 2 4 2 18 2 2" xfId="12322"/>
    <cellStyle name="Normal 2 4 2 18 2 2 2" xfId="12323"/>
    <cellStyle name="Normal 2 4 2 18 2 2 2 2" xfId="12324"/>
    <cellStyle name="Normal 2 4 2 18 2 2 2 2 2" xfId="12325"/>
    <cellStyle name="Normal 2 4 2 18 2 2 2 2 2 2" xfId="31498"/>
    <cellStyle name="Normal 2 4 2 18 2 2 2 2 2 3" xfId="31499"/>
    <cellStyle name="Normal 2 4 2 18 2 2 2 2 3" xfId="12326"/>
    <cellStyle name="Normal 2 4 2 18 2 2 2 2 3 2" xfId="31500"/>
    <cellStyle name="Normal 2 4 2 18 2 2 2 2 3 3" xfId="31501"/>
    <cellStyle name="Normal 2 4 2 18 2 2 2 2 4" xfId="31502"/>
    <cellStyle name="Normal 2 4 2 18 2 2 2 2 5" xfId="31503"/>
    <cellStyle name="Normal 2 4 2 18 2 2 2 3" xfId="12327"/>
    <cellStyle name="Normal 2 4 2 18 2 2 2 3 2" xfId="31504"/>
    <cellStyle name="Normal 2 4 2 18 2 2 2 3 3" xfId="31505"/>
    <cellStyle name="Normal 2 4 2 18 2 2 2 4" xfId="12328"/>
    <cellStyle name="Normal 2 4 2 18 2 2 2 4 2" xfId="31506"/>
    <cellStyle name="Normal 2 4 2 18 2 2 2 4 3" xfId="31507"/>
    <cellStyle name="Normal 2 4 2 18 2 2 2 5" xfId="31508"/>
    <cellStyle name="Normal 2 4 2 18 2 2 2 6" xfId="31509"/>
    <cellStyle name="Normal 2 4 2 18 2 2 3" xfId="12329"/>
    <cellStyle name="Normal 2 4 2 18 2 2 3 2" xfId="12330"/>
    <cellStyle name="Normal 2 4 2 18 2 2 3 2 2" xfId="31510"/>
    <cellStyle name="Normal 2 4 2 18 2 2 3 2 3" xfId="31511"/>
    <cellStyle name="Normal 2 4 2 18 2 2 3 3" xfId="12331"/>
    <cellStyle name="Normal 2 4 2 18 2 2 3 3 2" xfId="31512"/>
    <cellStyle name="Normal 2 4 2 18 2 2 3 3 3" xfId="31513"/>
    <cellStyle name="Normal 2 4 2 18 2 2 3 4" xfId="31514"/>
    <cellStyle name="Normal 2 4 2 18 2 2 3 5" xfId="31515"/>
    <cellStyle name="Normal 2 4 2 18 2 2 4" xfId="12332"/>
    <cellStyle name="Normal 2 4 2 18 2 2 4 2" xfId="31516"/>
    <cellStyle name="Normal 2 4 2 18 2 2 4 3" xfId="31517"/>
    <cellStyle name="Normal 2 4 2 18 2 2 5" xfId="12333"/>
    <cellStyle name="Normal 2 4 2 18 2 2 5 2" xfId="31518"/>
    <cellStyle name="Normal 2 4 2 18 2 2 5 3" xfId="31519"/>
    <cellStyle name="Normal 2 4 2 18 2 2 6" xfId="31520"/>
    <cellStyle name="Normal 2 4 2 18 2 2 7" xfId="31521"/>
    <cellStyle name="Normal 2 4 2 18 2 3" xfId="12334"/>
    <cellStyle name="Normal 2 4 2 18 2 3 2" xfId="12335"/>
    <cellStyle name="Normal 2 4 2 18 2 3 2 2" xfId="12336"/>
    <cellStyle name="Normal 2 4 2 18 2 3 2 2 2" xfId="31522"/>
    <cellStyle name="Normal 2 4 2 18 2 3 2 2 3" xfId="31523"/>
    <cellStyle name="Normal 2 4 2 18 2 3 2 3" xfId="12337"/>
    <cellStyle name="Normal 2 4 2 18 2 3 2 3 2" xfId="31524"/>
    <cellStyle name="Normal 2 4 2 18 2 3 2 3 3" xfId="31525"/>
    <cellStyle name="Normal 2 4 2 18 2 3 2 4" xfId="31526"/>
    <cellStyle name="Normal 2 4 2 18 2 3 2 5" xfId="31527"/>
    <cellStyle name="Normal 2 4 2 18 2 3 3" xfId="12338"/>
    <cellStyle name="Normal 2 4 2 18 2 3 3 2" xfId="31528"/>
    <cellStyle name="Normal 2 4 2 18 2 3 3 3" xfId="31529"/>
    <cellStyle name="Normal 2 4 2 18 2 3 4" xfId="12339"/>
    <cellStyle name="Normal 2 4 2 18 2 3 4 2" xfId="31530"/>
    <cellStyle name="Normal 2 4 2 18 2 3 4 3" xfId="31531"/>
    <cellStyle name="Normal 2 4 2 18 2 3 5" xfId="31532"/>
    <cellStyle name="Normal 2 4 2 18 2 3 6" xfId="31533"/>
    <cellStyle name="Normal 2 4 2 18 2 4" xfId="12340"/>
    <cellStyle name="Normal 2 4 2 18 2 4 2" xfId="12341"/>
    <cellStyle name="Normal 2 4 2 18 2 4 2 2" xfId="31534"/>
    <cellStyle name="Normal 2 4 2 18 2 4 2 3" xfId="31535"/>
    <cellStyle name="Normal 2 4 2 18 2 4 3" xfId="12342"/>
    <cellStyle name="Normal 2 4 2 18 2 4 3 2" xfId="31536"/>
    <cellStyle name="Normal 2 4 2 18 2 4 3 3" xfId="31537"/>
    <cellStyle name="Normal 2 4 2 18 2 4 4" xfId="31538"/>
    <cellStyle name="Normal 2 4 2 18 2 4 5" xfId="31539"/>
    <cellStyle name="Normal 2 4 2 18 2 5" xfId="12343"/>
    <cellStyle name="Normal 2 4 2 18 2 5 2" xfId="31540"/>
    <cellStyle name="Normal 2 4 2 18 2 5 3" xfId="31541"/>
    <cellStyle name="Normal 2 4 2 18 2 6" xfId="12344"/>
    <cellStyle name="Normal 2 4 2 18 2 6 2" xfId="31542"/>
    <cellStyle name="Normal 2 4 2 18 2 6 3" xfId="31543"/>
    <cellStyle name="Normal 2 4 2 18 2 7" xfId="31544"/>
    <cellStyle name="Normal 2 4 2 18 2 8" xfId="31545"/>
    <cellStyle name="Normal 2 4 2 18 3" xfId="12345"/>
    <cellStyle name="Normal 2 4 2 18 3 2" xfId="12346"/>
    <cellStyle name="Normal 2 4 2 18 3 2 2" xfId="12347"/>
    <cellStyle name="Normal 2 4 2 18 3 2 2 2" xfId="12348"/>
    <cellStyle name="Normal 2 4 2 18 3 2 2 2 2" xfId="12349"/>
    <cellStyle name="Normal 2 4 2 18 3 2 2 2 2 2" xfId="31546"/>
    <cellStyle name="Normal 2 4 2 18 3 2 2 2 2 3" xfId="31547"/>
    <cellStyle name="Normal 2 4 2 18 3 2 2 2 3" xfId="12350"/>
    <cellStyle name="Normal 2 4 2 18 3 2 2 2 3 2" xfId="31548"/>
    <cellStyle name="Normal 2 4 2 18 3 2 2 2 3 3" xfId="31549"/>
    <cellStyle name="Normal 2 4 2 18 3 2 2 2 4" xfId="31550"/>
    <cellStyle name="Normal 2 4 2 18 3 2 2 2 5" xfId="31551"/>
    <cellStyle name="Normal 2 4 2 18 3 2 2 3" xfId="12351"/>
    <cellStyle name="Normal 2 4 2 18 3 2 2 3 2" xfId="31552"/>
    <cellStyle name="Normal 2 4 2 18 3 2 2 3 3" xfId="31553"/>
    <cellStyle name="Normal 2 4 2 18 3 2 2 4" xfId="12352"/>
    <cellStyle name="Normal 2 4 2 18 3 2 2 4 2" xfId="31554"/>
    <cellStyle name="Normal 2 4 2 18 3 2 2 4 3" xfId="31555"/>
    <cellStyle name="Normal 2 4 2 18 3 2 2 5" xfId="31556"/>
    <cellStyle name="Normal 2 4 2 18 3 2 2 6" xfId="31557"/>
    <cellStyle name="Normal 2 4 2 18 3 2 3" xfId="12353"/>
    <cellStyle name="Normal 2 4 2 18 3 2 3 2" xfId="12354"/>
    <cellStyle name="Normal 2 4 2 18 3 2 3 2 2" xfId="31558"/>
    <cellStyle name="Normal 2 4 2 18 3 2 3 2 3" xfId="31559"/>
    <cellStyle name="Normal 2 4 2 18 3 2 3 3" xfId="12355"/>
    <cellStyle name="Normal 2 4 2 18 3 2 3 3 2" xfId="31560"/>
    <cellStyle name="Normal 2 4 2 18 3 2 3 3 3" xfId="31561"/>
    <cellStyle name="Normal 2 4 2 18 3 2 3 4" xfId="31562"/>
    <cellStyle name="Normal 2 4 2 18 3 2 3 5" xfId="31563"/>
    <cellStyle name="Normal 2 4 2 18 3 2 4" xfId="12356"/>
    <cellStyle name="Normal 2 4 2 18 3 2 4 2" xfId="31564"/>
    <cellStyle name="Normal 2 4 2 18 3 2 4 3" xfId="31565"/>
    <cellStyle name="Normal 2 4 2 18 3 2 5" xfId="12357"/>
    <cellStyle name="Normal 2 4 2 18 3 2 5 2" xfId="31566"/>
    <cellStyle name="Normal 2 4 2 18 3 2 5 3" xfId="31567"/>
    <cellStyle name="Normal 2 4 2 18 3 2 6" xfId="31568"/>
    <cellStyle name="Normal 2 4 2 18 3 2 7" xfId="31569"/>
    <cellStyle name="Normal 2 4 2 18 3 3" xfId="12358"/>
    <cellStyle name="Normal 2 4 2 18 3 3 2" xfId="12359"/>
    <cellStyle name="Normal 2 4 2 18 3 3 2 2" xfId="12360"/>
    <cellStyle name="Normal 2 4 2 18 3 3 2 2 2" xfId="31570"/>
    <cellStyle name="Normal 2 4 2 18 3 3 2 2 3" xfId="31571"/>
    <cellStyle name="Normal 2 4 2 18 3 3 2 3" xfId="12361"/>
    <cellStyle name="Normal 2 4 2 18 3 3 2 3 2" xfId="31572"/>
    <cellStyle name="Normal 2 4 2 18 3 3 2 3 3" xfId="31573"/>
    <cellStyle name="Normal 2 4 2 18 3 3 2 4" xfId="31574"/>
    <cellStyle name="Normal 2 4 2 18 3 3 2 5" xfId="31575"/>
    <cellStyle name="Normal 2 4 2 18 3 3 3" xfId="12362"/>
    <cellStyle name="Normal 2 4 2 18 3 3 3 2" xfId="31576"/>
    <cellStyle name="Normal 2 4 2 18 3 3 3 3" xfId="31577"/>
    <cellStyle name="Normal 2 4 2 18 3 3 4" xfId="12363"/>
    <cellStyle name="Normal 2 4 2 18 3 3 4 2" xfId="31578"/>
    <cellStyle name="Normal 2 4 2 18 3 3 4 3" xfId="31579"/>
    <cellStyle name="Normal 2 4 2 18 3 3 5" xfId="31580"/>
    <cellStyle name="Normal 2 4 2 18 3 3 6" xfId="31581"/>
    <cellStyle name="Normal 2 4 2 18 3 4" xfId="12364"/>
    <cellStyle name="Normal 2 4 2 18 3 4 2" xfId="12365"/>
    <cellStyle name="Normal 2 4 2 18 3 4 2 2" xfId="31582"/>
    <cellStyle name="Normal 2 4 2 18 3 4 2 3" xfId="31583"/>
    <cellStyle name="Normal 2 4 2 18 3 4 3" xfId="12366"/>
    <cellStyle name="Normal 2 4 2 18 3 4 3 2" xfId="31584"/>
    <cellStyle name="Normal 2 4 2 18 3 4 3 3" xfId="31585"/>
    <cellStyle name="Normal 2 4 2 18 3 4 4" xfId="31586"/>
    <cellStyle name="Normal 2 4 2 18 3 4 5" xfId="31587"/>
    <cellStyle name="Normal 2 4 2 18 3 5" xfId="12367"/>
    <cellStyle name="Normal 2 4 2 18 3 5 2" xfId="31588"/>
    <cellStyle name="Normal 2 4 2 18 3 5 3" xfId="31589"/>
    <cellStyle name="Normal 2 4 2 18 3 6" xfId="12368"/>
    <cellStyle name="Normal 2 4 2 18 3 6 2" xfId="31590"/>
    <cellStyle name="Normal 2 4 2 18 3 6 3" xfId="31591"/>
    <cellStyle name="Normal 2 4 2 18 3 7" xfId="31592"/>
    <cellStyle name="Normal 2 4 2 18 3 8" xfId="31593"/>
    <cellStyle name="Normal 2 4 2 18 4" xfId="12369"/>
    <cellStyle name="Normal 2 4 2 18 4 2" xfId="12370"/>
    <cellStyle name="Normal 2 4 2 18 4 2 2" xfId="12371"/>
    <cellStyle name="Normal 2 4 2 18 4 2 2 2" xfId="12372"/>
    <cellStyle name="Normal 2 4 2 18 4 2 2 2 2" xfId="12373"/>
    <cellStyle name="Normal 2 4 2 18 4 2 2 2 2 2" xfId="31594"/>
    <cellStyle name="Normal 2 4 2 18 4 2 2 2 2 3" xfId="31595"/>
    <cellStyle name="Normal 2 4 2 18 4 2 2 2 3" xfId="12374"/>
    <cellStyle name="Normal 2 4 2 18 4 2 2 2 3 2" xfId="31596"/>
    <cellStyle name="Normal 2 4 2 18 4 2 2 2 3 3" xfId="31597"/>
    <cellStyle name="Normal 2 4 2 18 4 2 2 2 4" xfId="31598"/>
    <cellStyle name="Normal 2 4 2 18 4 2 2 2 5" xfId="31599"/>
    <cellStyle name="Normal 2 4 2 18 4 2 2 3" xfId="12375"/>
    <cellStyle name="Normal 2 4 2 18 4 2 2 3 2" xfId="31600"/>
    <cellStyle name="Normal 2 4 2 18 4 2 2 3 3" xfId="31601"/>
    <cellStyle name="Normal 2 4 2 18 4 2 2 4" xfId="12376"/>
    <cellStyle name="Normal 2 4 2 18 4 2 2 4 2" xfId="31602"/>
    <cellStyle name="Normal 2 4 2 18 4 2 2 4 3" xfId="31603"/>
    <cellStyle name="Normal 2 4 2 18 4 2 2 5" xfId="31604"/>
    <cellStyle name="Normal 2 4 2 18 4 2 2 6" xfId="31605"/>
    <cellStyle name="Normal 2 4 2 18 4 2 3" xfId="12377"/>
    <cellStyle name="Normal 2 4 2 18 4 2 3 2" xfId="12378"/>
    <cellStyle name="Normal 2 4 2 18 4 2 3 2 2" xfId="31606"/>
    <cellStyle name="Normal 2 4 2 18 4 2 3 2 3" xfId="31607"/>
    <cellStyle name="Normal 2 4 2 18 4 2 3 3" xfId="12379"/>
    <cellStyle name="Normal 2 4 2 18 4 2 3 3 2" xfId="31608"/>
    <cellStyle name="Normal 2 4 2 18 4 2 3 3 3" xfId="31609"/>
    <cellStyle name="Normal 2 4 2 18 4 2 3 4" xfId="31610"/>
    <cellStyle name="Normal 2 4 2 18 4 2 3 5" xfId="31611"/>
    <cellStyle name="Normal 2 4 2 18 4 2 4" xfId="12380"/>
    <cellStyle name="Normal 2 4 2 18 4 2 4 2" xfId="31612"/>
    <cellStyle name="Normal 2 4 2 18 4 2 4 3" xfId="31613"/>
    <cellStyle name="Normal 2 4 2 18 4 2 5" xfId="12381"/>
    <cellStyle name="Normal 2 4 2 18 4 2 5 2" xfId="31614"/>
    <cellStyle name="Normal 2 4 2 18 4 2 5 3" xfId="31615"/>
    <cellStyle name="Normal 2 4 2 18 4 2 6" xfId="31616"/>
    <cellStyle name="Normal 2 4 2 18 4 2 7" xfId="31617"/>
    <cellStyle name="Normal 2 4 2 18 4 3" xfId="12382"/>
    <cellStyle name="Normal 2 4 2 18 4 3 2" xfId="12383"/>
    <cellStyle name="Normal 2 4 2 18 4 3 2 2" xfId="12384"/>
    <cellStyle name="Normal 2 4 2 18 4 3 2 2 2" xfId="31618"/>
    <cellStyle name="Normal 2 4 2 18 4 3 2 2 3" xfId="31619"/>
    <cellStyle name="Normal 2 4 2 18 4 3 2 3" xfId="12385"/>
    <cellStyle name="Normal 2 4 2 18 4 3 2 3 2" xfId="31620"/>
    <cellStyle name="Normal 2 4 2 18 4 3 2 3 3" xfId="31621"/>
    <cellStyle name="Normal 2 4 2 18 4 3 2 4" xfId="31622"/>
    <cellStyle name="Normal 2 4 2 18 4 3 2 5" xfId="31623"/>
    <cellStyle name="Normal 2 4 2 18 4 3 3" xfId="12386"/>
    <cellStyle name="Normal 2 4 2 18 4 3 3 2" xfId="31624"/>
    <cellStyle name="Normal 2 4 2 18 4 3 3 3" xfId="31625"/>
    <cellStyle name="Normal 2 4 2 18 4 3 4" xfId="12387"/>
    <cellStyle name="Normal 2 4 2 18 4 3 4 2" xfId="31626"/>
    <cellStyle name="Normal 2 4 2 18 4 3 4 3" xfId="31627"/>
    <cellStyle name="Normal 2 4 2 18 4 3 5" xfId="31628"/>
    <cellStyle name="Normal 2 4 2 18 4 3 6" xfId="31629"/>
    <cellStyle name="Normal 2 4 2 18 4 4" xfId="12388"/>
    <cellStyle name="Normal 2 4 2 18 4 4 2" xfId="12389"/>
    <cellStyle name="Normal 2 4 2 18 4 4 2 2" xfId="31630"/>
    <cellStyle name="Normal 2 4 2 18 4 4 2 3" xfId="31631"/>
    <cellStyle name="Normal 2 4 2 18 4 4 3" xfId="12390"/>
    <cellStyle name="Normal 2 4 2 18 4 4 3 2" xfId="31632"/>
    <cellStyle name="Normal 2 4 2 18 4 4 3 3" xfId="31633"/>
    <cellStyle name="Normal 2 4 2 18 4 4 4" xfId="31634"/>
    <cellStyle name="Normal 2 4 2 18 4 4 5" xfId="31635"/>
    <cellStyle name="Normal 2 4 2 18 4 5" xfId="12391"/>
    <cellStyle name="Normal 2 4 2 18 4 5 2" xfId="31636"/>
    <cellStyle name="Normal 2 4 2 18 4 5 3" xfId="31637"/>
    <cellStyle name="Normal 2 4 2 18 4 6" xfId="12392"/>
    <cellStyle name="Normal 2 4 2 18 4 6 2" xfId="31638"/>
    <cellStyle name="Normal 2 4 2 18 4 6 3" xfId="31639"/>
    <cellStyle name="Normal 2 4 2 18 4 7" xfId="31640"/>
    <cellStyle name="Normal 2 4 2 18 4 8" xfId="31641"/>
    <cellStyle name="Normal 2 4 2 18 5" xfId="12393"/>
    <cellStyle name="Normal 2 4 2 18 5 2" xfId="12394"/>
    <cellStyle name="Normal 2 4 2 18 5 2 2" xfId="12395"/>
    <cellStyle name="Normal 2 4 2 18 5 2 2 2" xfId="12396"/>
    <cellStyle name="Normal 2 4 2 18 5 2 2 2 2" xfId="31642"/>
    <cellStyle name="Normal 2 4 2 18 5 2 2 2 3" xfId="31643"/>
    <cellStyle name="Normal 2 4 2 18 5 2 2 3" xfId="12397"/>
    <cellStyle name="Normal 2 4 2 18 5 2 2 3 2" xfId="31644"/>
    <cellStyle name="Normal 2 4 2 18 5 2 2 3 3" xfId="31645"/>
    <cellStyle name="Normal 2 4 2 18 5 2 2 4" xfId="31646"/>
    <cellStyle name="Normal 2 4 2 18 5 2 2 5" xfId="31647"/>
    <cellStyle name="Normal 2 4 2 18 5 2 3" xfId="12398"/>
    <cellStyle name="Normal 2 4 2 18 5 2 3 2" xfId="31648"/>
    <cellStyle name="Normal 2 4 2 18 5 2 3 3" xfId="31649"/>
    <cellStyle name="Normal 2 4 2 18 5 2 4" xfId="12399"/>
    <cellStyle name="Normal 2 4 2 18 5 2 4 2" xfId="31650"/>
    <cellStyle name="Normal 2 4 2 18 5 2 4 3" xfId="31651"/>
    <cellStyle name="Normal 2 4 2 18 5 2 5" xfId="31652"/>
    <cellStyle name="Normal 2 4 2 18 5 2 6" xfId="31653"/>
    <cellStyle name="Normal 2 4 2 18 5 3" xfId="12400"/>
    <cellStyle name="Normal 2 4 2 18 5 3 2" xfId="12401"/>
    <cellStyle name="Normal 2 4 2 18 5 3 2 2" xfId="31654"/>
    <cellStyle name="Normal 2 4 2 18 5 3 2 3" xfId="31655"/>
    <cellStyle name="Normal 2 4 2 18 5 3 3" xfId="12402"/>
    <cellStyle name="Normal 2 4 2 18 5 3 3 2" xfId="31656"/>
    <cellStyle name="Normal 2 4 2 18 5 3 3 3" xfId="31657"/>
    <cellStyle name="Normal 2 4 2 18 5 3 4" xfId="31658"/>
    <cellStyle name="Normal 2 4 2 18 5 3 5" xfId="31659"/>
    <cellStyle name="Normal 2 4 2 18 5 4" xfId="12403"/>
    <cellStyle name="Normal 2 4 2 18 5 4 2" xfId="31660"/>
    <cellStyle name="Normal 2 4 2 18 5 4 3" xfId="31661"/>
    <cellStyle name="Normal 2 4 2 18 5 5" xfId="12404"/>
    <cellStyle name="Normal 2 4 2 18 5 5 2" xfId="31662"/>
    <cellStyle name="Normal 2 4 2 18 5 5 3" xfId="31663"/>
    <cellStyle name="Normal 2 4 2 18 5 6" xfId="31664"/>
    <cellStyle name="Normal 2 4 2 18 5 7" xfId="31665"/>
    <cellStyle name="Normal 2 4 2 18 6" xfId="12405"/>
    <cellStyle name="Normal 2 4 2 18 6 2" xfId="12406"/>
    <cellStyle name="Normal 2 4 2 18 6 2 2" xfId="12407"/>
    <cellStyle name="Normal 2 4 2 18 6 2 2 2" xfId="31666"/>
    <cellStyle name="Normal 2 4 2 18 6 2 2 3" xfId="31667"/>
    <cellStyle name="Normal 2 4 2 18 6 2 3" xfId="12408"/>
    <cellStyle name="Normal 2 4 2 18 6 2 3 2" xfId="31668"/>
    <cellStyle name="Normal 2 4 2 18 6 2 3 3" xfId="31669"/>
    <cellStyle name="Normal 2 4 2 18 6 2 4" xfId="31670"/>
    <cellStyle name="Normal 2 4 2 18 6 2 5" xfId="31671"/>
    <cellStyle name="Normal 2 4 2 18 6 3" xfId="12409"/>
    <cellStyle name="Normal 2 4 2 18 6 3 2" xfId="31672"/>
    <cellStyle name="Normal 2 4 2 18 6 3 3" xfId="31673"/>
    <cellStyle name="Normal 2 4 2 18 6 4" xfId="12410"/>
    <cellStyle name="Normal 2 4 2 18 6 4 2" xfId="31674"/>
    <cellStyle name="Normal 2 4 2 18 6 4 3" xfId="31675"/>
    <cellStyle name="Normal 2 4 2 18 6 5" xfId="31676"/>
    <cellStyle name="Normal 2 4 2 18 6 6" xfId="31677"/>
    <cellStyle name="Normal 2 4 2 18 7" xfId="12411"/>
    <cellStyle name="Normal 2 4 2 18 7 2" xfId="12412"/>
    <cellStyle name="Normal 2 4 2 18 7 2 2" xfId="31678"/>
    <cellStyle name="Normal 2 4 2 18 7 2 3" xfId="31679"/>
    <cellStyle name="Normal 2 4 2 18 7 3" xfId="12413"/>
    <cellStyle name="Normal 2 4 2 18 7 3 2" xfId="31680"/>
    <cellStyle name="Normal 2 4 2 18 7 3 3" xfId="31681"/>
    <cellStyle name="Normal 2 4 2 18 7 4" xfId="31682"/>
    <cellStyle name="Normal 2 4 2 18 7 5" xfId="31683"/>
    <cellStyle name="Normal 2 4 2 18 8" xfId="12414"/>
    <cellStyle name="Normal 2 4 2 18 8 2" xfId="31684"/>
    <cellStyle name="Normal 2 4 2 18 8 3" xfId="31685"/>
    <cellStyle name="Normal 2 4 2 18 9" xfId="12415"/>
    <cellStyle name="Normal 2 4 2 18 9 2" xfId="31686"/>
    <cellStyle name="Normal 2 4 2 18 9 3" xfId="31687"/>
    <cellStyle name="Normal 2 4 2 19" xfId="12416"/>
    <cellStyle name="Normal 2 4 2 19 10" xfId="31688"/>
    <cellStyle name="Normal 2 4 2 19 11" xfId="31689"/>
    <cellStyle name="Normal 2 4 2 19 2" xfId="12417"/>
    <cellStyle name="Normal 2 4 2 19 2 2" xfId="12418"/>
    <cellStyle name="Normal 2 4 2 19 2 2 2" xfId="12419"/>
    <cellStyle name="Normal 2 4 2 19 2 2 2 2" xfId="12420"/>
    <cellStyle name="Normal 2 4 2 19 2 2 2 2 2" xfId="12421"/>
    <cellStyle name="Normal 2 4 2 19 2 2 2 2 2 2" xfId="31690"/>
    <cellStyle name="Normal 2 4 2 19 2 2 2 2 2 3" xfId="31691"/>
    <cellStyle name="Normal 2 4 2 19 2 2 2 2 3" xfId="12422"/>
    <cellStyle name="Normal 2 4 2 19 2 2 2 2 3 2" xfId="31692"/>
    <cellStyle name="Normal 2 4 2 19 2 2 2 2 3 3" xfId="31693"/>
    <cellStyle name="Normal 2 4 2 19 2 2 2 2 4" xfId="31694"/>
    <cellStyle name="Normal 2 4 2 19 2 2 2 2 5" xfId="31695"/>
    <cellStyle name="Normal 2 4 2 19 2 2 2 3" xfId="12423"/>
    <cellStyle name="Normal 2 4 2 19 2 2 2 3 2" xfId="31696"/>
    <cellStyle name="Normal 2 4 2 19 2 2 2 3 3" xfId="31697"/>
    <cellStyle name="Normal 2 4 2 19 2 2 2 4" xfId="12424"/>
    <cellStyle name="Normal 2 4 2 19 2 2 2 4 2" xfId="31698"/>
    <cellStyle name="Normal 2 4 2 19 2 2 2 4 3" xfId="31699"/>
    <cellStyle name="Normal 2 4 2 19 2 2 2 5" xfId="31700"/>
    <cellStyle name="Normal 2 4 2 19 2 2 2 6" xfId="31701"/>
    <cellStyle name="Normal 2 4 2 19 2 2 3" xfId="12425"/>
    <cellStyle name="Normal 2 4 2 19 2 2 3 2" xfId="12426"/>
    <cellStyle name="Normal 2 4 2 19 2 2 3 2 2" xfId="31702"/>
    <cellStyle name="Normal 2 4 2 19 2 2 3 2 3" xfId="31703"/>
    <cellStyle name="Normal 2 4 2 19 2 2 3 3" xfId="12427"/>
    <cellStyle name="Normal 2 4 2 19 2 2 3 3 2" xfId="31704"/>
    <cellStyle name="Normal 2 4 2 19 2 2 3 3 3" xfId="31705"/>
    <cellStyle name="Normal 2 4 2 19 2 2 3 4" xfId="31706"/>
    <cellStyle name="Normal 2 4 2 19 2 2 3 5" xfId="31707"/>
    <cellStyle name="Normal 2 4 2 19 2 2 4" xfId="12428"/>
    <cellStyle name="Normal 2 4 2 19 2 2 4 2" xfId="31708"/>
    <cellStyle name="Normal 2 4 2 19 2 2 4 3" xfId="31709"/>
    <cellStyle name="Normal 2 4 2 19 2 2 5" xfId="12429"/>
    <cellStyle name="Normal 2 4 2 19 2 2 5 2" xfId="31710"/>
    <cellStyle name="Normal 2 4 2 19 2 2 5 3" xfId="31711"/>
    <cellStyle name="Normal 2 4 2 19 2 2 6" xfId="31712"/>
    <cellStyle name="Normal 2 4 2 19 2 2 7" xfId="31713"/>
    <cellStyle name="Normal 2 4 2 19 2 3" xfId="12430"/>
    <cellStyle name="Normal 2 4 2 19 2 3 2" xfId="12431"/>
    <cellStyle name="Normal 2 4 2 19 2 3 2 2" xfId="12432"/>
    <cellStyle name="Normal 2 4 2 19 2 3 2 2 2" xfId="31714"/>
    <cellStyle name="Normal 2 4 2 19 2 3 2 2 3" xfId="31715"/>
    <cellStyle name="Normal 2 4 2 19 2 3 2 3" xfId="12433"/>
    <cellStyle name="Normal 2 4 2 19 2 3 2 3 2" xfId="31716"/>
    <cellStyle name="Normal 2 4 2 19 2 3 2 3 3" xfId="31717"/>
    <cellStyle name="Normal 2 4 2 19 2 3 2 4" xfId="31718"/>
    <cellStyle name="Normal 2 4 2 19 2 3 2 5" xfId="31719"/>
    <cellStyle name="Normal 2 4 2 19 2 3 3" xfId="12434"/>
    <cellStyle name="Normal 2 4 2 19 2 3 3 2" xfId="31720"/>
    <cellStyle name="Normal 2 4 2 19 2 3 3 3" xfId="31721"/>
    <cellStyle name="Normal 2 4 2 19 2 3 4" xfId="12435"/>
    <cellStyle name="Normal 2 4 2 19 2 3 4 2" xfId="31722"/>
    <cellStyle name="Normal 2 4 2 19 2 3 4 3" xfId="31723"/>
    <cellStyle name="Normal 2 4 2 19 2 3 5" xfId="31724"/>
    <cellStyle name="Normal 2 4 2 19 2 3 6" xfId="31725"/>
    <cellStyle name="Normal 2 4 2 19 2 4" xfId="12436"/>
    <cellStyle name="Normal 2 4 2 19 2 4 2" xfId="12437"/>
    <cellStyle name="Normal 2 4 2 19 2 4 2 2" xfId="31726"/>
    <cellStyle name="Normal 2 4 2 19 2 4 2 3" xfId="31727"/>
    <cellStyle name="Normal 2 4 2 19 2 4 3" xfId="12438"/>
    <cellStyle name="Normal 2 4 2 19 2 4 3 2" xfId="31728"/>
    <cellStyle name="Normal 2 4 2 19 2 4 3 3" xfId="31729"/>
    <cellStyle name="Normal 2 4 2 19 2 4 4" xfId="31730"/>
    <cellStyle name="Normal 2 4 2 19 2 4 5" xfId="31731"/>
    <cellStyle name="Normal 2 4 2 19 2 5" xfId="12439"/>
    <cellStyle name="Normal 2 4 2 19 2 5 2" xfId="31732"/>
    <cellStyle name="Normal 2 4 2 19 2 5 3" xfId="31733"/>
    <cellStyle name="Normal 2 4 2 19 2 6" xfId="12440"/>
    <cellStyle name="Normal 2 4 2 19 2 6 2" xfId="31734"/>
    <cellStyle name="Normal 2 4 2 19 2 6 3" xfId="31735"/>
    <cellStyle name="Normal 2 4 2 19 2 7" xfId="31736"/>
    <cellStyle name="Normal 2 4 2 19 2 8" xfId="31737"/>
    <cellStyle name="Normal 2 4 2 19 3" xfId="12441"/>
    <cellStyle name="Normal 2 4 2 19 3 2" xfId="12442"/>
    <cellStyle name="Normal 2 4 2 19 3 2 2" xfId="12443"/>
    <cellStyle name="Normal 2 4 2 19 3 2 2 2" xfId="12444"/>
    <cellStyle name="Normal 2 4 2 19 3 2 2 2 2" xfId="12445"/>
    <cellStyle name="Normal 2 4 2 19 3 2 2 2 2 2" xfId="31738"/>
    <cellStyle name="Normal 2 4 2 19 3 2 2 2 2 3" xfId="31739"/>
    <cellStyle name="Normal 2 4 2 19 3 2 2 2 3" xfId="12446"/>
    <cellStyle name="Normal 2 4 2 19 3 2 2 2 3 2" xfId="31740"/>
    <cellStyle name="Normal 2 4 2 19 3 2 2 2 3 3" xfId="31741"/>
    <cellStyle name="Normal 2 4 2 19 3 2 2 2 4" xfId="31742"/>
    <cellStyle name="Normal 2 4 2 19 3 2 2 2 5" xfId="31743"/>
    <cellStyle name="Normal 2 4 2 19 3 2 2 3" xfId="12447"/>
    <cellStyle name="Normal 2 4 2 19 3 2 2 3 2" xfId="31744"/>
    <cellStyle name="Normal 2 4 2 19 3 2 2 3 3" xfId="31745"/>
    <cellStyle name="Normal 2 4 2 19 3 2 2 4" xfId="12448"/>
    <cellStyle name="Normal 2 4 2 19 3 2 2 4 2" xfId="31746"/>
    <cellStyle name="Normal 2 4 2 19 3 2 2 4 3" xfId="31747"/>
    <cellStyle name="Normal 2 4 2 19 3 2 2 5" xfId="31748"/>
    <cellStyle name="Normal 2 4 2 19 3 2 2 6" xfId="31749"/>
    <cellStyle name="Normal 2 4 2 19 3 2 3" xfId="12449"/>
    <cellStyle name="Normal 2 4 2 19 3 2 3 2" xfId="12450"/>
    <cellStyle name="Normal 2 4 2 19 3 2 3 2 2" xfId="31750"/>
    <cellStyle name="Normal 2 4 2 19 3 2 3 2 3" xfId="31751"/>
    <cellStyle name="Normal 2 4 2 19 3 2 3 3" xfId="12451"/>
    <cellStyle name="Normal 2 4 2 19 3 2 3 3 2" xfId="31752"/>
    <cellStyle name="Normal 2 4 2 19 3 2 3 3 3" xfId="31753"/>
    <cellStyle name="Normal 2 4 2 19 3 2 3 4" xfId="31754"/>
    <cellStyle name="Normal 2 4 2 19 3 2 3 5" xfId="31755"/>
    <cellStyle name="Normal 2 4 2 19 3 2 4" xfId="12452"/>
    <cellStyle name="Normal 2 4 2 19 3 2 4 2" xfId="31756"/>
    <cellStyle name="Normal 2 4 2 19 3 2 4 3" xfId="31757"/>
    <cellStyle name="Normal 2 4 2 19 3 2 5" xfId="12453"/>
    <cellStyle name="Normal 2 4 2 19 3 2 5 2" xfId="31758"/>
    <cellStyle name="Normal 2 4 2 19 3 2 5 3" xfId="31759"/>
    <cellStyle name="Normal 2 4 2 19 3 2 6" xfId="31760"/>
    <cellStyle name="Normal 2 4 2 19 3 2 7" xfId="31761"/>
    <cellStyle name="Normal 2 4 2 19 3 3" xfId="12454"/>
    <cellStyle name="Normal 2 4 2 19 3 3 2" xfId="12455"/>
    <cellStyle name="Normal 2 4 2 19 3 3 2 2" xfId="12456"/>
    <cellStyle name="Normal 2 4 2 19 3 3 2 2 2" xfId="31762"/>
    <cellStyle name="Normal 2 4 2 19 3 3 2 2 3" xfId="31763"/>
    <cellStyle name="Normal 2 4 2 19 3 3 2 3" xfId="12457"/>
    <cellStyle name="Normal 2 4 2 19 3 3 2 3 2" xfId="31764"/>
    <cellStyle name="Normal 2 4 2 19 3 3 2 3 3" xfId="31765"/>
    <cellStyle name="Normal 2 4 2 19 3 3 2 4" xfId="31766"/>
    <cellStyle name="Normal 2 4 2 19 3 3 2 5" xfId="31767"/>
    <cellStyle name="Normal 2 4 2 19 3 3 3" xfId="12458"/>
    <cellStyle name="Normal 2 4 2 19 3 3 3 2" xfId="31768"/>
    <cellStyle name="Normal 2 4 2 19 3 3 3 3" xfId="31769"/>
    <cellStyle name="Normal 2 4 2 19 3 3 4" xfId="12459"/>
    <cellStyle name="Normal 2 4 2 19 3 3 4 2" xfId="31770"/>
    <cellStyle name="Normal 2 4 2 19 3 3 4 3" xfId="31771"/>
    <cellStyle name="Normal 2 4 2 19 3 3 5" xfId="31772"/>
    <cellStyle name="Normal 2 4 2 19 3 3 6" xfId="31773"/>
    <cellStyle name="Normal 2 4 2 19 3 4" xfId="12460"/>
    <cellStyle name="Normal 2 4 2 19 3 4 2" xfId="12461"/>
    <cellStyle name="Normal 2 4 2 19 3 4 2 2" xfId="31774"/>
    <cellStyle name="Normal 2 4 2 19 3 4 2 3" xfId="31775"/>
    <cellStyle name="Normal 2 4 2 19 3 4 3" xfId="12462"/>
    <cellStyle name="Normal 2 4 2 19 3 4 3 2" xfId="31776"/>
    <cellStyle name="Normal 2 4 2 19 3 4 3 3" xfId="31777"/>
    <cellStyle name="Normal 2 4 2 19 3 4 4" xfId="31778"/>
    <cellStyle name="Normal 2 4 2 19 3 4 5" xfId="31779"/>
    <cellStyle name="Normal 2 4 2 19 3 5" xfId="12463"/>
    <cellStyle name="Normal 2 4 2 19 3 5 2" xfId="31780"/>
    <cellStyle name="Normal 2 4 2 19 3 5 3" xfId="31781"/>
    <cellStyle name="Normal 2 4 2 19 3 6" xfId="12464"/>
    <cellStyle name="Normal 2 4 2 19 3 6 2" xfId="31782"/>
    <cellStyle name="Normal 2 4 2 19 3 6 3" xfId="31783"/>
    <cellStyle name="Normal 2 4 2 19 3 7" xfId="31784"/>
    <cellStyle name="Normal 2 4 2 19 3 8" xfId="31785"/>
    <cellStyle name="Normal 2 4 2 19 4" xfId="12465"/>
    <cellStyle name="Normal 2 4 2 19 4 2" xfId="12466"/>
    <cellStyle name="Normal 2 4 2 19 4 2 2" xfId="12467"/>
    <cellStyle name="Normal 2 4 2 19 4 2 2 2" xfId="12468"/>
    <cellStyle name="Normal 2 4 2 19 4 2 2 2 2" xfId="12469"/>
    <cellStyle name="Normal 2 4 2 19 4 2 2 2 2 2" xfId="31786"/>
    <cellStyle name="Normal 2 4 2 19 4 2 2 2 2 3" xfId="31787"/>
    <cellStyle name="Normal 2 4 2 19 4 2 2 2 3" xfId="12470"/>
    <cellStyle name="Normal 2 4 2 19 4 2 2 2 3 2" xfId="31788"/>
    <cellStyle name="Normal 2 4 2 19 4 2 2 2 3 3" xfId="31789"/>
    <cellStyle name="Normal 2 4 2 19 4 2 2 2 4" xfId="31790"/>
    <cellStyle name="Normal 2 4 2 19 4 2 2 2 5" xfId="31791"/>
    <cellStyle name="Normal 2 4 2 19 4 2 2 3" xfId="12471"/>
    <cellStyle name="Normal 2 4 2 19 4 2 2 3 2" xfId="31792"/>
    <cellStyle name="Normal 2 4 2 19 4 2 2 3 3" xfId="31793"/>
    <cellStyle name="Normal 2 4 2 19 4 2 2 4" xfId="12472"/>
    <cellStyle name="Normal 2 4 2 19 4 2 2 4 2" xfId="31794"/>
    <cellStyle name="Normal 2 4 2 19 4 2 2 4 3" xfId="31795"/>
    <cellStyle name="Normal 2 4 2 19 4 2 2 5" xfId="31796"/>
    <cellStyle name="Normal 2 4 2 19 4 2 2 6" xfId="31797"/>
    <cellStyle name="Normal 2 4 2 19 4 2 3" xfId="12473"/>
    <cellStyle name="Normal 2 4 2 19 4 2 3 2" xfId="12474"/>
    <cellStyle name="Normal 2 4 2 19 4 2 3 2 2" xfId="31798"/>
    <cellStyle name="Normal 2 4 2 19 4 2 3 2 3" xfId="31799"/>
    <cellStyle name="Normal 2 4 2 19 4 2 3 3" xfId="12475"/>
    <cellStyle name="Normal 2 4 2 19 4 2 3 3 2" xfId="31800"/>
    <cellStyle name="Normal 2 4 2 19 4 2 3 3 3" xfId="31801"/>
    <cellStyle name="Normal 2 4 2 19 4 2 3 4" xfId="31802"/>
    <cellStyle name="Normal 2 4 2 19 4 2 3 5" xfId="31803"/>
    <cellStyle name="Normal 2 4 2 19 4 2 4" xfId="12476"/>
    <cellStyle name="Normal 2 4 2 19 4 2 4 2" xfId="31804"/>
    <cellStyle name="Normal 2 4 2 19 4 2 4 3" xfId="31805"/>
    <cellStyle name="Normal 2 4 2 19 4 2 5" xfId="12477"/>
    <cellStyle name="Normal 2 4 2 19 4 2 5 2" xfId="31806"/>
    <cellStyle name="Normal 2 4 2 19 4 2 5 3" xfId="31807"/>
    <cellStyle name="Normal 2 4 2 19 4 2 6" xfId="31808"/>
    <cellStyle name="Normal 2 4 2 19 4 2 7" xfId="31809"/>
    <cellStyle name="Normal 2 4 2 19 4 3" xfId="12478"/>
    <cellStyle name="Normal 2 4 2 19 4 3 2" xfId="12479"/>
    <cellStyle name="Normal 2 4 2 19 4 3 2 2" xfId="12480"/>
    <cellStyle name="Normal 2 4 2 19 4 3 2 2 2" xfId="31810"/>
    <cellStyle name="Normal 2 4 2 19 4 3 2 2 3" xfId="31811"/>
    <cellStyle name="Normal 2 4 2 19 4 3 2 3" xfId="12481"/>
    <cellStyle name="Normal 2 4 2 19 4 3 2 3 2" xfId="31812"/>
    <cellStyle name="Normal 2 4 2 19 4 3 2 3 3" xfId="31813"/>
    <cellStyle name="Normal 2 4 2 19 4 3 2 4" xfId="31814"/>
    <cellStyle name="Normal 2 4 2 19 4 3 2 5" xfId="31815"/>
    <cellStyle name="Normal 2 4 2 19 4 3 3" xfId="12482"/>
    <cellStyle name="Normal 2 4 2 19 4 3 3 2" xfId="31816"/>
    <cellStyle name="Normal 2 4 2 19 4 3 3 3" xfId="31817"/>
    <cellStyle name="Normal 2 4 2 19 4 3 4" xfId="12483"/>
    <cellStyle name="Normal 2 4 2 19 4 3 4 2" xfId="31818"/>
    <cellStyle name="Normal 2 4 2 19 4 3 4 3" xfId="31819"/>
    <cellStyle name="Normal 2 4 2 19 4 3 5" xfId="31820"/>
    <cellStyle name="Normal 2 4 2 19 4 3 6" xfId="31821"/>
    <cellStyle name="Normal 2 4 2 19 4 4" xfId="12484"/>
    <cellStyle name="Normal 2 4 2 19 4 4 2" xfId="12485"/>
    <cellStyle name="Normal 2 4 2 19 4 4 2 2" xfId="31822"/>
    <cellStyle name="Normal 2 4 2 19 4 4 2 3" xfId="31823"/>
    <cellStyle name="Normal 2 4 2 19 4 4 3" xfId="12486"/>
    <cellStyle name="Normal 2 4 2 19 4 4 3 2" xfId="31824"/>
    <cellStyle name="Normal 2 4 2 19 4 4 3 3" xfId="31825"/>
    <cellStyle name="Normal 2 4 2 19 4 4 4" xfId="31826"/>
    <cellStyle name="Normal 2 4 2 19 4 4 5" xfId="31827"/>
    <cellStyle name="Normal 2 4 2 19 4 5" xfId="12487"/>
    <cellStyle name="Normal 2 4 2 19 4 5 2" xfId="31828"/>
    <cellStyle name="Normal 2 4 2 19 4 5 3" xfId="31829"/>
    <cellStyle name="Normal 2 4 2 19 4 6" xfId="12488"/>
    <cellStyle name="Normal 2 4 2 19 4 6 2" xfId="31830"/>
    <cellStyle name="Normal 2 4 2 19 4 6 3" xfId="31831"/>
    <cellStyle name="Normal 2 4 2 19 4 7" xfId="31832"/>
    <cellStyle name="Normal 2 4 2 19 4 8" xfId="31833"/>
    <cellStyle name="Normal 2 4 2 19 5" xfId="12489"/>
    <cellStyle name="Normal 2 4 2 19 5 2" xfId="12490"/>
    <cellStyle name="Normal 2 4 2 19 5 2 2" xfId="12491"/>
    <cellStyle name="Normal 2 4 2 19 5 2 2 2" xfId="12492"/>
    <cellStyle name="Normal 2 4 2 19 5 2 2 2 2" xfId="31834"/>
    <cellStyle name="Normal 2 4 2 19 5 2 2 2 3" xfId="31835"/>
    <cellStyle name="Normal 2 4 2 19 5 2 2 3" xfId="12493"/>
    <cellStyle name="Normal 2 4 2 19 5 2 2 3 2" xfId="31836"/>
    <cellStyle name="Normal 2 4 2 19 5 2 2 3 3" xfId="31837"/>
    <cellStyle name="Normal 2 4 2 19 5 2 2 4" xfId="31838"/>
    <cellStyle name="Normal 2 4 2 19 5 2 2 5" xfId="31839"/>
    <cellStyle name="Normal 2 4 2 19 5 2 3" xfId="12494"/>
    <cellStyle name="Normal 2 4 2 19 5 2 3 2" xfId="31840"/>
    <cellStyle name="Normal 2 4 2 19 5 2 3 3" xfId="31841"/>
    <cellStyle name="Normal 2 4 2 19 5 2 4" xfId="12495"/>
    <cellStyle name="Normal 2 4 2 19 5 2 4 2" xfId="31842"/>
    <cellStyle name="Normal 2 4 2 19 5 2 4 3" xfId="31843"/>
    <cellStyle name="Normal 2 4 2 19 5 2 5" xfId="31844"/>
    <cellStyle name="Normal 2 4 2 19 5 2 6" xfId="31845"/>
    <cellStyle name="Normal 2 4 2 19 5 3" xfId="12496"/>
    <cellStyle name="Normal 2 4 2 19 5 3 2" xfId="12497"/>
    <cellStyle name="Normal 2 4 2 19 5 3 2 2" xfId="31846"/>
    <cellStyle name="Normal 2 4 2 19 5 3 2 3" xfId="31847"/>
    <cellStyle name="Normal 2 4 2 19 5 3 3" xfId="12498"/>
    <cellStyle name="Normal 2 4 2 19 5 3 3 2" xfId="31848"/>
    <cellStyle name="Normal 2 4 2 19 5 3 3 3" xfId="31849"/>
    <cellStyle name="Normal 2 4 2 19 5 3 4" xfId="31850"/>
    <cellStyle name="Normal 2 4 2 19 5 3 5" xfId="31851"/>
    <cellStyle name="Normal 2 4 2 19 5 4" xfId="12499"/>
    <cellStyle name="Normal 2 4 2 19 5 4 2" xfId="31852"/>
    <cellStyle name="Normal 2 4 2 19 5 4 3" xfId="31853"/>
    <cellStyle name="Normal 2 4 2 19 5 5" xfId="12500"/>
    <cellStyle name="Normal 2 4 2 19 5 5 2" xfId="31854"/>
    <cellStyle name="Normal 2 4 2 19 5 5 3" xfId="31855"/>
    <cellStyle name="Normal 2 4 2 19 5 6" xfId="31856"/>
    <cellStyle name="Normal 2 4 2 19 5 7" xfId="31857"/>
    <cellStyle name="Normal 2 4 2 19 6" xfId="12501"/>
    <cellStyle name="Normal 2 4 2 19 6 2" xfId="12502"/>
    <cellStyle name="Normal 2 4 2 19 6 2 2" xfId="12503"/>
    <cellStyle name="Normal 2 4 2 19 6 2 2 2" xfId="31858"/>
    <cellStyle name="Normal 2 4 2 19 6 2 2 3" xfId="31859"/>
    <cellStyle name="Normal 2 4 2 19 6 2 3" xfId="12504"/>
    <cellStyle name="Normal 2 4 2 19 6 2 3 2" xfId="31860"/>
    <cellStyle name="Normal 2 4 2 19 6 2 3 3" xfId="31861"/>
    <cellStyle name="Normal 2 4 2 19 6 2 4" xfId="31862"/>
    <cellStyle name="Normal 2 4 2 19 6 2 5" xfId="31863"/>
    <cellStyle name="Normal 2 4 2 19 6 3" xfId="12505"/>
    <cellStyle name="Normal 2 4 2 19 6 3 2" xfId="31864"/>
    <cellStyle name="Normal 2 4 2 19 6 3 3" xfId="31865"/>
    <cellStyle name="Normal 2 4 2 19 6 4" xfId="12506"/>
    <cellStyle name="Normal 2 4 2 19 6 4 2" xfId="31866"/>
    <cellStyle name="Normal 2 4 2 19 6 4 3" xfId="31867"/>
    <cellStyle name="Normal 2 4 2 19 6 5" xfId="31868"/>
    <cellStyle name="Normal 2 4 2 19 6 6" xfId="31869"/>
    <cellStyle name="Normal 2 4 2 19 7" xfId="12507"/>
    <cellStyle name="Normal 2 4 2 19 7 2" xfId="12508"/>
    <cellStyle name="Normal 2 4 2 19 7 2 2" xfId="31870"/>
    <cellStyle name="Normal 2 4 2 19 7 2 3" xfId="31871"/>
    <cellStyle name="Normal 2 4 2 19 7 3" xfId="12509"/>
    <cellStyle name="Normal 2 4 2 19 7 3 2" xfId="31872"/>
    <cellStyle name="Normal 2 4 2 19 7 3 3" xfId="31873"/>
    <cellStyle name="Normal 2 4 2 19 7 4" xfId="31874"/>
    <cellStyle name="Normal 2 4 2 19 7 5" xfId="31875"/>
    <cellStyle name="Normal 2 4 2 19 8" xfId="12510"/>
    <cellStyle name="Normal 2 4 2 19 8 2" xfId="31876"/>
    <cellStyle name="Normal 2 4 2 19 8 3" xfId="31877"/>
    <cellStyle name="Normal 2 4 2 19 9" xfId="12511"/>
    <cellStyle name="Normal 2 4 2 19 9 2" xfId="31878"/>
    <cellStyle name="Normal 2 4 2 19 9 3" xfId="31879"/>
    <cellStyle name="Normal 2 4 2 2" xfId="12512"/>
    <cellStyle name="Normal 2 4 2 2 2" xfId="12513"/>
    <cellStyle name="Normal 2 4 2 2 2 10" xfId="31880"/>
    <cellStyle name="Normal 2 4 2 2 2 11" xfId="31881"/>
    <cellStyle name="Normal 2 4 2 2 2 2" xfId="12514"/>
    <cellStyle name="Normal 2 4 2 2 2 2 2" xfId="12515"/>
    <cellStyle name="Normal 2 4 2 2 2 2 2 2" xfId="12516"/>
    <cellStyle name="Normal 2 4 2 2 2 2 2 2 2" xfId="12517"/>
    <cellStyle name="Normal 2 4 2 2 2 2 2 2 2 2" xfId="12518"/>
    <cellStyle name="Normal 2 4 2 2 2 2 2 2 2 2 2" xfId="31882"/>
    <cellStyle name="Normal 2 4 2 2 2 2 2 2 2 2 3" xfId="31883"/>
    <cellStyle name="Normal 2 4 2 2 2 2 2 2 2 3" xfId="12519"/>
    <cellStyle name="Normal 2 4 2 2 2 2 2 2 2 3 2" xfId="31884"/>
    <cellStyle name="Normal 2 4 2 2 2 2 2 2 2 3 3" xfId="31885"/>
    <cellStyle name="Normal 2 4 2 2 2 2 2 2 2 4" xfId="31886"/>
    <cellStyle name="Normal 2 4 2 2 2 2 2 2 2 5" xfId="31887"/>
    <cellStyle name="Normal 2 4 2 2 2 2 2 2 3" xfId="12520"/>
    <cellStyle name="Normal 2 4 2 2 2 2 2 2 3 2" xfId="31888"/>
    <cellStyle name="Normal 2 4 2 2 2 2 2 2 3 3" xfId="31889"/>
    <cellStyle name="Normal 2 4 2 2 2 2 2 2 4" xfId="12521"/>
    <cellStyle name="Normal 2 4 2 2 2 2 2 2 4 2" xfId="31890"/>
    <cellStyle name="Normal 2 4 2 2 2 2 2 2 4 3" xfId="31891"/>
    <cellStyle name="Normal 2 4 2 2 2 2 2 2 5" xfId="31892"/>
    <cellStyle name="Normal 2 4 2 2 2 2 2 2 6" xfId="31893"/>
    <cellStyle name="Normal 2 4 2 2 2 2 2 3" xfId="12522"/>
    <cellStyle name="Normal 2 4 2 2 2 2 2 3 2" xfId="12523"/>
    <cellStyle name="Normal 2 4 2 2 2 2 2 3 2 2" xfId="31894"/>
    <cellStyle name="Normal 2 4 2 2 2 2 2 3 2 3" xfId="31895"/>
    <cellStyle name="Normal 2 4 2 2 2 2 2 3 3" xfId="12524"/>
    <cellStyle name="Normal 2 4 2 2 2 2 2 3 3 2" xfId="31896"/>
    <cellStyle name="Normal 2 4 2 2 2 2 2 3 3 3" xfId="31897"/>
    <cellStyle name="Normal 2 4 2 2 2 2 2 3 4" xfId="31898"/>
    <cellStyle name="Normal 2 4 2 2 2 2 2 3 5" xfId="31899"/>
    <cellStyle name="Normal 2 4 2 2 2 2 2 4" xfId="12525"/>
    <cellStyle name="Normal 2 4 2 2 2 2 2 4 2" xfId="31900"/>
    <cellStyle name="Normal 2 4 2 2 2 2 2 4 3" xfId="31901"/>
    <cellStyle name="Normal 2 4 2 2 2 2 2 5" xfId="12526"/>
    <cellStyle name="Normal 2 4 2 2 2 2 2 5 2" xfId="31902"/>
    <cellStyle name="Normal 2 4 2 2 2 2 2 5 3" xfId="31903"/>
    <cellStyle name="Normal 2 4 2 2 2 2 2 6" xfId="31904"/>
    <cellStyle name="Normal 2 4 2 2 2 2 2 7" xfId="31905"/>
    <cellStyle name="Normal 2 4 2 2 2 2 3" xfId="12527"/>
    <cellStyle name="Normal 2 4 2 2 2 2 3 2" xfId="12528"/>
    <cellStyle name="Normal 2 4 2 2 2 2 3 2 2" xfId="12529"/>
    <cellStyle name="Normal 2 4 2 2 2 2 3 2 2 2" xfId="31906"/>
    <cellStyle name="Normal 2 4 2 2 2 2 3 2 2 3" xfId="31907"/>
    <cellStyle name="Normal 2 4 2 2 2 2 3 2 3" xfId="12530"/>
    <cellStyle name="Normal 2 4 2 2 2 2 3 2 3 2" xfId="31908"/>
    <cellStyle name="Normal 2 4 2 2 2 2 3 2 3 3" xfId="31909"/>
    <cellStyle name="Normal 2 4 2 2 2 2 3 2 4" xfId="31910"/>
    <cellStyle name="Normal 2 4 2 2 2 2 3 2 5" xfId="31911"/>
    <cellStyle name="Normal 2 4 2 2 2 2 3 3" xfId="12531"/>
    <cellStyle name="Normal 2 4 2 2 2 2 3 3 2" xfId="31912"/>
    <cellStyle name="Normal 2 4 2 2 2 2 3 3 3" xfId="31913"/>
    <cellStyle name="Normal 2 4 2 2 2 2 3 4" xfId="12532"/>
    <cellStyle name="Normal 2 4 2 2 2 2 3 4 2" xfId="31914"/>
    <cellStyle name="Normal 2 4 2 2 2 2 3 4 3" xfId="31915"/>
    <cellStyle name="Normal 2 4 2 2 2 2 3 5" xfId="31916"/>
    <cellStyle name="Normal 2 4 2 2 2 2 3 6" xfId="31917"/>
    <cellStyle name="Normal 2 4 2 2 2 2 4" xfId="12533"/>
    <cellStyle name="Normal 2 4 2 2 2 2 4 2" xfId="12534"/>
    <cellStyle name="Normal 2 4 2 2 2 2 4 2 2" xfId="31918"/>
    <cellStyle name="Normal 2 4 2 2 2 2 4 2 3" xfId="31919"/>
    <cellStyle name="Normal 2 4 2 2 2 2 4 3" xfId="12535"/>
    <cellStyle name="Normal 2 4 2 2 2 2 4 3 2" xfId="31920"/>
    <cellStyle name="Normal 2 4 2 2 2 2 4 3 3" xfId="31921"/>
    <cellStyle name="Normal 2 4 2 2 2 2 4 4" xfId="31922"/>
    <cellStyle name="Normal 2 4 2 2 2 2 4 5" xfId="31923"/>
    <cellStyle name="Normal 2 4 2 2 2 2 5" xfId="12536"/>
    <cellStyle name="Normal 2 4 2 2 2 2 5 2" xfId="31924"/>
    <cellStyle name="Normal 2 4 2 2 2 2 5 3" xfId="31925"/>
    <cellStyle name="Normal 2 4 2 2 2 2 6" xfId="12537"/>
    <cellStyle name="Normal 2 4 2 2 2 2 6 2" xfId="31926"/>
    <cellStyle name="Normal 2 4 2 2 2 2 6 3" xfId="31927"/>
    <cellStyle name="Normal 2 4 2 2 2 2 7" xfId="31928"/>
    <cellStyle name="Normal 2 4 2 2 2 2 8" xfId="31929"/>
    <cellStyle name="Normal 2 4 2 2 2 3" xfId="12538"/>
    <cellStyle name="Normal 2 4 2 2 2 3 2" xfId="12539"/>
    <cellStyle name="Normal 2 4 2 2 2 3 2 2" xfId="12540"/>
    <cellStyle name="Normal 2 4 2 2 2 3 2 2 2" xfId="12541"/>
    <cellStyle name="Normal 2 4 2 2 2 3 2 2 2 2" xfId="12542"/>
    <cellStyle name="Normal 2 4 2 2 2 3 2 2 2 2 2" xfId="31930"/>
    <cellStyle name="Normal 2 4 2 2 2 3 2 2 2 2 3" xfId="31931"/>
    <cellStyle name="Normal 2 4 2 2 2 3 2 2 2 3" xfId="12543"/>
    <cellStyle name="Normal 2 4 2 2 2 3 2 2 2 3 2" xfId="31932"/>
    <cellStyle name="Normal 2 4 2 2 2 3 2 2 2 3 3" xfId="31933"/>
    <cellStyle name="Normal 2 4 2 2 2 3 2 2 2 4" xfId="31934"/>
    <cellStyle name="Normal 2 4 2 2 2 3 2 2 2 5" xfId="31935"/>
    <cellStyle name="Normal 2 4 2 2 2 3 2 2 3" xfId="12544"/>
    <cellStyle name="Normal 2 4 2 2 2 3 2 2 3 2" xfId="31936"/>
    <cellStyle name="Normal 2 4 2 2 2 3 2 2 3 3" xfId="31937"/>
    <cellStyle name="Normal 2 4 2 2 2 3 2 2 4" xfId="12545"/>
    <cellStyle name="Normal 2 4 2 2 2 3 2 2 4 2" xfId="31938"/>
    <cellStyle name="Normal 2 4 2 2 2 3 2 2 4 3" xfId="31939"/>
    <cellStyle name="Normal 2 4 2 2 2 3 2 2 5" xfId="31940"/>
    <cellStyle name="Normal 2 4 2 2 2 3 2 2 6" xfId="31941"/>
    <cellStyle name="Normal 2 4 2 2 2 3 2 3" xfId="12546"/>
    <cellStyle name="Normal 2 4 2 2 2 3 2 3 2" xfId="12547"/>
    <cellStyle name="Normal 2 4 2 2 2 3 2 3 2 2" xfId="31942"/>
    <cellStyle name="Normal 2 4 2 2 2 3 2 3 2 3" xfId="31943"/>
    <cellStyle name="Normal 2 4 2 2 2 3 2 3 3" xfId="12548"/>
    <cellStyle name="Normal 2 4 2 2 2 3 2 3 3 2" xfId="31944"/>
    <cellStyle name="Normal 2 4 2 2 2 3 2 3 3 3" xfId="31945"/>
    <cellStyle name="Normal 2 4 2 2 2 3 2 3 4" xfId="31946"/>
    <cellStyle name="Normal 2 4 2 2 2 3 2 3 5" xfId="31947"/>
    <cellStyle name="Normal 2 4 2 2 2 3 2 4" xfId="12549"/>
    <cellStyle name="Normal 2 4 2 2 2 3 2 4 2" xfId="31948"/>
    <cellStyle name="Normal 2 4 2 2 2 3 2 4 3" xfId="31949"/>
    <cellStyle name="Normal 2 4 2 2 2 3 2 5" xfId="12550"/>
    <cellStyle name="Normal 2 4 2 2 2 3 2 5 2" xfId="31950"/>
    <cellStyle name="Normal 2 4 2 2 2 3 2 5 3" xfId="31951"/>
    <cellStyle name="Normal 2 4 2 2 2 3 2 6" xfId="31952"/>
    <cellStyle name="Normal 2 4 2 2 2 3 2 7" xfId="31953"/>
    <cellStyle name="Normal 2 4 2 2 2 3 3" xfId="12551"/>
    <cellStyle name="Normal 2 4 2 2 2 3 3 2" xfId="12552"/>
    <cellStyle name="Normal 2 4 2 2 2 3 3 2 2" xfId="12553"/>
    <cellStyle name="Normal 2 4 2 2 2 3 3 2 2 2" xfId="31954"/>
    <cellStyle name="Normal 2 4 2 2 2 3 3 2 2 3" xfId="31955"/>
    <cellStyle name="Normal 2 4 2 2 2 3 3 2 3" xfId="12554"/>
    <cellStyle name="Normal 2 4 2 2 2 3 3 2 3 2" xfId="31956"/>
    <cellStyle name="Normal 2 4 2 2 2 3 3 2 3 3" xfId="31957"/>
    <cellStyle name="Normal 2 4 2 2 2 3 3 2 4" xfId="31958"/>
    <cellStyle name="Normal 2 4 2 2 2 3 3 2 5" xfId="31959"/>
    <cellStyle name="Normal 2 4 2 2 2 3 3 3" xfId="12555"/>
    <cellStyle name="Normal 2 4 2 2 2 3 3 3 2" xfId="31960"/>
    <cellStyle name="Normal 2 4 2 2 2 3 3 3 3" xfId="31961"/>
    <cellStyle name="Normal 2 4 2 2 2 3 3 4" xfId="12556"/>
    <cellStyle name="Normal 2 4 2 2 2 3 3 4 2" xfId="31962"/>
    <cellStyle name="Normal 2 4 2 2 2 3 3 4 3" xfId="31963"/>
    <cellStyle name="Normal 2 4 2 2 2 3 3 5" xfId="31964"/>
    <cellStyle name="Normal 2 4 2 2 2 3 3 6" xfId="31965"/>
    <cellStyle name="Normal 2 4 2 2 2 3 4" xfId="12557"/>
    <cellStyle name="Normal 2 4 2 2 2 3 4 2" xfId="12558"/>
    <cellStyle name="Normal 2 4 2 2 2 3 4 2 2" xfId="31966"/>
    <cellStyle name="Normal 2 4 2 2 2 3 4 2 3" xfId="31967"/>
    <cellStyle name="Normal 2 4 2 2 2 3 4 3" xfId="12559"/>
    <cellStyle name="Normal 2 4 2 2 2 3 4 3 2" xfId="31968"/>
    <cellStyle name="Normal 2 4 2 2 2 3 4 3 3" xfId="31969"/>
    <cellStyle name="Normal 2 4 2 2 2 3 4 4" xfId="31970"/>
    <cellStyle name="Normal 2 4 2 2 2 3 4 5" xfId="31971"/>
    <cellStyle name="Normal 2 4 2 2 2 3 5" xfId="12560"/>
    <cellStyle name="Normal 2 4 2 2 2 3 5 2" xfId="31972"/>
    <cellStyle name="Normal 2 4 2 2 2 3 5 3" xfId="31973"/>
    <cellStyle name="Normal 2 4 2 2 2 3 6" xfId="12561"/>
    <cellStyle name="Normal 2 4 2 2 2 3 6 2" xfId="31974"/>
    <cellStyle name="Normal 2 4 2 2 2 3 6 3" xfId="31975"/>
    <cellStyle name="Normal 2 4 2 2 2 3 7" xfId="31976"/>
    <cellStyle name="Normal 2 4 2 2 2 3 8" xfId="31977"/>
    <cellStyle name="Normal 2 4 2 2 2 4" xfId="12562"/>
    <cellStyle name="Normal 2 4 2 2 2 4 2" xfId="12563"/>
    <cellStyle name="Normal 2 4 2 2 2 4 2 2" xfId="12564"/>
    <cellStyle name="Normal 2 4 2 2 2 4 2 2 2" xfId="12565"/>
    <cellStyle name="Normal 2 4 2 2 2 4 2 2 2 2" xfId="12566"/>
    <cellStyle name="Normal 2 4 2 2 2 4 2 2 2 2 2" xfId="31978"/>
    <cellStyle name="Normal 2 4 2 2 2 4 2 2 2 2 3" xfId="31979"/>
    <cellStyle name="Normal 2 4 2 2 2 4 2 2 2 3" xfId="12567"/>
    <cellStyle name="Normal 2 4 2 2 2 4 2 2 2 3 2" xfId="31980"/>
    <cellStyle name="Normal 2 4 2 2 2 4 2 2 2 3 3" xfId="31981"/>
    <cellStyle name="Normal 2 4 2 2 2 4 2 2 2 4" xfId="31982"/>
    <cellStyle name="Normal 2 4 2 2 2 4 2 2 2 5" xfId="31983"/>
    <cellStyle name="Normal 2 4 2 2 2 4 2 2 3" xfId="12568"/>
    <cellStyle name="Normal 2 4 2 2 2 4 2 2 3 2" xfId="31984"/>
    <cellStyle name="Normal 2 4 2 2 2 4 2 2 3 3" xfId="31985"/>
    <cellStyle name="Normal 2 4 2 2 2 4 2 2 4" xfId="12569"/>
    <cellStyle name="Normal 2 4 2 2 2 4 2 2 4 2" xfId="31986"/>
    <cellStyle name="Normal 2 4 2 2 2 4 2 2 4 3" xfId="31987"/>
    <cellStyle name="Normal 2 4 2 2 2 4 2 2 5" xfId="31988"/>
    <cellStyle name="Normal 2 4 2 2 2 4 2 2 6" xfId="31989"/>
    <cellStyle name="Normal 2 4 2 2 2 4 2 3" xfId="12570"/>
    <cellStyle name="Normal 2 4 2 2 2 4 2 3 2" xfId="12571"/>
    <cellStyle name="Normal 2 4 2 2 2 4 2 3 2 2" xfId="31990"/>
    <cellStyle name="Normal 2 4 2 2 2 4 2 3 2 3" xfId="31991"/>
    <cellStyle name="Normal 2 4 2 2 2 4 2 3 3" xfId="12572"/>
    <cellStyle name="Normal 2 4 2 2 2 4 2 3 3 2" xfId="31992"/>
    <cellStyle name="Normal 2 4 2 2 2 4 2 3 3 3" xfId="31993"/>
    <cellStyle name="Normal 2 4 2 2 2 4 2 3 4" xfId="31994"/>
    <cellStyle name="Normal 2 4 2 2 2 4 2 3 5" xfId="31995"/>
    <cellStyle name="Normal 2 4 2 2 2 4 2 4" xfId="12573"/>
    <cellStyle name="Normal 2 4 2 2 2 4 2 4 2" xfId="31996"/>
    <cellStyle name="Normal 2 4 2 2 2 4 2 4 3" xfId="31997"/>
    <cellStyle name="Normal 2 4 2 2 2 4 2 5" xfId="12574"/>
    <cellStyle name="Normal 2 4 2 2 2 4 2 5 2" xfId="31998"/>
    <cellStyle name="Normal 2 4 2 2 2 4 2 5 3" xfId="31999"/>
    <cellStyle name="Normal 2 4 2 2 2 4 2 6" xfId="32000"/>
    <cellStyle name="Normal 2 4 2 2 2 4 2 7" xfId="32001"/>
    <cellStyle name="Normal 2 4 2 2 2 4 3" xfId="12575"/>
    <cellStyle name="Normal 2 4 2 2 2 4 3 2" xfId="12576"/>
    <cellStyle name="Normal 2 4 2 2 2 4 3 2 2" xfId="12577"/>
    <cellStyle name="Normal 2 4 2 2 2 4 3 2 2 2" xfId="32002"/>
    <cellStyle name="Normal 2 4 2 2 2 4 3 2 2 3" xfId="32003"/>
    <cellStyle name="Normal 2 4 2 2 2 4 3 2 3" xfId="12578"/>
    <cellStyle name="Normal 2 4 2 2 2 4 3 2 3 2" xfId="32004"/>
    <cellStyle name="Normal 2 4 2 2 2 4 3 2 3 3" xfId="32005"/>
    <cellStyle name="Normal 2 4 2 2 2 4 3 2 4" xfId="32006"/>
    <cellStyle name="Normal 2 4 2 2 2 4 3 2 5" xfId="32007"/>
    <cellStyle name="Normal 2 4 2 2 2 4 3 3" xfId="12579"/>
    <cellStyle name="Normal 2 4 2 2 2 4 3 3 2" xfId="32008"/>
    <cellStyle name="Normal 2 4 2 2 2 4 3 3 3" xfId="32009"/>
    <cellStyle name="Normal 2 4 2 2 2 4 3 4" xfId="12580"/>
    <cellStyle name="Normal 2 4 2 2 2 4 3 4 2" xfId="32010"/>
    <cellStyle name="Normal 2 4 2 2 2 4 3 4 3" xfId="32011"/>
    <cellStyle name="Normal 2 4 2 2 2 4 3 5" xfId="32012"/>
    <cellStyle name="Normal 2 4 2 2 2 4 3 6" xfId="32013"/>
    <cellStyle name="Normal 2 4 2 2 2 4 4" xfId="12581"/>
    <cellStyle name="Normal 2 4 2 2 2 4 4 2" xfId="12582"/>
    <cellStyle name="Normal 2 4 2 2 2 4 4 2 2" xfId="32014"/>
    <cellStyle name="Normal 2 4 2 2 2 4 4 2 3" xfId="32015"/>
    <cellStyle name="Normal 2 4 2 2 2 4 4 3" xfId="12583"/>
    <cellStyle name="Normal 2 4 2 2 2 4 4 3 2" xfId="32016"/>
    <cellStyle name="Normal 2 4 2 2 2 4 4 3 3" xfId="32017"/>
    <cellStyle name="Normal 2 4 2 2 2 4 4 4" xfId="32018"/>
    <cellStyle name="Normal 2 4 2 2 2 4 4 5" xfId="32019"/>
    <cellStyle name="Normal 2 4 2 2 2 4 5" xfId="12584"/>
    <cellStyle name="Normal 2 4 2 2 2 4 5 2" xfId="32020"/>
    <cellStyle name="Normal 2 4 2 2 2 4 5 3" xfId="32021"/>
    <cellStyle name="Normal 2 4 2 2 2 4 6" xfId="12585"/>
    <cellStyle name="Normal 2 4 2 2 2 4 6 2" xfId="32022"/>
    <cellStyle name="Normal 2 4 2 2 2 4 6 3" xfId="32023"/>
    <cellStyle name="Normal 2 4 2 2 2 4 7" xfId="32024"/>
    <cellStyle name="Normal 2 4 2 2 2 4 8" xfId="32025"/>
    <cellStyle name="Normal 2 4 2 2 2 5" xfId="12586"/>
    <cellStyle name="Normal 2 4 2 2 2 5 2" xfId="12587"/>
    <cellStyle name="Normal 2 4 2 2 2 5 2 2" xfId="12588"/>
    <cellStyle name="Normal 2 4 2 2 2 5 2 2 2" xfId="12589"/>
    <cellStyle name="Normal 2 4 2 2 2 5 2 2 2 2" xfId="32026"/>
    <cellStyle name="Normal 2 4 2 2 2 5 2 2 2 3" xfId="32027"/>
    <cellStyle name="Normal 2 4 2 2 2 5 2 2 3" xfId="12590"/>
    <cellStyle name="Normal 2 4 2 2 2 5 2 2 3 2" xfId="32028"/>
    <cellStyle name="Normal 2 4 2 2 2 5 2 2 3 3" xfId="32029"/>
    <cellStyle name="Normal 2 4 2 2 2 5 2 2 4" xfId="32030"/>
    <cellStyle name="Normal 2 4 2 2 2 5 2 2 5" xfId="32031"/>
    <cellStyle name="Normal 2 4 2 2 2 5 2 3" xfId="12591"/>
    <cellStyle name="Normal 2 4 2 2 2 5 2 3 2" xfId="32032"/>
    <cellStyle name="Normal 2 4 2 2 2 5 2 3 3" xfId="32033"/>
    <cellStyle name="Normal 2 4 2 2 2 5 2 4" xfId="12592"/>
    <cellStyle name="Normal 2 4 2 2 2 5 2 4 2" xfId="32034"/>
    <cellStyle name="Normal 2 4 2 2 2 5 2 4 3" xfId="32035"/>
    <cellStyle name="Normal 2 4 2 2 2 5 2 5" xfId="32036"/>
    <cellStyle name="Normal 2 4 2 2 2 5 2 6" xfId="32037"/>
    <cellStyle name="Normal 2 4 2 2 2 5 3" xfId="12593"/>
    <cellStyle name="Normal 2 4 2 2 2 5 3 2" xfId="12594"/>
    <cellStyle name="Normal 2 4 2 2 2 5 3 2 2" xfId="32038"/>
    <cellStyle name="Normal 2 4 2 2 2 5 3 2 3" xfId="32039"/>
    <cellStyle name="Normal 2 4 2 2 2 5 3 3" xfId="12595"/>
    <cellStyle name="Normal 2 4 2 2 2 5 3 3 2" xfId="32040"/>
    <cellStyle name="Normal 2 4 2 2 2 5 3 3 3" xfId="32041"/>
    <cellStyle name="Normal 2 4 2 2 2 5 3 4" xfId="32042"/>
    <cellStyle name="Normal 2 4 2 2 2 5 3 5" xfId="32043"/>
    <cellStyle name="Normal 2 4 2 2 2 5 4" xfId="12596"/>
    <cellStyle name="Normal 2 4 2 2 2 5 4 2" xfId="32044"/>
    <cellStyle name="Normal 2 4 2 2 2 5 4 3" xfId="32045"/>
    <cellStyle name="Normal 2 4 2 2 2 5 5" xfId="12597"/>
    <cellStyle name="Normal 2 4 2 2 2 5 5 2" xfId="32046"/>
    <cellStyle name="Normal 2 4 2 2 2 5 5 3" xfId="32047"/>
    <cellStyle name="Normal 2 4 2 2 2 5 6" xfId="32048"/>
    <cellStyle name="Normal 2 4 2 2 2 5 7" xfId="32049"/>
    <cellStyle name="Normal 2 4 2 2 2 6" xfId="12598"/>
    <cellStyle name="Normal 2 4 2 2 2 6 2" xfId="12599"/>
    <cellStyle name="Normal 2 4 2 2 2 6 2 2" xfId="12600"/>
    <cellStyle name="Normal 2 4 2 2 2 6 2 2 2" xfId="32050"/>
    <cellStyle name="Normal 2 4 2 2 2 6 2 2 3" xfId="32051"/>
    <cellStyle name="Normal 2 4 2 2 2 6 2 3" xfId="12601"/>
    <cellStyle name="Normal 2 4 2 2 2 6 2 3 2" xfId="32052"/>
    <cellStyle name="Normal 2 4 2 2 2 6 2 3 3" xfId="32053"/>
    <cellStyle name="Normal 2 4 2 2 2 6 2 4" xfId="32054"/>
    <cellStyle name="Normal 2 4 2 2 2 6 2 5" xfId="32055"/>
    <cellStyle name="Normal 2 4 2 2 2 6 3" xfId="12602"/>
    <cellStyle name="Normal 2 4 2 2 2 6 3 2" xfId="32056"/>
    <cellStyle name="Normal 2 4 2 2 2 6 3 3" xfId="32057"/>
    <cellStyle name="Normal 2 4 2 2 2 6 4" xfId="12603"/>
    <cellStyle name="Normal 2 4 2 2 2 6 4 2" xfId="32058"/>
    <cellStyle name="Normal 2 4 2 2 2 6 4 3" xfId="32059"/>
    <cellStyle name="Normal 2 4 2 2 2 6 5" xfId="32060"/>
    <cellStyle name="Normal 2 4 2 2 2 6 6" xfId="32061"/>
    <cellStyle name="Normal 2 4 2 2 2 7" xfId="12604"/>
    <cellStyle name="Normal 2 4 2 2 2 7 2" xfId="12605"/>
    <cellStyle name="Normal 2 4 2 2 2 7 2 2" xfId="32062"/>
    <cellStyle name="Normal 2 4 2 2 2 7 2 3" xfId="32063"/>
    <cellStyle name="Normal 2 4 2 2 2 7 3" xfId="12606"/>
    <cellStyle name="Normal 2 4 2 2 2 7 3 2" xfId="32064"/>
    <cellStyle name="Normal 2 4 2 2 2 7 3 3" xfId="32065"/>
    <cellStyle name="Normal 2 4 2 2 2 7 4" xfId="32066"/>
    <cellStyle name="Normal 2 4 2 2 2 7 5" xfId="32067"/>
    <cellStyle name="Normal 2 4 2 2 2 8" xfId="12607"/>
    <cellStyle name="Normal 2 4 2 2 2 8 2" xfId="32068"/>
    <cellStyle name="Normal 2 4 2 2 2 8 3" xfId="32069"/>
    <cellStyle name="Normal 2 4 2 2 2 9" xfId="12608"/>
    <cellStyle name="Normal 2 4 2 2 2 9 2" xfId="32070"/>
    <cellStyle name="Normal 2 4 2 2 2 9 3" xfId="32071"/>
    <cellStyle name="Normal 2 4 2 2 3" xfId="12609"/>
    <cellStyle name="Normal 2 4 2 2 3 2" xfId="32072"/>
    <cellStyle name="Normal 2 4 2 2 3 3" xfId="32073"/>
    <cellStyle name="Normal 2 4 2 2 4" xfId="12610"/>
    <cellStyle name="Normal 2 4 2 2 4 2" xfId="32074"/>
    <cellStyle name="Normal 2 4 2 2 4 3" xfId="32075"/>
    <cellStyle name="Normal 2 4 2 2 5" xfId="12611"/>
    <cellStyle name="Normal 2 4 2 2 5 2" xfId="32076"/>
    <cellStyle name="Normal 2 4 2 2 5 3" xfId="32077"/>
    <cellStyle name="Normal 2 4 2 2 6" xfId="12612"/>
    <cellStyle name="Normal 2 4 2 2 6 2" xfId="32078"/>
    <cellStyle name="Normal 2 4 2 2 6 3" xfId="32079"/>
    <cellStyle name="Normal 2 4 2 2 7" xfId="32080"/>
    <cellStyle name="Normal 2 4 2 2 8" xfId="32081"/>
    <cellStyle name="Normal 2 4 2 20" xfId="12613"/>
    <cellStyle name="Normal 2 4 2 20 10" xfId="32082"/>
    <cellStyle name="Normal 2 4 2 20 11" xfId="32083"/>
    <cellStyle name="Normal 2 4 2 20 2" xfId="12614"/>
    <cellStyle name="Normal 2 4 2 20 2 2" xfId="12615"/>
    <cellStyle name="Normal 2 4 2 20 2 2 2" xfId="12616"/>
    <cellStyle name="Normal 2 4 2 20 2 2 2 2" xfId="12617"/>
    <cellStyle name="Normal 2 4 2 20 2 2 2 2 2" xfId="12618"/>
    <cellStyle name="Normal 2 4 2 20 2 2 2 2 2 2" xfId="32084"/>
    <cellStyle name="Normal 2 4 2 20 2 2 2 2 2 3" xfId="32085"/>
    <cellStyle name="Normal 2 4 2 20 2 2 2 2 3" xfId="12619"/>
    <cellStyle name="Normal 2 4 2 20 2 2 2 2 3 2" xfId="32086"/>
    <cellStyle name="Normal 2 4 2 20 2 2 2 2 3 3" xfId="32087"/>
    <cellStyle name="Normal 2 4 2 20 2 2 2 2 4" xfId="32088"/>
    <cellStyle name="Normal 2 4 2 20 2 2 2 2 5" xfId="32089"/>
    <cellStyle name="Normal 2 4 2 20 2 2 2 3" xfId="12620"/>
    <cellStyle name="Normal 2 4 2 20 2 2 2 3 2" xfId="32090"/>
    <cellStyle name="Normal 2 4 2 20 2 2 2 3 3" xfId="32091"/>
    <cellStyle name="Normal 2 4 2 20 2 2 2 4" xfId="12621"/>
    <cellStyle name="Normal 2 4 2 20 2 2 2 4 2" xfId="32092"/>
    <cellStyle name="Normal 2 4 2 20 2 2 2 4 3" xfId="32093"/>
    <cellStyle name="Normal 2 4 2 20 2 2 2 5" xfId="32094"/>
    <cellStyle name="Normal 2 4 2 20 2 2 2 6" xfId="32095"/>
    <cellStyle name="Normal 2 4 2 20 2 2 3" xfId="12622"/>
    <cellStyle name="Normal 2 4 2 20 2 2 3 2" xfId="12623"/>
    <cellStyle name="Normal 2 4 2 20 2 2 3 2 2" xfId="32096"/>
    <cellStyle name="Normal 2 4 2 20 2 2 3 2 3" xfId="32097"/>
    <cellStyle name="Normal 2 4 2 20 2 2 3 3" xfId="12624"/>
    <cellStyle name="Normal 2 4 2 20 2 2 3 3 2" xfId="32098"/>
    <cellStyle name="Normal 2 4 2 20 2 2 3 3 3" xfId="32099"/>
    <cellStyle name="Normal 2 4 2 20 2 2 3 4" xfId="32100"/>
    <cellStyle name="Normal 2 4 2 20 2 2 3 5" xfId="32101"/>
    <cellStyle name="Normal 2 4 2 20 2 2 4" xfId="12625"/>
    <cellStyle name="Normal 2 4 2 20 2 2 4 2" xfId="32102"/>
    <cellStyle name="Normal 2 4 2 20 2 2 4 3" xfId="32103"/>
    <cellStyle name="Normal 2 4 2 20 2 2 5" xfId="12626"/>
    <cellStyle name="Normal 2 4 2 20 2 2 5 2" xfId="32104"/>
    <cellStyle name="Normal 2 4 2 20 2 2 5 3" xfId="32105"/>
    <cellStyle name="Normal 2 4 2 20 2 2 6" xfId="32106"/>
    <cellStyle name="Normal 2 4 2 20 2 2 7" xfId="32107"/>
    <cellStyle name="Normal 2 4 2 20 2 3" xfId="12627"/>
    <cellStyle name="Normal 2 4 2 20 2 3 2" xfId="12628"/>
    <cellStyle name="Normal 2 4 2 20 2 3 2 2" xfId="12629"/>
    <cellStyle name="Normal 2 4 2 20 2 3 2 2 2" xfId="32108"/>
    <cellStyle name="Normal 2 4 2 20 2 3 2 2 3" xfId="32109"/>
    <cellStyle name="Normal 2 4 2 20 2 3 2 3" xfId="12630"/>
    <cellStyle name="Normal 2 4 2 20 2 3 2 3 2" xfId="32110"/>
    <cellStyle name="Normal 2 4 2 20 2 3 2 3 3" xfId="32111"/>
    <cellStyle name="Normal 2 4 2 20 2 3 2 4" xfId="32112"/>
    <cellStyle name="Normal 2 4 2 20 2 3 2 5" xfId="32113"/>
    <cellStyle name="Normal 2 4 2 20 2 3 3" xfId="12631"/>
    <cellStyle name="Normal 2 4 2 20 2 3 3 2" xfId="32114"/>
    <cellStyle name="Normal 2 4 2 20 2 3 3 3" xfId="32115"/>
    <cellStyle name="Normal 2 4 2 20 2 3 4" xfId="12632"/>
    <cellStyle name="Normal 2 4 2 20 2 3 4 2" xfId="32116"/>
    <cellStyle name="Normal 2 4 2 20 2 3 4 3" xfId="32117"/>
    <cellStyle name="Normal 2 4 2 20 2 3 5" xfId="32118"/>
    <cellStyle name="Normal 2 4 2 20 2 3 6" xfId="32119"/>
    <cellStyle name="Normal 2 4 2 20 2 4" xfId="12633"/>
    <cellStyle name="Normal 2 4 2 20 2 4 2" xfId="12634"/>
    <cellStyle name="Normal 2 4 2 20 2 4 2 2" xfId="32120"/>
    <cellStyle name="Normal 2 4 2 20 2 4 2 3" xfId="32121"/>
    <cellStyle name="Normal 2 4 2 20 2 4 3" xfId="12635"/>
    <cellStyle name="Normal 2 4 2 20 2 4 3 2" xfId="32122"/>
    <cellStyle name="Normal 2 4 2 20 2 4 3 3" xfId="32123"/>
    <cellStyle name="Normal 2 4 2 20 2 4 4" xfId="32124"/>
    <cellStyle name="Normal 2 4 2 20 2 4 5" xfId="32125"/>
    <cellStyle name="Normal 2 4 2 20 2 5" xfId="12636"/>
    <cellStyle name="Normal 2 4 2 20 2 5 2" xfId="32126"/>
    <cellStyle name="Normal 2 4 2 20 2 5 3" xfId="32127"/>
    <cellStyle name="Normal 2 4 2 20 2 6" xfId="12637"/>
    <cellStyle name="Normal 2 4 2 20 2 6 2" xfId="32128"/>
    <cellStyle name="Normal 2 4 2 20 2 6 3" xfId="32129"/>
    <cellStyle name="Normal 2 4 2 20 2 7" xfId="32130"/>
    <cellStyle name="Normal 2 4 2 20 2 8" xfId="32131"/>
    <cellStyle name="Normal 2 4 2 20 3" xfId="12638"/>
    <cellStyle name="Normal 2 4 2 20 3 2" xfId="12639"/>
    <cellStyle name="Normal 2 4 2 20 3 2 2" xfId="12640"/>
    <cellStyle name="Normal 2 4 2 20 3 2 2 2" xfId="12641"/>
    <cellStyle name="Normal 2 4 2 20 3 2 2 2 2" xfId="12642"/>
    <cellStyle name="Normal 2 4 2 20 3 2 2 2 2 2" xfId="32132"/>
    <cellStyle name="Normal 2 4 2 20 3 2 2 2 2 3" xfId="32133"/>
    <cellStyle name="Normal 2 4 2 20 3 2 2 2 3" xfId="12643"/>
    <cellStyle name="Normal 2 4 2 20 3 2 2 2 3 2" xfId="32134"/>
    <cellStyle name="Normal 2 4 2 20 3 2 2 2 3 3" xfId="32135"/>
    <cellStyle name="Normal 2 4 2 20 3 2 2 2 4" xfId="32136"/>
    <cellStyle name="Normal 2 4 2 20 3 2 2 2 5" xfId="32137"/>
    <cellStyle name="Normal 2 4 2 20 3 2 2 3" xfId="12644"/>
    <cellStyle name="Normal 2 4 2 20 3 2 2 3 2" xfId="32138"/>
    <cellStyle name="Normal 2 4 2 20 3 2 2 3 3" xfId="32139"/>
    <cellStyle name="Normal 2 4 2 20 3 2 2 4" xfId="12645"/>
    <cellStyle name="Normal 2 4 2 20 3 2 2 4 2" xfId="32140"/>
    <cellStyle name="Normal 2 4 2 20 3 2 2 4 3" xfId="32141"/>
    <cellStyle name="Normal 2 4 2 20 3 2 2 5" xfId="32142"/>
    <cellStyle name="Normal 2 4 2 20 3 2 2 6" xfId="32143"/>
    <cellStyle name="Normal 2 4 2 20 3 2 3" xfId="12646"/>
    <cellStyle name="Normal 2 4 2 20 3 2 3 2" xfId="12647"/>
    <cellStyle name="Normal 2 4 2 20 3 2 3 2 2" xfId="32144"/>
    <cellStyle name="Normal 2 4 2 20 3 2 3 2 3" xfId="32145"/>
    <cellStyle name="Normal 2 4 2 20 3 2 3 3" xfId="12648"/>
    <cellStyle name="Normal 2 4 2 20 3 2 3 3 2" xfId="32146"/>
    <cellStyle name="Normal 2 4 2 20 3 2 3 3 3" xfId="32147"/>
    <cellStyle name="Normal 2 4 2 20 3 2 3 4" xfId="32148"/>
    <cellStyle name="Normal 2 4 2 20 3 2 3 5" xfId="32149"/>
    <cellStyle name="Normal 2 4 2 20 3 2 4" xfId="12649"/>
    <cellStyle name="Normal 2 4 2 20 3 2 4 2" xfId="32150"/>
    <cellStyle name="Normal 2 4 2 20 3 2 4 3" xfId="32151"/>
    <cellStyle name="Normal 2 4 2 20 3 2 5" xfId="12650"/>
    <cellStyle name="Normal 2 4 2 20 3 2 5 2" xfId="32152"/>
    <cellStyle name="Normal 2 4 2 20 3 2 5 3" xfId="32153"/>
    <cellStyle name="Normal 2 4 2 20 3 2 6" xfId="32154"/>
    <cellStyle name="Normal 2 4 2 20 3 2 7" xfId="32155"/>
    <cellStyle name="Normal 2 4 2 20 3 3" xfId="12651"/>
    <cellStyle name="Normal 2 4 2 20 3 3 2" xfId="12652"/>
    <cellStyle name="Normal 2 4 2 20 3 3 2 2" xfId="12653"/>
    <cellStyle name="Normal 2 4 2 20 3 3 2 2 2" xfId="32156"/>
    <cellStyle name="Normal 2 4 2 20 3 3 2 2 3" xfId="32157"/>
    <cellStyle name="Normal 2 4 2 20 3 3 2 3" xfId="12654"/>
    <cellStyle name="Normal 2 4 2 20 3 3 2 3 2" xfId="32158"/>
    <cellStyle name="Normal 2 4 2 20 3 3 2 3 3" xfId="32159"/>
    <cellStyle name="Normal 2 4 2 20 3 3 2 4" xfId="32160"/>
    <cellStyle name="Normal 2 4 2 20 3 3 2 5" xfId="32161"/>
    <cellStyle name="Normal 2 4 2 20 3 3 3" xfId="12655"/>
    <cellStyle name="Normal 2 4 2 20 3 3 3 2" xfId="32162"/>
    <cellStyle name="Normal 2 4 2 20 3 3 3 3" xfId="32163"/>
    <cellStyle name="Normal 2 4 2 20 3 3 4" xfId="12656"/>
    <cellStyle name="Normal 2 4 2 20 3 3 4 2" xfId="32164"/>
    <cellStyle name="Normal 2 4 2 20 3 3 4 3" xfId="32165"/>
    <cellStyle name="Normal 2 4 2 20 3 3 5" xfId="32166"/>
    <cellStyle name="Normal 2 4 2 20 3 3 6" xfId="32167"/>
    <cellStyle name="Normal 2 4 2 20 3 4" xfId="12657"/>
    <cellStyle name="Normal 2 4 2 20 3 4 2" xfId="12658"/>
    <cellStyle name="Normal 2 4 2 20 3 4 2 2" xfId="32168"/>
    <cellStyle name="Normal 2 4 2 20 3 4 2 3" xfId="32169"/>
    <cellStyle name="Normal 2 4 2 20 3 4 3" xfId="12659"/>
    <cellStyle name="Normal 2 4 2 20 3 4 3 2" xfId="32170"/>
    <cellStyle name="Normal 2 4 2 20 3 4 3 3" xfId="32171"/>
    <cellStyle name="Normal 2 4 2 20 3 4 4" xfId="32172"/>
    <cellStyle name="Normal 2 4 2 20 3 4 5" xfId="32173"/>
    <cellStyle name="Normal 2 4 2 20 3 5" xfId="12660"/>
    <cellStyle name="Normal 2 4 2 20 3 5 2" xfId="32174"/>
    <cellStyle name="Normal 2 4 2 20 3 5 3" xfId="32175"/>
    <cellStyle name="Normal 2 4 2 20 3 6" xfId="12661"/>
    <cellStyle name="Normal 2 4 2 20 3 6 2" xfId="32176"/>
    <cellStyle name="Normal 2 4 2 20 3 6 3" xfId="32177"/>
    <cellStyle name="Normal 2 4 2 20 3 7" xfId="32178"/>
    <cellStyle name="Normal 2 4 2 20 3 8" xfId="32179"/>
    <cellStyle name="Normal 2 4 2 20 4" xfId="12662"/>
    <cellStyle name="Normal 2 4 2 20 4 2" xfId="12663"/>
    <cellStyle name="Normal 2 4 2 20 4 2 2" xfId="12664"/>
    <cellStyle name="Normal 2 4 2 20 4 2 2 2" xfId="12665"/>
    <cellStyle name="Normal 2 4 2 20 4 2 2 2 2" xfId="12666"/>
    <cellStyle name="Normal 2 4 2 20 4 2 2 2 2 2" xfId="32180"/>
    <cellStyle name="Normal 2 4 2 20 4 2 2 2 2 3" xfId="32181"/>
    <cellStyle name="Normal 2 4 2 20 4 2 2 2 3" xfId="12667"/>
    <cellStyle name="Normal 2 4 2 20 4 2 2 2 3 2" xfId="32182"/>
    <cellStyle name="Normal 2 4 2 20 4 2 2 2 3 3" xfId="32183"/>
    <cellStyle name="Normal 2 4 2 20 4 2 2 2 4" xfId="32184"/>
    <cellStyle name="Normal 2 4 2 20 4 2 2 2 5" xfId="32185"/>
    <cellStyle name="Normal 2 4 2 20 4 2 2 3" xfId="12668"/>
    <cellStyle name="Normal 2 4 2 20 4 2 2 3 2" xfId="32186"/>
    <cellStyle name="Normal 2 4 2 20 4 2 2 3 3" xfId="32187"/>
    <cellStyle name="Normal 2 4 2 20 4 2 2 4" xfId="12669"/>
    <cellStyle name="Normal 2 4 2 20 4 2 2 4 2" xfId="32188"/>
    <cellStyle name="Normal 2 4 2 20 4 2 2 4 3" xfId="32189"/>
    <cellStyle name="Normal 2 4 2 20 4 2 2 5" xfId="32190"/>
    <cellStyle name="Normal 2 4 2 20 4 2 2 6" xfId="32191"/>
    <cellStyle name="Normal 2 4 2 20 4 2 3" xfId="12670"/>
    <cellStyle name="Normal 2 4 2 20 4 2 3 2" xfId="12671"/>
    <cellStyle name="Normal 2 4 2 20 4 2 3 2 2" xfId="32192"/>
    <cellStyle name="Normal 2 4 2 20 4 2 3 2 3" xfId="32193"/>
    <cellStyle name="Normal 2 4 2 20 4 2 3 3" xfId="12672"/>
    <cellStyle name="Normal 2 4 2 20 4 2 3 3 2" xfId="32194"/>
    <cellStyle name="Normal 2 4 2 20 4 2 3 3 3" xfId="32195"/>
    <cellStyle name="Normal 2 4 2 20 4 2 3 4" xfId="32196"/>
    <cellStyle name="Normal 2 4 2 20 4 2 3 5" xfId="32197"/>
    <cellStyle name="Normal 2 4 2 20 4 2 4" xfId="12673"/>
    <cellStyle name="Normal 2 4 2 20 4 2 4 2" xfId="32198"/>
    <cellStyle name="Normal 2 4 2 20 4 2 4 3" xfId="32199"/>
    <cellStyle name="Normal 2 4 2 20 4 2 5" xfId="12674"/>
    <cellStyle name="Normal 2 4 2 20 4 2 5 2" xfId="32200"/>
    <cellStyle name="Normal 2 4 2 20 4 2 5 3" xfId="32201"/>
    <cellStyle name="Normal 2 4 2 20 4 2 6" xfId="32202"/>
    <cellStyle name="Normal 2 4 2 20 4 2 7" xfId="32203"/>
    <cellStyle name="Normal 2 4 2 20 4 3" xfId="12675"/>
    <cellStyle name="Normal 2 4 2 20 4 3 2" xfId="12676"/>
    <cellStyle name="Normal 2 4 2 20 4 3 2 2" xfId="12677"/>
    <cellStyle name="Normal 2 4 2 20 4 3 2 2 2" xfId="32204"/>
    <cellStyle name="Normal 2 4 2 20 4 3 2 2 3" xfId="32205"/>
    <cellStyle name="Normal 2 4 2 20 4 3 2 3" xfId="12678"/>
    <cellStyle name="Normal 2 4 2 20 4 3 2 3 2" xfId="32206"/>
    <cellStyle name="Normal 2 4 2 20 4 3 2 3 3" xfId="32207"/>
    <cellStyle name="Normal 2 4 2 20 4 3 2 4" xfId="32208"/>
    <cellStyle name="Normal 2 4 2 20 4 3 2 5" xfId="32209"/>
    <cellStyle name="Normal 2 4 2 20 4 3 3" xfId="12679"/>
    <cellStyle name="Normal 2 4 2 20 4 3 3 2" xfId="32210"/>
    <cellStyle name="Normal 2 4 2 20 4 3 3 3" xfId="32211"/>
    <cellStyle name="Normal 2 4 2 20 4 3 4" xfId="12680"/>
    <cellStyle name="Normal 2 4 2 20 4 3 4 2" xfId="32212"/>
    <cellStyle name="Normal 2 4 2 20 4 3 4 3" xfId="32213"/>
    <cellStyle name="Normal 2 4 2 20 4 3 5" xfId="32214"/>
    <cellStyle name="Normal 2 4 2 20 4 3 6" xfId="32215"/>
    <cellStyle name="Normal 2 4 2 20 4 4" xfId="12681"/>
    <cellStyle name="Normal 2 4 2 20 4 4 2" xfId="12682"/>
    <cellStyle name="Normal 2 4 2 20 4 4 2 2" xfId="32216"/>
    <cellStyle name="Normal 2 4 2 20 4 4 2 3" xfId="32217"/>
    <cellStyle name="Normal 2 4 2 20 4 4 3" xfId="12683"/>
    <cellStyle name="Normal 2 4 2 20 4 4 3 2" xfId="32218"/>
    <cellStyle name="Normal 2 4 2 20 4 4 3 3" xfId="32219"/>
    <cellStyle name="Normal 2 4 2 20 4 4 4" xfId="32220"/>
    <cellStyle name="Normal 2 4 2 20 4 4 5" xfId="32221"/>
    <cellStyle name="Normal 2 4 2 20 4 5" xfId="12684"/>
    <cellStyle name="Normal 2 4 2 20 4 5 2" xfId="32222"/>
    <cellStyle name="Normal 2 4 2 20 4 5 3" xfId="32223"/>
    <cellStyle name="Normal 2 4 2 20 4 6" xfId="12685"/>
    <cellStyle name="Normal 2 4 2 20 4 6 2" xfId="32224"/>
    <cellStyle name="Normal 2 4 2 20 4 6 3" xfId="32225"/>
    <cellStyle name="Normal 2 4 2 20 4 7" xfId="32226"/>
    <cellStyle name="Normal 2 4 2 20 4 8" xfId="32227"/>
    <cellStyle name="Normal 2 4 2 20 5" xfId="12686"/>
    <cellStyle name="Normal 2 4 2 20 5 2" xfId="12687"/>
    <cellStyle name="Normal 2 4 2 20 5 2 2" xfId="12688"/>
    <cellStyle name="Normal 2 4 2 20 5 2 2 2" xfId="12689"/>
    <cellStyle name="Normal 2 4 2 20 5 2 2 2 2" xfId="32228"/>
    <cellStyle name="Normal 2 4 2 20 5 2 2 2 3" xfId="32229"/>
    <cellStyle name="Normal 2 4 2 20 5 2 2 3" xfId="12690"/>
    <cellStyle name="Normal 2 4 2 20 5 2 2 3 2" xfId="32230"/>
    <cellStyle name="Normal 2 4 2 20 5 2 2 3 3" xfId="32231"/>
    <cellStyle name="Normal 2 4 2 20 5 2 2 4" xfId="32232"/>
    <cellStyle name="Normal 2 4 2 20 5 2 2 5" xfId="32233"/>
    <cellStyle name="Normal 2 4 2 20 5 2 3" xfId="12691"/>
    <cellStyle name="Normal 2 4 2 20 5 2 3 2" xfId="32234"/>
    <cellStyle name="Normal 2 4 2 20 5 2 3 3" xfId="32235"/>
    <cellStyle name="Normal 2 4 2 20 5 2 4" xfId="12692"/>
    <cellStyle name="Normal 2 4 2 20 5 2 4 2" xfId="32236"/>
    <cellStyle name="Normal 2 4 2 20 5 2 4 3" xfId="32237"/>
    <cellStyle name="Normal 2 4 2 20 5 2 5" xfId="32238"/>
    <cellStyle name="Normal 2 4 2 20 5 2 6" xfId="32239"/>
    <cellStyle name="Normal 2 4 2 20 5 3" xfId="12693"/>
    <cellStyle name="Normal 2 4 2 20 5 3 2" xfId="12694"/>
    <cellStyle name="Normal 2 4 2 20 5 3 2 2" xfId="32240"/>
    <cellStyle name="Normal 2 4 2 20 5 3 2 3" xfId="32241"/>
    <cellStyle name="Normal 2 4 2 20 5 3 3" xfId="12695"/>
    <cellStyle name="Normal 2 4 2 20 5 3 3 2" xfId="32242"/>
    <cellStyle name="Normal 2 4 2 20 5 3 3 3" xfId="32243"/>
    <cellStyle name="Normal 2 4 2 20 5 3 4" xfId="32244"/>
    <cellStyle name="Normal 2 4 2 20 5 3 5" xfId="32245"/>
    <cellStyle name="Normal 2 4 2 20 5 4" xfId="12696"/>
    <cellStyle name="Normal 2 4 2 20 5 4 2" xfId="32246"/>
    <cellStyle name="Normal 2 4 2 20 5 4 3" xfId="32247"/>
    <cellStyle name="Normal 2 4 2 20 5 5" xfId="12697"/>
    <cellStyle name="Normal 2 4 2 20 5 5 2" xfId="32248"/>
    <cellStyle name="Normal 2 4 2 20 5 5 3" xfId="32249"/>
    <cellStyle name="Normal 2 4 2 20 5 6" xfId="32250"/>
    <cellStyle name="Normal 2 4 2 20 5 7" xfId="32251"/>
    <cellStyle name="Normal 2 4 2 20 6" xfId="12698"/>
    <cellStyle name="Normal 2 4 2 20 6 2" xfId="12699"/>
    <cellStyle name="Normal 2 4 2 20 6 2 2" xfId="12700"/>
    <cellStyle name="Normal 2 4 2 20 6 2 2 2" xfId="32252"/>
    <cellStyle name="Normal 2 4 2 20 6 2 2 3" xfId="32253"/>
    <cellStyle name="Normal 2 4 2 20 6 2 3" xfId="12701"/>
    <cellStyle name="Normal 2 4 2 20 6 2 3 2" xfId="32254"/>
    <cellStyle name="Normal 2 4 2 20 6 2 3 3" xfId="32255"/>
    <cellStyle name="Normal 2 4 2 20 6 2 4" xfId="32256"/>
    <cellStyle name="Normal 2 4 2 20 6 2 5" xfId="32257"/>
    <cellStyle name="Normal 2 4 2 20 6 3" xfId="12702"/>
    <cellStyle name="Normal 2 4 2 20 6 3 2" xfId="32258"/>
    <cellStyle name="Normal 2 4 2 20 6 3 3" xfId="32259"/>
    <cellStyle name="Normal 2 4 2 20 6 4" xfId="12703"/>
    <cellStyle name="Normal 2 4 2 20 6 4 2" xfId="32260"/>
    <cellStyle name="Normal 2 4 2 20 6 4 3" xfId="32261"/>
    <cellStyle name="Normal 2 4 2 20 6 5" xfId="32262"/>
    <cellStyle name="Normal 2 4 2 20 6 6" xfId="32263"/>
    <cellStyle name="Normal 2 4 2 20 7" xfId="12704"/>
    <cellStyle name="Normal 2 4 2 20 7 2" xfId="12705"/>
    <cellStyle name="Normal 2 4 2 20 7 2 2" xfId="32264"/>
    <cellStyle name="Normal 2 4 2 20 7 2 3" xfId="32265"/>
    <cellStyle name="Normal 2 4 2 20 7 3" xfId="12706"/>
    <cellStyle name="Normal 2 4 2 20 7 3 2" xfId="32266"/>
    <cellStyle name="Normal 2 4 2 20 7 3 3" xfId="32267"/>
    <cellStyle name="Normal 2 4 2 20 7 4" xfId="32268"/>
    <cellStyle name="Normal 2 4 2 20 7 5" xfId="32269"/>
    <cellStyle name="Normal 2 4 2 20 8" xfId="12707"/>
    <cellStyle name="Normal 2 4 2 20 8 2" xfId="32270"/>
    <cellStyle name="Normal 2 4 2 20 8 3" xfId="32271"/>
    <cellStyle name="Normal 2 4 2 20 9" xfId="12708"/>
    <cellStyle name="Normal 2 4 2 20 9 2" xfId="32272"/>
    <cellStyle name="Normal 2 4 2 20 9 3" xfId="32273"/>
    <cellStyle name="Normal 2 4 2 21" xfId="12709"/>
    <cellStyle name="Normal 2 4 2 21 2" xfId="12710"/>
    <cellStyle name="Normal 2 4 2 21 2 2" xfId="12711"/>
    <cellStyle name="Normal 2 4 2 21 2 2 2" xfId="12712"/>
    <cellStyle name="Normal 2 4 2 21 2 2 2 2" xfId="12713"/>
    <cellStyle name="Normal 2 4 2 21 2 2 2 2 2" xfId="32274"/>
    <cellStyle name="Normal 2 4 2 21 2 2 2 2 3" xfId="32275"/>
    <cellStyle name="Normal 2 4 2 21 2 2 2 3" xfId="12714"/>
    <cellStyle name="Normal 2 4 2 21 2 2 2 3 2" xfId="32276"/>
    <cellStyle name="Normal 2 4 2 21 2 2 2 3 3" xfId="32277"/>
    <cellStyle name="Normal 2 4 2 21 2 2 2 4" xfId="32278"/>
    <cellStyle name="Normal 2 4 2 21 2 2 2 5" xfId="32279"/>
    <cellStyle name="Normal 2 4 2 21 2 2 3" xfId="12715"/>
    <cellStyle name="Normal 2 4 2 21 2 2 3 2" xfId="32280"/>
    <cellStyle name="Normal 2 4 2 21 2 2 3 3" xfId="32281"/>
    <cellStyle name="Normal 2 4 2 21 2 2 4" xfId="12716"/>
    <cellStyle name="Normal 2 4 2 21 2 2 4 2" xfId="32282"/>
    <cellStyle name="Normal 2 4 2 21 2 2 4 3" xfId="32283"/>
    <cellStyle name="Normal 2 4 2 21 2 2 5" xfId="32284"/>
    <cellStyle name="Normal 2 4 2 21 2 2 6" xfId="32285"/>
    <cellStyle name="Normal 2 4 2 21 2 3" xfId="12717"/>
    <cellStyle name="Normal 2 4 2 21 2 3 2" xfId="12718"/>
    <cellStyle name="Normal 2 4 2 21 2 3 2 2" xfId="32286"/>
    <cellStyle name="Normal 2 4 2 21 2 3 2 3" xfId="32287"/>
    <cellStyle name="Normal 2 4 2 21 2 3 3" xfId="12719"/>
    <cellStyle name="Normal 2 4 2 21 2 3 3 2" xfId="32288"/>
    <cellStyle name="Normal 2 4 2 21 2 3 3 3" xfId="32289"/>
    <cellStyle name="Normal 2 4 2 21 2 3 4" xfId="32290"/>
    <cellStyle name="Normal 2 4 2 21 2 3 5" xfId="32291"/>
    <cellStyle name="Normal 2 4 2 21 2 4" xfId="12720"/>
    <cellStyle name="Normal 2 4 2 21 2 4 2" xfId="32292"/>
    <cellStyle name="Normal 2 4 2 21 2 4 3" xfId="32293"/>
    <cellStyle name="Normal 2 4 2 21 2 5" xfId="12721"/>
    <cellStyle name="Normal 2 4 2 21 2 5 2" xfId="32294"/>
    <cellStyle name="Normal 2 4 2 21 2 5 3" xfId="32295"/>
    <cellStyle name="Normal 2 4 2 21 2 6" xfId="32296"/>
    <cellStyle name="Normal 2 4 2 21 2 7" xfId="32297"/>
    <cellStyle name="Normal 2 4 2 21 3" xfId="12722"/>
    <cellStyle name="Normal 2 4 2 21 3 2" xfId="12723"/>
    <cellStyle name="Normal 2 4 2 21 3 2 2" xfId="12724"/>
    <cellStyle name="Normal 2 4 2 21 3 2 2 2" xfId="32298"/>
    <cellStyle name="Normal 2 4 2 21 3 2 2 3" xfId="32299"/>
    <cellStyle name="Normal 2 4 2 21 3 2 3" xfId="12725"/>
    <cellStyle name="Normal 2 4 2 21 3 2 3 2" xfId="32300"/>
    <cellStyle name="Normal 2 4 2 21 3 2 3 3" xfId="32301"/>
    <cellStyle name="Normal 2 4 2 21 3 2 4" xfId="32302"/>
    <cellStyle name="Normal 2 4 2 21 3 2 5" xfId="32303"/>
    <cellStyle name="Normal 2 4 2 21 3 3" xfId="12726"/>
    <cellStyle name="Normal 2 4 2 21 3 3 2" xfId="32304"/>
    <cellStyle name="Normal 2 4 2 21 3 3 3" xfId="32305"/>
    <cellStyle name="Normal 2 4 2 21 3 4" xfId="12727"/>
    <cellStyle name="Normal 2 4 2 21 3 4 2" xfId="32306"/>
    <cellStyle name="Normal 2 4 2 21 3 4 3" xfId="32307"/>
    <cellStyle name="Normal 2 4 2 21 3 5" xfId="32308"/>
    <cellStyle name="Normal 2 4 2 21 3 6" xfId="32309"/>
    <cellStyle name="Normal 2 4 2 21 4" xfId="12728"/>
    <cellStyle name="Normal 2 4 2 21 4 2" xfId="12729"/>
    <cellStyle name="Normal 2 4 2 21 4 2 2" xfId="32310"/>
    <cellStyle name="Normal 2 4 2 21 4 2 3" xfId="32311"/>
    <cellStyle name="Normal 2 4 2 21 4 3" xfId="12730"/>
    <cellStyle name="Normal 2 4 2 21 4 3 2" xfId="32312"/>
    <cellStyle name="Normal 2 4 2 21 4 3 3" xfId="32313"/>
    <cellStyle name="Normal 2 4 2 21 4 4" xfId="32314"/>
    <cellStyle name="Normal 2 4 2 21 4 5" xfId="32315"/>
    <cellStyle name="Normal 2 4 2 21 5" xfId="12731"/>
    <cellStyle name="Normal 2 4 2 21 5 2" xfId="32316"/>
    <cellStyle name="Normal 2 4 2 21 5 3" xfId="32317"/>
    <cellStyle name="Normal 2 4 2 21 6" xfId="12732"/>
    <cellStyle name="Normal 2 4 2 21 6 2" xfId="32318"/>
    <cellStyle name="Normal 2 4 2 21 6 3" xfId="32319"/>
    <cellStyle name="Normal 2 4 2 21 7" xfId="32320"/>
    <cellStyle name="Normal 2 4 2 21 8" xfId="32321"/>
    <cellStyle name="Normal 2 4 2 22" xfId="12733"/>
    <cellStyle name="Normal 2 4 2 22 2" xfId="12734"/>
    <cellStyle name="Normal 2 4 2 22 2 2" xfId="12735"/>
    <cellStyle name="Normal 2 4 2 22 2 2 2" xfId="12736"/>
    <cellStyle name="Normal 2 4 2 22 2 2 2 2" xfId="12737"/>
    <cellStyle name="Normal 2 4 2 22 2 2 2 2 2" xfId="32322"/>
    <cellStyle name="Normal 2 4 2 22 2 2 2 2 3" xfId="32323"/>
    <cellStyle name="Normal 2 4 2 22 2 2 2 3" xfId="12738"/>
    <cellStyle name="Normal 2 4 2 22 2 2 2 3 2" xfId="32324"/>
    <cellStyle name="Normal 2 4 2 22 2 2 2 3 3" xfId="32325"/>
    <cellStyle name="Normal 2 4 2 22 2 2 2 4" xfId="32326"/>
    <cellStyle name="Normal 2 4 2 22 2 2 2 5" xfId="32327"/>
    <cellStyle name="Normal 2 4 2 22 2 2 3" xfId="12739"/>
    <cellStyle name="Normal 2 4 2 22 2 2 3 2" xfId="32328"/>
    <cellStyle name="Normal 2 4 2 22 2 2 3 3" xfId="32329"/>
    <cellStyle name="Normal 2 4 2 22 2 2 4" xfId="12740"/>
    <cellStyle name="Normal 2 4 2 22 2 2 4 2" xfId="32330"/>
    <cellStyle name="Normal 2 4 2 22 2 2 4 3" xfId="32331"/>
    <cellStyle name="Normal 2 4 2 22 2 2 5" xfId="32332"/>
    <cellStyle name="Normal 2 4 2 22 2 2 6" xfId="32333"/>
    <cellStyle name="Normal 2 4 2 22 2 3" xfId="12741"/>
    <cellStyle name="Normal 2 4 2 22 2 3 2" xfId="12742"/>
    <cellStyle name="Normal 2 4 2 22 2 3 2 2" xfId="32334"/>
    <cellStyle name="Normal 2 4 2 22 2 3 2 3" xfId="32335"/>
    <cellStyle name="Normal 2 4 2 22 2 3 3" xfId="12743"/>
    <cellStyle name="Normal 2 4 2 22 2 3 3 2" xfId="32336"/>
    <cellStyle name="Normal 2 4 2 22 2 3 3 3" xfId="32337"/>
    <cellStyle name="Normal 2 4 2 22 2 3 4" xfId="32338"/>
    <cellStyle name="Normal 2 4 2 22 2 3 5" xfId="32339"/>
    <cellStyle name="Normal 2 4 2 22 2 4" xfId="12744"/>
    <cellStyle name="Normal 2 4 2 22 2 4 2" xfId="32340"/>
    <cellStyle name="Normal 2 4 2 22 2 4 3" xfId="32341"/>
    <cellStyle name="Normal 2 4 2 22 2 5" xfId="12745"/>
    <cellStyle name="Normal 2 4 2 22 2 5 2" xfId="32342"/>
    <cellStyle name="Normal 2 4 2 22 2 5 3" xfId="32343"/>
    <cellStyle name="Normal 2 4 2 22 2 6" xfId="32344"/>
    <cellStyle name="Normal 2 4 2 22 2 7" xfId="32345"/>
    <cellStyle name="Normal 2 4 2 22 3" xfId="12746"/>
    <cellStyle name="Normal 2 4 2 22 3 2" xfId="12747"/>
    <cellStyle name="Normal 2 4 2 22 3 2 2" xfId="12748"/>
    <cellStyle name="Normal 2 4 2 22 3 2 2 2" xfId="32346"/>
    <cellStyle name="Normal 2 4 2 22 3 2 2 3" xfId="32347"/>
    <cellStyle name="Normal 2 4 2 22 3 2 3" xfId="12749"/>
    <cellStyle name="Normal 2 4 2 22 3 2 3 2" xfId="32348"/>
    <cellStyle name="Normal 2 4 2 22 3 2 3 3" xfId="32349"/>
    <cellStyle name="Normal 2 4 2 22 3 2 4" xfId="32350"/>
    <cellStyle name="Normal 2 4 2 22 3 2 5" xfId="32351"/>
    <cellStyle name="Normal 2 4 2 22 3 3" xfId="12750"/>
    <cellStyle name="Normal 2 4 2 22 3 3 2" xfId="32352"/>
    <cellStyle name="Normal 2 4 2 22 3 3 3" xfId="32353"/>
    <cellStyle name="Normal 2 4 2 22 3 4" xfId="12751"/>
    <cellStyle name="Normal 2 4 2 22 3 4 2" xfId="32354"/>
    <cellStyle name="Normal 2 4 2 22 3 4 3" xfId="32355"/>
    <cellStyle name="Normal 2 4 2 22 3 5" xfId="32356"/>
    <cellStyle name="Normal 2 4 2 22 3 6" xfId="32357"/>
    <cellStyle name="Normal 2 4 2 22 4" xfId="12752"/>
    <cellStyle name="Normal 2 4 2 22 4 2" xfId="12753"/>
    <cellStyle name="Normal 2 4 2 22 4 2 2" xfId="32358"/>
    <cellStyle name="Normal 2 4 2 22 4 2 3" xfId="32359"/>
    <cellStyle name="Normal 2 4 2 22 4 3" xfId="12754"/>
    <cellStyle name="Normal 2 4 2 22 4 3 2" xfId="32360"/>
    <cellStyle name="Normal 2 4 2 22 4 3 3" xfId="32361"/>
    <cellStyle name="Normal 2 4 2 22 4 4" xfId="32362"/>
    <cellStyle name="Normal 2 4 2 22 4 5" xfId="32363"/>
    <cellStyle name="Normal 2 4 2 22 5" xfId="12755"/>
    <cellStyle name="Normal 2 4 2 22 5 2" xfId="32364"/>
    <cellStyle name="Normal 2 4 2 22 5 3" xfId="32365"/>
    <cellStyle name="Normal 2 4 2 22 6" xfId="12756"/>
    <cellStyle name="Normal 2 4 2 22 6 2" xfId="32366"/>
    <cellStyle name="Normal 2 4 2 22 6 3" xfId="32367"/>
    <cellStyle name="Normal 2 4 2 22 7" xfId="32368"/>
    <cellStyle name="Normal 2 4 2 22 8" xfId="32369"/>
    <cellStyle name="Normal 2 4 2 23" xfId="12757"/>
    <cellStyle name="Normal 2 4 2 23 2" xfId="12758"/>
    <cellStyle name="Normal 2 4 2 23 2 2" xfId="12759"/>
    <cellStyle name="Normal 2 4 2 23 2 2 2" xfId="12760"/>
    <cellStyle name="Normal 2 4 2 23 2 2 2 2" xfId="12761"/>
    <cellStyle name="Normal 2 4 2 23 2 2 2 2 2" xfId="32370"/>
    <cellStyle name="Normal 2 4 2 23 2 2 2 2 3" xfId="32371"/>
    <cellStyle name="Normal 2 4 2 23 2 2 2 3" xfId="12762"/>
    <cellStyle name="Normal 2 4 2 23 2 2 2 3 2" xfId="32372"/>
    <cellStyle name="Normal 2 4 2 23 2 2 2 3 3" xfId="32373"/>
    <cellStyle name="Normal 2 4 2 23 2 2 2 4" xfId="32374"/>
    <cellStyle name="Normal 2 4 2 23 2 2 2 5" xfId="32375"/>
    <cellStyle name="Normal 2 4 2 23 2 2 3" xfId="12763"/>
    <cellStyle name="Normal 2 4 2 23 2 2 3 2" xfId="32376"/>
    <cellStyle name="Normal 2 4 2 23 2 2 3 3" xfId="32377"/>
    <cellStyle name="Normal 2 4 2 23 2 2 4" xfId="12764"/>
    <cellStyle name="Normal 2 4 2 23 2 2 4 2" xfId="32378"/>
    <cellStyle name="Normal 2 4 2 23 2 2 4 3" xfId="32379"/>
    <cellStyle name="Normal 2 4 2 23 2 2 5" xfId="32380"/>
    <cellStyle name="Normal 2 4 2 23 2 2 6" xfId="32381"/>
    <cellStyle name="Normal 2 4 2 23 2 3" xfId="12765"/>
    <cellStyle name="Normal 2 4 2 23 2 3 2" xfId="12766"/>
    <cellStyle name="Normal 2 4 2 23 2 3 2 2" xfId="32382"/>
    <cellStyle name="Normal 2 4 2 23 2 3 2 3" xfId="32383"/>
    <cellStyle name="Normal 2 4 2 23 2 3 3" xfId="12767"/>
    <cellStyle name="Normal 2 4 2 23 2 3 3 2" xfId="32384"/>
    <cellStyle name="Normal 2 4 2 23 2 3 3 3" xfId="32385"/>
    <cellStyle name="Normal 2 4 2 23 2 3 4" xfId="32386"/>
    <cellStyle name="Normal 2 4 2 23 2 3 5" xfId="32387"/>
    <cellStyle name="Normal 2 4 2 23 2 4" xfId="12768"/>
    <cellStyle name="Normal 2 4 2 23 2 4 2" xfId="32388"/>
    <cellStyle name="Normal 2 4 2 23 2 4 3" xfId="32389"/>
    <cellStyle name="Normal 2 4 2 23 2 5" xfId="12769"/>
    <cellStyle name="Normal 2 4 2 23 2 5 2" xfId="32390"/>
    <cellStyle name="Normal 2 4 2 23 2 5 3" xfId="32391"/>
    <cellStyle name="Normal 2 4 2 23 2 6" xfId="32392"/>
    <cellStyle name="Normal 2 4 2 23 2 7" xfId="32393"/>
    <cellStyle name="Normal 2 4 2 23 3" xfId="12770"/>
    <cellStyle name="Normal 2 4 2 23 3 2" xfId="12771"/>
    <cellStyle name="Normal 2 4 2 23 3 2 2" xfId="12772"/>
    <cellStyle name="Normal 2 4 2 23 3 2 2 2" xfId="32394"/>
    <cellStyle name="Normal 2 4 2 23 3 2 2 3" xfId="32395"/>
    <cellStyle name="Normal 2 4 2 23 3 2 3" xfId="12773"/>
    <cellStyle name="Normal 2 4 2 23 3 2 3 2" xfId="32396"/>
    <cellStyle name="Normal 2 4 2 23 3 2 3 3" xfId="32397"/>
    <cellStyle name="Normal 2 4 2 23 3 2 4" xfId="32398"/>
    <cellStyle name="Normal 2 4 2 23 3 2 5" xfId="32399"/>
    <cellStyle name="Normal 2 4 2 23 3 3" xfId="12774"/>
    <cellStyle name="Normal 2 4 2 23 3 3 2" xfId="32400"/>
    <cellStyle name="Normal 2 4 2 23 3 3 3" xfId="32401"/>
    <cellStyle name="Normal 2 4 2 23 3 4" xfId="12775"/>
    <cellStyle name="Normal 2 4 2 23 3 4 2" xfId="32402"/>
    <cellStyle name="Normal 2 4 2 23 3 4 3" xfId="32403"/>
    <cellStyle name="Normal 2 4 2 23 3 5" xfId="32404"/>
    <cellStyle name="Normal 2 4 2 23 3 6" xfId="32405"/>
    <cellStyle name="Normal 2 4 2 23 4" xfId="12776"/>
    <cellStyle name="Normal 2 4 2 23 4 2" xfId="12777"/>
    <cellStyle name="Normal 2 4 2 23 4 2 2" xfId="32406"/>
    <cellStyle name="Normal 2 4 2 23 4 2 3" xfId="32407"/>
    <cellStyle name="Normal 2 4 2 23 4 3" xfId="12778"/>
    <cellStyle name="Normal 2 4 2 23 4 3 2" xfId="32408"/>
    <cellStyle name="Normal 2 4 2 23 4 3 3" xfId="32409"/>
    <cellStyle name="Normal 2 4 2 23 4 4" xfId="32410"/>
    <cellStyle name="Normal 2 4 2 23 4 5" xfId="32411"/>
    <cellStyle name="Normal 2 4 2 23 5" xfId="12779"/>
    <cellStyle name="Normal 2 4 2 23 5 2" xfId="32412"/>
    <cellStyle name="Normal 2 4 2 23 5 3" xfId="32413"/>
    <cellStyle name="Normal 2 4 2 23 6" xfId="12780"/>
    <cellStyle name="Normal 2 4 2 23 6 2" xfId="32414"/>
    <cellStyle name="Normal 2 4 2 23 6 3" xfId="32415"/>
    <cellStyle name="Normal 2 4 2 23 7" xfId="32416"/>
    <cellStyle name="Normal 2 4 2 23 8" xfId="32417"/>
    <cellStyle name="Normal 2 4 2 24" xfId="12781"/>
    <cellStyle name="Normal 2 4 2 24 2" xfId="12782"/>
    <cellStyle name="Normal 2 4 2 24 2 2" xfId="12783"/>
    <cellStyle name="Normal 2 4 2 24 2 2 2" xfId="12784"/>
    <cellStyle name="Normal 2 4 2 24 2 2 2 2" xfId="32418"/>
    <cellStyle name="Normal 2 4 2 24 2 2 2 3" xfId="32419"/>
    <cellStyle name="Normal 2 4 2 24 2 2 3" xfId="12785"/>
    <cellStyle name="Normal 2 4 2 24 2 2 3 2" xfId="32420"/>
    <cellStyle name="Normal 2 4 2 24 2 2 3 3" xfId="32421"/>
    <cellStyle name="Normal 2 4 2 24 2 2 4" xfId="32422"/>
    <cellStyle name="Normal 2 4 2 24 2 2 5" xfId="32423"/>
    <cellStyle name="Normal 2 4 2 24 2 3" xfId="12786"/>
    <cellStyle name="Normal 2 4 2 24 2 3 2" xfId="32424"/>
    <cellStyle name="Normal 2 4 2 24 2 3 3" xfId="32425"/>
    <cellStyle name="Normal 2 4 2 24 2 4" xfId="12787"/>
    <cellStyle name="Normal 2 4 2 24 2 4 2" xfId="32426"/>
    <cellStyle name="Normal 2 4 2 24 2 4 3" xfId="32427"/>
    <cellStyle name="Normal 2 4 2 24 2 5" xfId="32428"/>
    <cellStyle name="Normal 2 4 2 24 2 6" xfId="32429"/>
    <cellStyle name="Normal 2 4 2 24 3" xfId="12788"/>
    <cellStyle name="Normal 2 4 2 24 3 2" xfId="12789"/>
    <cellStyle name="Normal 2 4 2 24 3 2 2" xfId="32430"/>
    <cellStyle name="Normal 2 4 2 24 3 2 3" xfId="32431"/>
    <cellStyle name="Normal 2 4 2 24 3 3" xfId="12790"/>
    <cellStyle name="Normal 2 4 2 24 3 3 2" xfId="32432"/>
    <cellStyle name="Normal 2 4 2 24 3 3 3" xfId="32433"/>
    <cellStyle name="Normal 2 4 2 24 3 4" xfId="32434"/>
    <cellStyle name="Normal 2 4 2 24 3 5" xfId="32435"/>
    <cellStyle name="Normal 2 4 2 24 4" xfId="12791"/>
    <cellStyle name="Normal 2 4 2 24 4 2" xfId="32436"/>
    <cellStyle name="Normal 2 4 2 24 4 3" xfId="32437"/>
    <cellStyle name="Normal 2 4 2 24 5" xfId="12792"/>
    <cellStyle name="Normal 2 4 2 24 5 2" xfId="32438"/>
    <cellStyle name="Normal 2 4 2 24 5 3" xfId="32439"/>
    <cellStyle name="Normal 2 4 2 24 6" xfId="32440"/>
    <cellStyle name="Normal 2 4 2 24 7" xfId="32441"/>
    <cellStyle name="Normal 2 4 2 25" xfId="12793"/>
    <cellStyle name="Normal 2 4 2 25 2" xfId="12794"/>
    <cellStyle name="Normal 2 4 2 25 2 2" xfId="12795"/>
    <cellStyle name="Normal 2 4 2 25 2 2 2" xfId="32442"/>
    <cellStyle name="Normal 2 4 2 25 2 2 3" xfId="32443"/>
    <cellStyle name="Normal 2 4 2 25 2 3" xfId="12796"/>
    <cellStyle name="Normal 2 4 2 25 2 3 2" xfId="32444"/>
    <cellStyle name="Normal 2 4 2 25 2 3 3" xfId="32445"/>
    <cellStyle name="Normal 2 4 2 25 2 4" xfId="32446"/>
    <cellStyle name="Normal 2 4 2 25 2 5" xfId="32447"/>
    <cellStyle name="Normal 2 4 2 25 3" xfId="12797"/>
    <cellStyle name="Normal 2 4 2 25 3 2" xfId="32448"/>
    <cellStyle name="Normal 2 4 2 25 3 3" xfId="32449"/>
    <cellStyle name="Normal 2 4 2 25 4" xfId="12798"/>
    <cellStyle name="Normal 2 4 2 25 4 2" xfId="32450"/>
    <cellStyle name="Normal 2 4 2 25 4 3" xfId="32451"/>
    <cellStyle name="Normal 2 4 2 25 5" xfId="32452"/>
    <cellStyle name="Normal 2 4 2 25 6" xfId="32453"/>
    <cellStyle name="Normal 2 4 2 26" xfId="12799"/>
    <cellStyle name="Normal 2 4 2 26 2" xfId="12800"/>
    <cellStyle name="Normal 2 4 2 26 2 2" xfId="32454"/>
    <cellStyle name="Normal 2 4 2 26 2 3" xfId="32455"/>
    <cellStyle name="Normal 2 4 2 26 3" xfId="12801"/>
    <cellStyle name="Normal 2 4 2 26 3 2" xfId="32456"/>
    <cellStyle name="Normal 2 4 2 26 3 3" xfId="32457"/>
    <cellStyle name="Normal 2 4 2 26 4" xfId="32458"/>
    <cellStyle name="Normal 2 4 2 26 5" xfId="32459"/>
    <cellStyle name="Normal 2 4 2 27" xfId="12802"/>
    <cellStyle name="Normal 2 4 2 27 2" xfId="32460"/>
    <cellStyle name="Normal 2 4 2 27 3" xfId="32461"/>
    <cellStyle name="Normal 2 4 2 28" xfId="12803"/>
    <cellStyle name="Normal 2 4 2 28 2" xfId="32462"/>
    <cellStyle name="Normal 2 4 2 28 3" xfId="32463"/>
    <cellStyle name="Normal 2 4 2 29" xfId="32464"/>
    <cellStyle name="Normal 2 4 2 3" xfId="12804"/>
    <cellStyle name="Normal 2 4 2 3 10" xfId="32465"/>
    <cellStyle name="Normal 2 4 2 3 11" xfId="32466"/>
    <cellStyle name="Normal 2 4 2 3 2" xfId="12805"/>
    <cellStyle name="Normal 2 4 2 3 2 2" xfId="12806"/>
    <cellStyle name="Normal 2 4 2 3 2 2 2" xfId="12807"/>
    <cellStyle name="Normal 2 4 2 3 2 2 2 2" xfId="12808"/>
    <cellStyle name="Normal 2 4 2 3 2 2 2 2 2" xfId="12809"/>
    <cellStyle name="Normal 2 4 2 3 2 2 2 2 2 2" xfId="32467"/>
    <cellStyle name="Normal 2 4 2 3 2 2 2 2 2 3" xfId="32468"/>
    <cellStyle name="Normal 2 4 2 3 2 2 2 2 3" xfId="12810"/>
    <cellStyle name="Normal 2 4 2 3 2 2 2 2 3 2" xfId="32469"/>
    <cellStyle name="Normal 2 4 2 3 2 2 2 2 3 3" xfId="32470"/>
    <cellStyle name="Normal 2 4 2 3 2 2 2 2 4" xfId="32471"/>
    <cellStyle name="Normal 2 4 2 3 2 2 2 2 5" xfId="32472"/>
    <cellStyle name="Normal 2 4 2 3 2 2 2 3" xfId="12811"/>
    <cellStyle name="Normal 2 4 2 3 2 2 2 3 2" xfId="32473"/>
    <cellStyle name="Normal 2 4 2 3 2 2 2 3 3" xfId="32474"/>
    <cellStyle name="Normal 2 4 2 3 2 2 2 4" xfId="12812"/>
    <cellStyle name="Normal 2 4 2 3 2 2 2 4 2" xfId="32475"/>
    <cellStyle name="Normal 2 4 2 3 2 2 2 4 3" xfId="32476"/>
    <cellStyle name="Normal 2 4 2 3 2 2 2 5" xfId="32477"/>
    <cellStyle name="Normal 2 4 2 3 2 2 2 6" xfId="32478"/>
    <cellStyle name="Normal 2 4 2 3 2 2 3" xfId="12813"/>
    <cellStyle name="Normal 2 4 2 3 2 2 3 2" xfId="12814"/>
    <cellStyle name="Normal 2 4 2 3 2 2 3 2 2" xfId="32479"/>
    <cellStyle name="Normal 2 4 2 3 2 2 3 2 3" xfId="32480"/>
    <cellStyle name="Normal 2 4 2 3 2 2 3 3" xfId="12815"/>
    <cellStyle name="Normal 2 4 2 3 2 2 3 3 2" xfId="32481"/>
    <cellStyle name="Normal 2 4 2 3 2 2 3 3 3" xfId="32482"/>
    <cellStyle name="Normal 2 4 2 3 2 2 3 4" xfId="32483"/>
    <cellStyle name="Normal 2 4 2 3 2 2 3 5" xfId="32484"/>
    <cellStyle name="Normal 2 4 2 3 2 2 4" xfId="12816"/>
    <cellStyle name="Normal 2 4 2 3 2 2 4 2" xfId="32485"/>
    <cellStyle name="Normal 2 4 2 3 2 2 4 3" xfId="32486"/>
    <cellStyle name="Normal 2 4 2 3 2 2 5" xfId="12817"/>
    <cellStyle name="Normal 2 4 2 3 2 2 5 2" xfId="32487"/>
    <cellStyle name="Normal 2 4 2 3 2 2 5 3" xfId="32488"/>
    <cellStyle name="Normal 2 4 2 3 2 2 6" xfId="32489"/>
    <cellStyle name="Normal 2 4 2 3 2 2 7" xfId="32490"/>
    <cellStyle name="Normal 2 4 2 3 2 3" xfId="12818"/>
    <cellStyle name="Normal 2 4 2 3 2 3 2" xfId="12819"/>
    <cellStyle name="Normal 2 4 2 3 2 3 2 2" xfId="12820"/>
    <cellStyle name="Normal 2 4 2 3 2 3 2 2 2" xfId="32491"/>
    <cellStyle name="Normal 2 4 2 3 2 3 2 2 3" xfId="32492"/>
    <cellStyle name="Normal 2 4 2 3 2 3 2 3" xfId="12821"/>
    <cellStyle name="Normal 2 4 2 3 2 3 2 3 2" xfId="32493"/>
    <cellStyle name="Normal 2 4 2 3 2 3 2 3 3" xfId="32494"/>
    <cellStyle name="Normal 2 4 2 3 2 3 2 4" xfId="32495"/>
    <cellStyle name="Normal 2 4 2 3 2 3 2 5" xfId="32496"/>
    <cellStyle name="Normal 2 4 2 3 2 3 3" xfId="12822"/>
    <cellStyle name="Normal 2 4 2 3 2 3 3 2" xfId="32497"/>
    <cellStyle name="Normal 2 4 2 3 2 3 3 3" xfId="32498"/>
    <cellStyle name="Normal 2 4 2 3 2 3 4" xfId="12823"/>
    <cellStyle name="Normal 2 4 2 3 2 3 4 2" xfId="32499"/>
    <cellStyle name="Normal 2 4 2 3 2 3 4 3" xfId="32500"/>
    <cellStyle name="Normal 2 4 2 3 2 3 5" xfId="32501"/>
    <cellStyle name="Normal 2 4 2 3 2 3 6" xfId="32502"/>
    <cellStyle name="Normal 2 4 2 3 2 4" xfId="12824"/>
    <cellStyle name="Normal 2 4 2 3 2 4 2" xfId="12825"/>
    <cellStyle name="Normal 2 4 2 3 2 4 2 2" xfId="32503"/>
    <cellStyle name="Normal 2 4 2 3 2 4 2 3" xfId="32504"/>
    <cellStyle name="Normal 2 4 2 3 2 4 3" xfId="12826"/>
    <cellStyle name="Normal 2 4 2 3 2 4 3 2" xfId="32505"/>
    <cellStyle name="Normal 2 4 2 3 2 4 3 3" xfId="32506"/>
    <cellStyle name="Normal 2 4 2 3 2 4 4" xfId="32507"/>
    <cellStyle name="Normal 2 4 2 3 2 4 5" xfId="32508"/>
    <cellStyle name="Normal 2 4 2 3 2 5" xfId="12827"/>
    <cellStyle name="Normal 2 4 2 3 2 5 2" xfId="32509"/>
    <cellStyle name="Normal 2 4 2 3 2 5 3" xfId="32510"/>
    <cellStyle name="Normal 2 4 2 3 2 6" xfId="12828"/>
    <cellStyle name="Normal 2 4 2 3 2 6 2" xfId="32511"/>
    <cellStyle name="Normal 2 4 2 3 2 6 3" xfId="32512"/>
    <cellStyle name="Normal 2 4 2 3 2 7" xfId="32513"/>
    <cellStyle name="Normal 2 4 2 3 2 8" xfId="32514"/>
    <cellStyle name="Normal 2 4 2 3 3" xfId="12829"/>
    <cellStyle name="Normal 2 4 2 3 3 2" xfId="12830"/>
    <cellStyle name="Normal 2 4 2 3 3 2 2" xfId="12831"/>
    <cellStyle name="Normal 2 4 2 3 3 2 2 2" xfId="12832"/>
    <cellStyle name="Normal 2 4 2 3 3 2 2 2 2" xfId="12833"/>
    <cellStyle name="Normal 2 4 2 3 3 2 2 2 2 2" xfId="32515"/>
    <cellStyle name="Normal 2 4 2 3 3 2 2 2 2 3" xfId="32516"/>
    <cellStyle name="Normal 2 4 2 3 3 2 2 2 3" xfId="12834"/>
    <cellStyle name="Normal 2 4 2 3 3 2 2 2 3 2" xfId="32517"/>
    <cellStyle name="Normal 2 4 2 3 3 2 2 2 3 3" xfId="32518"/>
    <cellStyle name="Normal 2 4 2 3 3 2 2 2 4" xfId="32519"/>
    <cellStyle name="Normal 2 4 2 3 3 2 2 2 5" xfId="32520"/>
    <cellStyle name="Normal 2 4 2 3 3 2 2 3" xfId="12835"/>
    <cellStyle name="Normal 2 4 2 3 3 2 2 3 2" xfId="32521"/>
    <cellStyle name="Normal 2 4 2 3 3 2 2 3 3" xfId="32522"/>
    <cellStyle name="Normal 2 4 2 3 3 2 2 4" xfId="12836"/>
    <cellStyle name="Normal 2 4 2 3 3 2 2 4 2" xfId="32523"/>
    <cellStyle name="Normal 2 4 2 3 3 2 2 4 3" xfId="32524"/>
    <cellStyle name="Normal 2 4 2 3 3 2 2 5" xfId="32525"/>
    <cellStyle name="Normal 2 4 2 3 3 2 2 6" xfId="32526"/>
    <cellStyle name="Normal 2 4 2 3 3 2 3" xfId="12837"/>
    <cellStyle name="Normal 2 4 2 3 3 2 3 2" xfId="12838"/>
    <cellStyle name="Normal 2 4 2 3 3 2 3 2 2" xfId="32527"/>
    <cellStyle name="Normal 2 4 2 3 3 2 3 2 3" xfId="32528"/>
    <cellStyle name="Normal 2 4 2 3 3 2 3 3" xfId="12839"/>
    <cellStyle name="Normal 2 4 2 3 3 2 3 3 2" xfId="32529"/>
    <cellStyle name="Normal 2 4 2 3 3 2 3 3 3" xfId="32530"/>
    <cellStyle name="Normal 2 4 2 3 3 2 3 4" xfId="32531"/>
    <cellStyle name="Normal 2 4 2 3 3 2 3 5" xfId="32532"/>
    <cellStyle name="Normal 2 4 2 3 3 2 4" xfId="12840"/>
    <cellStyle name="Normal 2 4 2 3 3 2 4 2" xfId="32533"/>
    <cellStyle name="Normal 2 4 2 3 3 2 4 3" xfId="32534"/>
    <cellStyle name="Normal 2 4 2 3 3 2 5" xfId="12841"/>
    <cellStyle name="Normal 2 4 2 3 3 2 5 2" xfId="32535"/>
    <cellStyle name="Normal 2 4 2 3 3 2 5 3" xfId="32536"/>
    <cellStyle name="Normal 2 4 2 3 3 2 6" xfId="32537"/>
    <cellStyle name="Normal 2 4 2 3 3 2 7" xfId="32538"/>
    <cellStyle name="Normal 2 4 2 3 3 3" xfId="12842"/>
    <cellStyle name="Normal 2 4 2 3 3 3 2" xfId="12843"/>
    <cellStyle name="Normal 2 4 2 3 3 3 2 2" xfId="12844"/>
    <cellStyle name="Normal 2 4 2 3 3 3 2 2 2" xfId="32539"/>
    <cellStyle name="Normal 2 4 2 3 3 3 2 2 3" xfId="32540"/>
    <cellStyle name="Normal 2 4 2 3 3 3 2 3" xfId="12845"/>
    <cellStyle name="Normal 2 4 2 3 3 3 2 3 2" xfId="32541"/>
    <cellStyle name="Normal 2 4 2 3 3 3 2 3 3" xfId="32542"/>
    <cellStyle name="Normal 2 4 2 3 3 3 2 4" xfId="32543"/>
    <cellStyle name="Normal 2 4 2 3 3 3 2 5" xfId="32544"/>
    <cellStyle name="Normal 2 4 2 3 3 3 3" xfId="12846"/>
    <cellStyle name="Normal 2 4 2 3 3 3 3 2" xfId="32545"/>
    <cellStyle name="Normal 2 4 2 3 3 3 3 3" xfId="32546"/>
    <cellStyle name="Normal 2 4 2 3 3 3 4" xfId="12847"/>
    <cellStyle name="Normal 2 4 2 3 3 3 4 2" xfId="32547"/>
    <cellStyle name="Normal 2 4 2 3 3 3 4 3" xfId="32548"/>
    <cellStyle name="Normal 2 4 2 3 3 3 5" xfId="32549"/>
    <cellStyle name="Normal 2 4 2 3 3 3 6" xfId="32550"/>
    <cellStyle name="Normal 2 4 2 3 3 4" xfId="12848"/>
    <cellStyle name="Normal 2 4 2 3 3 4 2" xfId="12849"/>
    <cellStyle name="Normal 2 4 2 3 3 4 2 2" xfId="32551"/>
    <cellStyle name="Normal 2 4 2 3 3 4 2 3" xfId="32552"/>
    <cellStyle name="Normal 2 4 2 3 3 4 3" xfId="12850"/>
    <cellStyle name="Normal 2 4 2 3 3 4 3 2" xfId="32553"/>
    <cellStyle name="Normal 2 4 2 3 3 4 3 3" xfId="32554"/>
    <cellStyle name="Normal 2 4 2 3 3 4 4" xfId="32555"/>
    <cellStyle name="Normal 2 4 2 3 3 4 5" xfId="32556"/>
    <cellStyle name="Normal 2 4 2 3 3 5" xfId="12851"/>
    <cellStyle name="Normal 2 4 2 3 3 5 2" xfId="32557"/>
    <cellStyle name="Normal 2 4 2 3 3 5 3" xfId="32558"/>
    <cellStyle name="Normal 2 4 2 3 3 6" xfId="12852"/>
    <cellStyle name="Normal 2 4 2 3 3 6 2" xfId="32559"/>
    <cellStyle name="Normal 2 4 2 3 3 6 3" xfId="32560"/>
    <cellStyle name="Normal 2 4 2 3 3 7" xfId="32561"/>
    <cellStyle name="Normal 2 4 2 3 3 8" xfId="32562"/>
    <cellStyle name="Normal 2 4 2 3 4" xfId="12853"/>
    <cellStyle name="Normal 2 4 2 3 4 2" xfId="12854"/>
    <cellStyle name="Normal 2 4 2 3 4 2 2" xfId="12855"/>
    <cellStyle name="Normal 2 4 2 3 4 2 2 2" xfId="12856"/>
    <cellStyle name="Normal 2 4 2 3 4 2 2 2 2" xfId="12857"/>
    <cellStyle name="Normal 2 4 2 3 4 2 2 2 2 2" xfId="32563"/>
    <cellStyle name="Normal 2 4 2 3 4 2 2 2 2 3" xfId="32564"/>
    <cellStyle name="Normal 2 4 2 3 4 2 2 2 3" xfId="12858"/>
    <cellStyle name="Normal 2 4 2 3 4 2 2 2 3 2" xfId="32565"/>
    <cellStyle name="Normal 2 4 2 3 4 2 2 2 3 3" xfId="32566"/>
    <cellStyle name="Normal 2 4 2 3 4 2 2 2 4" xfId="32567"/>
    <cellStyle name="Normal 2 4 2 3 4 2 2 2 5" xfId="32568"/>
    <cellStyle name="Normal 2 4 2 3 4 2 2 3" xfId="12859"/>
    <cellStyle name="Normal 2 4 2 3 4 2 2 3 2" xfId="32569"/>
    <cellStyle name="Normal 2 4 2 3 4 2 2 3 3" xfId="32570"/>
    <cellStyle name="Normal 2 4 2 3 4 2 2 4" xfId="12860"/>
    <cellStyle name="Normal 2 4 2 3 4 2 2 4 2" xfId="32571"/>
    <cellStyle name="Normal 2 4 2 3 4 2 2 4 3" xfId="32572"/>
    <cellStyle name="Normal 2 4 2 3 4 2 2 5" xfId="32573"/>
    <cellStyle name="Normal 2 4 2 3 4 2 2 6" xfId="32574"/>
    <cellStyle name="Normal 2 4 2 3 4 2 3" xfId="12861"/>
    <cellStyle name="Normal 2 4 2 3 4 2 3 2" xfId="12862"/>
    <cellStyle name="Normal 2 4 2 3 4 2 3 2 2" xfId="32575"/>
    <cellStyle name="Normal 2 4 2 3 4 2 3 2 3" xfId="32576"/>
    <cellStyle name="Normal 2 4 2 3 4 2 3 3" xfId="12863"/>
    <cellStyle name="Normal 2 4 2 3 4 2 3 3 2" xfId="32577"/>
    <cellStyle name="Normal 2 4 2 3 4 2 3 3 3" xfId="32578"/>
    <cellStyle name="Normal 2 4 2 3 4 2 3 4" xfId="32579"/>
    <cellStyle name="Normal 2 4 2 3 4 2 3 5" xfId="32580"/>
    <cellStyle name="Normal 2 4 2 3 4 2 4" xfId="12864"/>
    <cellStyle name="Normal 2 4 2 3 4 2 4 2" xfId="32581"/>
    <cellStyle name="Normal 2 4 2 3 4 2 4 3" xfId="32582"/>
    <cellStyle name="Normal 2 4 2 3 4 2 5" xfId="12865"/>
    <cellStyle name="Normal 2 4 2 3 4 2 5 2" xfId="32583"/>
    <cellStyle name="Normal 2 4 2 3 4 2 5 3" xfId="32584"/>
    <cellStyle name="Normal 2 4 2 3 4 2 6" xfId="32585"/>
    <cellStyle name="Normal 2 4 2 3 4 2 7" xfId="32586"/>
    <cellStyle name="Normal 2 4 2 3 4 3" xfId="12866"/>
    <cellStyle name="Normal 2 4 2 3 4 3 2" xfId="12867"/>
    <cellStyle name="Normal 2 4 2 3 4 3 2 2" xfId="12868"/>
    <cellStyle name="Normal 2 4 2 3 4 3 2 2 2" xfId="32587"/>
    <cellStyle name="Normal 2 4 2 3 4 3 2 2 3" xfId="32588"/>
    <cellStyle name="Normal 2 4 2 3 4 3 2 3" xfId="12869"/>
    <cellStyle name="Normal 2 4 2 3 4 3 2 3 2" xfId="32589"/>
    <cellStyle name="Normal 2 4 2 3 4 3 2 3 3" xfId="32590"/>
    <cellStyle name="Normal 2 4 2 3 4 3 2 4" xfId="32591"/>
    <cellStyle name="Normal 2 4 2 3 4 3 2 5" xfId="32592"/>
    <cellStyle name="Normal 2 4 2 3 4 3 3" xfId="12870"/>
    <cellStyle name="Normal 2 4 2 3 4 3 3 2" xfId="32593"/>
    <cellStyle name="Normal 2 4 2 3 4 3 3 3" xfId="32594"/>
    <cellStyle name="Normal 2 4 2 3 4 3 4" xfId="12871"/>
    <cellStyle name="Normal 2 4 2 3 4 3 4 2" xfId="32595"/>
    <cellStyle name="Normal 2 4 2 3 4 3 4 3" xfId="32596"/>
    <cellStyle name="Normal 2 4 2 3 4 3 5" xfId="32597"/>
    <cellStyle name="Normal 2 4 2 3 4 3 6" xfId="32598"/>
    <cellStyle name="Normal 2 4 2 3 4 4" xfId="12872"/>
    <cellStyle name="Normal 2 4 2 3 4 4 2" xfId="12873"/>
    <cellStyle name="Normal 2 4 2 3 4 4 2 2" xfId="32599"/>
    <cellStyle name="Normal 2 4 2 3 4 4 2 3" xfId="32600"/>
    <cellStyle name="Normal 2 4 2 3 4 4 3" xfId="12874"/>
    <cellStyle name="Normal 2 4 2 3 4 4 3 2" xfId="32601"/>
    <cellStyle name="Normal 2 4 2 3 4 4 3 3" xfId="32602"/>
    <cellStyle name="Normal 2 4 2 3 4 4 4" xfId="32603"/>
    <cellStyle name="Normal 2 4 2 3 4 4 5" xfId="32604"/>
    <cellStyle name="Normal 2 4 2 3 4 5" xfId="12875"/>
    <cellStyle name="Normal 2 4 2 3 4 5 2" xfId="32605"/>
    <cellStyle name="Normal 2 4 2 3 4 5 3" xfId="32606"/>
    <cellStyle name="Normal 2 4 2 3 4 6" xfId="12876"/>
    <cellStyle name="Normal 2 4 2 3 4 6 2" xfId="32607"/>
    <cellStyle name="Normal 2 4 2 3 4 6 3" xfId="32608"/>
    <cellStyle name="Normal 2 4 2 3 4 7" xfId="32609"/>
    <cellStyle name="Normal 2 4 2 3 4 8" xfId="32610"/>
    <cellStyle name="Normal 2 4 2 3 5" xfId="12877"/>
    <cellStyle name="Normal 2 4 2 3 5 2" xfId="12878"/>
    <cellStyle name="Normal 2 4 2 3 5 2 2" xfId="12879"/>
    <cellStyle name="Normal 2 4 2 3 5 2 2 2" xfId="12880"/>
    <cellStyle name="Normal 2 4 2 3 5 2 2 2 2" xfId="32611"/>
    <cellStyle name="Normal 2 4 2 3 5 2 2 2 3" xfId="32612"/>
    <cellStyle name="Normal 2 4 2 3 5 2 2 3" xfId="12881"/>
    <cellStyle name="Normal 2 4 2 3 5 2 2 3 2" xfId="32613"/>
    <cellStyle name="Normal 2 4 2 3 5 2 2 3 3" xfId="32614"/>
    <cellStyle name="Normal 2 4 2 3 5 2 2 4" xfId="32615"/>
    <cellStyle name="Normal 2 4 2 3 5 2 2 5" xfId="32616"/>
    <cellStyle name="Normal 2 4 2 3 5 2 3" xfId="12882"/>
    <cellStyle name="Normal 2 4 2 3 5 2 3 2" xfId="32617"/>
    <cellStyle name="Normal 2 4 2 3 5 2 3 3" xfId="32618"/>
    <cellStyle name="Normal 2 4 2 3 5 2 4" xfId="12883"/>
    <cellStyle name="Normal 2 4 2 3 5 2 4 2" xfId="32619"/>
    <cellStyle name="Normal 2 4 2 3 5 2 4 3" xfId="32620"/>
    <cellStyle name="Normal 2 4 2 3 5 2 5" xfId="32621"/>
    <cellStyle name="Normal 2 4 2 3 5 2 6" xfId="32622"/>
    <cellStyle name="Normal 2 4 2 3 5 3" xfId="12884"/>
    <cellStyle name="Normal 2 4 2 3 5 3 2" xfId="12885"/>
    <cellStyle name="Normal 2 4 2 3 5 3 2 2" xfId="32623"/>
    <cellStyle name="Normal 2 4 2 3 5 3 2 3" xfId="32624"/>
    <cellStyle name="Normal 2 4 2 3 5 3 3" xfId="12886"/>
    <cellStyle name="Normal 2 4 2 3 5 3 3 2" xfId="32625"/>
    <cellStyle name="Normal 2 4 2 3 5 3 3 3" xfId="32626"/>
    <cellStyle name="Normal 2 4 2 3 5 3 4" xfId="32627"/>
    <cellStyle name="Normal 2 4 2 3 5 3 5" xfId="32628"/>
    <cellStyle name="Normal 2 4 2 3 5 4" xfId="12887"/>
    <cellStyle name="Normal 2 4 2 3 5 4 2" xfId="32629"/>
    <cellStyle name="Normal 2 4 2 3 5 4 3" xfId="32630"/>
    <cellStyle name="Normal 2 4 2 3 5 5" xfId="12888"/>
    <cellStyle name="Normal 2 4 2 3 5 5 2" xfId="32631"/>
    <cellStyle name="Normal 2 4 2 3 5 5 3" xfId="32632"/>
    <cellStyle name="Normal 2 4 2 3 5 6" xfId="32633"/>
    <cellStyle name="Normal 2 4 2 3 5 7" xfId="32634"/>
    <cellStyle name="Normal 2 4 2 3 6" xfId="12889"/>
    <cellStyle name="Normal 2 4 2 3 6 2" xfId="12890"/>
    <cellStyle name="Normal 2 4 2 3 6 2 2" xfId="12891"/>
    <cellStyle name="Normal 2 4 2 3 6 2 2 2" xfId="32635"/>
    <cellStyle name="Normal 2 4 2 3 6 2 2 3" xfId="32636"/>
    <cellStyle name="Normal 2 4 2 3 6 2 3" xfId="12892"/>
    <cellStyle name="Normal 2 4 2 3 6 2 3 2" xfId="32637"/>
    <cellStyle name="Normal 2 4 2 3 6 2 3 3" xfId="32638"/>
    <cellStyle name="Normal 2 4 2 3 6 2 4" xfId="32639"/>
    <cellStyle name="Normal 2 4 2 3 6 2 5" xfId="32640"/>
    <cellStyle name="Normal 2 4 2 3 6 3" xfId="12893"/>
    <cellStyle name="Normal 2 4 2 3 6 3 2" xfId="32641"/>
    <cellStyle name="Normal 2 4 2 3 6 3 3" xfId="32642"/>
    <cellStyle name="Normal 2 4 2 3 6 4" xfId="12894"/>
    <cellStyle name="Normal 2 4 2 3 6 4 2" xfId="32643"/>
    <cellStyle name="Normal 2 4 2 3 6 4 3" xfId="32644"/>
    <cellStyle name="Normal 2 4 2 3 6 5" xfId="32645"/>
    <cellStyle name="Normal 2 4 2 3 6 6" xfId="32646"/>
    <cellStyle name="Normal 2 4 2 3 7" xfId="12895"/>
    <cellStyle name="Normal 2 4 2 3 7 2" xfId="12896"/>
    <cellStyle name="Normal 2 4 2 3 7 2 2" xfId="32647"/>
    <cellStyle name="Normal 2 4 2 3 7 2 3" xfId="32648"/>
    <cellStyle name="Normal 2 4 2 3 7 3" xfId="12897"/>
    <cellStyle name="Normal 2 4 2 3 7 3 2" xfId="32649"/>
    <cellStyle name="Normal 2 4 2 3 7 3 3" xfId="32650"/>
    <cellStyle name="Normal 2 4 2 3 7 4" xfId="32651"/>
    <cellStyle name="Normal 2 4 2 3 7 5" xfId="32652"/>
    <cellStyle name="Normal 2 4 2 3 8" xfId="12898"/>
    <cellStyle name="Normal 2 4 2 3 8 2" xfId="32653"/>
    <cellStyle name="Normal 2 4 2 3 8 3" xfId="32654"/>
    <cellStyle name="Normal 2 4 2 3 9" xfId="12899"/>
    <cellStyle name="Normal 2 4 2 3 9 2" xfId="32655"/>
    <cellStyle name="Normal 2 4 2 3 9 3" xfId="32656"/>
    <cellStyle name="Normal 2 4 2 30" xfId="32657"/>
    <cellStyle name="Normal 2 4 2 4" xfId="12900"/>
    <cellStyle name="Normal 2 4 2 4 10" xfId="32658"/>
    <cellStyle name="Normal 2 4 2 4 11" xfId="32659"/>
    <cellStyle name="Normal 2 4 2 4 2" xfId="12901"/>
    <cellStyle name="Normal 2 4 2 4 2 2" xfId="12902"/>
    <cellStyle name="Normal 2 4 2 4 2 2 2" xfId="12903"/>
    <cellStyle name="Normal 2 4 2 4 2 2 2 2" xfId="12904"/>
    <cellStyle name="Normal 2 4 2 4 2 2 2 2 2" xfId="12905"/>
    <cellStyle name="Normal 2 4 2 4 2 2 2 2 2 2" xfId="32660"/>
    <cellStyle name="Normal 2 4 2 4 2 2 2 2 2 3" xfId="32661"/>
    <cellStyle name="Normal 2 4 2 4 2 2 2 2 3" xfId="12906"/>
    <cellStyle name="Normal 2 4 2 4 2 2 2 2 3 2" xfId="32662"/>
    <cellStyle name="Normal 2 4 2 4 2 2 2 2 3 3" xfId="32663"/>
    <cellStyle name="Normal 2 4 2 4 2 2 2 2 4" xfId="32664"/>
    <cellStyle name="Normal 2 4 2 4 2 2 2 2 5" xfId="32665"/>
    <cellStyle name="Normal 2 4 2 4 2 2 2 3" xfId="12907"/>
    <cellStyle name="Normal 2 4 2 4 2 2 2 3 2" xfId="32666"/>
    <cellStyle name="Normal 2 4 2 4 2 2 2 3 3" xfId="32667"/>
    <cellStyle name="Normal 2 4 2 4 2 2 2 4" xfId="12908"/>
    <cellStyle name="Normal 2 4 2 4 2 2 2 4 2" xfId="32668"/>
    <cellStyle name="Normal 2 4 2 4 2 2 2 4 3" xfId="32669"/>
    <cellStyle name="Normal 2 4 2 4 2 2 2 5" xfId="32670"/>
    <cellStyle name="Normal 2 4 2 4 2 2 2 6" xfId="32671"/>
    <cellStyle name="Normal 2 4 2 4 2 2 3" xfId="12909"/>
    <cellStyle name="Normal 2 4 2 4 2 2 3 2" xfId="12910"/>
    <cellStyle name="Normal 2 4 2 4 2 2 3 2 2" xfId="32672"/>
    <cellStyle name="Normal 2 4 2 4 2 2 3 2 3" xfId="32673"/>
    <cellStyle name="Normal 2 4 2 4 2 2 3 3" xfId="12911"/>
    <cellStyle name="Normal 2 4 2 4 2 2 3 3 2" xfId="32674"/>
    <cellStyle name="Normal 2 4 2 4 2 2 3 3 3" xfId="32675"/>
    <cellStyle name="Normal 2 4 2 4 2 2 3 4" xfId="32676"/>
    <cellStyle name="Normal 2 4 2 4 2 2 3 5" xfId="32677"/>
    <cellStyle name="Normal 2 4 2 4 2 2 4" xfId="12912"/>
    <cellStyle name="Normal 2 4 2 4 2 2 4 2" xfId="32678"/>
    <cellStyle name="Normal 2 4 2 4 2 2 4 3" xfId="32679"/>
    <cellStyle name="Normal 2 4 2 4 2 2 5" xfId="12913"/>
    <cellStyle name="Normal 2 4 2 4 2 2 5 2" xfId="32680"/>
    <cellStyle name="Normal 2 4 2 4 2 2 5 3" xfId="32681"/>
    <cellStyle name="Normal 2 4 2 4 2 2 6" xfId="32682"/>
    <cellStyle name="Normal 2 4 2 4 2 2 7" xfId="32683"/>
    <cellStyle name="Normal 2 4 2 4 2 3" xfId="12914"/>
    <cellStyle name="Normal 2 4 2 4 2 3 2" xfId="12915"/>
    <cellStyle name="Normal 2 4 2 4 2 3 2 2" xfId="12916"/>
    <cellStyle name="Normal 2 4 2 4 2 3 2 2 2" xfId="32684"/>
    <cellStyle name="Normal 2 4 2 4 2 3 2 2 3" xfId="32685"/>
    <cellStyle name="Normal 2 4 2 4 2 3 2 3" xfId="12917"/>
    <cellStyle name="Normal 2 4 2 4 2 3 2 3 2" xfId="32686"/>
    <cellStyle name="Normal 2 4 2 4 2 3 2 3 3" xfId="32687"/>
    <cellStyle name="Normal 2 4 2 4 2 3 2 4" xfId="32688"/>
    <cellStyle name="Normal 2 4 2 4 2 3 2 5" xfId="32689"/>
    <cellStyle name="Normal 2 4 2 4 2 3 3" xfId="12918"/>
    <cellStyle name="Normal 2 4 2 4 2 3 3 2" xfId="32690"/>
    <cellStyle name="Normal 2 4 2 4 2 3 3 3" xfId="32691"/>
    <cellStyle name="Normal 2 4 2 4 2 3 4" xfId="12919"/>
    <cellStyle name="Normal 2 4 2 4 2 3 4 2" xfId="32692"/>
    <cellStyle name="Normal 2 4 2 4 2 3 4 3" xfId="32693"/>
    <cellStyle name="Normal 2 4 2 4 2 3 5" xfId="32694"/>
    <cellStyle name="Normal 2 4 2 4 2 3 6" xfId="32695"/>
    <cellStyle name="Normal 2 4 2 4 2 4" xfId="12920"/>
    <cellStyle name="Normal 2 4 2 4 2 4 2" xfId="12921"/>
    <cellStyle name="Normal 2 4 2 4 2 4 2 2" xfId="32696"/>
    <cellStyle name="Normal 2 4 2 4 2 4 2 3" xfId="32697"/>
    <cellStyle name="Normal 2 4 2 4 2 4 3" xfId="12922"/>
    <cellStyle name="Normal 2 4 2 4 2 4 3 2" xfId="32698"/>
    <cellStyle name="Normal 2 4 2 4 2 4 3 3" xfId="32699"/>
    <cellStyle name="Normal 2 4 2 4 2 4 4" xfId="32700"/>
    <cellStyle name="Normal 2 4 2 4 2 4 5" xfId="32701"/>
    <cellStyle name="Normal 2 4 2 4 2 5" xfId="12923"/>
    <cellStyle name="Normal 2 4 2 4 2 5 2" xfId="32702"/>
    <cellStyle name="Normal 2 4 2 4 2 5 3" xfId="32703"/>
    <cellStyle name="Normal 2 4 2 4 2 6" xfId="12924"/>
    <cellStyle name="Normal 2 4 2 4 2 6 2" xfId="32704"/>
    <cellStyle name="Normal 2 4 2 4 2 6 3" xfId="32705"/>
    <cellStyle name="Normal 2 4 2 4 2 7" xfId="32706"/>
    <cellStyle name="Normal 2 4 2 4 2 8" xfId="32707"/>
    <cellStyle name="Normal 2 4 2 4 3" xfId="12925"/>
    <cellStyle name="Normal 2 4 2 4 3 2" xfId="12926"/>
    <cellStyle name="Normal 2 4 2 4 3 2 2" xfId="12927"/>
    <cellStyle name="Normal 2 4 2 4 3 2 2 2" xfId="12928"/>
    <cellStyle name="Normal 2 4 2 4 3 2 2 2 2" xfId="12929"/>
    <cellStyle name="Normal 2 4 2 4 3 2 2 2 2 2" xfId="32708"/>
    <cellStyle name="Normal 2 4 2 4 3 2 2 2 2 3" xfId="32709"/>
    <cellStyle name="Normal 2 4 2 4 3 2 2 2 3" xfId="12930"/>
    <cellStyle name="Normal 2 4 2 4 3 2 2 2 3 2" xfId="32710"/>
    <cellStyle name="Normal 2 4 2 4 3 2 2 2 3 3" xfId="32711"/>
    <cellStyle name="Normal 2 4 2 4 3 2 2 2 4" xfId="32712"/>
    <cellStyle name="Normal 2 4 2 4 3 2 2 2 5" xfId="32713"/>
    <cellStyle name="Normal 2 4 2 4 3 2 2 3" xfId="12931"/>
    <cellStyle name="Normal 2 4 2 4 3 2 2 3 2" xfId="32714"/>
    <cellStyle name="Normal 2 4 2 4 3 2 2 3 3" xfId="32715"/>
    <cellStyle name="Normal 2 4 2 4 3 2 2 4" xfId="12932"/>
    <cellStyle name="Normal 2 4 2 4 3 2 2 4 2" xfId="32716"/>
    <cellStyle name="Normal 2 4 2 4 3 2 2 4 3" xfId="32717"/>
    <cellStyle name="Normal 2 4 2 4 3 2 2 5" xfId="32718"/>
    <cellStyle name="Normal 2 4 2 4 3 2 2 6" xfId="32719"/>
    <cellStyle name="Normal 2 4 2 4 3 2 3" xfId="12933"/>
    <cellStyle name="Normal 2 4 2 4 3 2 3 2" xfId="12934"/>
    <cellStyle name="Normal 2 4 2 4 3 2 3 2 2" xfId="32720"/>
    <cellStyle name="Normal 2 4 2 4 3 2 3 2 3" xfId="32721"/>
    <cellStyle name="Normal 2 4 2 4 3 2 3 3" xfId="12935"/>
    <cellStyle name="Normal 2 4 2 4 3 2 3 3 2" xfId="32722"/>
    <cellStyle name="Normal 2 4 2 4 3 2 3 3 3" xfId="32723"/>
    <cellStyle name="Normal 2 4 2 4 3 2 3 4" xfId="32724"/>
    <cellStyle name="Normal 2 4 2 4 3 2 3 5" xfId="32725"/>
    <cellStyle name="Normal 2 4 2 4 3 2 4" xfId="12936"/>
    <cellStyle name="Normal 2 4 2 4 3 2 4 2" xfId="32726"/>
    <cellStyle name="Normal 2 4 2 4 3 2 4 3" xfId="32727"/>
    <cellStyle name="Normal 2 4 2 4 3 2 5" xfId="12937"/>
    <cellStyle name="Normal 2 4 2 4 3 2 5 2" xfId="32728"/>
    <cellStyle name="Normal 2 4 2 4 3 2 5 3" xfId="32729"/>
    <cellStyle name="Normal 2 4 2 4 3 2 6" xfId="32730"/>
    <cellStyle name="Normal 2 4 2 4 3 2 7" xfId="32731"/>
    <cellStyle name="Normal 2 4 2 4 3 3" xfId="12938"/>
    <cellStyle name="Normal 2 4 2 4 3 3 2" xfId="12939"/>
    <cellStyle name="Normal 2 4 2 4 3 3 2 2" xfId="12940"/>
    <cellStyle name="Normal 2 4 2 4 3 3 2 2 2" xfId="32732"/>
    <cellStyle name="Normal 2 4 2 4 3 3 2 2 3" xfId="32733"/>
    <cellStyle name="Normal 2 4 2 4 3 3 2 3" xfId="12941"/>
    <cellStyle name="Normal 2 4 2 4 3 3 2 3 2" xfId="32734"/>
    <cellStyle name="Normal 2 4 2 4 3 3 2 3 3" xfId="32735"/>
    <cellStyle name="Normal 2 4 2 4 3 3 2 4" xfId="32736"/>
    <cellStyle name="Normal 2 4 2 4 3 3 2 5" xfId="32737"/>
    <cellStyle name="Normal 2 4 2 4 3 3 3" xfId="12942"/>
    <cellStyle name="Normal 2 4 2 4 3 3 3 2" xfId="32738"/>
    <cellStyle name="Normal 2 4 2 4 3 3 3 3" xfId="32739"/>
    <cellStyle name="Normal 2 4 2 4 3 3 4" xfId="12943"/>
    <cellStyle name="Normal 2 4 2 4 3 3 4 2" xfId="32740"/>
    <cellStyle name="Normal 2 4 2 4 3 3 4 3" xfId="32741"/>
    <cellStyle name="Normal 2 4 2 4 3 3 5" xfId="32742"/>
    <cellStyle name="Normal 2 4 2 4 3 3 6" xfId="32743"/>
    <cellStyle name="Normal 2 4 2 4 3 4" xfId="12944"/>
    <cellStyle name="Normal 2 4 2 4 3 4 2" xfId="12945"/>
    <cellStyle name="Normal 2 4 2 4 3 4 2 2" xfId="32744"/>
    <cellStyle name="Normal 2 4 2 4 3 4 2 3" xfId="32745"/>
    <cellStyle name="Normal 2 4 2 4 3 4 3" xfId="12946"/>
    <cellStyle name="Normal 2 4 2 4 3 4 3 2" xfId="32746"/>
    <cellStyle name="Normal 2 4 2 4 3 4 3 3" xfId="32747"/>
    <cellStyle name="Normal 2 4 2 4 3 4 4" xfId="32748"/>
    <cellStyle name="Normal 2 4 2 4 3 4 5" xfId="32749"/>
    <cellStyle name="Normal 2 4 2 4 3 5" xfId="12947"/>
    <cellStyle name="Normal 2 4 2 4 3 5 2" xfId="32750"/>
    <cellStyle name="Normal 2 4 2 4 3 5 3" xfId="32751"/>
    <cellStyle name="Normal 2 4 2 4 3 6" xfId="12948"/>
    <cellStyle name="Normal 2 4 2 4 3 6 2" xfId="32752"/>
    <cellStyle name="Normal 2 4 2 4 3 6 3" xfId="32753"/>
    <cellStyle name="Normal 2 4 2 4 3 7" xfId="32754"/>
    <cellStyle name="Normal 2 4 2 4 3 8" xfId="32755"/>
    <cellStyle name="Normal 2 4 2 4 4" xfId="12949"/>
    <cellStyle name="Normal 2 4 2 4 4 2" xfId="12950"/>
    <cellStyle name="Normal 2 4 2 4 4 2 2" xfId="12951"/>
    <cellStyle name="Normal 2 4 2 4 4 2 2 2" xfId="12952"/>
    <cellStyle name="Normal 2 4 2 4 4 2 2 2 2" xfId="12953"/>
    <cellStyle name="Normal 2 4 2 4 4 2 2 2 2 2" xfId="32756"/>
    <cellStyle name="Normal 2 4 2 4 4 2 2 2 2 3" xfId="32757"/>
    <cellStyle name="Normal 2 4 2 4 4 2 2 2 3" xfId="12954"/>
    <cellStyle name="Normal 2 4 2 4 4 2 2 2 3 2" xfId="32758"/>
    <cellStyle name="Normal 2 4 2 4 4 2 2 2 3 3" xfId="32759"/>
    <cellStyle name="Normal 2 4 2 4 4 2 2 2 4" xfId="32760"/>
    <cellStyle name="Normal 2 4 2 4 4 2 2 2 5" xfId="32761"/>
    <cellStyle name="Normal 2 4 2 4 4 2 2 3" xfId="12955"/>
    <cellStyle name="Normal 2 4 2 4 4 2 2 3 2" xfId="32762"/>
    <cellStyle name="Normal 2 4 2 4 4 2 2 3 3" xfId="32763"/>
    <cellStyle name="Normal 2 4 2 4 4 2 2 4" xfId="12956"/>
    <cellStyle name="Normal 2 4 2 4 4 2 2 4 2" xfId="32764"/>
    <cellStyle name="Normal 2 4 2 4 4 2 2 4 3" xfId="32765"/>
    <cellStyle name="Normal 2 4 2 4 4 2 2 5" xfId="32766"/>
    <cellStyle name="Normal 2 4 2 4 4 2 2 6" xfId="32767"/>
    <cellStyle name="Normal 2 4 2 4 4 2 3" xfId="12957"/>
    <cellStyle name="Normal 2 4 2 4 4 2 3 2" xfId="12958"/>
    <cellStyle name="Normal 2 4 2 4 4 2 3 2 2" xfId="32768"/>
    <cellStyle name="Normal 2 4 2 4 4 2 3 2 3" xfId="32769"/>
    <cellStyle name="Normal 2 4 2 4 4 2 3 3" xfId="12959"/>
    <cellStyle name="Normal 2 4 2 4 4 2 3 3 2" xfId="32770"/>
    <cellStyle name="Normal 2 4 2 4 4 2 3 3 3" xfId="32771"/>
    <cellStyle name="Normal 2 4 2 4 4 2 3 4" xfId="32772"/>
    <cellStyle name="Normal 2 4 2 4 4 2 3 5" xfId="32773"/>
    <cellStyle name="Normal 2 4 2 4 4 2 4" xfId="12960"/>
    <cellStyle name="Normal 2 4 2 4 4 2 4 2" xfId="32774"/>
    <cellStyle name="Normal 2 4 2 4 4 2 4 3" xfId="32775"/>
    <cellStyle name="Normal 2 4 2 4 4 2 5" xfId="12961"/>
    <cellStyle name="Normal 2 4 2 4 4 2 5 2" xfId="32776"/>
    <cellStyle name="Normal 2 4 2 4 4 2 5 3" xfId="32777"/>
    <cellStyle name="Normal 2 4 2 4 4 2 6" xfId="32778"/>
    <cellStyle name="Normal 2 4 2 4 4 2 7" xfId="32779"/>
    <cellStyle name="Normal 2 4 2 4 4 3" xfId="12962"/>
    <cellStyle name="Normal 2 4 2 4 4 3 2" xfId="12963"/>
    <cellStyle name="Normal 2 4 2 4 4 3 2 2" xfId="12964"/>
    <cellStyle name="Normal 2 4 2 4 4 3 2 2 2" xfId="32780"/>
    <cellStyle name="Normal 2 4 2 4 4 3 2 2 3" xfId="32781"/>
    <cellStyle name="Normal 2 4 2 4 4 3 2 3" xfId="12965"/>
    <cellStyle name="Normal 2 4 2 4 4 3 2 3 2" xfId="32782"/>
    <cellStyle name="Normal 2 4 2 4 4 3 2 3 3" xfId="32783"/>
    <cellStyle name="Normal 2 4 2 4 4 3 2 4" xfId="32784"/>
    <cellStyle name="Normal 2 4 2 4 4 3 2 5" xfId="32785"/>
    <cellStyle name="Normal 2 4 2 4 4 3 3" xfId="12966"/>
    <cellStyle name="Normal 2 4 2 4 4 3 3 2" xfId="32786"/>
    <cellStyle name="Normal 2 4 2 4 4 3 3 3" xfId="32787"/>
    <cellStyle name="Normal 2 4 2 4 4 3 4" xfId="12967"/>
    <cellStyle name="Normal 2 4 2 4 4 3 4 2" xfId="32788"/>
    <cellStyle name="Normal 2 4 2 4 4 3 4 3" xfId="32789"/>
    <cellStyle name="Normal 2 4 2 4 4 3 5" xfId="32790"/>
    <cellStyle name="Normal 2 4 2 4 4 3 6" xfId="32791"/>
    <cellStyle name="Normal 2 4 2 4 4 4" xfId="12968"/>
    <cellStyle name="Normal 2 4 2 4 4 4 2" xfId="12969"/>
    <cellStyle name="Normal 2 4 2 4 4 4 2 2" xfId="32792"/>
    <cellStyle name="Normal 2 4 2 4 4 4 2 3" xfId="32793"/>
    <cellStyle name="Normal 2 4 2 4 4 4 3" xfId="12970"/>
    <cellStyle name="Normal 2 4 2 4 4 4 3 2" xfId="32794"/>
    <cellStyle name="Normal 2 4 2 4 4 4 3 3" xfId="32795"/>
    <cellStyle name="Normal 2 4 2 4 4 4 4" xfId="32796"/>
    <cellStyle name="Normal 2 4 2 4 4 4 5" xfId="32797"/>
    <cellStyle name="Normal 2 4 2 4 4 5" xfId="12971"/>
    <cellStyle name="Normal 2 4 2 4 4 5 2" xfId="32798"/>
    <cellStyle name="Normal 2 4 2 4 4 5 3" xfId="32799"/>
    <cellStyle name="Normal 2 4 2 4 4 6" xfId="12972"/>
    <cellStyle name="Normal 2 4 2 4 4 6 2" xfId="32800"/>
    <cellStyle name="Normal 2 4 2 4 4 6 3" xfId="32801"/>
    <cellStyle name="Normal 2 4 2 4 4 7" xfId="32802"/>
    <cellStyle name="Normal 2 4 2 4 4 8" xfId="32803"/>
    <cellStyle name="Normal 2 4 2 4 5" xfId="12973"/>
    <cellStyle name="Normal 2 4 2 4 5 2" xfId="12974"/>
    <cellStyle name="Normal 2 4 2 4 5 2 2" xfId="12975"/>
    <cellStyle name="Normal 2 4 2 4 5 2 2 2" xfId="12976"/>
    <cellStyle name="Normal 2 4 2 4 5 2 2 2 2" xfId="32804"/>
    <cellStyle name="Normal 2 4 2 4 5 2 2 2 3" xfId="32805"/>
    <cellStyle name="Normal 2 4 2 4 5 2 2 3" xfId="12977"/>
    <cellStyle name="Normal 2 4 2 4 5 2 2 3 2" xfId="32806"/>
    <cellStyle name="Normal 2 4 2 4 5 2 2 3 3" xfId="32807"/>
    <cellStyle name="Normal 2 4 2 4 5 2 2 4" xfId="32808"/>
    <cellStyle name="Normal 2 4 2 4 5 2 2 5" xfId="32809"/>
    <cellStyle name="Normal 2 4 2 4 5 2 3" xfId="12978"/>
    <cellStyle name="Normal 2 4 2 4 5 2 3 2" xfId="32810"/>
    <cellStyle name="Normal 2 4 2 4 5 2 3 3" xfId="32811"/>
    <cellStyle name="Normal 2 4 2 4 5 2 4" xfId="12979"/>
    <cellStyle name="Normal 2 4 2 4 5 2 4 2" xfId="32812"/>
    <cellStyle name="Normal 2 4 2 4 5 2 4 3" xfId="32813"/>
    <cellStyle name="Normal 2 4 2 4 5 2 5" xfId="32814"/>
    <cellStyle name="Normal 2 4 2 4 5 2 6" xfId="32815"/>
    <cellStyle name="Normal 2 4 2 4 5 3" xfId="12980"/>
    <cellStyle name="Normal 2 4 2 4 5 3 2" xfId="12981"/>
    <cellStyle name="Normal 2 4 2 4 5 3 2 2" xfId="32816"/>
    <cellStyle name="Normal 2 4 2 4 5 3 2 3" xfId="32817"/>
    <cellStyle name="Normal 2 4 2 4 5 3 3" xfId="12982"/>
    <cellStyle name="Normal 2 4 2 4 5 3 3 2" xfId="32818"/>
    <cellStyle name="Normal 2 4 2 4 5 3 3 3" xfId="32819"/>
    <cellStyle name="Normal 2 4 2 4 5 3 4" xfId="32820"/>
    <cellStyle name="Normal 2 4 2 4 5 3 5" xfId="32821"/>
    <cellStyle name="Normal 2 4 2 4 5 4" xfId="12983"/>
    <cellStyle name="Normal 2 4 2 4 5 4 2" xfId="32822"/>
    <cellStyle name="Normal 2 4 2 4 5 4 3" xfId="32823"/>
    <cellStyle name="Normal 2 4 2 4 5 5" xfId="12984"/>
    <cellStyle name="Normal 2 4 2 4 5 5 2" xfId="32824"/>
    <cellStyle name="Normal 2 4 2 4 5 5 3" xfId="32825"/>
    <cellStyle name="Normal 2 4 2 4 5 6" xfId="32826"/>
    <cellStyle name="Normal 2 4 2 4 5 7" xfId="32827"/>
    <cellStyle name="Normal 2 4 2 4 6" xfId="12985"/>
    <cellStyle name="Normal 2 4 2 4 6 2" xfId="12986"/>
    <cellStyle name="Normal 2 4 2 4 6 2 2" xfId="12987"/>
    <cellStyle name="Normal 2 4 2 4 6 2 2 2" xfId="32828"/>
    <cellStyle name="Normal 2 4 2 4 6 2 2 3" xfId="32829"/>
    <cellStyle name="Normal 2 4 2 4 6 2 3" xfId="12988"/>
    <cellStyle name="Normal 2 4 2 4 6 2 3 2" xfId="32830"/>
    <cellStyle name="Normal 2 4 2 4 6 2 3 3" xfId="32831"/>
    <cellStyle name="Normal 2 4 2 4 6 2 4" xfId="32832"/>
    <cellStyle name="Normal 2 4 2 4 6 2 5" xfId="32833"/>
    <cellStyle name="Normal 2 4 2 4 6 3" xfId="12989"/>
    <cellStyle name="Normal 2 4 2 4 6 3 2" xfId="32834"/>
    <cellStyle name="Normal 2 4 2 4 6 3 3" xfId="32835"/>
    <cellStyle name="Normal 2 4 2 4 6 4" xfId="12990"/>
    <cellStyle name="Normal 2 4 2 4 6 4 2" xfId="32836"/>
    <cellStyle name="Normal 2 4 2 4 6 4 3" xfId="32837"/>
    <cellStyle name="Normal 2 4 2 4 6 5" xfId="32838"/>
    <cellStyle name="Normal 2 4 2 4 6 6" xfId="32839"/>
    <cellStyle name="Normal 2 4 2 4 7" xfId="12991"/>
    <cellStyle name="Normal 2 4 2 4 7 2" xfId="12992"/>
    <cellStyle name="Normal 2 4 2 4 7 2 2" xfId="32840"/>
    <cellStyle name="Normal 2 4 2 4 7 2 3" xfId="32841"/>
    <cellStyle name="Normal 2 4 2 4 7 3" xfId="12993"/>
    <cellStyle name="Normal 2 4 2 4 7 3 2" xfId="32842"/>
    <cellStyle name="Normal 2 4 2 4 7 3 3" xfId="32843"/>
    <cellStyle name="Normal 2 4 2 4 7 4" xfId="32844"/>
    <cellStyle name="Normal 2 4 2 4 7 5" xfId="32845"/>
    <cellStyle name="Normal 2 4 2 4 8" xfId="12994"/>
    <cellStyle name="Normal 2 4 2 4 8 2" xfId="32846"/>
    <cellStyle name="Normal 2 4 2 4 8 3" xfId="32847"/>
    <cellStyle name="Normal 2 4 2 4 9" xfId="12995"/>
    <cellStyle name="Normal 2 4 2 4 9 2" xfId="32848"/>
    <cellStyle name="Normal 2 4 2 4 9 3" xfId="32849"/>
    <cellStyle name="Normal 2 4 2 5" xfId="12996"/>
    <cellStyle name="Normal 2 4 2 5 10" xfId="32850"/>
    <cellStyle name="Normal 2 4 2 5 11" xfId="32851"/>
    <cellStyle name="Normal 2 4 2 5 2" xfId="12997"/>
    <cellStyle name="Normal 2 4 2 5 2 2" xfId="12998"/>
    <cellStyle name="Normal 2 4 2 5 2 2 2" xfId="12999"/>
    <cellStyle name="Normal 2 4 2 5 2 2 2 2" xfId="13000"/>
    <cellStyle name="Normal 2 4 2 5 2 2 2 2 2" xfId="13001"/>
    <cellStyle name="Normal 2 4 2 5 2 2 2 2 2 2" xfId="32852"/>
    <cellStyle name="Normal 2 4 2 5 2 2 2 2 2 3" xfId="32853"/>
    <cellStyle name="Normal 2 4 2 5 2 2 2 2 3" xfId="13002"/>
    <cellStyle name="Normal 2 4 2 5 2 2 2 2 3 2" xfId="32854"/>
    <cellStyle name="Normal 2 4 2 5 2 2 2 2 3 3" xfId="32855"/>
    <cellStyle name="Normal 2 4 2 5 2 2 2 2 4" xfId="32856"/>
    <cellStyle name="Normal 2 4 2 5 2 2 2 2 5" xfId="32857"/>
    <cellStyle name="Normal 2 4 2 5 2 2 2 3" xfId="13003"/>
    <cellStyle name="Normal 2 4 2 5 2 2 2 3 2" xfId="32858"/>
    <cellStyle name="Normal 2 4 2 5 2 2 2 3 3" xfId="32859"/>
    <cellStyle name="Normal 2 4 2 5 2 2 2 4" xfId="13004"/>
    <cellStyle name="Normal 2 4 2 5 2 2 2 4 2" xfId="32860"/>
    <cellStyle name="Normal 2 4 2 5 2 2 2 4 3" xfId="32861"/>
    <cellStyle name="Normal 2 4 2 5 2 2 2 5" xfId="32862"/>
    <cellStyle name="Normal 2 4 2 5 2 2 2 6" xfId="32863"/>
    <cellStyle name="Normal 2 4 2 5 2 2 3" xfId="13005"/>
    <cellStyle name="Normal 2 4 2 5 2 2 3 2" xfId="13006"/>
    <cellStyle name="Normal 2 4 2 5 2 2 3 2 2" xfId="32864"/>
    <cellStyle name="Normal 2 4 2 5 2 2 3 2 3" xfId="32865"/>
    <cellStyle name="Normal 2 4 2 5 2 2 3 3" xfId="13007"/>
    <cellStyle name="Normal 2 4 2 5 2 2 3 3 2" xfId="32866"/>
    <cellStyle name="Normal 2 4 2 5 2 2 3 3 3" xfId="32867"/>
    <cellStyle name="Normal 2 4 2 5 2 2 3 4" xfId="32868"/>
    <cellStyle name="Normal 2 4 2 5 2 2 3 5" xfId="32869"/>
    <cellStyle name="Normal 2 4 2 5 2 2 4" xfId="13008"/>
    <cellStyle name="Normal 2 4 2 5 2 2 4 2" xfId="32870"/>
    <cellStyle name="Normal 2 4 2 5 2 2 4 3" xfId="32871"/>
    <cellStyle name="Normal 2 4 2 5 2 2 5" xfId="13009"/>
    <cellStyle name="Normal 2 4 2 5 2 2 5 2" xfId="32872"/>
    <cellStyle name="Normal 2 4 2 5 2 2 5 3" xfId="32873"/>
    <cellStyle name="Normal 2 4 2 5 2 2 6" xfId="32874"/>
    <cellStyle name="Normal 2 4 2 5 2 2 7" xfId="32875"/>
    <cellStyle name="Normal 2 4 2 5 2 3" xfId="13010"/>
    <cellStyle name="Normal 2 4 2 5 2 3 2" xfId="13011"/>
    <cellStyle name="Normal 2 4 2 5 2 3 2 2" xfId="13012"/>
    <cellStyle name="Normal 2 4 2 5 2 3 2 2 2" xfId="32876"/>
    <cellStyle name="Normal 2 4 2 5 2 3 2 2 3" xfId="32877"/>
    <cellStyle name="Normal 2 4 2 5 2 3 2 3" xfId="13013"/>
    <cellStyle name="Normal 2 4 2 5 2 3 2 3 2" xfId="32878"/>
    <cellStyle name="Normal 2 4 2 5 2 3 2 3 3" xfId="32879"/>
    <cellStyle name="Normal 2 4 2 5 2 3 2 4" xfId="32880"/>
    <cellStyle name="Normal 2 4 2 5 2 3 2 5" xfId="32881"/>
    <cellStyle name="Normal 2 4 2 5 2 3 3" xfId="13014"/>
    <cellStyle name="Normal 2 4 2 5 2 3 3 2" xfId="32882"/>
    <cellStyle name="Normal 2 4 2 5 2 3 3 3" xfId="32883"/>
    <cellStyle name="Normal 2 4 2 5 2 3 4" xfId="13015"/>
    <cellStyle name="Normal 2 4 2 5 2 3 4 2" xfId="32884"/>
    <cellStyle name="Normal 2 4 2 5 2 3 4 3" xfId="32885"/>
    <cellStyle name="Normal 2 4 2 5 2 3 5" xfId="32886"/>
    <cellStyle name="Normal 2 4 2 5 2 3 6" xfId="32887"/>
    <cellStyle name="Normal 2 4 2 5 2 4" xfId="13016"/>
    <cellStyle name="Normal 2 4 2 5 2 4 2" xfId="13017"/>
    <cellStyle name="Normal 2 4 2 5 2 4 2 2" xfId="32888"/>
    <cellStyle name="Normal 2 4 2 5 2 4 2 3" xfId="32889"/>
    <cellStyle name="Normal 2 4 2 5 2 4 3" xfId="13018"/>
    <cellStyle name="Normal 2 4 2 5 2 4 3 2" xfId="32890"/>
    <cellStyle name="Normal 2 4 2 5 2 4 3 3" xfId="32891"/>
    <cellStyle name="Normal 2 4 2 5 2 4 4" xfId="32892"/>
    <cellStyle name="Normal 2 4 2 5 2 4 5" xfId="32893"/>
    <cellStyle name="Normal 2 4 2 5 2 5" xfId="13019"/>
    <cellStyle name="Normal 2 4 2 5 2 5 2" xfId="32894"/>
    <cellStyle name="Normal 2 4 2 5 2 5 3" xfId="32895"/>
    <cellStyle name="Normal 2 4 2 5 2 6" xfId="13020"/>
    <cellStyle name="Normal 2 4 2 5 2 6 2" xfId="32896"/>
    <cellStyle name="Normal 2 4 2 5 2 6 3" xfId="32897"/>
    <cellStyle name="Normal 2 4 2 5 2 7" xfId="32898"/>
    <cellStyle name="Normal 2 4 2 5 2 8" xfId="32899"/>
    <cellStyle name="Normal 2 4 2 5 3" xfId="13021"/>
    <cellStyle name="Normal 2 4 2 5 3 2" xfId="13022"/>
    <cellStyle name="Normal 2 4 2 5 3 2 2" xfId="13023"/>
    <cellStyle name="Normal 2 4 2 5 3 2 2 2" xfId="13024"/>
    <cellStyle name="Normal 2 4 2 5 3 2 2 2 2" xfId="13025"/>
    <cellStyle name="Normal 2 4 2 5 3 2 2 2 2 2" xfId="32900"/>
    <cellStyle name="Normal 2 4 2 5 3 2 2 2 2 3" xfId="32901"/>
    <cellStyle name="Normal 2 4 2 5 3 2 2 2 3" xfId="13026"/>
    <cellStyle name="Normal 2 4 2 5 3 2 2 2 3 2" xfId="32902"/>
    <cellStyle name="Normal 2 4 2 5 3 2 2 2 3 3" xfId="32903"/>
    <cellStyle name="Normal 2 4 2 5 3 2 2 2 4" xfId="32904"/>
    <cellStyle name="Normal 2 4 2 5 3 2 2 2 5" xfId="32905"/>
    <cellStyle name="Normal 2 4 2 5 3 2 2 3" xfId="13027"/>
    <cellStyle name="Normal 2 4 2 5 3 2 2 3 2" xfId="32906"/>
    <cellStyle name="Normal 2 4 2 5 3 2 2 3 3" xfId="32907"/>
    <cellStyle name="Normal 2 4 2 5 3 2 2 4" xfId="13028"/>
    <cellStyle name="Normal 2 4 2 5 3 2 2 4 2" xfId="32908"/>
    <cellStyle name="Normal 2 4 2 5 3 2 2 4 3" xfId="32909"/>
    <cellStyle name="Normal 2 4 2 5 3 2 2 5" xfId="32910"/>
    <cellStyle name="Normal 2 4 2 5 3 2 2 6" xfId="32911"/>
    <cellStyle name="Normal 2 4 2 5 3 2 3" xfId="13029"/>
    <cellStyle name="Normal 2 4 2 5 3 2 3 2" xfId="13030"/>
    <cellStyle name="Normal 2 4 2 5 3 2 3 2 2" xfId="32912"/>
    <cellStyle name="Normal 2 4 2 5 3 2 3 2 3" xfId="32913"/>
    <cellStyle name="Normal 2 4 2 5 3 2 3 3" xfId="13031"/>
    <cellStyle name="Normal 2 4 2 5 3 2 3 3 2" xfId="32914"/>
    <cellStyle name="Normal 2 4 2 5 3 2 3 3 3" xfId="32915"/>
    <cellStyle name="Normal 2 4 2 5 3 2 3 4" xfId="32916"/>
    <cellStyle name="Normal 2 4 2 5 3 2 3 5" xfId="32917"/>
    <cellStyle name="Normal 2 4 2 5 3 2 4" xfId="13032"/>
    <cellStyle name="Normal 2 4 2 5 3 2 4 2" xfId="32918"/>
    <cellStyle name="Normal 2 4 2 5 3 2 4 3" xfId="32919"/>
    <cellStyle name="Normal 2 4 2 5 3 2 5" xfId="13033"/>
    <cellStyle name="Normal 2 4 2 5 3 2 5 2" xfId="32920"/>
    <cellStyle name="Normal 2 4 2 5 3 2 5 3" xfId="32921"/>
    <cellStyle name="Normal 2 4 2 5 3 2 6" xfId="32922"/>
    <cellStyle name="Normal 2 4 2 5 3 2 7" xfId="32923"/>
    <cellStyle name="Normal 2 4 2 5 3 3" xfId="13034"/>
    <cellStyle name="Normal 2 4 2 5 3 3 2" xfId="13035"/>
    <cellStyle name="Normal 2 4 2 5 3 3 2 2" xfId="13036"/>
    <cellStyle name="Normal 2 4 2 5 3 3 2 2 2" xfId="32924"/>
    <cellStyle name="Normal 2 4 2 5 3 3 2 2 3" xfId="32925"/>
    <cellStyle name="Normal 2 4 2 5 3 3 2 3" xfId="13037"/>
    <cellStyle name="Normal 2 4 2 5 3 3 2 3 2" xfId="32926"/>
    <cellStyle name="Normal 2 4 2 5 3 3 2 3 3" xfId="32927"/>
    <cellStyle name="Normal 2 4 2 5 3 3 2 4" xfId="32928"/>
    <cellStyle name="Normal 2 4 2 5 3 3 2 5" xfId="32929"/>
    <cellStyle name="Normal 2 4 2 5 3 3 3" xfId="13038"/>
    <cellStyle name="Normal 2 4 2 5 3 3 3 2" xfId="32930"/>
    <cellStyle name="Normal 2 4 2 5 3 3 3 3" xfId="32931"/>
    <cellStyle name="Normal 2 4 2 5 3 3 4" xfId="13039"/>
    <cellStyle name="Normal 2 4 2 5 3 3 4 2" xfId="32932"/>
    <cellStyle name="Normal 2 4 2 5 3 3 4 3" xfId="32933"/>
    <cellStyle name="Normal 2 4 2 5 3 3 5" xfId="32934"/>
    <cellStyle name="Normal 2 4 2 5 3 3 6" xfId="32935"/>
    <cellStyle name="Normal 2 4 2 5 3 4" xfId="13040"/>
    <cellStyle name="Normal 2 4 2 5 3 4 2" xfId="13041"/>
    <cellStyle name="Normal 2 4 2 5 3 4 2 2" xfId="32936"/>
    <cellStyle name="Normal 2 4 2 5 3 4 2 3" xfId="32937"/>
    <cellStyle name="Normal 2 4 2 5 3 4 3" xfId="13042"/>
    <cellStyle name="Normal 2 4 2 5 3 4 3 2" xfId="32938"/>
    <cellStyle name="Normal 2 4 2 5 3 4 3 3" xfId="32939"/>
    <cellStyle name="Normal 2 4 2 5 3 4 4" xfId="32940"/>
    <cellStyle name="Normal 2 4 2 5 3 4 5" xfId="32941"/>
    <cellStyle name="Normal 2 4 2 5 3 5" xfId="13043"/>
    <cellStyle name="Normal 2 4 2 5 3 5 2" xfId="32942"/>
    <cellStyle name="Normal 2 4 2 5 3 5 3" xfId="32943"/>
    <cellStyle name="Normal 2 4 2 5 3 6" xfId="13044"/>
    <cellStyle name="Normal 2 4 2 5 3 6 2" xfId="32944"/>
    <cellStyle name="Normal 2 4 2 5 3 6 3" xfId="32945"/>
    <cellStyle name="Normal 2 4 2 5 3 7" xfId="32946"/>
    <cellStyle name="Normal 2 4 2 5 3 8" xfId="32947"/>
    <cellStyle name="Normal 2 4 2 5 4" xfId="13045"/>
    <cellStyle name="Normal 2 4 2 5 4 2" xfId="13046"/>
    <cellStyle name="Normal 2 4 2 5 4 2 2" xfId="13047"/>
    <cellStyle name="Normal 2 4 2 5 4 2 2 2" xfId="13048"/>
    <cellStyle name="Normal 2 4 2 5 4 2 2 2 2" xfId="13049"/>
    <cellStyle name="Normal 2 4 2 5 4 2 2 2 2 2" xfId="32948"/>
    <cellStyle name="Normal 2 4 2 5 4 2 2 2 2 3" xfId="32949"/>
    <cellStyle name="Normal 2 4 2 5 4 2 2 2 3" xfId="13050"/>
    <cellStyle name="Normal 2 4 2 5 4 2 2 2 3 2" xfId="32950"/>
    <cellStyle name="Normal 2 4 2 5 4 2 2 2 3 3" xfId="32951"/>
    <cellStyle name="Normal 2 4 2 5 4 2 2 2 4" xfId="32952"/>
    <cellStyle name="Normal 2 4 2 5 4 2 2 2 5" xfId="32953"/>
    <cellStyle name="Normal 2 4 2 5 4 2 2 3" xfId="13051"/>
    <cellStyle name="Normal 2 4 2 5 4 2 2 3 2" xfId="32954"/>
    <cellStyle name="Normal 2 4 2 5 4 2 2 3 3" xfId="32955"/>
    <cellStyle name="Normal 2 4 2 5 4 2 2 4" xfId="13052"/>
    <cellStyle name="Normal 2 4 2 5 4 2 2 4 2" xfId="32956"/>
    <cellStyle name="Normal 2 4 2 5 4 2 2 4 3" xfId="32957"/>
    <cellStyle name="Normal 2 4 2 5 4 2 2 5" xfId="32958"/>
    <cellStyle name="Normal 2 4 2 5 4 2 2 6" xfId="32959"/>
    <cellStyle name="Normal 2 4 2 5 4 2 3" xfId="13053"/>
    <cellStyle name="Normal 2 4 2 5 4 2 3 2" xfId="13054"/>
    <cellStyle name="Normal 2 4 2 5 4 2 3 2 2" xfId="32960"/>
    <cellStyle name="Normal 2 4 2 5 4 2 3 2 3" xfId="32961"/>
    <cellStyle name="Normal 2 4 2 5 4 2 3 3" xfId="13055"/>
    <cellStyle name="Normal 2 4 2 5 4 2 3 3 2" xfId="32962"/>
    <cellStyle name="Normal 2 4 2 5 4 2 3 3 3" xfId="32963"/>
    <cellStyle name="Normal 2 4 2 5 4 2 3 4" xfId="32964"/>
    <cellStyle name="Normal 2 4 2 5 4 2 3 5" xfId="32965"/>
    <cellStyle name="Normal 2 4 2 5 4 2 4" xfId="13056"/>
    <cellStyle name="Normal 2 4 2 5 4 2 4 2" xfId="32966"/>
    <cellStyle name="Normal 2 4 2 5 4 2 4 3" xfId="32967"/>
    <cellStyle name="Normal 2 4 2 5 4 2 5" xfId="13057"/>
    <cellStyle name="Normal 2 4 2 5 4 2 5 2" xfId="32968"/>
    <cellStyle name="Normal 2 4 2 5 4 2 5 3" xfId="32969"/>
    <cellStyle name="Normal 2 4 2 5 4 2 6" xfId="32970"/>
    <cellStyle name="Normal 2 4 2 5 4 2 7" xfId="32971"/>
    <cellStyle name="Normal 2 4 2 5 4 3" xfId="13058"/>
    <cellStyle name="Normal 2 4 2 5 4 3 2" xfId="13059"/>
    <cellStyle name="Normal 2 4 2 5 4 3 2 2" xfId="13060"/>
    <cellStyle name="Normal 2 4 2 5 4 3 2 2 2" xfId="32972"/>
    <cellStyle name="Normal 2 4 2 5 4 3 2 2 3" xfId="32973"/>
    <cellStyle name="Normal 2 4 2 5 4 3 2 3" xfId="13061"/>
    <cellStyle name="Normal 2 4 2 5 4 3 2 3 2" xfId="32974"/>
    <cellStyle name="Normal 2 4 2 5 4 3 2 3 3" xfId="32975"/>
    <cellStyle name="Normal 2 4 2 5 4 3 2 4" xfId="32976"/>
    <cellStyle name="Normal 2 4 2 5 4 3 2 5" xfId="32977"/>
    <cellStyle name="Normal 2 4 2 5 4 3 3" xfId="13062"/>
    <cellStyle name="Normal 2 4 2 5 4 3 3 2" xfId="32978"/>
    <cellStyle name="Normal 2 4 2 5 4 3 3 3" xfId="32979"/>
    <cellStyle name="Normal 2 4 2 5 4 3 4" xfId="13063"/>
    <cellStyle name="Normal 2 4 2 5 4 3 4 2" xfId="32980"/>
    <cellStyle name="Normal 2 4 2 5 4 3 4 3" xfId="32981"/>
    <cellStyle name="Normal 2 4 2 5 4 3 5" xfId="32982"/>
    <cellStyle name="Normal 2 4 2 5 4 3 6" xfId="32983"/>
    <cellStyle name="Normal 2 4 2 5 4 4" xfId="13064"/>
    <cellStyle name="Normal 2 4 2 5 4 4 2" xfId="13065"/>
    <cellStyle name="Normal 2 4 2 5 4 4 2 2" xfId="32984"/>
    <cellStyle name="Normal 2 4 2 5 4 4 2 3" xfId="32985"/>
    <cellStyle name="Normal 2 4 2 5 4 4 3" xfId="13066"/>
    <cellStyle name="Normal 2 4 2 5 4 4 3 2" xfId="32986"/>
    <cellStyle name="Normal 2 4 2 5 4 4 3 3" xfId="32987"/>
    <cellStyle name="Normal 2 4 2 5 4 4 4" xfId="32988"/>
    <cellStyle name="Normal 2 4 2 5 4 4 5" xfId="32989"/>
    <cellStyle name="Normal 2 4 2 5 4 5" xfId="13067"/>
    <cellStyle name="Normal 2 4 2 5 4 5 2" xfId="32990"/>
    <cellStyle name="Normal 2 4 2 5 4 5 3" xfId="32991"/>
    <cellStyle name="Normal 2 4 2 5 4 6" xfId="13068"/>
    <cellStyle name="Normal 2 4 2 5 4 6 2" xfId="32992"/>
    <cellStyle name="Normal 2 4 2 5 4 6 3" xfId="32993"/>
    <cellStyle name="Normal 2 4 2 5 4 7" xfId="32994"/>
    <cellStyle name="Normal 2 4 2 5 4 8" xfId="32995"/>
    <cellStyle name="Normal 2 4 2 5 5" xfId="13069"/>
    <cellStyle name="Normal 2 4 2 5 5 2" xfId="13070"/>
    <cellStyle name="Normal 2 4 2 5 5 2 2" xfId="13071"/>
    <cellStyle name="Normal 2 4 2 5 5 2 2 2" xfId="13072"/>
    <cellStyle name="Normal 2 4 2 5 5 2 2 2 2" xfId="32996"/>
    <cellStyle name="Normal 2 4 2 5 5 2 2 2 3" xfId="32997"/>
    <cellStyle name="Normal 2 4 2 5 5 2 2 3" xfId="13073"/>
    <cellStyle name="Normal 2 4 2 5 5 2 2 3 2" xfId="32998"/>
    <cellStyle name="Normal 2 4 2 5 5 2 2 3 3" xfId="32999"/>
    <cellStyle name="Normal 2 4 2 5 5 2 2 4" xfId="33000"/>
    <cellStyle name="Normal 2 4 2 5 5 2 2 5" xfId="33001"/>
    <cellStyle name="Normal 2 4 2 5 5 2 3" xfId="13074"/>
    <cellStyle name="Normal 2 4 2 5 5 2 3 2" xfId="33002"/>
    <cellStyle name="Normal 2 4 2 5 5 2 3 3" xfId="33003"/>
    <cellStyle name="Normal 2 4 2 5 5 2 4" xfId="13075"/>
    <cellStyle name="Normal 2 4 2 5 5 2 4 2" xfId="33004"/>
    <cellStyle name="Normal 2 4 2 5 5 2 4 3" xfId="33005"/>
    <cellStyle name="Normal 2 4 2 5 5 2 5" xfId="33006"/>
    <cellStyle name="Normal 2 4 2 5 5 2 6" xfId="33007"/>
    <cellStyle name="Normal 2 4 2 5 5 3" xfId="13076"/>
    <cellStyle name="Normal 2 4 2 5 5 3 2" xfId="13077"/>
    <cellStyle name="Normal 2 4 2 5 5 3 2 2" xfId="33008"/>
    <cellStyle name="Normal 2 4 2 5 5 3 2 3" xfId="33009"/>
    <cellStyle name="Normal 2 4 2 5 5 3 3" xfId="13078"/>
    <cellStyle name="Normal 2 4 2 5 5 3 3 2" xfId="33010"/>
    <cellStyle name="Normal 2 4 2 5 5 3 3 3" xfId="33011"/>
    <cellStyle name="Normal 2 4 2 5 5 3 4" xfId="33012"/>
    <cellStyle name="Normal 2 4 2 5 5 3 5" xfId="33013"/>
    <cellStyle name="Normal 2 4 2 5 5 4" xfId="13079"/>
    <cellStyle name="Normal 2 4 2 5 5 4 2" xfId="33014"/>
    <cellStyle name="Normal 2 4 2 5 5 4 3" xfId="33015"/>
    <cellStyle name="Normal 2 4 2 5 5 5" xfId="13080"/>
    <cellStyle name="Normal 2 4 2 5 5 5 2" xfId="33016"/>
    <cellStyle name="Normal 2 4 2 5 5 5 3" xfId="33017"/>
    <cellStyle name="Normal 2 4 2 5 5 6" xfId="33018"/>
    <cellStyle name="Normal 2 4 2 5 5 7" xfId="33019"/>
    <cellStyle name="Normal 2 4 2 5 6" xfId="13081"/>
    <cellStyle name="Normal 2 4 2 5 6 2" xfId="13082"/>
    <cellStyle name="Normal 2 4 2 5 6 2 2" xfId="13083"/>
    <cellStyle name="Normal 2 4 2 5 6 2 2 2" xfId="33020"/>
    <cellStyle name="Normal 2 4 2 5 6 2 2 3" xfId="33021"/>
    <cellStyle name="Normal 2 4 2 5 6 2 3" xfId="13084"/>
    <cellStyle name="Normal 2 4 2 5 6 2 3 2" xfId="33022"/>
    <cellStyle name="Normal 2 4 2 5 6 2 3 3" xfId="33023"/>
    <cellStyle name="Normal 2 4 2 5 6 2 4" xfId="33024"/>
    <cellStyle name="Normal 2 4 2 5 6 2 5" xfId="33025"/>
    <cellStyle name="Normal 2 4 2 5 6 3" xfId="13085"/>
    <cellStyle name="Normal 2 4 2 5 6 3 2" xfId="33026"/>
    <cellStyle name="Normal 2 4 2 5 6 3 3" xfId="33027"/>
    <cellStyle name="Normal 2 4 2 5 6 4" xfId="13086"/>
    <cellStyle name="Normal 2 4 2 5 6 4 2" xfId="33028"/>
    <cellStyle name="Normal 2 4 2 5 6 4 3" xfId="33029"/>
    <cellStyle name="Normal 2 4 2 5 6 5" xfId="33030"/>
    <cellStyle name="Normal 2 4 2 5 6 6" xfId="33031"/>
    <cellStyle name="Normal 2 4 2 5 7" xfId="13087"/>
    <cellStyle name="Normal 2 4 2 5 7 2" xfId="13088"/>
    <cellStyle name="Normal 2 4 2 5 7 2 2" xfId="33032"/>
    <cellStyle name="Normal 2 4 2 5 7 2 3" xfId="33033"/>
    <cellStyle name="Normal 2 4 2 5 7 3" xfId="13089"/>
    <cellStyle name="Normal 2 4 2 5 7 3 2" xfId="33034"/>
    <cellStyle name="Normal 2 4 2 5 7 3 3" xfId="33035"/>
    <cellStyle name="Normal 2 4 2 5 7 4" xfId="33036"/>
    <cellStyle name="Normal 2 4 2 5 7 5" xfId="33037"/>
    <cellStyle name="Normal 2 4 2 5 8" xfId="13090"/>
    <cellStyle name="Normal 2 4 2 5 8 2" xfId="33038"/>
    <cellStyle name="Normal 2 4 2 5 8 3" xfId="33039"/>
    <cellStyle name="Normal 2 4 2 5 9" xfId="13091"/>
    <cellStyle name="Normal 2 4 2 5 9 2" xfId="33040"/>
    <cellStyle name="Normal 2 4 2 5 9 3" xfId="33041"/>
    <cellStyle name="Normal 2 4 2 6" xfId="13092"/>
    <cellStyle name="Normal 2 4 2 6 10" xfId="33042"/>
    <cellStyle name="Normal 2 4 2 6 11" xfId="33043"/>
    <cellStyle name="Normal 2 4 2 6 2" xfId="13093"/>
    <cellStyle name="Normal 2 4 2 6 2 2" xfId="13094"/>
    <cellStyle name="Normal 2 4 2 6 2 2 2" xfId="13095"/>
    <cellStyle name="Normal 2 4 2 6 2 2 2 2" xfId="13096"/>
    <cellStyle name="Normal 2 4 2 6 2 2 2 2 2" xfId="13097"/>
    <cellStyle name="Normal 2 4 2 6 2 2 2 2 2 2" xfId="33044"/>
    <cellStyle name="Normal 2 4 2 6 2 2 2 2 2 3" xfId="33045"/>
    <cellStyle name="Normal 2 4 2 6 2 2 2 2 3" xfId="13098"/>
    <cellStyle name="Normal 2 4 2 6 2 2 2 2 3 2" xfId="33046"/>
    <cellStyle name="Normal 2 4 2 6 2 2 2 2 3 3" xfId="33047"/>
    <cellStyle name="Normal 2 4 2 6 2 2 2 2 4" xfId="33048"/>
    <cellStyle name="Normal 2 4 2 6 2 2 2 2 5" xfId="33049"/>
    <cellStyle name="Normal 2 4 2 6 2 2 2 3" xfId="13099"/>
    <cellStyle name="Normal 2 4 2 6 2 2 2 3 2" xfId="33050"/>
    <cellStyle name="Normal 2 4 2 6 2 2 2 3 3" xfId="33051"/>
    <cellStyle name="Normal 2 4 2 6 2 2 2 4" xfId="13100"/>
    <cellStyle name="Normal 2 4 2 6 2 2 2 4 2" xfId="33052"/>
    <cellStyle name="Normal 2 4 2 6 2 2 2 4 3" xfId="33053"/>
    <cellStyle name="Normal 2 4 2 6 2 2 2 5" xfId="33054"/>
    <cellStyle name="Normal 2 4 2 6 2 2 2 6" xfId="33055"/>
    <cellStyle name="Normal 2 4 2 6 2 2 3" xfId="13101"/>
    <cellStyle name="Normal 2 4 2 6 2 2 3 2" xfId="13102"/>
    <cellStyle name="Normal 2 4 2 6 2 2 3 2 2" xfId="33056"/>
    <cellStyle name="Normal 2 4 2 6 2 2 3 2 3" xfId="33057"/>
    <cellStyle name="Normal 2 4 2 6 2 2 3 3" xfId="13103"/>
    <cellStyle name="Normal 2 4 2 6 2 2 3 3 2" xfId="33058"/>
    <cellStyle name="Normal 2 4 2 6 2 2 3 3 3" xfId="33059"/>
    <cellStyle name="Normal 2 4 2 6 2 2 3 4" xfId="33060"/>
    <cellStyle name="Normal 2 4 2 6 2 2 3 5" xfId="33061"/>
    <cellStyle name="Normal 2 4 2 6 2 2 4" xfId="13104"/>
    <cellStyle name="Normal 2 4 2 6 2 2 4 2" xfId="33062"/>
    <cellStyle name="Normal 2 4 2 6 2 2 4 3" xfId="33063"/>
    <cellStyle name="Normal 2 4 2 6 2 2 5" xfId="13105"/>
    <cellStyle name="Normal 2 4 2 6 2 2 5 2" xfId="33064"/>
    <cellStyle name="Normal 2 4 2 6 2 2 5 3" xfId="33065"/>
    <cellStyle name="Normal 2 4 2 6 2 2 6" xfId="33066"/>
    <cellStyle name="Normal 2 4 2 6 2 2 7" xfId="33067"/>
    <cellStyle name="Normal 2 4 2 6 2 3" xfId="13106"/>
    <cellStyle name="Normal 2 4 2 6 2 3 2" xfId="13107"/>
    <cellStyle name="Normal 2 4 2 6 2 3 2 2" xfId="13108"/>
    <cellStyle name="Normal 2 4 2 6 2 3 2 2 2" xfId="33068"/>
    <cellStyle name="Normal 2 4 2 6 2 3 2 2 3" xfId="33069"/>
    <cellStyle name="Normal 2 4 2 6 2 3 2 3" xfId="13109"/>
    <cellStyle name="Normal 2 4 2 6 2 3 2 3 2" xfId="33070"/>
    <cellStyle name="Normal 2 4 2 6 2 3 2 3 3" xfId="33071"/>
    <cellStyle name="Normal 2 4 2 6 2 3 2 4" xfId="33072"/>
    <cellStyle name="Normal 2 4 2 6 2 3 2 5" xfId="33073"/>
    <cellStyle name="Normal 2 4 2 6 2 3 3" xfId="13110"/>
    <cellStyle name="Normal 2 4 2 6 2 3 3 2" xfId="33074"/>
    <cellStyle name="Normal 2 4 2 6 2 3 3 3" xfId="33075"/>
    <cellStyle name="Normal 2 4 2 6 2 3 4" xfId="13111"/>
    <cellStyle name="Normal 2 4 2 6 2 3 4 2" xfId="33076"/>
    <cellStyle name="Normal 2 4 2 6 2 3 4 3" xfId="33077"/>
    <cellStyle name="Normal 2 4 2 6 2 3 5" xfId="33078"/>
    <cellStyle name="Normal 2 4 2 6 2 3 6" xfId="33079"/>
    <cellStyle name="Normal 2 4 2 6 2 4" xfId="13112"/>
    <cellStyle name="Normal 2 4 2 6 2 4 2" xfId="13113"/>
    <cellStyle name="Normal 2 4 2 6 2 4 2 2" xfId="33080"/>
    <cellStyle name="Normal 2 4 2 6 2 4 2 3" xfId="33081"/>
    <cellStyle name="Normal 2 4 2 6 2 4 3" xfId="13114"/>
    <cellStyle name="Normal 2 4 2 6 2 4 3 2" xfId="33082"/>
    <cellStyle name="Normal 2 4 2 6 2 4 3 3" xfId="33083"/>
    <cellStyle name="Normal 2 4 2 6 2 4 4" xfId="33084"/>
    <cellStyle name="Normal 2 4 2 6 2 4 5" xfId="33085"/>
    <cellStyle name="Normal 2 4 2 6 2 5" xfId="13115"/>
    <cellStyle name="Normal 2 4 2 6 2 5 2" xfId="33086"/>
    <cellStyle name="Normal 2 4 2 6 2 5 3" xfId="33087"/>
    <cellStyle name="Normal 2 4 2 6 2 6" xfId="13116"/>
    <cellStyle name="Normal 2 4 2 6 2 6 2" xfId="33088"/>
    <cellStyle name="Normal 2 4 2 6 2 6 3" xfId="33089"/>
    <cellStyle name="Normal 2 4 2 6 2 7" xfId="33090"/>
    <cellStyle name="Normal 2 4 2 6 2 8" xfId="33091"/>
    <cellStyle name="Normal 2 4 2 6 3" xfId="13117"/>
    <cellStyle name="Normal 2 4 2 6 3 2" xfId="13118"/>
    <cellStyle name="Normal 2 4 2 6 3 2 2" xfId="13119"/>
    <cellStyle name="Normal 2 4 2 6 3 2 2 2" xfId="13120"/>
    <cellStyle name="Normal 2 4 2 6 3 2 2 2 2" xfId="13121"/>
    <cellStyle name="Normal 2 4 2 6 3 2 2 2 2 2" xfId="33092"/>
    <cellStyle name="Normal 2 4 2 6 3 2 2 2 2 3" xfId="33093"/>
    <cellStyle name="Normal 2 4 2 6 3 2 2 2 3" xfId="13122"/>
    <cellStyle name="Normal 2 4 2 6 3 2 2 2 3 2" xfId="33094"/>
    <cellStyle name="Normal 2 4 2 6 3 2 2 2 3 3" xfId="33095"/>
    <cellStyle name="Normal 2 4 2 6 3 2 2 2 4" xfId="33096"/>
    <cellStyle name="Normal 2 4 2 6 3 2 2 2 5" xfId="33097"/>
    <cellStyle name="Normal 2 4 2 6 3 2 2 3" xfId="13123"/>
    <cellStyle name="Normal 2 4 2 6 3 2 2 3 2" xfId="33098"/>
    <cellStyle name="Normal 2 4 2 6 3 2 2 3 3" xfId="33099"/>
    <cellStyle name="Normal 2 4 2 6 3 2 2 4" xfId="13124"/>
    <cellStyle name="Normal 2 4 2 6 3 2 2 4 2" xfId="33100"/>
    <cellStyle name="Normal 2 4 2 6 3 2 2 4 3" xfId="33101"/>
    <cellStyle name="Normal 2 4 2 6 3 2 2 5" xfId="33102"/>
    <cellStyle name="Normal 2 4 2 6 3 2 2 6" xfId="33103"/>
    <cellStyle name="Normal 2 4 2 6 3 2 3" xfId="13125"/>
    <cellStyle name="Normal 2 4 2 6 3 2 3 2" xfId="13126"/>
    <cellStyle name="Normal 2 4 2 6 3 2 3 2 2" xfId="33104"/>
    <cellStyle name="Normal 2 4 2 6 3 2 3 2 3" xfId="33105"/>
    <cellStyle name="Normal 2 4 2 6 3 2 3 3" xfId="13127"/>
    <cellStyle name="Normal 2 4 2 6 3 2 3 3 2" xfId="33106"/>
    <cellStyle name="Normal 2 4 2 6 3 2 3 3 3" xfId="33107"/>
    <cellStyle name="Normal 2 4 2 6 3 2 3 4" xfId="33108"/>
    <cellStyle name="Normal 2 4 2 6 3 2 3 5" xfId="33109"/>
    <cellStyle name="Normal 2 4 2 6 3 2 4" xfId="13128"/>
    <cellStyle name="Normal 2 4 2 6 3 2 4 2" xfId="33110"/>
    <cellStyle name="Normal 2 4 2 6 3 2 4 3" xfId="33111"/>
    <cellStyle name="Normal 2 4 2 6 3 2 5" xfId="13129"/>
    <cellStyle name="Normal 2 4 2 6 3 2 5 2" xfId="33112"/>
    <cellStyle name="Normal 2 4 2 6 3 2 5 3" xfId="33113"/>
    <cellStyle name="Normal 2 4 2 6 3 2 6" xfId="33114"/>
    <cellStyle name="Normal 2 4 2 6 3 2 7" xfId="33115"/>
    <cellStyle name="Normal 2 4 2 6 3 3" xfId="13130"/>
    <cellStyle name="Normal 2 4 2 6 3 3 2" xfId="13131"/>
    <cellStyle name="Normal 2 4 2 6 3 3 2 2" xfId="13132"/>
    <cellStyle name="Normal 2 4 2 6 3 3 2 2 2" xfId="33116"/>
    <cellStyle name="Normal 2 4 2 6 3 3 2 2 3" xfId="33117"/>
    <cellStyle name="Normal 2 4 2 6 3 3 2 3" xfId="13133"/>
    <cellStyle name="Normal 2 4 2 6 3 3 2 3 2" xfId="33118"/>
    <cellStyle name="Normal 2 4 2 6 3 3 2 3 3" xfId="33119"/>
    <cellStyle name="Normal 2 4 2 6 3 3 2 4" xfId="33120"/>
    <cellStyle name="Normal 2 4 2 6 3 3 2 5" xfId="33121"/>
    <cellStyle name="Normal 2 4 2 6 3 3 3" xfId="13134"/>
    <cellStyle name="Normal 2 4 2 6 3 3 3 2" xfId="33122"/>
    <cellStyle name="Normal 2 4 2 6 3 3 3 3" xfId="33123"/>
    <cellStyle name="Normal 2 4 2 6 3 3 4" xfId="13135"/>
    <cellStyle name="Normal 2 4 2 6 3 3 4 2" xfId="33124"/>
    <cellStyle name="Normal 2 4 2 6 3 3 4 3" xfId="33125"/>
    <cellStyle name="Normal 2 4 2 6 3 3 5" xfId="33126"/>
    <cellStyle name="Normal 2 4 2 6 3 3 6" xfId="33127"/>
    <cellStyle name="Normal 2 4 2 6 3 4" xfId="13136"/>
    <cellStyle name="Normal 2 4 2 6 3 4 2" xfId="13137"/>
    <cellStyle name="Normal 2 4 2 6 3 4 2 2" xfId="33128"/>
    <cellStyle name="Normal 2 4 2 6 3 4 2 3" xfId="33129"/>
    <cellStyle name="Normal 2 4 2 6 3 4 3" xfId="13138"/>
    <cellStyle name="Normal 2 4 2 6 3 4 3 2" xfId="33130"/>
    <cellStyle name="Normal 2 4 2 6 3 4 3 3" xfId="33131"/>
    <cellStyle name="Normal 2 4 2 6 3 4 4" xfId="33132"/>
    <cellStyle name="Normal 2 4 2 6 3 4 5" xfId="33133"/>
    <cellStyle name="Normal 2 4 2 6 3 5" xfId="13139"/>
    <cellStyle name="Normal 2 4 2 6 3 5 2" xfId="33134"/>
    <cellStyle name="Normal 2 4 2 6 3 5 3" xfId="33135"/>
    <cellStyle name="Normal 2 4 2 6 3 6" xfId="13140"/>
    <cellStyle name="Normal 2 4 2 6 3 6 2" xfId="33136"/>
    <cellStyle name="Normal 2 4 2 6 3 6 3" xfId="33137"/>
    <cellStyle name="Normal 2 4 2 6 3 7" xfId="33138"/>
    <cellStyle name="Normal 2 4 2 6 3 8" xfId="33139"/>
    <cellStyle name="Normal 2 4 2 6 4" xfId="13141"/>
    <cellStyle name="Normal 2 4 2 6 4 2" xfId="13142"/>
    <cellStyle name="Normal 2 4 2 6 4 2 2" xfId="13143"/>
    <cellStyle name="Normal 2 4 2 6 4 2 2 2" xfId="13144"/>
    <cellStyle name="Normal 2 4 2 6 4 2 2 2 2" xfId="13145"/>
    <cellStyle name="Normal 2 4 2 6 4 2 2 2 2 2" xfId="33140"/>
    <cellStyle name="Normal 2 4 2 6 4 2 2 2 2 3" xfId="33141"/>
    <cellStyle name="Normal 2 4 2 6 4 2 2 2 3" xfId="13146"/>
    <cellStyle name="Normal 2 4 2 6 4 2 2 2 3 2" xfId="33142"/>
    <cellStyle name="Normal 2 4 2 6 4 2 2 2 3 3" xfId="33143"/>
    <cellStyle name="Normal 2 4 2 6 4 2 2 2 4" xfId="33144"/>
    <cellStyle name="Normal 2 4 2 6 4 2 2 2 5" xfId="33145"/>
    <cellStyle name="Normal 2 4 2 6 4 2 2 3" xfId="13147"/>
    <cellStyle name="Normal 2 4 2 6 4 2 2 3 2" xfId="33146"/>
    <cellStyle name="Normal 2 4 2 6 4 2 2 3 3" xfId="33147"/>
    <cellStyle name="Normal 2 4 2 6 4 2 2 4" xfId="13148"/>
    <cellStyle name="Normal 2 4 2 6 4 2 2 4 2" xfId="33148"/>
    <cellStyle name="Normal 2 4 2 6 4 2 2 4 3" xfId="33149"/>
    <cellStyle name="Normal 2 4 2 6 4 2 2 5" xfId="33150"/>
    <cellStyle name="Normal 2 4 2 6 4 2 2 6" xfId="33151"/>
    <cellStyle name="Normal 2 4 2 6 4 2 3" xfId="13149"/>
    <cellStyle name="Normal 2 4 2 6 4 2 3 2" xfId="13150"/>
    <cellStyle name="Normal 2 4 2 6 4 2 3 2 2" xfId="33152"/>
    <cellStyle name="Normal 2 4 2 6 4 2 3 2 3" xfId="33153"/>
    <cellStyle name="Normal 2 4 2 6 4 2 3 3" xfId="13151"/>
    <cellStyle name="Normal 2 4 2 6 4 2 3 3 2" xfId="33154"/>
    <cellStyle name="Normal 2 4 2 6 4 2 3 3 3" xfId="33155"/>
    <cellStyle name="Normal 2 4 2 6 4 2 3 4" xfId="33156"/>
    <cellStyle name="Normal 2 4 2 6 4 2 3 5" xfId="33157"/>
    <cellStyle name="Normal 2 4 2 6 4 2 4" xfId="13152"/>
    <cellStyle name="Normal 2 4 2 6 4 2 4 2" xfId="33158"/>
    <cellStyle name="Normal 2 4 2 6 4 2 4 3" xfId="33159"/>
    <cellStyle name="Normal 2 4 2 6 4 2 5" xfId="13153"/>
    <cellStyle name="Normal 2 4 2 6 4 2 5 2" xfId="33160"/>
    <cellStyle name="Normal 2 4 2 6 4 2 5 3" xfId="33161"/>
    <cellStyle name="Normal 2 4 2 6 4 2 6" xfId="33162"/>
    <cellStyle name="Normal 2 4 2 6 4 2 7" xfId="33163"/>
    <cellStyle name="Normal 2 4 2 6 4 3" xfId="13154"/>
    <cellStyle name="Normal 2 4 2 6 4 3 2" xfId="13155"/>
    <cellStyle name="Normal 2 4 2 6 4 3 2 2" xfId="13156"/>
    <cellStyle name="Normal 2 4 2 6 4 3 2 2 2" xfId="33164"/>
    <cellStyle name="Normal 2 4 2 6 4 3 2 2 3" xfId="33165"/>
    <cellStyle name="Normal 2 4 2 6 4 3 2 3" xfId="13157"/>
    <cellStyle name="Normal 2 4 2 6 4 3 2 3 2" xfId="33166"/>
    <cellStyle name="Normal 2 4 2 6 4 3 2 3 3" xfId="33167"/>
    <cellStyle name="Normal 2 4 2 6 4 3 2 4" xfId="33168"/>
    <cellStyle name="Normal 2 4 2 6 4 3 2 5" xfId="33169"/>
    <cellStyle name="Normal 2 4 2 6 4 3 3" xfId="13158"/>
    <cellStyle name="Normal 2 4 2 6 4 3 3 2" xfId="33170"/>
    <cellStyle name="Normal 2 4 2 6 4 3 3 3" xfId="33171"/>
    <cellStyle name="Normal 2 4 2 6 4 3 4" xfId="13159"/>
    <cellStyle name="Normal 2 4 2 6 4 3 4 2" xfId="33172"/>
    <cellStyle name="Normal 2 4 2 6 4 3 4 3" xfId="33173"/>
    <cellStyle name="Normal 2 4 2 6 4 3 5" xfId="33174"/>
    <cellStyle name="Normal 2 4 2 6 4 3 6" xfId="33175"/>
    <cellStyle name="Normal 2 4 2 6 4 4" xfId="13160"/>
    <cellStyle name="Normal 2 4 2 6 4 4 2" xfId="13161"/>
    <cellStyle name="Normal 2 4 2 6 4 4 2 2" xfId="33176"/>
    <cellStyle name="Normal 2 4 2 6 4 4 2 3" xfId="33177"/>
    <cellStyle name="Normal 2 4 2 6 4 4 3" xfId="13162"/>
    <cellStyle name="Normal 2 4 2 6 4 4 3 2" xfId="33178"/>
    <cellStyle name="Normal 2 4 2 6 4 4 3 3" xfId="33179"/>
    <cellStyle name="Normal 2 4 2 6 4 4 4" xfId="33180"/>
    <cellStyle name="Normal 2 4 2 6 4 4 5" xfId="33181"/>
    <cellStyle name="Normal 2 4 2 6 4 5" xfId="13163"/>
    <cellStyle name="Normal 2 4 2 6 4 5 2" xfId="33182"/>
    <cellStyle name="Normal 2 4 2 6 4 5 3" xfId="33183"/>
    <cellStyle name="Normal 2 4 2 6 4 6" xfId="13164"/>
    <cellStyle name="Normal 2 4 2 6 4 6 2" xfId="33184"/>
    <cellStyle name="Normal 2 4 2 6 4 6 3" xfId="33185"/>
    <cellStyle name="Normal 2 4 2 6 4 7" xfId="33186"/>
    <cellStyle name="Normal 2 4 2 6 4 8" xfId="33187"/>
    <cellStyle name="Normal 2 4 2 6 5" xfId="13165"/>
    <cellStyle name="Normal 2 4 2 6 5 2" xfId="13166"/>
    <cellStyle name="Normal 2 4 2 6 5 2 2" xfId="13167"/>
    <cellStyle name="Normal 2 4 2 6 5 2 2 2" xfId="13168"/>
    <cellStyle name="Normal 2 4 2 6 5 2 2 2 2" xfId="33188"/>
    <cellStyle name="Normal 2 4 2 6 5 2 2 2 3" xfId="33189"/>
    <cellStyle name="Normal 2 4 2 6 5 2 2 3" xfId="13169"/>
    <cellStyle name="Normal 2 4 2 6 5 2 2 3 2" xfId="33190"/>
    <cellStyle name="Normal 2 4 2 6 5 2 2 3 3" xfId="33191"/>
    <cellStyle name="Normal 2 4 2 6 5 2 2 4" xfId="33192"/>
    <cellStyle name="Normal 2 4 2 6 5 2 2 5" xfId="33193"/>
    <cellStyle name="Normal 2 4 2 6 5 2 3" xfId="13170"/>
    <cellStyle name="Normal 2 4 2 6 5 2 3 2" xfId="33194"/>
    <cellStyle name="Normal 2 4 2 6 5 2 3 3" xfId="33195"/>
    <cellStyle name="Normal 2 4 2 6 5 2 4" xfId="13171"/>
    <cellStyle name="Normal 2 4 2 6 5 2 4 2" xfId="33196"/>
    <cellStyle name="Normal 2 4 2 6 5 2 4 3" xfId="33197"/>
    <cellStyle name="Normal 2 4 2 6 5 2 5" xfId="33198"/>
    <cellStyle name="Normal 2 4 2 6 5 2 6" xfId="33199"/>
    <cellStyle name="Normal 2 4 2 6 5 3" xfId="13172"/>
    <cellStyle name="Normal 2 4 2 6 5 3 2" xfId="13173"/>
    <cellStyle name="Normal 2 4 2 6 5 3 2 2" xfId="33200"/>
    <cellStyle name="Normal 2 4 2 6 5 3 2 3" xfId="33201"/>
    <cellStyle name="Normal 2 4 2 6 5 3 3" xfId="13174"/>
    <cellStyle name="Normal 2 4 2 6 5 3 3 2" xfId="33202"/>
    <cellStyle name="Normal 2 4 2 6 5 3 3 3" xfId="33203"/>
    <cellStyle name="Normal 2 4 2 6 5 3 4" xfId="33204"/>
    <cellStyle name="Normal 2 4 2 6 5 3 5" xfId="33205"/>
    <cellStyle name="Normal 2 4 2 6 5 4" xfId="13175"/>
    <cellStyle name="Normal 2 4 2 6 5 4 2" xfId="33206"/>
    <cellStyle name="Normal 2 4 2 6 5 4 3" xfId="33207"/>
    <cellStyle name="Normal 2 4 2 6 5 5" xfId="13176"/>
    <cellStyle name="Normal 2 4 2 6 5 5 2" xfId="33208"/>
    <cellStyle name="Normal 2 4 2 6 5 5 3" xfId="33209"/>
    <cellStyle name="Normal 2 4 2 6 5 6" xfId="33210"/>
    <cellStyle name="Normal 2 4 2 6 5 7" xfId="33211"/>
    <cellStyle name="Normal 2 4 2 6 6" xfId="13177"/>
    <cellStyle name="Normal 2 4 2 6 6 2" xfId="13178"/>
    <cellStyle name="Normal 2 4 2 6 6 2 2" xfId="13179"/>
    <cellStyle name="Normal 2 4 2 6 6 2 2 2" xfId="33212"/>
    <cellStyle name="Normal 2 4 2 6 6 2 2 3" xfId="33213"/>
    <cellStyle name="Normal 2 4 2 6 6 2 3" xfId="13180"/>
    <cellStyle name="Normal 2 4 2 6 6 2 3 2" xfId="33214"/>
    <cellStyle name="Normal 2 4 2 6 6 2 3 3" xfId="33215"/>
    <cellStyle name="Normal 2 4 2 6 6 2 4" xfId="33216"/>
    <cellStyle name="Normal 2 4 2 6 6 2 5" xfId="33217"/>
    <cellStyle name="Normal 2 4 2 6 6 3" xfId="13181"/>
    <cellStyle name="Normal 2 4 2 6 6 3 2" xfId="33218"/>
    <cellStyle name="Normal 2 4 2 6 6 3 3" xfId="33219"/>
    <cellStyle name="Normal 2 4 2 6 6 4" xfId="13182"/>
    <cellStyle name="Normal 2 4 2 6 6 4 2" xfId="33220"/>
    <cellStyle name="Normal 2 4 2 6 6 4 3" xfId="33221"/>
    <cellStyle name="Normal 2 4 2 6 6 5" xfId="33222"/>
    <cellStyle name="Normal 2 4 2 6 6 6" xfId="33223"/>
    <cellStyle name="Normal 2 4 2 6 7" xfId="13183"/>
    <cellStyle name="Normal 2 4 2 6 7 2" xfId="13184"/>
    <cellStyle name="Normal 2 4 2 6 7 2 2" xfId="33224"/>
    <cellStyle name="Normal 2 4 2 6 7 2 3" xfId="33225"/>
    <cellStyle name="Normal 2 4 2 6 7 3" xfId="13185"/>
    <cellStyle name="Normal 2 4 2 6 7 3 2" xfId="33226"/>
    <cellStyle name="Normal 2 4 2 6 7 3 3" xfId="33227"/>
    <cellStyle name="Normal 2 4 2 6 7 4" xfId="33228"/>
    <cellStyle name="Normal 2 4 2 6 7 5" xfId="33229"/>
    <cellStyle name="Normal 2 4 2 6 8" xfId="13186"/>
    <cellStyle name="Normal 2 4 2 6 8 2" xfId="33230"/>
    <cellStyle name="Normal 2 4 2 6 8 3" xfId="33231"/>
    <cellStyle name="Normal 2 4 2 6 9" xfId="13187"/>
    <cellStyle name="Normal 2 4 2 6 9 2" xfId="33232"/>
    <cellStyle name="Normal 2 4 2 6 9 3" xfId="33233"/>
    <cellStyle name="Normal 2 4 2 7" xfId="13188"/>
    <cellStyle name="Normal 2 4 2 7 10" xfId="33234"/>
    <cellStyle name="Normal 2 4 2 7 11" xfId="33235"/>
    <cellStyle name="Normal 2 4 2 7 2" xfId="13189"/>
    <cellStyle name="Normal 2 4 2 7 2 2" xfId="13190"/>
    <cellStyle name="Normal 2 4 2 7 2 2 2" xfId="13191"/>
    <cellStyle name="Normal 2 4 2 7 2 2 2 2" xfId="13192"/>
    <cellStyle name="Normal 2 4 2 7 2 2 2 2 2" xfId="13193"/>
    <cellStyle name="Normal 2 4 2 7 2 2 2 2 2 2" xfId="33236"/>
    <cellStyle name="Normal 2 4 2 7 2 2 2 2 2 3" xfId="33237"/>
    <cellStyle name="Normal 2 4 2 7 2 2 2 2 3" xfId="13194"/>
    <cellStyle name="Normal 2 4 2 7 2 2 2 2 3 2" xfId="33238"/>
    <cellStyle name="Normal 2 4 2 7 2 2 2 2 3 3" xfId="33239"/>
    <cellStyle name="Normal 2 4 2 7 2 2 2 2 4" xfId="33240"/>
    <cellStyle name="Normal 2 4 2 7 2 2 2 2 5" xfId="33241"/>
    <cellStyle name="Normal 2 4 2 7 2 2 2 3" xfId="13195"/>
    <cellStyle name="Normal 2 4 2 7 2 2 2 3 2" xfId="33242"/>
    <cellStyle name="Normal 2 4 2 7 2 2 2 3 3" xfId="33243"/>
    <cellStyle name="Normal 2 4 2 7 2 2 2 4" xfId="13196"/>
    <cellStyle name="Normal 2 4 2 7 2 2 2 4 2" xfId="33244"/>
    <cellStyle name="Normal 2 4 2 7 2 2 2 4 3" xfId="33245"/>
    <cellStyle name="Normal 2 4 2 7 2 2 2 5" xfId="33246"/>
    <cellStyle name="Normal 2 4 2 7 2 2 2 6" xfId="33247"/>
    <cellStyle name="Normal 2 4 2 7 2 2 3" xfId="13197"/>
    <cellStyle name="Normal 2 4 2 7 2 2 3 2" xfId="13198"/>
    <cellStyle name="Normal 2 4 2 7 2 2 3 2 2" xfId="33248"/>
    <cellStyle name="Normal 2 4 2 7 2 2 3 2 3" xfId="33249"/>
    <cellStyle name="Normal 2 4 2 7 2 2 3 3" xfId="13199"/>
    <cellStyle name="Normal 2 4 2 7 2 2 3 3 2" xfId="33250"/>
    <cellStyle name="Normal 2 4 2 7 2 2 3 3 3" xfId="33251"/>
    <cellStyle name="Normal 2 4 2 7 2 2 3 4" xfId="33252"/>
    <cellStyle name="Normal 2 4 2 7 2 2 3 5" xfId="33253"/>
    <cellStyle name="Normal 2 4 2 7 2 2 4" xfId="13200"/>
    <cellStyle name="Normal 2 4 2 7 2 2 4 2" xfId="33254"/>
    <cellStyle name="Normal 2 4 2 7 2 2 4 3" xfId="33255"/>
    <cellStyle name="Normal 2 4 2 7 2 2 5" xfId="13201"/>
    <cellStyle name="Normal 2 4 2 7 2 2 5 2" xfId="33256"/>
    <cellStyle name="Normal 2 4 2 7 2 2 5 3" xfId="33257"/>
    <cellStyle name="Normal 2 4 2 7 2 2 6" xfId="33258"/>
    <cellStyle name="Normal 2 4 2 7 2 2 7" xfId="33259"/>
    <cellStyle name="Normal 2 4 2 7 2 3" xfId="13202"/>
    <cellStyle name="Normal 2 4 2 7 2 3 2" xfId="13203"/>
    <cellStyle name="Normal 2 4 2 7 2 3 2 2" xfId="13204"/>
    <cellStyle name="Normal 2 4 2 7 2 3 2 2 2" xfId="33260"/>
    <cellStyle name="Normal 2 4 2 7 2 3 2 2 3" xfId="33261"/>
    <cellStyle name="Normal 2 4 2 7 2 3 2 3" xfId="13205"/>
    <cellStyle name="Normal 2 4 2 7 2 3 2 3 2" xfId="33262"/>
    <cellStyle name="Normal 2 4 2 7 2 3 2 3 3" xfId="33263"/>
    <cellStyle name="Normal 2 4 2 7 2 3 2 4" xfId="33264"/>
    <cellStyle name="Normal 2 4 2 7 2 3 2 5" xfId="33265"/>
    <cellStyle name="Normal 2 4 2 7 2 3 3" xfId="13206"/>
    <cellStyle name="Normal 2 4 2 7 2 3 3 2" xfId="33266"/>
    <cellStyle name="Normal 2 4 2 7 2 3 3 3" xfId="33267"/>
    <cellStyle name="Normal 2 4 2 7 2 3 4" xfId="13207"/>
    <cellStyle name="Normal 2 4 2 7 2 3 4 2" xfId="33268"/>
    <cellStyle name="Normal 2 4 2 7 2 3 4 3" xfId="33269"/>
    <cellStyle name="Normal 2 4 2 7 2 3 5" xfId="33270"/>
    <cellStyle name="Normal 2 4 2 7 2 3 6" xfId="33271"/>
    <cellStyle name="Normal 2 4 2 7 2 4" xfId="13208"/>
    <cellStyle name="Normal 2 4 2 7 2 4 2" xfId="13209"/>
    <cellStyle name="Normal 2 4 2 7 2 4 2 2" xfId="33272"/>
    <cellStyle name="Normal 2 4 2 7 2 4 2 3" xfId="33273"/>
    <cellStyle name="Normal 2 4 2 7 2 4 3" xfId="13210"/>
    <cellStyle name="Normal 2 4 2 7 2 4 3 2" xfId="33274"/>
    <cellStyle name="Normal 2 4 2 7 2 4 3 3" xfId="33275"/>
    <cellStyle name="Normal 2 4 2 7 2 4 4" xfId="33276"/>
    <cellStyle name="Normal 2 4 2 7 2 4 5" xfId="33277"/>
    <cellStyle name="Normal 2 4 2 7 2 5" xfId="13211"/>
    <cellStyle name="Normal 2 4 2 7 2 5 2" xfId="33278"/>
    <cellStyle name="Normal 2 4 2 7 2 5 3" xfId="33279"/>
    <cellStyle name="Normal 2 4 2 7 2 6" xfId="13212"/>
    <cellStyle name="Normal 2 4 2 7 2 6 2" xfId="33280"/>
    <cellStyle name="Normal 2 4 2 7 2 6 3" xfId="33281"/>
    <cellStyle name="Normal 2 4 2 7 2 7" xfId="33282"/>
    <cellStyle name="Normal 2 4 2 7 2 8" xfId="33283"/>
    <cellStyle name="Normal 2 4 2 7 3" xfId="13213"/>
    <cellStyle name="Normal 2 4 2 7 3 2" xfId="13214"/>
    <cellStyle name="Normal 2 4 2 7 3 2 2" xfId="13215"/>
    <cellStyle name="Normal 2 4 2 7 3 2 2 2" xfId="13216"/>
    <cellStyle name="Normal 2 4 2 7 3 2 2 2 2" xfId="13217"/>
    <cellStyle name="Normal 2 4 2 7 3 2 2 2 2 2" xfId="33284"/>
    <cellStyle name="Normal 2 4 2 7 3 2 2 2 2 3" xfId="33285"/>
    <cellStyle name="Normal 2 4 2 7 3 2 2 2 3" xfId="13218"/>
    <cellStyle name="Normal 2 4 2 7 3 2 2 2 3 2" xfId="33286"/>
    <cellStyle name="Normal 2 4 2 7 3 2 2 2 3 3" xfId="33287"/>
    <cellStyle name="Normal 2 4 2 7 3 2 2 2 4" xfId="33288"/>
    <cellStyle name="Normal 2 4 2 7 3 2 2 2 5" xfId="33289"/>
    <cellStyle name="Normal 2 4 2 7 3 2 2 3" xfId="13219"/>
    <cellStyle name="Normal 2 4 2 7 3 2 2 3 2" xfId="33290"/>
    <cellStyle name="Normal 2 4 2 7 3 2 2 3 3" xfId="33291"/>
    <cellStyle name="Normal 2 4 2 7 3 2 2 4" xfId="13220"/>
    <cellStyle name="Normal 2 4 2 7 3 2 2 4 2" xfId="33292"/>
    <cellStyle name="Normal 2 4 2 7 3 2 2 4 3" xfId="33293"/>
    <cellStyle name="Normal 2 4 2 7 3 2 2 5" xfId="33294"/>
    <cellStyle name="Normal 2 4 2 7 3 2 2 6" xfId="33295"/>
    <cellStyle name="Normal 2 4 2 7 3 2 3" xfId="13221"/>
    <cellStyle name="Normal 2 4 2 7 3 2 3 2" xfId="13222"/>
    <cellStyle name="Normal 2 4 2 7 3 2 3 2 2" xfId="33296"/>
    <cellStyle name="Normal 2 4 2 7 3 2 3 2 3" xfId="33297"/>
    <cellStyle name="Normal 2 4 2 7 3 2 3 3" xfId="13223"/>
    <cellStyle name="Normal 2 4 2 7 3 2 3 3 2" xfId="33298"/>
    <cellStyle name="Normal 2 4 2 7 3 2 3 3 3" xfId="33299"/>
    <cellStyle name="Normal 2 4 2 7 3 2 3 4" xfId="33300"/>
    <cellStyle name="Normal 2 4 2 7 3 2 3 5" xfId="33301"/>
    <cellStyle name="Normal 2 4 2 7 3 2 4" xfId="13224"/>
    <cellStyle name="Normal 2 4 2 7 3 2 4 2" xfId="33302"/>
    <cellStyle name="Normal 2 4 2 7 3 2 4 3" xfId="33303"/>
    <cellStyle name="Normal 2 4 2 7 3 2 5" xfId="13225"/>
    <cellStyle name="Normal 2 4 2 7 3 2 5 2" xfId="33304"/>
    <cellStyle name="Normal 2 4 2 7 3 2 5 3" xfId="33305"/>
    <cellStyle name="Normal 2 4 2 7 3 2 6" xfId="33306"/>
    <cellStyle name="Normal 2 4 2 7 3 2 7" xfId="33307"/>
    <cellStyle name="Normal 2 4 2 7 3 3" xfId="13226"/>
    <cellStyle name="Normal 2 4 2 7 3 3 2" xfId="13227"/>
    <cellStyle name="Normal 2 4 2 7 3 3 2 2" xfId="13228"/>
    <cellStyle name="Normal 2 4 2 7 3 3 2 2 2" xfId="33308"/>
    <cellStyle name="Normal 2 4 2 7 3 3 2 2 3" xfId="33309"/>
    <cellStyle name="Normal 2 4 2 7 3 3 2 3" xfId="13229"/>
    <cellStyle name="Normal 2 4 2 7 3 3 2 3 2" xfId="33310"/>
    <cellStyle name="Normal 2 4 2 7 3 3 2 3 3" xfId="33311"/>
    <cellStyle name="Normal 2 4 2 7 3 3 2 4" xfId="33312"/>
    <cellStyle name="Normal 2 4 2 7 3 3 2 5" xfId="33313"/>
    <cellStyle name="Normal 2 4 2 7 3 3 3" xfId="13230"/>
    <cellStyle name="Normal 2 4 2 7 3 3 3 2" xfId="33314"/>
    <cellStyle name="Normal 2 4 2 7 3 3 3 3" xfId="33315"/>
    <cellStyle name="Normal 2 4 2 7 3 3 4" xfId="13231"/>
    <cellStyle name="Normal 2 4 2 7 3 3 4 2" xfId="33316"/>
    <cellStyle name="Normal 2 4 2 7 3 3 4 3" xfId="33317"/>
    <cellStyle name="Normal 2 4 2 7 3 3 5" xfId="33318"/>
    <cellStyle name="Normal 2 4 2 7 3 3 6" xfId="33319"/>
    <cellStyle name="Normal 2 4 2 7 3 4" xfId="13232"/>
    <cellStyle name="Normal 2 4 2 7 3 4 2" xfId="13233"/>
    <cellStyle name="Normal 2 4 2 7 3 4 2 2" xfId="33320"/>
    <cellStyle name="Normal 2 4 2 7 3 4 2 3" xfId="33321"/>
    <cellStyle name="Normal 2 4 2 7 3 4 3" xfId="13234"/>
    <cellStyle name="Normal 2 4 2 7 3 4 3 2" xfId="33322"/>
    <cellStyle name="Normal 2 4 2 7 3 4 3 3" xfId="33323"/>
    <cellStyle name="Normal 2 4 2 7 3 4 4" xfId="33324"/>
    <cellStyle name="Normal 2 4 2 7 3 4 5" xfId="33325"/>
    <cellStyle name="Normal 2 4 2 7 3 5" xfId="13235"/>
    <cellStyle name="Normal 2 4 2 7 3 5 2" xfId="33326"/>
    <cellStyle name="Normal 2 4 2 7 3 5 3" xfId="33327"/>
    <cellStyle name="Normal 2 4 2 7 3 6" xfId="13236"/>
    <cellStyle name="Normal 2 4 2 7 3 6 2" xfId="33328"/>
    <cellStyle name="Normal 2 4 2 7 3 6 3" xfId="33329"/>
    <cellStyle name="Normal 2 4 2 7 3 7" xfId="33330"/>
    <cellStyle name="Normal 2 4 2 7 3 8" xfId="33331"/>
    <cellStyle name="Normal 2 4 2 7 4" xfId="13237"/>
    <cellStyle name="Normal 2 4 2 7 4 2" xfId="13238"/>
    <cellStyle name="Normal 2 4 2 7 4 2 2" xfId="13239"/>
    <cellStyle name="Normal 2 4 2 7 4 2 2 2" xfId="13240"/>
    <cellStyle name="Normal 2 4 2 7 4 2 2 2 2" xfId="13241"/>
    <cellStyle name="Normal 2 4 2 7 4 2 2 2 2 2" xfId="33332"/>
    <cellStyle name="Normal 2 4 2 7 4 2 2 2 2 3" xfId="33333"/>
    <cellStyle name="Normal 2 4 2 7 4 2 2 2 3" xfId="13242"/>
    <cellStyle name="Normal 2 4 2 7 4 2 2 2 3 2" xfId="33334"/>
    <cellStyle name="Normal 2 4 2 7 4 2 2 2 3 3" xfId="33335"/>
    <cellStyle name="Normal 2 4 2 7 4 2 2 2 4" xfId="33336"/>
    <cellStyle name="Normal 2 4 2 7 4 2 2 2 5" xfId="33337"/>
    <cellStyle name="Normal 2 4 2 7 4 2 2 3" xfId="13243"/>
    <cellStyle name="Normal 2 4 2 7 4 2 2 3 2" xfId="33338"/>
    <cellStyle name="Normal 2 4 2 7 4 2 2 3 3" xfId="33339"/>
    <cellStyle name="Normal 2 4 2 7 4 2 2 4" xfId="13244"/>
    <cellStyle name="Normal 2 4 2 7 4 2 2 4 2" xfId="33340"/>
    <cellStyle name="Normal 2 4 2 7 4 2 2 4 3" xfId="33341"/>
    <cellStyle name="Normal 2 4 2 7 4 2 2 5" xfId="33342"/>
    <cellStyle name="Normal 2 4 2 7 4 2 2 6" xfId="33343"/>
    <cellStyle name="Normal 2 4 2 7 4 2 3" xfId="13245"/>
    <cellStyle name="Normal 2 4 2 7 4 2 3 2" xfId="13246"/>
    <cellStyle name="Normal 2 4 2 7 4 2 3 2 2" xfId="33344"/>
    <cellStyle name="Normal 2 4 2 7 4 2 3 2 3" xfId="33345"/>
    <cellStyle name="Normal 2 4 2 7 4 2 3 3" xfId="13247"/>
    <cellStyle name="Normal 2 4 2 7 4 2 3 3 2" xfId="33346"/>
    <cellStyle name="Normal 2 4 2 7 4 2 3 3 3" xfId="33347"/>
    <cellStyle name="Normal 2 4 2 7 4 2 3 4" xfId="33348"/>
    <cellStyle name="Normal 2 4 2 7 4 2 3 5" xfId="33349"/>
    <cellStyle name="Normal 2 4 2 7 4 2 4" xfId="13248"/>
    <cellStyle name="Normal 2 4 2 7 4 2 4 2" xfId="33350"/>
    <cellStyle name="Normal 2 4 2 7 4 2 4 3" xfId="33351"/>
    <cellStyle name="Normal 2 4 2 7 4 2 5" xfId="13249"/>
    <cellStyle name="Normal 2 4 2 7 4 2 5 2" xfId="33352"/>
    <cellStyle name="Normal 2 4 2 7 4 2 5 3" xfId="33353"/>
    <cellStyle name="Normal 2 4 2 7 4 2 6" xfId="33354"/>
    <cellStyle name="Normal 2 4 2 7 4 2 7" xfId="33355"/>
    <cellStyle name="Normal 2 4 2 7 4 3" xfId="13250"/>
    <cellStyle name="Normal 2 4 2 7 4 3 2" xfId="13251"/>
    <cellStyle name="Normal 2 4 2 7 4 3 2 2" xfId="13252"/>
    <cellStyle name="Normal 2 4 2 7 4 3 2 2 2" xfId="33356"/>
    <cellStyle name="Normal 2 4 2 7 4 3 2 2 3" xfId="33357"/>
    <cellStyle name="Normal 2 4 2 7 4 3 2 3" xfId="13253"/>
    <cellStyle name="Normal 2 4 2 7 4 3 2 3 2" xfId="33358"/>
    <cellStyle name="Normal 2 4 2 7 4 3 2 3 3" xfId="33359"/>
    <cellStyle name="Normal 2 4 2 7 4 3 2 4" xfId="33360"/>
    <cellStyle name="Normal 2 4 2 7 4 3 2 5" xfId="33361"/>
    <cellStyle name="Normal 2 4 2 7 4 3 3" xfId="13254"/>
    <cellStyle name="Normal 2 4 2 7 4 3 3 2" xfId="33362"/>
    <cellStyle name="Normal 2 4 2 7 4 3 3 3" xfId="33363"/>
    <cellStyle name="Normal 2 4 2 7 4 3 4" xfId="13255"/>
    <cellStyle name="Normal 2 4 2 7 4 3 4 2" xfId="33364"/>
    <cellStyle name="Normal 2 4 2 7 4 3 4 3" xfId="33365"/>
    <cellStyle name="Normal 2 4 2 7 4 3 5" xfId="33366"/>
    <cellStyle name="Normal 2 4 2 7 4 3 6" xfId="33367"/>
    <cellStyle name="Normal 2 4 2 7 4 4" xfId="13256"/>
    <cellStyle name="Normal 2 4 2 7 4 4 2" xfId="13257"/>
    <cellStyle name="Normal 2 4 2 7 4 4 2 2" xfId="33368"/>
    <cellStyle name="Normal 2 4 2 7 4 4 2 3" xfId="33369"/>
    <cellStyle name="Normal 2 4 2 7 4 4 3" xfId="13258"/>
    <cellStyle name="Normal 2 4 2 7 4 4 3 2" xfId="33370"/>
    <cellStyle name="Normal 2 4 2 7 4 4 3 3" xfId="33371"/>
    <cellStyle name="Normal 2 4 2 7 4 4 4" xfId="33372"/>
    <cellStyle name="Normal 2 4 2 7 4 4 5" xfId="33373"/>
    <cellStyle name="Normal 2 4 2 7 4 5" xfId="13259"/>
    <cellStyle name="Normal 2 4 2 7 4 5 2" xfId="33374"/>
    <cellStyle name="Normal 2 4 2 7 4 5 3" xfId="33375"/>
    <cellStyle name="Normal 2 4 2 7 4 6" xfId="13260"/>
    <cellStyle name="Normal 2 4 2 7 4 6 2" xfId="33376"/>
    <cellStyle name="Normal 2 4 2 7 4 6 3" xfId="33377"/>
    <cellStyle name="Normal 2 4 2 7 4 7" xfId="33378"/>
    <cellStyle name="Normal 2 4 2 7 4 8" xfId="33379"/>
    <cellStyle name="Normal 2 4 2 7 5" xfId="13261"/>
    <cellStyle name="Normal 2 4 2 7 5 2" xfId="13262"/>
    <cellStyle name="Normal 2 4 2 7 5 2 2" xfId="13263"/>
    <cellStyle name="Normal 2 4 2 7 5 2 2 2" xfId="13264"/>
    <cellStyle name="Normal 2 4 2 7 5 2 2 2 2" xfId="33380"/>
    <cellStyle name="Normal 2 4 2 7 5 2 2 2 3" xfId="33381"/>
    <cellStyle name="Normal 2 4 2 7 5 2 2 3" xfId="13265"/>
    <cellStyle name="Normal 2 4 2 7 5 2 2 3 2" xfId="33382"/>
    <cellStyle name="Normal 2 4 2 7 5 2 2 3 3" xfId="33383"/>
    <cellStyle name="Normal 2 4 2 7 5 2 2 4" xfId="33384"/>
    <cellStyle name="Normal 2 4 2 7 5 2 2 5" xfId="33385"/>
    <cellStyle name="Normal 2 4 2 7 5 2 3" xfId="13266"/>
    <cellStyle name="Normal 2 4 2 7 5 2 3 2" xfId="33386"/>
    <cellStyle name="Normal 2 4 2 7 5 2 3 3" xfId="33387"/>
    <cellStyle name="Normal 2 4 2 7 5 2 4" xfId="13267"/>
    <cellStyle name="Normal 2 4 2 7 5 2 4 2" xfId="33388"/>
    <cellStyle name="Normal 2 4 2 7 5 2 4 3" xfId="33389"/>
    <cellStyle name="Normal 2 4 2 7 5 2 5" xfId="33390"/>
    <cellStyle name="Normal 2 4 2 7 5 2 6" xfId="33391"/>
    <cellStyle name="Normal 2 4 2 7 5 3" xfId="13268"/>
    <cellStyle name="Normal 2 4 2 7 5 3 2" xfId="13269"/>
    <cellStyle name="Normal 2 4 2 7 5 3 2 2" xfId="33392"/>
    <cellStyle name="Normal 2 4 2 7 5 3 2 3" xfId="33393"/>
    <cellStyle name="Normal 2 4 2 7 5 3 3" xfId="13270"/>
    <cellStyle name="Normal 2 4 2 7 5 3 3 2" xfId="33394"/>
    <cellStyle name="Normal 2 4 2 7 5 3 3 3" xfId="33395"/>
    <cellStyle name="Normal 2 4 2 7 5 3 4" xfId="33396"/>
    <cellStyle name="Normal 2 4 2 7 5 3 5" xfId="33397"/>
    <cellStyle name="Normal 2 4 2 7 5 4" xfId="13271"/>
    <cellStyle name="Normal 2 4 2 7 5 4 2" xfId="33398"/>
    <cellStyle name="Normal 2 4 2 7 5 4 3" xfId="33399"/>
    <cellStyle name="Normal 2 4 2 7 5 5" xfId="13272"/>
    <cellStyle name="Normal 2 4 2 7 5 5 2" xfId="33400"/>
    <cellStyle name="Normal 2 4 2 7 5 5 3" xfId="33401"/>
    <cellStyle name="Normal 2 4 2 7 5 6" xfId="33402"/>
    <cellStyle name="Normal 2 4 2 7 5 7" xfId="33403"/>
    <cellStyle name="Normal 2 4 2 7 6" xfId="13273"/>
    <cellStyle name="Normal 2 4 2 7 6 2" xfId="13274"/>
    <cellStyle name="Normal 2 4 2 7 6 2 2" xfId="13275"/>
    <cellStyle name="Normal 2 4 2 7 6 2 2 2" xfId="33404"/>
    <cellStyle name="Normal 2 4 2 7 6 2 2 3" xfId="33405"/>
    <cellStyle name="Normal 2 4 2 7 6 2 3" xfId="13276"/>
    <cellStyle name="Normal 2 4 2 7 6 2 3 2" xfId="33406"/>
    <cellStyle name="Normal 2 4 2 7 6 2 3 3" xfId="33407"/>
    <cellStyle name="Normal 2 4 2 7 6 2 4" xfId="33408"/>
    <cellStyle name="Normal 2 4 2 7 6 2 5" xfId="33409"/>
    <cellStyle name="Normal 2 4 2 7 6 3" xfId="13277"/>
    <cellStyle name="Normal 2 4 2 7 6 3 2" xfId="33410"/>
    <cellStyle name="Normal 2 4 2 7 6 3 3" xfId="33411"/>
    <cellStyle name="Normal 2 4 2 7 6 4" xfId="13278"/>
    <cellStyle name="Normal 2 4 2 7 6 4 2" xfId="33412"/>
    <cellStyle name="Normal 2 4 2 7 6 4 3" xfId="33413"/>
    <cellStyle name="Normal 2 4 2 7 6 5" xfId="33414"/>
    <cellStyle name="Normal 2 4 2 7 6 6" xfId="33415"/>
    <cellStyle name="Normal 2 4 2 7 7" xfId="13279"/>
    <cellStyle name="Normal 2 4 2 7 7 2" xfId="13280"/>
    <cellStyle name="Normal 2 4 2 7 7 2 2" xfId="33416"/>
    <cellStyle name="Normal 2 4 2 7 7 2 3" xfId="33417"/>
    <cellStyle name="Normal 2 4 2 7 7 3" xfId="13281"/>
    <cellStyle name="Normal 2 4 2 7 7 3 2" xfId="33418"/>
    <cellStyle name="Normal 2 4 2 7 7 3 3" xfId="33419"/>
    <cellStyle name="Normal 2 4 2 7 7 4" xfId="33420"/>
    <cellStyle name="Normal 2 4 2 7 7 5" xfId="33421"/>
    <cellStyle name="Normal 2 4 2 7 8" xfId="13282"/>
    <cellStyle name="Normal 2 4 2 7 8 2" xfId="33422"/>
    <cellStyle name="Normal 2 4 2 7 8 3" xfId="33423"/>
    <cellStyle name="Normal 2 4 2 7 9" xfId="13283"/>
    <cellStyle name="Normal 2 4 2 7 9 2" xfId="33424"/>
    <cellStyle name="Normal 2 4 2 7 9 3" xfId="33425"/>
    <cellStyle name="Normal 2 4 2 8" xfId="13284"/>
    <cellStyle name="Normal 2 4 2 8 10" xfId="33426"/>
    <cellStyle name="Normal 2 4 2 8 11" xfId="33427"/>
    <cellStyle name="Normal 2 4 2 8 2" xfId="13285"/>
    <cellStyle name="Normal 2 4 2 8 2 2" xfId="13286"/>
    <cellStyle name="Normal 2 4 2 8 2 2 2" xfId="13287"/>
    <cellStyle name="Normal 2 4 2 8 2 2 2 2" xfId="13288"/>
    <cellStyle name="Normal 2 4 2 8 2 2 2 2 2" xfId="13289"/>
    <cellStyle name="Normal 2 4 2 8 2 2 2 2 2 2" xfId="33428"/>
    <cellStyle name="Normal 2 4 2 8 2 2 2 2 2 3" xfId="33429"/>
    <cellStyle name="Normal 2 4 2 8 2 2 2 2 3" xfId="13290"/>
    <cellStyle name="Normal 2 4 2 8 2 2 2 2 3 2" xfId="33430"/>
    <cellStyle name="Normal 2 4 2 8 2 2 2 2 3 3" xfId="33431"/>
    <cellStyle name="Normal 2 4 2 8 2 2 2 2 4" xfId="33432"/>
    <cellStyle name="Normal 2 4 2 8 2 2 2 2 5" xfId="33433"/>
    <cellStyle name="Normal 2 4 2 8 2 2 2 3" xfId="13291"/>
    <cellStyle name="Normal 2 4 2 8 2 2 2 3 2" xfId="33434"/>
    <cellStyle name="Normal 2 4 2 8 2 2 2 3 3" xfId="33435"/>
    <cellStyle name="Normal 2 4 2 8 2 2 2 4" xfId="13292"/>
    <cellStyle name="Normal 2 4 2 8 2 2 2 4 2" xfId="33436"/>
    <cellStyle name="Normal 2 4 2 8 2 2 2 4 3" xfId="33437"/>
    <cellStyle name="Normal 2 4 2 8 2 2 2 5" xfId="33438"/>
    <cellStyle name="Normal 2 4 2 8 2 2 2 6" xfId="33439"/>
    <cellStyle name="Normal 2 4 2 8 2 2 3" xfId="13293"/>
    <cellStyle name="Normal 2 4 2 8 2 2 3 2" xfId="13294"/>
    <cellStyle name="Normal 2 4 2 8 2 2 3 2 2" xfId="33440"/>
    <cellStyle name="Normal 2 4 2 8 2 2 3 2 3" xfId="33441"/>
    <cellStyle name="Normal 2 4 2 8 2 2 3 3" xfId="13295"/>
    <cellStyle name="Normal 2 4 2 8 2 2 3 3 2" xfId="33442"/>
    <cellStyle name="Normal 2 4 2 8 2 2 3 3 3" xfId="33443"/>
    <cellStyle name="Normal 2 4 2 8 2 2 3 4" xfId="33444"/>
    <cellStyle name="Normal 2 4 2 8 2 2 3 5" xfId="33445"/>
    <cellStyle name="Normal 2 4 2 8 2 2 4" xfId="13296"/>
    <cellStyle name="Normal 2 4 2 8 2 2 4 2" xfId="33446"/>
    <cellStyle name="Normal 2 4 2 8 2 2 4 3" xfId="33447"/>
    <cellStyle name="Normal 2 4 2 8 2 2 5" xfId="13297"/>
    <cellStyle name="Normal 2 4 2 8 2 2 5 2" xfId="33448"/>
    <cellStyle name="Normal 2 4 2 8 2 2 5 3" xfId="33449"/>
    <cellStyle name="Normal 2 4 2 8 2 2 6" xfId="33450"/>
    <cellStyle name="Normal 2 4 2 8 2 2 7" xfId="33451"/>
    <cellStyle name="Normal 2 4 2 8 2 3" xfId="13298"/>
    <cellStyle name="Normal 2 4 2 8 2 3 2" xfId="13299"/>
    <cellStyle name="Normal 2 4 2 8 2 3 2 2" xfId="13300"/>
    <cellStyle name="Normal 2 4 2 8 2 3 2 2 2" xfId="33452"/>
    <cellStyle name="Normal 2 4 2 8 2 3 2 2 3" xfId="33453"/>
    <cellStyle name="Normal 2 4 2 8 2 3 2 3" xfId="13301"/>
    <cellStyle name="Normal 2 4 2 8 2 3 2 3 2" xfId="33454"/>
    <cellStyle name="Normal 2 4 2 8 2 3 2 3 3" xfId="33455"/>
    <cellStyle name="Normal 2 4 2 8 2 3 2 4" xfId="33456"/>
    <cellStyle name="Normal 2 4 2 8 2 3 2 5" xfId="33457"/>
    <cellStyle name="Normal 2 4 2 8 2 3 3" xfId="13302"/>
    <cellStyle name="Normal 2 4 2 8 2 3 3 2" xfId="33458"/>
    <cellStyle name="Normal 2 4 2 8 2 3 3 3" xfId="33459"/>
    <cellStyle name="Normal 2 4 2 8 2 3 4" xfId="13303"/>
    <cellStyle name="Normal 2 4 2 8 2 3 4 2" xfId="33460"/>
    <cellStyle name="Normal 2 4 2 8 2 3 4 3" xfId="33461"/>
    <cellStyle name="Normal 2 4 2 8 2 3 5" xfId="33462"/>
    <cellStyle name="Normal 2 4 2 8 2 3 6" xfId="33463"/>
    <cellStyle name="Normal 2 4 2 8 2 4" xfId="13304"/>
    <cellStyle name="Normal 2 4 2 8 2 4 2" xfId="13305"/>
    <cellStyle name="Normal 2 4 2 8 2 4 2 2" xfId="33464"/>
    <cellStyle name="Normal 2 4 2 8 2 4 2 3" xfId="33465"/>
    <cellStyle name="Normal 2 4 2 8 2 4 3" xfId="13306"/>
    <cellStyle name="Normal 2 4 2 8 2 4 3 2" xfId="33466"/>
    <cellStyle name="Normal 2 4 2 8 2 4 3 3" xfId="33467"/>
    <cellStyle name="Normal 2 4 2 8 2 4 4" xfId="33468"/>
    <cellStyle name="Normal 2 4 2 8 2 4 5" xfId="33469"/>
    <cellStyle name="Normal 2 4 2 8 2 5" xfId="13307"/>
    <cellStyle name="Normal 2 4 2 8 2 5 2" xfId="33470"/>
    <cellStyle name="Normal 2 4 2 8 2 5 3" xfId="33471"/>
    <cellStyle name="Normal 2 4 2 8 2 6" xfId="13308"/>
    <cellStyle name="Normal 2 4 2 8 2 6 2" xfId="33472"/>
    <cellStyle name="Normal 2 4 2 8 2 6 3" xfId="33473"/>
    <cellStyle name="Normal 2 4 2 8 2 7" xfId="33474"/>
    <cellStyle name="Normal 2 4 2 8 2 8" xfId="33475"/>
    <cellStyle name="Normal 2 4 2 8 3" xfId="13309"/>
    <cellStyle name="Normal 2 4 2 8 3 2" xfId="13310"/>
    <cellStyle name="Normal 2 4 2 8 3 2 2" xfId="13311"/>
    <cellStyle name="Normal 2 4 2 8 3 2 2 2" xfId="13312"/>
    <cellStyle name="Normal 2 4 2 8 3 2 2 2 2" xfId="13313"/>
    <cellStyle name="Normal 2 4 2 8 3 2 2 2 2 2" xfId="33476"/>
    <cellStyle name="Normal 2 4 2 8 3 2 2 2 2 3" xfId="33477"/>
    <cellStyle name="Normal 2 4 2 8 3 2 2 2 3" xfId="13314"/>
    <cellStyle name="Normal 2 4 2 8 3 2 2 2 3 2" xfId="33478"/>
    <cellStyle name="Normal 2 4 2 8 3 2 2 2 3 3" xfId="33479"/>
    <cellStyle name="Normal 2 4 2 8 3 2 2 2 4" xfId="33480"/>
    <cellStyle name="Normal 2 4 2 8 3 2 2 2 5" xfId="33481"/>
    <cellStyle name="Normal 2 4 2 8 3 2 2 3" xfId="13315"/>
    <cellStyle name="Normal 2 4 2 8 3 2 2 3 2" xfId="33482"/>
    <cellStyle name="Normal 2 4 2 8 3 2 2 3 3" xfId="33483"/>
    <cellStyle name="Normal 2 4 2 8 3 2 2 4" xfId="13316"/>
    <cellStyle name="Normal 2 4 2 8 3 2 2 4 2" xfId="33484"/>
    <cellStyle name="Normal 2 4 2 8 3 2 2 4 3" xfId="33485"/>
    <cellStyle name="Normal 2 4 2 8 3 2 2 5" xfId="33486"/>
    <cellStyle name="Normal 2 4 2 8 3 2 2 6" xfId="33487"/>
    <cellStyle name="Normal 2 4 2 8 3 2 3" xfId="13317"/>
    <cellStyle name="Normal 2 4 2 8 3 2 3 2" xfId="13318"/>
    <cellStyle name="Normal 2 4 2 8 3 2 3 2 2" xfId="33488"/>
    <cellStyle name="Normal 2 4 2 8 3 2 3 2 3" xfId="33489"/>
    <cellStyle name="Normal 2 4 2 8 3 2 3 3" xfId="13319"/>
    <cellStyle name="Normal 2 4 2 8 3 2 3 3 2" xfId="33490"/>
    <cellStyle name="Normal 2 4 2 8 3 2 3 3 3" xfId="33491"/>
    <cellStyle name="Normal 2 4 2 8 3 2 3 4" xfId="33492"/>
    <cellStyle name="Normal 2 4 2 8 3 2 3 5" xfId="33493"/>
    <cellStyle name="Normal 2 4 2 8 3 2 4" xfId="13320"/>
    <cellStyle name="Normal 2 4 2 8 3 2 4 2" xfId="33494"/>
    <cellStyle name="Normal 2 4 2 8 3 2 4 3" xfId="33495"/>
    <cellStyle name="Normal 2 4 2 8 3 2 5" xfId="13321"/>
    <cellStyle name="Normal 2 4 2 8 3 2 5 2" xfId="33496"/>
    <cellStyle name="Normal 2 4 2 8 3 2 5 3" xfId="33497"/>
    <cellStyle name="Normal 2 4 2 8 3 2 6" xfId="33498"/>
    <cellStyle name="Normal 2 4 2 8 3 2 7" xfId="33499"/>
    <cellStyle name="Normal 2 4 2 8 3 3" xfId="13322"/>
    <cellStyle name="Normal 2 4 2 8 3 3 2" xfId="13323"/>
    <cellStyle name="Normal 2 4 2 8 3 3 2 2" xfId="13324"/>
    <cellStyle name="Normal 2 4 2 8 3 3 2 2 2" xfId="33500"/>
    <cellStyle name="Normal 2 4 2 8 3 3 2 2 3" xfId="33501"/>
    <cellStyle name="Normal 2 4 2 8 3 3 2 3" xfId="13325"/>
    <cellStyle name="Normal 2 4 2 8 3 3 2 3 2" xfId="33502"/>
    <cellStyle name="Normal 2 4 2 8 3 3 2 3 3" xfId="33503"/>
    <cellStyle name="Normal 2 4 2 8 3 3 2 4" xfId="33504"/>
    <cellStyle name="Normal 2 4 2 8 3 3 2 5" xfId="33505"/>
    <cellStyle name="Normal 2 4 2 8 3 3 3" xfId="13326"/>
    <cellStyle name="Normal 2 4 2 8 3 3 3 2" xfId="33506"/>
    <cellStyle name="Normal 2 4 2 8 3 3 3 3" xfId="33507"/>
    <cellStyle name="Normal 2 4 2 8 3 3 4" xfId="13327"/>
    <cellStyle name="Normal 2 4 2 8 3 3 4 2" xfId="33508"/>
    <cellStyle name="Normal 2 4 2 8 3 3 4 3" xfId="33509"/>
    <cellStyle name="Normal 2 4 2 8 3 3 5" xfId="33510"/>
    <cellStyle name="Normal 2 4 2 8 3 3 6" xfId="33511"/>
    <cellStyle name="Normal 2 4 2 8 3 4" xfId="13328"/>
    <cellStyle name="Normal 2 4 2 8 3 4 2" xfId="13329"/>
    <cellStyle name="Normal 2 4 2 8 3 4 2 2" xfId="33512"/>
    <cellStyle name="Normal 2 4 2 8 3 4 2 3" xfId="33513"/>
    <cellStyle name="Normal 2 4 2 8 3 4 3" xfId="13330"/>
    <cellStyle name="Normal 2 4 2 8 3 4 3 2" xfId="33514"/>
    <cellStyle name="Normal 2 4 2 8 3 4 3 3" xfId="33515"/>
    <cellStyle name="Normal 2 4 2 8 3 4 4" xfId="33516"/>
    <cellStyle name="Normal 2 4 2 8 3 4 5" xfId="33517"/>
    <cellStyle name="Normal 2 4 2 8 3 5" xfId="13331"/>
    <cellStyle name="Normal 2 4 2 8 3 5 2" xfId="33518"/>
    <cellStyle name="Normal 2 4 2 8 3 5 3" xfId="33519"/>
    <cellStyle name="Normal 2 4 2 8 3 6" xfId="13332"/>
    <cellStyle name="Normal 2 4 2 8 3 6 2" xfId="33520"/>
    <cellStyle name="Normal 2 4 2 8 3 6 3" xfId="33521"/>
    <cellStyle name="Normal 2 4 2 8 3 7" xfId="33522"/>
    <cellStyle name="Normal 2 4 2 8 3 8" xfId="33523"/>
    <cellStyle name="Normal 2 4 2 8 4" xfId="13333"/>
    <cellStyle name="Normal 2 4 2 8 4 2" xfId="13334"/>
    <cellStyle name="Normal 2 4 2 8 4 2 2" xfId="13335"/>
    <cellStyle name="Normal 2 4 2 8 4 2 2 2" xfId="13336"/>
    <cellStyle name="Normal 2 4 2 8 4 2 2 2 2" xfId="13337"/>
    <cellStyle name="Normal 2 4 2 8 4 2 2 2 2 2" xfId="33524"/>
    <cellStyle name="Normal 2 4 2 8 4 2 2 2 2 3" xfId="33525"/>
    <cellStyle name="Normal 2 4 2 8 4 2 2 2 3" xfId="13338"/>
    <cellStyle name="Normal 2 4 2 8 4 2 2 2 3 2" xfId="33526"/>
    <cellStyle name="Normal 2 4 2 8 4 2 2 2 3 3" xfId="33527"/>
    <cellStyle name="Normal 2 4 2 8 4 2 2 2 4" xfId="33528"/>
    <cellStyle name="Normal 2 4 2 8 4 2 2 2 5" xfId="33529"/>
    <cellStyle name="Normal 2 4 2 8 4 2 2 3" xfId="13339"/>
    <cellStyle name="Normal 2 4 2 8 4 2 2 3 2" xfId="33530"/>
    <cellStyle name="Normal 2 4 2 8 4 2 2 3 3" xfId="33531"/>
    <cellStyle name="Normal 2 4 2 8 4 2 2 4" xfId="13340"/>
    <cellStyle name="Normal 2 4 2 8 4 2 2 4 2" xfId="33532"/>
    <cellStyle name="Normal 2 4 2 8 4 2 2 4 3" xfId="33533"/>
    <cellStyle name="Normal 2 4 2 8 4 2 2 5" xfId="33534"/>
    <cellStyle name="Normal 2 4 2 8 4 2 2 6" xfId="33535"/>
    <cellStyle name="Normal 2 4 2 8 4 2 3" xfId="13341"/>
    <cellStyle name="Normal 2 4 2 8 4 2 3 2" xfId="13342"/>
    <cellStyle name="Normal 2 4 2 8 4 2 3 2 2" xfId="33536"/>
    <cellStyle name="Normal 2 4 2 8 4 2 3 2 3" xfId="33537"/>
    <cellStyle name="Normal 2 4 2 8 4 2 3 3" xfId="13343"/>
    <cellStyle name="Normal 2 4 2 8 4 2 3 3 2" xfId="33538"/>
    <cellStyle name="Normal 2 4 2 8 4 2 3 3 3" xfId="33539"/>
    <cellStyle name="Normal 2 4 2 8 4 2 3 4" xfId="33540"/>
    <cellStyle name="Normal 2 4 2 8 4 2 3 5" xfId="33541"/>
    <cellStyle name="Normal 2 4 2 8 4 2 4" xfId="13344"/>
    <cellStyle name="Normal 2 4 2 8 4 2 4 2" xfId="33542"/>
    <cellStyle name="Normal 2 4 2 8 4 2 4 3" xfId="33543"/>
    <cellStyle name="Normal 2 4 2 8 4 2 5" xfId="13345"/>
    <cellStyle name="Normal 2 4 2 8 4 2 5 2" xfId="33544"/>
    <cellStyle name="Normal 2 4 2 8 4 2 5 3" xfId="33545"/>
    <cellStyle name="Normal 2 4 2 8 4 2 6" xfId="33546"/>
    <cellStyle name="Normal 2 4 2 8 4 2 7" xfId="33547"/>
    <cellStyle name="Normal 2 4 2 8 4 3" xfId="13346"/>
    <cellStyle name="Normal 2 4 2 8 4 3 2" xfId="13347"/>
    <cellStyle name="Normal 2 4 2 8 4 3 2 2" xfId="13348"/>
    <cellStyle name="Normal 2 4 2 8 4 3 2 2 2" xfId="33548"/>
    <cellStyle name="Normal 2 4 2 8 4 3 2 2 3" xfId="33549"/>
    <cellStyle name="Normal 2 4 2 8 4 3 2 3" xfId="13349"/>
    <cellStyle name="Normal 2 4 2 8 4 3 2 3 2" xfId="33550"/>
    <cellStyle name="Normal 2 4 2 8 4 3 2 3 3" xfId="33551"/>
    <cellStyle name="Normal 2 4 2 8 4 3 2 4" xfId="33552"/>
    <cellStyle name="Normal 2 4 2 8 4 3 2 5" xfId="33553"/>
    <cellStyle name="Normal 2 4 2 8 4 3 3" xfId="13350"/>
    <cellStyle name="Normal 2 4 2 8 4 3 3 2" xfId="33554"/>
    <cellStyle name="Normal 2 4 2 8 4 3 3 3" xfId="33555"/>
    <cellStyle name="Normal 2 4 2 8 4 3 4" xfId="13351"/>
    <cellStyle name="Normal 2 4 2 8 4 3 4 2" xfId="33556"/>
    <cellStyle name="Normal 2 4 2 8 4 3 4 3" xfId="33557"/>
    <cellStyle name="Normal 2 4 2 8 4 3 5" xfId="33558"/>
    <cellStyle name="Normal 2 4 2 8 4 3 6" xfId="33559"/>
    <cellStyle name="Normal 2 4 2 8 4 4" xfId="13352"/>
    <cellStyle name="Normal 2 4 2 8 4 4 2" xfId="13353"/>
    <cellStyle name="Normal 2 4 2 8 4 4 2 2" xfId="33560"/>
    <cellStyle name="Normal 2 4 2 8 4 4 2 3" xfId="33561"/>
    <cellStyle name="Normal 2 4 2 8 4 4 3" xfId="13354"/>
    <cellStyle name="Normal 2 4 2 8 4 4 3 2" xfId="33562"/>
    <cellStyle name="Normal 2 4 2 8 4 4 3 3" xfId="33563"/>
    <cellStyle name="Normal 2 4 2 8 4 4 4" xfId="33564"/>
    <cellStyle name="Normal 2 4 2 8 4 4 5" xfId="33565"/>
    <cellStyle name="Normal 2 4 2 8 4 5" xfId="13355"/>
    <cellStyle name="Normal 2 4 2 8 4 5 2" xfId="33566"/>
    <cellStyle name="Normal 2 4 2 8 4 5 3" xfId="33567"/>
    <cellStyle name="Normal 2 4 2 8 4 6" xfId="13356"/>
    <cellStyle name="Normal 2 4 2 8 4 6 2" xfId="33568"/>
    <cellStyle name="Normal 2 4 2 8 4 6 3" xfId="33569"/>
    <cellStyle name="Normal 2 4 2 8 4 7" xfId="33570"/>
    <cellStyle name="Normal 2 4 2 8 4 8" xfId="33571"/>
    <cellStyle name="Normal 2 4 2 8 5" xfId="13357"/>
    <cellStyle name="Normal 2 4 2 8 5 2" xfId="13358"/>
    <cellStyle name="Normal 2 4 2 8 5 2 2" xfId="13359"/>
    <cellStyle name="Normal 2 4 2 8 5 2 2 2" xfId="13360"/>
    <cellStyle name="Normal 2 4 2 8 5 2 2 2 2" xfId="33572"/>
    <cellStyle name="Normal 2 4 2 8 5 2 2 2 3" xfId="33573"/>
    <cellStyle name="Normal 2 4 2 8 5 2 2 3" xfId="13361"/>
    <cellStyle name="Normal 2 4 2 8 5 2 2 3 2" xfId="33574"/>
    <cellStyle name="Normal 2 4 2 8 5 2 2 3 3" xfId="33575"/>
    <cellStyle name="Normal 2 4 2 8 5 2 2 4" xfId="33576"/>
    <cellStyle name="Normal 2 4 2 8 5 2 2 5" xfId="33577"/>
    <cellStyle name="Normal 2 4 2 8 5 2 3" xfId="13362"/>
    <cellStyle name="Normal 2 4 2 8 5 2 3 2" xfId="33578"/>
    <cellStyle name="Normal 2 4 2 8 5 2 3 3" xfId="33579"/>
    <cellStyle name="Normal 2 4 2 8 5 2 4" xfId="13363"/>
    <cellStyle name="Normal 2 4 2 8 5 2 4 2" xfId="33580"/>
    <cellStyle name="Normal 2 4 2 8 5 2 4 3" xfId="33581"/>
    <cellStyle name="Normal 2 4 2 8 5 2 5" xfId="33582"/>
    <cellStyle name="Normal 2 4 2 8 5 2 6" xfId="33583"/>
    <cellStyle name="Normal 2 4 2 8 5 3" xfId="13364"/>
    <cellStyle name="Normal 2 4 2 8 5 3 2" xfId="13365"/>
    <cellStyle name="Normal 2 4 2 8 5 3 2 2" xfId="33584"/>
    <cellStyle name="Normal 2 4 2 8 5 3 2 3" xfId="33585"/>
    <cellStyle name="Normal 2 4 2 8 5 3 3" xfId="13366"/>
    <cellStyle name="Normal 2 4 2 8 5 3 3 2" xfId="33586"/>
    <cellStyle name="Normal 2 4 2 8 5 3 3 3" xfId="33587"/>
    <cellStyle name="Normal 2 4 2 8 5 3 4" xfId="33588"/>
    <cellStyle name="Normal 2 4 2 8 5 3 5" xfId="33589"/>
    <cellStyle name="Normal 2 4 2 8 5 4" xfId="13367"/>
    <cellStyle name="Normal 2 4 2 8 5 4 2" xfId="33590"/>
    <cellStyle name="Normal 2 4 2 8 5 4 3" xfId="33591"/>
    <cellStyle name="Normal 2 4 2 8 5 5" xfId="13368"/>
    <cellStyle name="Normal 2 4 2 8 5 5 2" xfId="33592"/>
    <cellStyle name="Normal 2 4 2 8 5 5 3" xfId="33593"/>
    <cellStyle name="Normal 2 4 2 8 5 6" xfId="33594"/>
    <cellStyle name="Normal 2 4 2 8 5 7" xfId="33595"/>
    <cellStyle name="Normal 2 4 2 8 6" xfId="13369"/>
    <cellStyle name="Normal 2 4 2 8 6 2" xfId="13370"/>
    <cellStyle name="Normal 2 4 2 8 6 2 2" xfId="13371"/>
    <cellStyle name="Normal 2 4 2 8 6 2 2 2" xfId="33596"/>
    <cellStyle name="Normal 2 4 2 8 6 2 2 3" xfId="33597"/>
    <cellStyle name="Normal 2 4 2 8 6 2 3" xfId="13372"/>
    <cellStyle name="Normal 2 4 2 8 6 2 3 2" xfId="33598"/>
    <cellStyle name="Normal 2 4 2 8 6 2 3 3" xfId="33599"/>
    <cellStyle name="Normal 2 4 2 8 6 2 4" xfId="33600"/>
    <cellStyle name="Normal 2 4 2 8 6 2 5" xfId="33601"/>
    <cellStyle name="Normal 2 4 2 8 6 3" xfId="13373"/>
    <cellStyle name="Normal 2 4 2 8 6 3 2" xfId="33602"/>
    <cellStyle name="Normal 2 4 2 8 6 3 3" xfId="33603"/>
    <cellStyle name="Normal 2 4 2 8 6 4" xfId="13374"/>
    <cellStyle name="Normal 2 4 2 8 6 4 2" xfId="33604"/>
    <cellStyle name="Normal 2 4 2 8 6 4 3" xfId="33605"/>
    <cellStyle name="Normal 2 4 2 8 6 5" xfId="33606"/>
    <cellStyle name="Normal 2 4 2 8 6 6" xfId="33607"/>
    <cellStyle name="Normal 2 4 2 8 7" xfId="13375"/>
    <cellStyle name="Normal 2 4 2 8 7 2" xfId="13376"/>
    <cellStyle name="Normal 2 4 2 8 7 2 2" xfId="33608"/>
    <cellStyle name="Normal 2 4 2 8 7 2 3" xfId="33609"/>
    <cellStyle name="Normal 2 4 2 8 7 3" xfId="13377"/>
    <cellStyle name="Normal 2 4 2 8 7 3 2" xfId="33610"/>
    <cellStyle name="Normal 2 4 2 8 7 3 3" xfId="33611"/>
    <cellStyle name="Normal 2 4 2 8 7 4" xfId="33612"/>
    <cellStyle name="Normal 2 4 2 8 7 5" xfId="33613"/>
    <cellStyle name="Normal 2 4 2 8 8" xfId="13378"/>
    <cellStyle name="Normal 2 4 2 8 8 2" xfId="33614"/>
    <cellStyle name="Normal 2 4 2 8 8 3" xfId="33615"/>
    <cellStyle name="Normal 2 4 2 8 9" xfId="13379"/>
    <cellStyle name="Normal 2 4 2 8 9 2" xfId="33616"/>
    <cellStyle name="Normal 2 4 2 8 9 3" xfId="33617"/>
    <cellStyle name="Normal 2 4 2 9" xfId="13380"/>
    <cellStyle name="Normal 2 4 2 9 10" xfId="33618"/>
    <cellStyle name="Normal 2 4 2 9 11" xfId="33619"/>
    <cellStyle name="Normal 2 4 2 9 2" xfId="13381"/>
    <cellStyle name="Normal 2 4 2 9 2 2" xfId="13382"/>
    <cellStyle name="Normal 2 4 2 9 2 2 2" xfId="13383"/>
    <cellStyle name="Normal 2 4 2 9 2 2 2 2" xfId="13384"/>
    <cellStyle name="Normal 2 4 2 9 2 2 2 2 2" xfId="13385"/>
    <cellStyle name="Normal 2 4 2 9 2 2 2 2 2 2" xfId="33620"/>
    <cellStyle name="Normal 2 4 2 9 2 2 2 2 2 3" xfId="33621"/>
    <cellStyle name="Normal 2 4 2 9 2 2 2 2 3" xfId="13386"/>
    <cellStyle name="Normal 2 4 2 9 2 2 2 2 3 2" xfId="33622"/>
    <cellStyle name="Normal 2 4 2 9 2 2 2 2 3 3" xfId="33623"/>
    <cellStyle name="Normal 2 4 2 9 2 2 2 2 4" xfId="33624"/>
    <cellStyle name="Normal 2 4 2 9 2 2 2 2 5" xfId="33625"/>
    <cellStyle name="Normal 2 4 2 9 2 2 2 3" xfId="13387"/>
    <cellStyle name="Normal 2 4 2 9 2 2 2 3 2" xfId="33626"/>
    <cellStyle name="Normal 2 4 2 9 2 2 2 3 3" xfId="33627"/>
    <cellStyle name="Normal 2 4 2 9 2 2 2 4" xfId="13388"/>
    <cellStyle name="Normal 2 4 2 9 2 2 2 4 2" xfId="33628"/>
    <cellStyle name="Normal 2 4 2 9 2 2 2 4 3" xfId="33629"/>
    <cellStyle name="Normal 2 4 2 9 2 2 2 5" xfId="33630"/>
    <cellStyle name="Normal 2 4 2 9 2 2 2 6" xfId="33631"/>
    <cellStyle name="Normal 2 4 2 9 2 2 3" xfId="13389"/>
    <cellStyle name="Normal 2 4 2 9 2 2 3 2" xfId="13390"/>
    <cellStyle name="Normal 2 4 2 9 2 2 3 2 2" xfId="33632"/>
    <cellStyle name="Normal 2 4 2 9 2 2 3 2 3" xfId="33633"/>
    <cellStyle name="Normal 2 4 2 9 2 2 3 3" xfId="13391"/>
    <cellStyle name="Normal 2 4 2 9 2 2 3 3 2" xfId="33634"/>
    <cellStyle name="Normal 2 4 2 9 2 2 3 3 3" xfId="33635"/>
    <cellStyle name="Normal 2 4 2 9 2 2 3 4" xfId="33636"/>
    <cellStyle name="Normal 2 4 2 9 2 2 3 5" xfId="33637"/>
    <cellStyle name="Normal 2 4 2 9 2 2 4" xfId="13392"/>
    <cellStyle name="Normal 2 4 2 9 2 2 4 2" xfId="33638"/>
    <cellStyle name="Normal 2 4 2 9 2 2 4 3" xfId="33639"/>
    <cellStyle name="Normal 2 4 2 9 2 2 5" xfId="13393"/>
    <cellStyle name="Normal 2 4 2 9 2 2 5 2" xfId="33640"/>
    <cellStyle name="Normal 2 4 2 9 2 2 5 3" xfId="33641"/>
    <cellStyle name="Normal 2 4 2 9 2 2 6" xfId="33642"/>
    <cellStyle name="Normal 2 4 2 9 2 2 7" xfId="33643"/>
    <cellStyle name="Normal 2 4 2 9 2 3" xfId="13394"/>
    <cellStyle name="Normal 2 4 2 9 2 3 2" xfId="13395"/>
    <cellStyle name="Normal 2 4 2 9 2 3 2 2" xfId="13396"/>
    <cellStyle name="Normal 2 4 2 9 2 3 2 2 2" xfId="33644"/>
    <cellStyle name="Normal 2 4 2 9 2 3 2 2 3" xfId="33645"/>
    <cellStyle name="Normal 2 4 2 9 2 3 2 3" xfId="13397"/>
    <cellStyle name="Normal 2 4 2 9 2 3 2 3 2" xfId="33646"/>
    <cellStyle name="Normal 2 4 2 9 2 3 2 3 3" xfId="33647"/>
    <cellStyle name="Normal 2 4 2 9 2 3 2 4" xfId="33648"/>
    <cellStyle name="Normal 2 4 2 9 2 3 2 5" xfId="33649"/>
    <cellStyle name="Normal 2 4 2 9 2 3 3" xfId="13398"/>
    <cellStyle name="Normal 2 4 2 9 2 3 3 2" xfId="33650"/>
    <cellStyle name="Normal 2 4 2 9 2 3 3 3" xfId="33651"/>
    <cellStyle name="Normal 2 4 2 9 2 3 4" xfId="13399"/>
    <cellStyle name="Normal 2 4 2 9 2 3 4 2" xfId="33652"/>
    <cellStyle name="Normal 2 4 2 9 2 3 4 3" xfId="33653"/>
    <cellStyle name="Normal 2 4 2 9 2 3 5" xfId="33654"/>
    <cellStyle name="Normal 2 4 2 9 2 3 6" xfId="33655"/>
    <cellStyle name="Normal 2 4 2 9 2 4" xfId="13400"/>
    <cellStyle name="Normal 2 4 2 9 2 4 2" xfId="13401"/>
    <cellStyle name="Normal 2 4 2 9 2 4 2 2" xfId="33656"/>
    <cellStyle name="Normal 2 4 2 9 2 4 2 3" xfId="33657"/>
    <cellStyle name="Normal 2 4 2 9 2 4 3" xfId="13402"/>
    <cellStyle name="Normal 2 4 2 9 2 4 3 2" xfId="33658"/>
    <cellStyle name="Normal 2 4 2 9 2 4 3 3" xfId="33659"/>
    <cellStyle name="Normal 2 4 2 9 2 4 4" xfId="33660"/>
    <cellStyle name="Normal 2 4 2 9 2 4 5" xfId="33661"/>
    <cellStyle name="Normal 2 4 2 9 2 5" xfId="13403"/>
    <cellStyle name="Normal 2 4 2 9 2 5 2" xfId="33662"/>
    <cellStyle name="Normal 2 4 2 9 2 5 3" xfId="33663"/>
    <cellStyle name="Normal 2 4 2 9 2 6" xfId="13404"/>
    <cellStyle name="Normal 2 4 2 9 2 6 2" xfId="33664"/>
    <cellStyle name="Normal 2 4 2 9 2 6 3" xfId="33665"/>
    <cellStyle name="Normal 2 4 2 9 2 7" xfId="33666"/>
    <cellStyle name="Normal 2 4 2 9 2 8" xfId="33667"/>
    <cellStyle name="Normal 2 4 2 9 3" xfId="13405"/>
    <cellStyle name="Normal 2 4 2 9 3 2" xfId="13406"/>
    <cellStyle name="Normal 2 4 2 9 3 2 2" xfId="13407"/>
    <cellStyle name="Normal 2 4 2 9 3 2 2 2" xfId="13408"/>
    <cellStyle name="Normal 2 4 2 9 3 2 2 2 2" xfId="13409"/>
    <cellStyle name="Normal 2 4 2 9 3 2 2 2 2 2" xfId="33668"/>
    <cellStyle name="Normal 2 4 2 9 3 2 2 2 2 3" xfId="33669"/>
    <cellStyle name="Normal 2 4 2 9 3 2 2 2 3" xfId="13410"/>
    <cellStyle name="Normal 2 4 2 9 3 2 2 2 3 2" xfId="33670"/>
    <cellStyle name="Normal 2 4 2 9 3 2 2 2 3 3" xfId="33671"/>
    <cellStyle name="Normal 2 4 2 9 3 2 2 2 4" xfId="33672"/>
    <cellStyle name="Normal 2 4 2 9 3 2 2 2 5" xfId="33673"/>
    <cellStyle name="Normal 2 4 2 9 3 2 2 3" xfId="13411"/>
    <cellStyle name="Normal 2 4 2 9 3 2 2 3 2" xfId="33674"/>
    <cellStyle name="Normal 2 4 2 9 3 2 2 3 3" xfId="33675"/>
    <cellStyle name="Normal 2 4 2 9 3 2 2 4" xfId="13412"/>
    <cellStyle name="Normal 2 4 2 9 3 2 2 4 2" xfId="33676"/>
    <cellStyle name="Normal 2 4 2 9 3 2 2 4 3" xfId="33677"/>
    <cellStyle name="Normal 2 4 2 9 3 2 2 5" xfId="33678"/>
    <cellStyle name="Normal 2 4 2 9 3 2 2 6" xfId="33679"/>
    <cellStyle name="Normal 2 4 2 9 3 2 3" xfId="13413"/>
    <cellStyle name="Normal 2 4 2 9 3 2 3 2" xfId="13414"/>
    <cellStyle name="Normal 2 4 2 9 3 2 3 2 2" xfId="33680"/>
    <cellStyle name="Normal 2 4 2 9 3 2 3 2 3" xfId="33681"/>
    <cellStyle name="Normal 2 4 2 9 3 2 3 3" xfId="13415"/>
    <cellStyle name="Normal 2 4 2 9 3 2 3 3 2" xfId="33682"/>
    <cellStyle name="Normal 2 4 2 9 3 2 3 3 3" xfId="33683"/>
    <cellStyle name="Normal 2 4 2 9 3 2 3 4" xfId="33684"/>
    <cellStyle name="Normal 2 4 2 9 3 2 3 5" xfId="33685"/>
    <cellStyle name="Normal 2 4 2 9 3 2 4" xfId="13416"/>
    <cellStyle name="Normal 2 4 2 9 3 2 4 2" xfId="33686"/>
    <cellStyle name="Normal 2 4 2 9 3 2 4 3" xfId="33687"/>
    <cellStyle name="Normal 2 4 2 9 3 2 5" xfId="13417"/>
    <cellStyle name="Normal 2 4 2 9 3 2 5 2" xfId="33688"/>
    <cellStyle name="Normal 2 4 2 9 3 2 5 3" xfId="33689"/>
    <cellStyle name="Normal 2 4 2 9 3 2 6" xfId="33690"/>
    <cellStyle name="Normal 2 4 2 9 3 2 7" xfId="33691"/>
    <cellStyle name="Normal 2 4 2 9 3 3" xfId="13418"/>
    <cellStyle name="Normal 2 4 2 9 3 3 2" xfId="13419"/>
    <cellStyle name="Normal 2 4 2 9 3 3 2 2" xfId="13420"/>
    <cellStyle name="Normal 2 4 2 9 3 3 2 2 2" xfId="33692"/>
    <cellStyle name="Normal 2 4 2 9 3 3 2 2 3" xfId="33693"/>
    <cellStyle name="Normal 2 4 2 9 3 3 2 3" xfId="13421"/>
    <cellStyle name="Normal 2 4 2 9 3 3 2 3 2" xfId="33694"/>
    <cellStyle name="Normal 2 4 2 9 3 3 2 3 3" xfId="33695"/>
    <cellStyle name="Normal 2 4 2 9 3 3 2 4" xfId="33696"/>
    <cellStyle name="Normal 2 4 2 9 3 3 2 5" xfId="33697"/>
    <cellStyle name="Normal 2 4 2 9 3 3 3" xfId="13422"/>
    <cellStyle name="Normal 2 4 2 9 3 3 3 2" xfId="33698"/>
    <cellStyle name="Normal 2 4 2 9 3 3 3 3" xfId="33699"/>
    <cellStyle name="Normal 2 4 2 9 3 3 4" xfId="13423"/>
    <cellStyle name="Normal 2 4 2 9 3 3 4 2" xfId="33700"/>
    <cellStyle name="Normal 2 4 2 9 3 3 4 3" xfId="33701"/>
    <cellStyle name="Normal 2 4 2 9 3 3 5" xfId="33702"/>
    <cellStyle name="Normal 2 4 2 9 3 3 6" xfId="33703"/>
    <cellStyle name="Normal 2 4 2 9 3 4" xfId="13424"/>
    <cellStyle name="Normal 2 4 2 9 3 4 2" xfId="13425"/>
    <cellStyle name="Normal 2 4 2 9 3 4 2 2" xfId="33704"/>
    <cellStyle name="Normal 2 4 2 9 3 4 2 3" xfId="33705"/>
    <cellStyle name="Normal 2 4 2 9 3 4 3" xfId="13426"/>
    <cellStyle name="Normal 2 4 2 9 3 4 3 2" xfId="33706"/>
    <cellStyle name="Normal 2 4 2 9 3 4 3 3" xfId="33707"/>
    <cellStyle name="Normal 2 4 2 9 3 4 4" xfId="33708"/>
    <cellStyle name="Normal 2 4 2 9 3 4 5" xfId="33709"/>
    <cellStyle name="Normal 2 4 2 9 3 5" xfId="13427"/>
    <cellStyle name="Normal 2 4 2 9 3 5 2" xfId="33710"/>
    <cellStyle name="Normal 2 4 2 9 3 5 3" xfId="33711"/>
    <cellStyle name="Normal 2 4 2 9 3 6" xfId="13428"/>
    <cellStyle name="Normal 2 4 2 9 3 6 2" xfId="33712"/>
    <cellStyle name="Normal 2 4 2 9 3 6 3" xfId="33713"/>
    <cellStyle name="Normal 2 4 2 9 3 7" xfId="33714"/>
    <cellStyle name="Normal 2 4 2 9 3 8" xfId="33715"/>
    <cellStyle name="Normal 2 4 2 9 4" xfId="13429"/>
    <cellStyle name="Normal 2 4 2 9 4 2" xfId="13430"/>
    <cellStyle name="Normal 2 4 2 9 4 2 2" xfId="13431"/>
    <cellStyle name="Normal 2 4 2 9 4 2 2 2" xfId="13432"/>
    <cellStyle name="Normal 2 4 2 9 4 2 2 2 2" xfId="13433"/>
    <cellStyle name="Normal 2 4 2 9 4 2 2 2 2 2" xfId="33716"/>
    <cellStyle name="Normal 2 4 2 9 4 2 2 2 2 3" xfId="33717"/>
    <cellStyle name="Normal 2 4 2 9 4 2 2 2 3" xfId="13434"/>
    <cellStyle name="Normal 2 4 2 9 4 2 2 2 3 2" xfId="33718"/>
    <cellStyle name="Normal 2 4 2 9 4 2 2 2 3 3" xfId="33719"/>
    <cellStyle name="Normal 2 4 2 9 4 2 2 2 4" xfId="33720"/>
    <cellStyle name="Normal 2 4 2 9 4 2 2 2 5" xfId="33721"/>
    <cellStyle name="Normal 2 4 2 9 4 2 2 3" xfId="13435"/>
    <cellStyle name="Normal 2 4 2 9 4 2 2 3 2" xfId="33722"/>
    <cellStyle name="Normal 2 4 2 9 4 2 2 3 3" xfId="33723"/>
    <cellStyle name="Normal 2 4 2 9 4 2 2 4" xfId="13436"/>
    <cellStyle name="Normal 2 4 2 9 4 2 2 4 2" xfId="33724"/>
    <cellStyle name="Normal 2 4 2 9 4 2 2 4 3" xfId="33725"/>
    <cellStyle name="Normal 2 4 2 9 4 2 2 5" xfId="33726"/>
    <cellStyle name="Normal 2 4 2 9 4 2 2 6" xfId="33727"/>
    <cellStyle name="Normal 2 4 2 9 4 2 3" xfId="13437"/>
    <cellStyle name="Normal 2 4 2 9 4 2 3 2" xfId="13438"/>
    <cellStyle name="Normal 2 4 2 9 4 2 3 2 2" xfId="33728"/>
    <cellStyle name="Normal 2 4 2 9 4 2 3 2 3" xfId="33729"/>
    <cellStyle name="Normal 2 4 2 9 4 2 3 3" xfId="13439"/>
    <cellStyle name="Normal 2 4 2 9 4 2 3 3 2" xfId="33730"/>
    <cellStyle name="Normal 2 4 2 9 4 2 3 3 3" xfId="33731"/>
    <cellStyle name="Normal 2 4 2 9 4 2 3 4" xfId="33732"/>
    <cellStyle name="Normal 2 4 2 9 4 2 3 5" xfId="33733"/>
    <cellStyle name="Normal 2 4 2 9 4 2 4" xfId="13440"/>
    <cellStyle name="Normal 2 4 2 9 4 2 4 2" xfId="33734"/>
    <cellStyle name="Normal 2 4 2 9 4 2 4 3" xfId="33735"/>
    <cellStyle name="Normal 2 4 2 9 4 2 5" xfId="13441"/>
    <cellStyle name="Normal 2 4 2 9 4 2 5 2" xfId="33736"/>
    <cellStyle name="Normal 2 4 2 9 4 2 5 3" xfId="33737"/>
    <cellStyle name="Normal 2 4 2 9 4 2 6" xfId="33738"/>
    <cellStyle name="Normal 2 4 2 9 4 2 7" xfId="33739"/>
    <cellStyle name="Normal 2 4 2 9 4 3" xfId="13442"/>
    <cellStyle name="Normal 2 4 2 9 4 3 2" xfId="13443"/>
    <cellStyle name="Normal 2 4 2 9 4 3 2 2" xfId="13444"/>
    <cellStyle name="Normal 2 4 2 9 4 3 2 2 2" xfId="33740"/>
    <cellStyle name="Normal 2 4 2 9 4 3 2 2 3" xfId="33741"/>
    <cellStyle name="Normal 2 4 2 9 4 3 2 3" xfId="13445"/>
    <cellStyle name="Normal 2 4 2 9 4 3 2 3 2" xfId="33742"/>
    <cellStyle name="Normal 2 4 2 9 4 3 2 3 3" xfId="33743"/>
    <cellStyle name="Normal 2 4 2 9 4 3 2 4" xfId="33744"/>
    <cellStyle name="Normal 2 4 2 9 4 3 2 5" xfId="33745"/>
    <cellStyle name="Normal 2 4 2 9 4 3 3" xfId="13446"/>
    <cellStyle name="Normal 2 4 2 9 4 3 3 2" xfId="33746"/>
    <cellStyle name="Normal 2 4 2 9 4 3 3 3" xfId="33747"/>
    <cellStyle name="Normal 2 4 2 9 4 3 4" xfId="13447"/>
    <cellStyle name="Normal 2 4 2 9 4 3 4 2" xfId="33748"/>
    <cellStyle name="Normal 2 4 2 9 4 3 4 3" xfId="33749"/>
    <cellStyle name="Normal 2 4 2 9 4 3 5" xfId="33750"/>
    <cellStyle name="Normal 2 4 2 9 4 3 6" xfId="33751"/>
    <cellStyle name="Normal 2 4 2 9 4 4" xfId="13448"/>
    <cellStyle name="Normal 2 4 2 9 4 4 2" xfId="13449"/>
    <cellStyle name="Normal 2 4 2 9 4 4 2 2" xfId="33752"/>
    <cellStyle name="Normal 2 4 2 9 4 4 2 3" xfId="33753"/>
    <cellStyle name="Normal 2 4 2 9 4 4 3" xfId="13450"/>
    <cellStyle name="Normal 2 4 2 9 4 4 3 2" xfId="33754"/>
    <cellStyle name="Normal 2 4 2 9 4 4 3 3" xfId="33755"/>
    <cellStyle name="Normal 2 4 2 9 4 4 4" xfId="33756"/>
    <cellStyle name="Normal 2 4 2 9 4 4 5" xfId="33757"/>
    <cellStyle name="Normal 2 4 2 9 4 5" xfId="13451"/>
    <cellStyle name="Normal 2 4 2 9 4 5 2" xfId="33758"/>
    <cellStyle name="Normal 2 4 2 9 4 5 3" xfId="33759"/>
    <cellStyle name="Normal 2 4 2 9 4 6" xfId="13452"/>
    <cellStyle name="Normal 2 4 2 9 4 6 2" xfId="33760"/>
    <cellStyle name="Normal 2 4 2 9 4 6 3" xfId="33761"/>
    <cellStyle name="Normal 2 4 2 9 4 7" xfId="33762"/>
    <cellStyle name="Normal 2 4 2 9 4 8" xfId="33763"/>
    <cellStyle name="Normal 2 4 2 9 5" xfId="13453"/>
    <cellStyle name="Normal 2 4 2 9 5 2" xfId="13454"/>
    <cellStyle name="Normal 2 4 2 9 5 2 2" xfId="13455"/>
    <cellStyle name="Normal 2 4 2 9 5 2 2 2" xfId="13456"/>
    <cellStyle name="Normal 2 4 2 9 5 2 2 2 2" xfId="33764"/>
    <cellStyle name="Normal 2 4 2 9 5 2 2 2 3" xfId="33765"/>
    <cellStyle name="Normal 2 4 2 9 5 2 2 3" xfId="13457"/>
    <cellStyle name="Normal 2 4 2 9 5 2 2 3 2" xfId="33766"/>
    <cellStyle name="Normal 2 4 2 9 5 2 2 3 3" xfId="33767"/>
    <cellStyle name="Normal 2 4 2 9 5 2 2 4" xfId="33768"/>
    <cellStyle name="Normal 2 4 2 9 5 2 2 5" xfId="33769"/>
    <cellStyle name="Normal 2 4 2 9 5 2 3" xfId="13458"/>
    <cellStyle name="Normal 2 4 2 9 5 2 3 2" xfId="33770"/>
    <cellStyle name="Normal 2 4 2 9 5 2 3 3" xfId="33771"/>
    <cellStyle name="Normal 2 4 2 9 5 2 4" xfId="13459"/>
    <cellStyle name="Normal 2 4 2 9 5 2 4 2" xfId="33772"/>
    <cellStyle name="Normal 2 4 2 9 5 2 4 3" xfId="33773"/>
    <cellStyle name="Normal 2 4 2 9 5 2 5" xfId="33774"/>
    <cellStyle name="Normal 2 4 2 9 5 2 6" xfId="33775"/>
    <cellStyle name="Normal 2 4 2 9 5 3" xfId="13460"/>
    <cellStyle name="Normal 2 4 2 9 5 3 2" xfId="13461"/>
    <cellStyle name="Normal 2 4 2 9 5 3 2 2" xfId="33776"/>
    <cellStyle name="Normal 2 4 2 9 5 3 2 3" xfId="33777"/>
    <cellStyle name="Normal 2 4 2 9 5 3 3" xfId="13462"/>
    <cellStyle name="Normal 2 4 2 9 5 3 3 2" xfId="33778"/>
    <cellStyle name="Normal 2 4 2 9 5 3 3 3" xfId="33779"/>
    <cellStyle name="Normal 2 4 2 9 5 3 4" xfId="33780"/>
    <cellStyle name="Normal 2 4 2 9 5 3 5" xfId="33781"/>
    <cellStyle name="Normal 2 4 2 9 5 4" xfId="13463"/>
    <cellStyle name="Normal 2 4 2 9 5 4 2" xfId="33782"/>
    <cellStyle name="Normal 2 4 2 9 5 4 3" xfId="33783"/>
    <cellStyle name="Normal 2 4 2 9 5 5" xfId="13464"/>
    <cellStyle name="Normal 2 4 2 9 5 5 2" xfId="33784"/>
    <cellStyle name="Normal 2 4 2 9 5 5 3" xfId="33785"/>
    <cellStyle name="Normal 2 4 2 9 5 6" xfId="33786"/>
    <cellStyle name="Normal 2 4 2 9 5 7" xfId="33787"/>
    <cellStyle name="Normal 2 4 2 9 6" xfId="13465"/>
    <cellStyle name="Normal 2 4 2 9 6 2" xfId="13466"/>
    <cellStyle name="Normal 2 4 2 9 6 2 2" xfId="13467"/>
    <cellStyle name="Normal 2 4 2 9 6 2 2 2" xfId="33788"/>
    <cellStyle name="Normal 2 4 2 9 6 2 2 3" xfId="33789"/>
    <cellStyle name="Normal 2 4 2 9 6 2 3" xfId="13468"/>
    <cellStyle name="Normal 2 4 2 9 6 2 3 2" xfId="33790"/>
    <cellStyle name="Normal 2 4 2 9 6 2 3 3" xfId="33791"/>
    <cellStyle name="Normal 2 4 2 9 6 2 4" xfId="33792"/>
    <cellStyle name="Normal 2 4 2 9 6 2 5" xfId="33793"/>
    <cellStyle name="Normal 2 4 2 9 6 3" xfId="13469"/>
    <cellStyle name="Normal 2 4 2 9 6 3 2" xfId="33794"/>
    <cellStyle name="Normal 2 4 2 9 6 3 3" xfId="33795"/>
    <cellStyle name="Normal 2 4 2 9 6 4" xfId="13470"/>
    <cellStyle name="Normal 2 4 2 9 6 4 2" xfId="33796"/>
    <cellStyle name="Normal 2 4 2 9 6 4 3" xfId="33797"/>
    <cellStyle name="Normal 2 4 2 9 6 5" xfId="33798"/>
    <cellStyle name="Normal 2 4 2 9 6 6" xfId="33799"/>
    <cellStyle name="Normal 2 4 2 9 7" xfId="13471"/>
    <cellStyle name="Normal 2 4 2 9 7 2" xfId="13472"/>
    <cellStyle name="Normal 2 4 2 9 7 2 2" xfId="33800"/>
    <cellStyle name="Normal 2 4 2 9 7 2 3" xfId="33801"/>
    <cellStyle name="Normal 2 4 2 9 7 3" xfId="13473"/>
    <cellStyle name="Normal 2 4 2 9 7 3 2" xfId="33802"/>
    <cellStyle name="Normal 2 4 2 9 7 3 3" xfId="33803"/>
    <cellStyle name="Normal 2 4 2 9 7 4" xfId="33804"/>
    <cellStyle name="Normal 2 4 2 9 7 5" xfId="33805"/>
    <cellStyle name="Normal 2 4 2 9 8" xfId="13474"/>
    <cellStyle name="Normal 2 4 2 9 8 2" xfId="33806"/>
    <cellStyle name="Normal 2 4 2 9 8 3" xfId="33807"/>
    <cellStyle name="Normal 2 4 2 9 9" xfId="13475"/>
    <cellStyle name="Normal 2 4 2 9 9 2" xfId="33808"/>
    <cellStyle name="Normal 2 4 2 9 9 3" xfId="33809"/>
    <cellStyle name="Normal 2 4 20" xfId="13476"/>
    <cellStyle name="Normal 2 4 20 2" xfId="13477"/>
    <cellStyle name="Normal 2 4 20 2 2" xfId="33810"/>
    <cellStyle name="Normal 2 4 20 2 3" xfId="33811"/>
    <cellStyle name="Normal 2 4 20 3" xfId="13478"/>
    <cellStyle name="Normal 2 4 20 3 2" xfId="33812"/>
    <cellStyle name="Normal 2 4 20 3 3" xfId="33813"/>
    <cellStyle name="Normal 2 4 20 4" xfId="13479"/>
    <cellStyle name="Normal 2 4 20 4 2" xfId="33814"/>
    <cellStyle name="Normal 2 4 20 4 3" xfId="33815"/>
    <cellStyle name="Normal 2 4 20 5" xfId="13480"/>
    <cellStyle name="Normal 2 4 20 5 2" xfId="33816"/>
    <cellStyle name="Normal 2 4 20 5 3" xfId="33817"/>
    <cellStyle name="Normal 2 4 20 6" xfId="33818"/>
    <cellStyle name="Normal 2 4 20 7" xfId="33819"/>
    <cellStyle name="Normal 2 4 21" xfId="13481"/>
    <cellStyle name="Normal 2 4 21 2" xfId="33820"/>
    <cellStyle name="Normal 2 4 21 3" xfId="33821"/>
    <cellStyle name="Normal 2 4 22" xfId="13482"/>
    <cellStyle name="Normal 2 4 22 2" xfId="33822"/>
    <cellStyle name="Normal 2 4 22 3" xfId="33823"/>
    <cellStyle name="Normal 2 4 23" xfId="13483"/>
    <cellStyle name="Normal 2 4 23 2" xfId="33824"/>
    <cellStyle name="Normal 2 4 23 3" xfId="33825"/>
    <cellStyle name="Normal 2 4 24" xfId="13484"/>
    <cellStyle name="Normal 2 4 24 2" xfId="33826"/>
    <cellStyle name="Normal 2 4 24 3" xfId="33827"/>
    <cellStyle name="Normal 2 4 25" xfId="33828"/>
    <cellStyle name="Normal 2 4 26" xfId="33829"/>
    <cellStyle name="Normal 2 4 3" xfId="13485"/>
    <cellStyle name="Normal 2 4 3 10" xfId="13486"/>
    <cellStyle name="Normal 2 4 3 10 2" xfId="33830"/>
    <cellStyle name="Normal 2 4 3 10 3" xfId="33831"/>
    <cellStyle name="Normal 2 4 3 11" xfId="33832"/>
    <cellStyle name="Normal 2 4 3 12" xfId="33833"/>
    <cellStyle name="Normal 2 4 3 2" xfId="13487"/>
    <cellStyle name="Normal 2 4 3 2 2" xfId="13488"/>
    <cellStyle name="Normal 2 4 3 2 2 2" xfId="33834"/>
    <cellStyle name="Normal 2 4 3 2 2 3" xfId="33835"/>
    <cellStyle name="Normal 2 4 3 2 3" xfId="13489"/>
    <cellStyle name="Normal 2 4 3 2 3 2" xfId="33836"/>
    <cellStyle name="Normal 2 4 3 2 3 3" xfId="33837"/>
    <cellStyle name="Normal 2 4 3 2 4" xfId="13490"/>
    <cellStyle name="Normal 2 4 3 2 4 2" xfId="33838"/>
    <cellStyle name="Normal 2 4 3 2 4 3" xfId="33839"/>
    <cellStyle name="Normal 2 4 3 2 5" xfId="13491"/>
    <cellStyle name="Normal 2 4 3 2 5 2" xfId="33840"/>
    <cellStyle name="Normal 2 4 3 2 5 3" xfId="33841"/>
    <cellStyle name="Normal 2 4 3 2 6" xfId="33842"/>
    <cellStyle name="Normal 2 4 3 2 7" xfId="33843"/>
    <cellStyle name="Normal 2 4 3 3" xfId="13492"/>
    <cellStyle name="Normal 2 4 3 3 2" xfId="13493"/>
    <cellStyle name="Normal 2 4 3 3 2 2" xfId="13494"/>
    <cellStyle name="Normal 2 4 3 3 2 2 2" xfId="13495"/>
    <cellStyle name="Normal 2 4 3 3 2 2 2 2" xfId="13496"/>
    <cellStyle name="Normal 2 4 3 3 2 2 2 2 2" xfId="33844"/>
    <cellStyle name="Normal 2 4 3 3 2 2 2 2 3" xfId="33845"/>
    <cellStyle name="Normal 2 4 3 3 2 2 2 3" xfId="13497"/>
    <cellStyle name="Normal 2 4 3 3 2 2 2 3 2" xfId="33846"/>
    <cellStyle name="Normal 2 4 3 3 2 2 2 3 3" xfId="33847"/>
    <cellStyle name="Normal 2 4 3 3 2 2 2 4" xfId="33848"/>
    <cellStyle name="Normal 2 4 3 3 2 2 2 5" xfId="33849"/>
    <cellStyle name="Normal 2 4 3 3 2 2 3" xfId="13498"/>
    <cellStyle name="Normal 2 4 3 3 2 2 3 2" xfId="33850"/>
    <cellStyle name="Normal 2 4 3 3 2 2 3 3" xfId="33851"/>
    <cellStyle name="Normal 2 4 3 3 2 2 4" xfId="13499"/>
    <cellStyle name="Normal 2 4 3 3 2 2 4 2" xfId="33852"/>
    <cellStyle name="Normal 2 4 3 3 2 2 4 3" xfId="33853"/>
    <cellStyle name="Normal 2 4 3 3 2 2 5" xfId="33854"/>
    <cellStyle name="Normal 2 4 3 3 2 2 6" xfId="33855"/>
    <cellStyle name="Normal 2 4 3 3 2 3" xfId="13500"/>
    <cellStyle name="Normal 2 4 3 3 2 3 2" xfId="13501"/>
    <cellStyle name="Normal 2 4 3 3 2 3 2 2" xfId="33856"/>
    <cellStyle name="Normal 2 4 3 3 2 3 2 3" xfId="33857"/>
    <cellStyle name="Normal 2 4 3 3 2 3 3" xfId="13502"/>
    <cellStyle name="Normal 2 4 3 3 2 3 3 2" xfId="33858"/>
    <cellStyle name="Normal 2 4 3 3 2 3 3 3" xfId="33859"/>
    <cellStyle name="Normal 2 4 3 3 2 3 4" xfId="33860"/>
    <cellStyle name="Normal 2 4 3 3 2 3 5" xfId="33861"/>
    <cellStyle name="Normal 2 4 3 3 2 4" xfId="13503"/>
    <cellStyle name="Normal 2 4 3 3 2 4 2" xfId="33862"/>
    <cellStyle name="Normal 2 4 3 3 2 4 3" xfId="33863"/>
    <cellStyle name="Normal 2 4 3 3 2 5" xfId="13504"/>
    <cellStyle name="Normal 2 4 3 3 2 5 2" xfId="33864"/>
    <cellStyle name="Normal 2 4 3 3 2 5 3" xfId="33865"/>
    <cellStyle name="Normal 2 4 3 3 2 6" xfId="33866"/>
    <cellStyle name="Normal 2 4 3 3 2 7" xfId="33867"/>
    <cellStyle name="Normal 2 4 3 3 3" xfId="13505"/>
    <cellStyle name="Normal 2 4 3 3 3 2" xfId="13506"/>
    <cellStyle name="Normal 2 4 3 3 3 2 2" xfId="13507"/>
    <cellStyle name="Normal 2 4 3 3 3 2 2 2" xfId="33868"/>
    <cellStyle name="Normal 2 4 3 3 3 2 2 3" xfId="33869"/>
    <cellStyle name="Normal 2 4 3 3 3 2 3" xfId="13508"/>
    <cellStyle name="Normal 2 4 3 3 3 2 3 2" xfId="33870"/>
    <cellStyle name="Normal 2 4 3 3 3 2 3 3" xfId="33871"/>
    <cellStyle name="Normal 2 4 3 3 3 2 4" xfId="33872"/>
    <cellStyle name="Normal 2 4 3 3 3 2 5" xfId="33873"/>
    <cellStyle name="Normal 2 4 3 3 3 3" xfId="13509"/>
    <cellStyle name="Normal 2 4 3 3 3 3 2" xfId="33874"/>
    <cellStyle name="Normal 2 4 3 3 3 3 3" xfId="33875"/>
    <cellStyle name="Normal 2 4 3 3 3 4" xfId="13510"/>
    <cellStyle name="Normal 2 4 3 3 3 4 2" xfId="33876"/>
    <cellStyle name="Normal 2 4 3 3 3 4 3" xfId="33877"/>
    <cellStyle name="Normal 2 4 3 3 3 5" xfId="33878"/>
    <cellStyle name="Normal 2 4 3 3 3 6" xfId="33879"/>
    <cellStyle name="Normal 2 4 3 3 4" xfId="13511"/>
    <cellStyle name="Normal 2 4 3 3 4 2" xfId="13512"/>
    <cellStyle name="Normal 2 4 3 3 4 2 2" xfId="33880"/>
    <cellStyle name="Normal 2 4 3 3 4 2 3" xfId="33881"/>
    <cellStyle name="Normal 2 4 3 3 4 3" xfId="13513"/>
    <cellStyle name="Normal 2 4 3 3 4 3 2" xfId="33882"/>
    <cellStyle name="Normal 2 4 3 3 4 3 3" xfId="33883"/>
    <cellStyle name="Normal 2 4 3 3 4 4" xfId="33884"/>
    <cellStyle name="Normal 2 4 3 3 4 5" xfId="33885"/>
    <cellStyle name="Normal 2 4 3 3 5" xfId="13514"/>
    <cellStyle name="Normal 2 4 3 3 5 2" xfId="33886"/>
    <cellStyle name="Normal 2 4 3 3 5 3" xfId="33887"/>
    <cellStyle name="Normal 2 4 3 3 6" xfId="13515"/>
    <cellStyle name="Normal 2 4 3 3 6 2" xfId="33888"/>
    <cellStyle name="Normal 2 4 3 3 6 3" xfId="33889"/>
    <cellStyle name="Normal 2 4 3 3 7" xfId="33890"/>
    <cellStyle name="Normal 2 4 3 3 8" xfId="33891"/>
    <cellStyle name="Normal 2 4 3 4" xfId="13516"/>
    <cellStyle name="Normal 2 4 3 4 2" xfId="13517"/>
    <cellStyle name="Normal 2 4 3 4 2 2" xfId="13518"/>
    <cellStyle name="Normal 2 4 3 4 2 2 2" xfId="13519"/>
    <cellStyle name="Normal 2 4 3 4 2 2 2 2" xfId="13520"/>
    <cellStyle name="Normal 2 4 3 4 2 2 2 2 2" xfId="33892"/>
    <cellStyle name="Normal 2 4 3 4 2 2 2 2 3" xfId="33893"/>
    <cellStyle name="Normal 2 4 3 4 2 2 2 3" xfId="13521"/>
    <cellStyle name="Normal 2 4 3 4 2 2 2 3 2" xfId="33894"/>
    <cellStyle name="Normal 2 4 3 4 2 2 2 3 3" xfId="33895"/>
    <cellStyle name="Normal 2 4 3 4 2 2 2 4" xfId="33896"/>
    <cellStyle name="Normal 2 4 3 4 2 2 2 5" xfId="33897"/>
    <cellStyle name="Normal 2 4 3 4 2 2 3" xfId="13522"/>
    <cellStyle name="Normal 2 4 3 4 2 2 3 2" xfId="33898"/>
    <cellStyle name="Normal 2 4 3 4 2 2 3 3" xfId="33899"/>
    <cellStyle name="Normal 2 4 3 4 2 2 4" xfId="13523"/>
    <cellStyle name="Normal 2 4 3 4 2 2 4 2" xfId="33900"/>
    <cellStyle name="Normal 2 4 3 4 2 2 4 3" xfId="33901"/>
    <cellStyle name="Normal 2 4 3 4 2 2 5" xfId="33902"/>
    <cellStyle name="Normal 2 4 3 4 2 2 6" xfId="33903"/>
    <cellStyle name="Normal 2 4 3 4 2 3" xfId="13524"/>
    <cellStyle name="Normal 2 4 3 4 2 3 2" xfId="13525"/>
    <cellStyle name="Normal 2 4 3 4 2 3 2 2" xfId="33904"/>
    <cellStyle name="Normal 2 4 3 4 2 3 2 3" xfId="33905"/>
    <cellStyle name="Normal 2 4 3 4 2 3 3" xfId="13526"/>
    <cellStyle name="Normal 2 4 3 4 2 3 3 2" xfId="33906"/>
    <cellStyle name="Normal 2 4 3 4 2 3 3 3" xfId="33907"/>
    <cellStyle name="Normal 2 4 3 4 2 3 4" xfId="33908"/>
    <cellStyle name="Normal 2 4 3 4 2 3 5" xfId="33909"/>
    <cellStyle name="Normal 2 4 3 4 2 4" xfId="13527"/>
    <cellStyle name="Normal 2 4 3 4 2 4 2" xfId="33910"/>
    <cellStyle name="Normal 2 4 3 4 2 4 3" xfId="33911"/>
    <cellStyle name="Normal 2 4 3 4 2 5" xfId="13528"/>
    <cellStyle name="Normal 2 4 3 4 2 5 2" xfId="33912"/>
    <cellStyle name="Normal 2 4 3 4 2 5 3" xfId="33913"/>
    <cellStyle name="Normal 2 4 3 4 2 6" xfId="33914"/>
    <cellStyle name="Normal 2 4 3 4 2 7" xfId="33915"/>
    <cellStyle name="Normal 2 4 3 4 3" xfId="13529"/>
    <cellStyle name="Normal 2 4 3 4 3 2" xfId="13530"/>
    <cellStyle name="Normal 2 4 3 4 3 2 2" xfId="13531"/>
    <cellStyle name="Normal 2 4 3 4 3 2 2 2" xfId="33916"/>
    <cellStyle name="Normal 2 4 3 4 3 2 2 3" xfId="33917"/>
    <cellStyle name="Normal 2 4 3 4 3 2 3" xfId="13532"/>
    <cellStyle name="Normal 2 4 3 4 3 2 3 2" xfId="33918"/>
    <cellStyle name="Normal 2 4 3 4 3 2 3 3" xfId="33919"/>
    <cellStyle name="Normal 2 4 3 4 3 2 4" xfId="33920"/>
    <cellStyle name="Normal 2 4 3 4 3 2 5" xfId="33921"/>
    <cellStyle name="Normal 2 4 3 4 3 3" xfId="13533"/>
    <cellStyle name="Normal 2 4 3 4 3 3 2" xfId="33922"/>
    <cellStyle name="Normal 2 4 3 4 3 3 3" xfId="33923"/>
    <cellStyle name="Normal 2 4 3 4 3 4" xfId="13534"/>
    <cellStyle name="Normal 2 4 3 4 3 4 2" xfId="33924"/>
    <cellStyle name="Normal 2 4 3 4 3 4 3" xfId="33925"/>
    <cellStyle name="Normal 2 4 3 4 3 5" xfId="33926"/>
    <cellStyle name="Normal 2 4 3 4 3 6" xfId="33927"/>
    <cellStyle name="Normal 2 4 3 4 4" xfId="13535"/>
    <cellStyle name="Normal 2 4 3 4 4 2" xfId="13536"/>
    <cellStyle name="Normal 2 4 3 4 4 2 2" xfId="33928"/>
    <cellStyle name="Normal 2 4 3 4 4 2 3" xfId="33929"/>
    <cellStyle name="Normal 2 4 3 4 4 3" xfId="13537"/>
    <cellStyle name="Normal 2 4 3 4 4 3 2" xfId="33930"/>
    <cellStyle name="Normal 2 4 3 4 4 3 3" xfId="33931"/>
    <cellStyle name="Normal 2 4 3 4 4 4" xfId="33932"/>
    <cellStyle name="Normal 2 4 3 4 4 5" xfId="33933"/>
    <cellStyle name="Normal 2 4 3 4 5" xfId="13538"/>
    <cellStyle name="Normal 2 4 3 4 5 2" xfId="33934"/>
    <cellStyle name="Normal 2 4 3 4 5 3" xfId="33935"/>
    <cellStyle name="Normal 2 4 3 4 6" xfId="13539"/>
    <cellStyle name="Normal 2 4 3 4 6 2" xfId="33936"/>
    <cellStyle name="Normal 2 4 3 4 6 3" xfId="33937"/>
    <cellStyle name="Normal 2 4 3 4 7" xfId="33938"/>
    <cellStyle name="Normal 2 4 3 4 8" xfId="33939"/>
    <cellStyle name="Normal 2 4 3 5" xfId="13540"/>
    <cellStyle name="Normal 2 4 3 5 2" xfId="13541"/>
    <cellStyle name="Normal 2 4 3 5 2 2" xfId="13542"/>
    <cellStyle name="Normal 2 4 3 5 2 2 2" xfId="13543"/>
    <cellStyle name="Normal 2 4 3 5 2 2 2 2" xfId="13544"/>
    <cellStyle name="Normal 2 4 3 5 2 2 2 2 2" xfId="33940"/>
    <cellStyle name="Normal 2 4 3 5 2 2 2 2 3" xfId="33941"/>
    <cellStyle name="Normal 2 4 3 5 2 2 2 3" xfId="13545"/>
    <cellStyle name="Normal 2 4 3 5 2 2 2 3 2" xfId="33942"/>
    <cellStyle name="Normal 2 4 3 5 2 2 2 3 3" xfId="33943"/>
    <cellStyle name="Normal 2 4 3 5 2 2 2 4" xfId="33944"/>
    <cellStyle name="Normal 2 4 3 5 2 2 2 5" xfId="33945"/>
    <cellStyle name="Normal 2 4 3 5 2 2 3" xfId="13546"/>
    <cellStyle name="Normal 2 4 3 5 2 2 3 2" xfId="33946"/>
    <cellStyle name="Normal 2 4 3 5 2 2 3 3" xfId="33947"/>
    <cellStyle name="Normal 2 4 3 5 2 2 4" xfId="13547"/>
    <cellStyle name="Normal 2 4 3 5 2 2 4 2" xfId="33948"/>
    <cellStyle name="Normal 2 4 3 5 2 2 4 3" xfId="33949"/>
    <cellStyle name="Normal 2 4 3 5 2 2 5" xfId="33950"/>
    <cellStyle name="Normal 2 4 3 5 2 2 6" xfId="33951"/>
    <cellStyle name="Normal 2 4 3 5 2 3" xfId="13548"/>
    <cellStyle name="Normal 2 4 3 5 2 3 2" xfId="13549"/>
    <cellStyle name="Normal 2 4 3 5 2 3 2 2" xfId="33952"/>
    <cellStyle name="Normal 2 4 3 5 2 3 2 3" xfId="33953"/>
    <cellStyle name="Normal 2 4 3 5 2 3 3" xfId="13550"/>
    <cellStyle name="Normal 2 4 3 5 2 3 3 2" xfId="33954"/>
    <cellStyle name="Normal 2 4 3 5 2 3 3 3" xfId="33955"/>
    <cellStyle name="Normal 2 4 3 5 2 3 4" xfId="33956"/>
    <cellStyle name="Normal 2 4 3 5 2 3 5" xfId="33957"/>
    <cellStyle name="Normal 2 4 3 5 2 4" xfId="13551"/>
    <cellStyle name="Normal 2 4 3 5 2 4 2" xfId="33958"/>
    <cellStyle name="Normal 2 4 3 5 2 4 3" xfId="33959"/>
    <cellStyle name="Normal 2 4 3 5 2 5" xfId="13552"/>
    <cellStyle name="Normal 2 4 3 5 2 5 2" xfId="33960"/>
    <cellStyle name="Normal 2 4 3 5 2 5 3" xfId="33961"/>
    <cellStyle name="Normal 2 4 3 5 2 6" xfId="33962"/>
    <cellStyle name="Normal 2 4 3 5 2 7" xfId="33963"/>
    <cellStyle name="Normal 2 4 3 5 3" xfId="13553"/>
    <cellStyle name="Normal 2 4 3 5 3 2" xfId="13554"/>
    <cellStyle name="Normal 2 4 3 5 3 2 2" xfId="13555"/>
    <cellStyle name="Normal 2 4 3 5 3 2 2 2" xfId="33964"/>
    <cellStyle name="Normal 2 4 3 5 3 2 2 3" xfId="33965"/>
    <cellStyle name="Normal 2 4 3 5 3 2 3" xfId="13556"/>
    <cellStyle name="Normal 2 4 3 5 3 2 3 2" xfId="33966"/>
    <cellStyle name="Normal 2 4 3 5 3 2 3 3" xfId="33967"/>
    <cellStyle name="Normal 2 4 3 5 3 2 4" xfId="33968"/>
    <cellStyle name="Normal 2 4 3 5 3 2 5" xfId="33969"/>
    <cellStyle name="Normal 2 4 3 5 3 3" xfId="13557"/>
    <cellStyle name="Normal 2 4 3 5 3 3 2" xfId="33970"/>
    <cellStyle name="Normal 2 4 3 5 3 3 3" xfId="33971"/>
    <cellStyle name="Normal 2 4 3 5 3 4" xfId="13558"/>
    <cellStyle name="Normal 2 4 3 5 3 4 2" xfId="33972"/>
    <cellStyle name="Normal 2 4 3 5 3 4 3" xfId="33973"/>
    <cellStyle name="Normal 2 4 3 5 3 5" xfId="33974"/>
    <cellStyle name="Normal 2 4 3 5 3 6" xfId="33975"/>
    <cellStyle name="Normal 2 4 3 5 4" xfId="13559"/>
    <cellStyle name="Normal 2 4 3 5 4 2" xfId="13560"/>
    <cellStyle name="Normal 2 4 3 5 4 2 2" xfId="33976"/>
    <cellStyle name="Normal 2 4 3 5 4 2 3" xfId="33977"/>
    <cellStyle name="Normal 2 4 3 5 4 3" xfId="13561"/>
    <cellStyle name="Normal 2 4 3 5 4 3 2" xfId="33978"/>
    <cellStyle name="Normal 2 4 3 5 4 3 3" xfId="33979"/>
    <cellStyle name="Normal 2 4 3 5 4 4" xfId="33980"/>
    <cellStyle name="Normal 2 4 3 5 4 5" xfId="33981"/>
    <cellStyle name="Normal 2 4 3 5 5" xfId="13562"/>
    <cellStyle name="Normal 2 4 3 5 5 2" xfId="33982"/>
    <cellStyle name="Normal 2 4 3 5 5 3" xfId="33983"/>
    <cellStyle name="Normal 2 4 3 5 6" xfId="13563"/>
    <cellStyle name="Normal 2 4 3 5 6 2" xfId="33984"/>
    <cellStyle name="Normal 2 4 3 5 6 3" xfId="33985"/>
    <cellStyle name="Normal 2 4 3 5 7" xfId="33986"/>
    <cellStyle name="Normal 2 4 3 5 8" xfId="33987"/>
    <cellStyle name="Normal 2 4 3 6" xfId="13564"/>
    <cellStyle name="Normal 2 4 3 6 2" xfId="13565"/>
    <cellStyle name="Normal 2 4 3 6 2 2" xfId="13566"/>
    <cellStyle name="Normal 2 4 3 6 2 2 2" xfId="13567"/>
    <cellStyle name="Normal 2 4 3 6 2 2 2 2" xfId="33988"/>
    <cellStyle name="Normal 2 4 3 6 2 2 2 3" xfId="33989"/>
    <cellStyle name="Normal 2 4 3 6 2 2 3" xfId="13568"/>
    <cellStyle name="Normal 2 4 3 6 2 2 3 2" xfId="33990"/>
    <cellStyle name="Normal 2 4 3 6 2 2 3 3" xfId="33991"/>
    <cellStyle name="Normal 2 4 3 6 2 2 4" xfId="33992"/>
    <cellStyle name="Normal 2 4 3 6 2 2 5" xfId="33993"/>
    <cellStyle name="Normal 2 4 3 6 2 3" xfId="13569"/>
    <cellStyle name="Normal 2 4 3 6 2 3 2" xfId="33994"/>
    <cellStyle name="Normal 2 4 3 6 2 3 3" xfId="33995"/>
    <cellStyle name="Normal 2 4 3 6 2 4" xfId="13570"/>
    <cellStyle name="Normal 2 4 3 6 2 4 2" xfId="33996"/>
    <cellStyle name="Normal 2 4 3 6 2 4 3" xfId="33997"/>
    <cellStyle name="Normal 2 4 3 6 2 5" xfId="33998"/>
    <cellStyle name="Normal 2 4 3 6 2 6" xfId="33999"/>
    <cellStyle name="Normal 2 4 3 6 3" xfId="13571"/>
    <cellStyle name="Normal 2 4 3 6 3 2" xfId="13572"/>
    <cellStyle name="Normal 2 4 3 6 3 2 2" xfId="34000"/>
    <cellStyle name="Normal 2 4 3 6 3 2 3" xfId="34001"/>
    <cellStyle name="Normal 2 4 3 6 3 3" xfId="13573"/>
    <cellStyle name="Normal 2 4 3 6 3 3 2" xfId="34002"/>
    <cellStyle name="Normal 2 4 3 6 3 3 3" xfId="34003"/>
    <cellStyle name="Normal 2 4 3 6 3 4" xfId="34004"/>
    <cellStyle name="Normal 2 4 3 6 3 5" xfId="34005"/>
    <cellStyle name="Normal 2 4 3 6 4" xfId="13574"/>
    <cellStyle name="Normal 2 4 3 6 4 2" xfId="34006"/>
    <cellStyle name="Normal 2 4 3 6 4 3" xfId="34007"/>
    <cellStyle name="Normal 2 4 3 6 5" xfId="13575"/>
    <cellStyle name="Normal 2 4 3 6 5 2" xfId="34008"/>
    <cellStyle name="Normal 2 4 3 6 5 3" xfId="34009"/>
    <cellStyle name="Normal 2 4 3 6 6" xfId="34010"/>
    <cellStyle name="Normal 2 4 3 6 7" xfId="34011"/>
    <cellStyle name="Normal 2 4 3 7" xfId="13576"/>
    <cellStyle name="Normal 2 4 3 7 2" xfId="13577"/>
    <cellStyle name="Normal 2 4 3 7 2 2" xfId="13578"/>
    <cellStyle name="Normal 2 4 3 7 2 2 2" xfId="34012"/>
    <cellStyle name="Normal 2 4 3 7 2 2 3" xfId="34013"/>
    <cellStyle name="Normal 2 4 3 7 2 3" xfId="13579"/>
    <cellStyle name="Normal 2 4 3 7 2 3 2" xfId="34014"/>
    <cellStyle name="Normal 2 4 3 7 2 3 3" xfId="34015"/>
    <cellStyle name="Normal 2 4 3 7 2 4" xfId="34016"/>
    <cellStyle name="Normal 2 4 3 7 2 5" xfId="34017"/>
    <cellStyle name="Normal 2 4 3 7 3" xfId="13580"/>
    <cellStyle name="Normal 2 4 3 7 3 2" xfId="34018"/>
    <cellStyle name="Normal 2 4 3 7 3 3" xfId="34019"/>
    <cellStyle name="Normal 2 4 3 7 4" xfId="13581"/>
    <cellStyle name="Normal 2 4 3 7 4 2" xfId="34020"/>
    <cellStyle name="Normal 2 4 3 7 4 3" xfId="34021"/>
    <cellStyle name="Normal 2 4 3 7 5" xfId="34022"/>
    <cellStyle name="Normal 2 4 3 7 6" xfId="34023"/>
    <cellStyle name="Normal 2 4 3 8" xfId="13582"/>
    <cellStyle name="Normal 2 4 3 8 2" xfId="13583"/>
    <cellStyle name="Normal 2 4 3 8 2 2" xfId="34024"/>
    <cellStyle name="Normal 2 4 3 8 2 3" xfId="34025"/>
    <cellStyle name="Normal 2 4 3 8 3" xfId="13584"/>
    <cellStyle name="Normal 2 4 3 8 3 2" xfId="34026"/>
    <cellStyle name="Normal 2 4 3 8 3 3" xfId="34027"/>
    <cellStyle name="Normal 2 4 3 8 4" xfId="34028"/>
    <cellStyle name="Normal 2 4 3 8 5" xfId="34029"/>
    <cellStyle name="Normal 2 4 3 9" xfId="13585"/>
    <cellStyle name="Normal 2 4 3 9 2" xfId="34030"/>
    <cellStyle name="Normal 2 4 3 9 3" xfId="34031"/>
    <cellStyle name="Normal 2 4 4" xfId="13586"/>
    <cellStyle name="Normal 2 4 4 2" xfId="13587"/>
    <cellStyle name="Normal 2 4 4 2 2" xfId="34032"/>
    <cellStyle name="Normal 2 4 4 2 3" xfId="34033"/>
    <cellStyle name="Normal 2 4 4 3" xfId="13588"/>
    <cellStyle name="Normal 2 4 4 3 2" xfId="34034"/>
    <cellStyle name="Normal 2 4 4 3 3" xfId="34035"/>
    <cellStyle name="Normal 2 4 4 4" xfId="13589"/>
    <cellStyle name="Normal 2 4 4 4 2" xfId="34036"/>
    <cellStyle name="Normal 2 4 4 4 3" xfId="34037"/>
    <cellStyle name="Normal 2 4 4 5" xfId="13590"/>
    <cellStyle name="Normal 2 4 4 5 2" xfId="34038"/>
    <cellStyle name="Normal 2 4 4 5 3" xfId="34039"/>
    <cellStyle name="Normal 2 4 4 6" xfId="34040"/>
    <cellStyle name="Normal 2 4 4 7" xfId="34041"/>
    <cellStyle name="Normal 2 4 5" xfId="13591"/>
    <cellStyle name="Normal 2 4 5 2" xfId="13592"/>
    <cellStyle name="Normal 2 4 5 2 2" xfId="34042"/>
    <cellStyle name="Normal 2 4 5 2 3" xfId="34043"/>
    <cellStyle name="Normal 2 4 5 3" xfId="13593"/>
    <cellStyle name="Normal 2 4 5 3 2" xfId="34044"/>
    <cellStyle name="Normal 2 4 5 3 3" xfId="34045"/>
    <cellStyle name="Normal 2 4 5 4" xfId="13594"/>
    <cellStyle name="Normal 2 4 5 4 2" xfId="34046"/>
    <cellStyle name="Normal 2 4 5 4 3" xfId="34047"/>
    <cellStyle name="Normal 2 4 5 5" xfId="13595"/>
    <cellStyle name="Normal 2 4 5 5 2" xfId="34048"/>
    <cellStyle name="Normal 2 4 5 5 3" xfId="34049"/>
    <cellStyle name="Normal 2 4 5 6" xfId="34050"/>
    <cellStyle name="Normal 2 4 5 7" xfId="34051"/>
    <cellStyle name="Normal 2 4 6" xfId="13596"/>
    <cellStyle name="Normal 2 4 6 2" xfId="13597"/>
    <cellStyle name="Normal 2 4 6 2 2" xfId="34052"/>
    <cellStyle name="Normal 2 4 6 2 3" xfId="34053"/>
    <cellStyle name="Normal 2 4 6 3" xfId="13598"/>
    <cellStyle name="Normal 2 4 6 3 2" xfId="34054"/>
    <cellStyle name="Normal 2 4 6 3 3" xfId="34055"/>
    <cellStyle name="Normal 2 4 6 4" xfId="13599"/>
    <cellStyle name="Normal 2 4 6 4 2" xfId="34056"/>
    <cellStyle name="Normal 2 4 6 4 3" xfId="34057"/>
    <cellStyle name="Normal 2 4 6 5" xfId="13600"/>
    <cellStyle name="Normal 2 4 6 5 2" xfId="34058"/>
    <cellStyle name="Normal 2 4 6 5 3" xfId="34059"/>
    <cellStyle name="Normal 2 4 6 6" xfId="34060"/>
    <cellStyle name="Normal 2 4 6 7" xfId="34061"/>
    <cellStyle name="Normal 2 4 7" xfId="13601"/>
    <cellStyle name="Normal 2 4 7 2" xfId="13602"/>
    <cellStyle name="Normal 2 4 7 2 2" xfId="34062"/>
    <cellStyle name="Normal 2 4 7 2 3" xfId="34063"/>
    <cellStyle name="Normal 2 4 7 3" xfId="13603"/>
    <cellStyle name="Normal 2 4 7 3 2" xfId="34064"/>
    <cellStyle name="Normal 2 4 7 3 3" xfId="34065"/>
    <cellStyle name="Normal 2 4 7 4" xfId="13604"/>
    <cellStyle name="Normal 2 4 7 4 2" xfId="34066"/>
    <cellStyle name="Normal 2 4 7 4 3" xfId="34067"/>
    <cellStyle name="Normal 2 4 7 5" xfId="13605"/>
    <cellStyle name="Normal 2 4 7 5 2" xfId="34068"/>
    <cellStyle name="Normal 2 4 7 5 3" xfId="34069"/>
    <cellStyle name="Normal 2 4 7 6" xfId="34070"/>
    <cellStyle name="Normal 2 4 7 7" xfId="34071"/>
    <cellStyle name="Normal 2 4 8" xfId="13606"/>
    <cellStyle name="Normal 2 4 8 2" xfId="13607"/>
    <cellStyle name="Normal 2 4 8 2 2" xfId="34072"/>
    <cellStyle name="Normal 2 4 8 2 3" xfId="34073"/>
    <cellStyle name="Normal 2 4 8 3" xfId="13608"/>
    <cellStyle name="Normal 2 4 8 3 2" xfId="34074"/>
    <cellStyle name="Normal 2 4 8 3 3" xfId="34075"/>
    <cellStyle name="Normal 2 4 8 4" xfId="13609"/>
    <cellStyle name="Normal 2 4 8 4 2" xfId="34076"/>
    <cellStyle name="Normal 2 4 8 4 3" xfId="34077"/>
    <cellStyle name="Normal 2 4 8 5" xfId="13610"/>
    <cellStyle name="Normal 2 4 8 5 2" xfId="34078"/>
    <cellStyle name="Normal 2 4 8 5 3" xfId="34079"/>
    <cellStyle name="Normal 2 4 8 6" xfId="34080"/>
    <cellStyle name="Normal 2 4 8 7" xfId="34081"/>
    <cellStyle name="Normal 2 4 9" xfId="13611"/>
    <cellStyle name="Normal 2 4 9 2" xfId="13612"/>
    <cellStyle name="Normal 2 4 9 2 2" xfId="34082"/>
    <cellStyle name="Normal 2 4 9 2 3" xfId="34083"/>
    <cellStyle name="Normal 2 4 9 3" xfId="13613"/>
    <cellStyle name="Normal 2 4 9 3 2" xfId="34084"/>
    <cellStyle name="Normal 2 4 9 3 3" xfId="34085"/>
    <cellStyle name="Normal 2 4 9 4" xfId="13614"/>
    <cellStyle name="Normal 2 4 9 4 2" xfId="34086"/>
    <cellStyle name="Normal 2 4 9 4 3" xfId="34087"/>
    <cellStyle name="Normal 2 4 9 5" xfId="13615"/>
    <cellStyle name="Normal 2 4 9 5 2" xfId="34088"/>
    <cellStyle name="Normal 2 4 9 5 3" xfId="34089"/>
    <cellStyle name="Normal 2 4 9 6" xfId="34090"/>
    <cellStyle name="Normal 2 4 9 7" xfId="34091"/>
    <cellStyle name="Normal 2 40" xfId="13616"/>
    <cellStyle name="Normal 2 40 2" xfId="13617"/>
    <cellStyle name="Normal 2 40 2 2" xfId="13618"/>
    <cellStyle name="Normal 2 40 2 2 2" xfId="34092"/>
    <cellStyle name="Normal 2 40 2 2 3" xfId="34093"/>
    <cellStyle name="Normal 2 40 2 3" xfId="13619"/>
    <cellStyle name="Normal 2 40 2 3 2" xfId="34094"/>
    <cellStyle name="Normal 2 40 2 3 3" xfId="34095"/>
    <cellStyle name="Normal 2 40 2 4" xfId="34096"/>
    <cellStyle name="Normal 2 40 2 5" xfId="34097"/>
    <cellStyle name="Normal 2 40 3" xfId="13620"/>
    <cellStyle name="Normal 2 40 3 2" xfId="34098"/>
    <cellStyle name="Normal 2 40 3 3" xfId="34099"/>
    <cellStyle name="Normal 2 40 4" xfId="13621"/>
    <cellStyle name="Normal 2 40 4 2" xfId="34100"/>
    <cellStyle name="Normal 2 40 4 3" xfId="34101"/>
    <cellStyle name="Normal 2 40 5" xfId="34102"/>
    <cellStyle name="Normal 2 40 6" xfId="34103"/>
    <cellStyle name="Normal 2 41" xfId="13622"/>
    <cellStyle name="Normal 2 41 2" xfId="13623"/>
    <cellStyle name="Normal 2 41 2 2" xfId="34104"/>
    <cellStyle name="Normal 2 41 2 3" xfId="34105"/>
    <cellStyle name="Normal 2 41 3" xfId="13624"/>
    <cellStyle name="Normal 2 41 3 2" xfId="34106"/>
    <cellStyle name="Normal 2 41 3 3" xfId="34107"/>
    <cellStyle name="Normal 2 41 4" xfId="34108"/>
    <cellStyle name="Normal 2 41 5" xfId="34109"/>
    <cellStyle name="Normal 2 42" xfId="13625"/>
    <cellStyle name="Normal 2 42 2" xfId="34110"/>
    <cellStyle name="Normal 2 42 3" xfId="34111"/>
    <cellStyle name="Normal 2 43" xfId="13626"/>
    <cellStyle name="Normal 2 43 2" xfId="34112"/>
    <cellStyle name="Normal 2 43 3" xfId="34113"/>
    <cellStyle name="Normal 2 44" xfId="34114"/>
    <cellStyle name="Normal 2 45" xfId="34115"/>
    <cellStyle name="Normal 2 5" xfId="13627"/>
    <cellStyle name="Normal 2 5 10" xfId="34116"/>
    <cellStyle name="Normal 2 5 11" xfId="34117"/>
    <cellStyle name="Normal 2 5 2" xfId="13628"/>
    <cellStyle name="Normal 2 5 2 2" xfId="13629"/>
    <cellStyle name="Normal 2 5 2 2 2" xfId="13630"/>
    <cellStyle name="Normal 2 5 2 2 2 2" xfId="13631"/>
    <cellStyle name="Normal 2 5 2 2 2 2 2" xfId="13632"/>
    <cellStyle name="Normal 2 5 2 2 2 2 2 2" xfId="34118"/>
    <cellStyle name="Normal 2 5 2 2 2 2 2 3" xfId="34119"/>
    <cellStyle name="Normal 2 5 2 2 2 2 3" xfId="13633"/>
    <cellStyle name="Normal 2 5 2 2 2 2 3 2" xfId="34120"/>
    <cellStyle name="Normal 2 5 2 2 2 2 3 3" xfId="34121"/>
    <cellStyle name="Normal 2 5 2 2 2 2 4" xfId="34122"/>
    <cellStyle name="Normal 2 5 2 2 2 2 5" xfId="34123"/>
    <cellStyle name="Normal 2 5 2 2 2 3" xfId="13634"/>
    <cellStyle name="Normal 2 5 2 2 2 3 2" xfId="34124"/>
    <cellStyle name="Normal 2 5 2 2 2 3 3" xfId="34125"/>
    <cellStyle name="Normal 2 5 2 2 2 4" xfId="13635"/>
    <cellStyle name="Normal 2 5 2 2 2 4 2" xfId="34126"/>
    <cellStyle name="Normal 2 5 2 2 2 4 3" xfId="34127"/>
    <cellStyle name="Normal 2 5 2 2 2 5" xfId="34128"/>
    <cellStyle name="Normal 2 5 2 2 2 6" xfId="34129"/>
    <cellStyle name="Normal 2 5 2 2 3" xfId="13636"/>
    <cellStyle name="Normal 2 5 2 2 3 2" xfId="13637"/>
    <cellStyle name="Normal 2 5 2 2 3 2 2" xfId="34130"/>
    <cellStyle name="Normal 2 5 2 2 3 2 3" xfId="34131"/>
    <cellStyle name="Normal 2 5 2 2 3 3" xfId="13638"/>
    <cellStyle name="Normal 2 5 2 2 3 3 2" xfId="34132"/>
    <cellStyle name="Normal 2 5 2 2 3 3 3" xfId="34133"/>
    <cellStyle name="Normal 2 5 2 2 3 4" xfId="34134"/>
    <cellStyle name="Normal 2 5 2 2 3 5" xfId="34135"/>
    <cellStyle name="Normal 2 5 2 2 4" xfId="13639"/>
    <cellStyle name="Normal 2 5 2 2 4 2" xfId="34136"/>
    <cellStyle name="Normal 2 5 2 2 4 3" xfId="34137"/>
    <cellStyle name="Normal 2 5 2 2 5" xfId="13640"/>
    <cellStyle name="Normal 2 5 2 2 5 2" xfId="34138"/>
    <cellStyle name="Normal 2 5 2 2 5 3" xfId="34139"/>
    <cellStyle name="Normal 2 5 2 2 6" xfId="34140"/>
    <cellStyle name="Normal 2 5 2 2 7" xfId="34141"/>
    <cellStyle name="Normal 2 5 2 3" xfId="13641"/>
    <cellStyle name="Normal 2 5 2 3 2" xfId="13642"/>
    <cellStyle name="Normal 2 5 2 3 2 2" xfId="13643"/>
    <cellStyle name="Normal 2 5 2 3 2 2 2" xfId="34142"/>
    <cellStyle name="Normal 2 5 2 3 2 2 3" xfId="34143"/>
    <cellStyle name="Normal 2 5 2 3 2 3" xfId="13644"/>
    <cellStyle name="Normal 2 5 2 3 2 3 2" xfId="34144"/>
    <cellStyle name="Normal 2 5 2 3 2 3 3" xfId="34145"/>
    <cellStyle name="Normal 2 5 2 3 2 4" xfId="34146"/>
    <cellStyle name="Normal 2 5 2 3 2 5" xfId="34147"/>
    <cellStyle name="Normal 2 5 2 3 3" xfId="13645"/>
    <cellStyle name="Normal 2 5 2 3 3 2" xfId="34148"/>
    <cellStyle name="Normal 2 5 2 3 3 3" xfId="34149"/>
    <cellStyle name="Normal 2 5 2 3 4" xfId="13646"/>
    <cellStyle name="Normal 2 5 2 3 4 2" xfId="34150"/>
    <cellStyle name="Normal 2 5 2 3 4 3" xfId="34151"/>
    <cellStyle name="Normal 2 5 2 3 5" xfId="34152"/>
    <cellStyle name="Normal 2 5 2 3 6" xfId="34153"/>
    <cellStyle name="Normal 2 5 2 4" xfId="13647"/>
    <cellStyle name="Normal 2 5 2 4 2" xfId="13648"/>
    <cellStyle name="Normal 2 5 2 4 2 2" xfId="34154"/>
    <cellStyle name="Normal 2 5 2 4 2 3" xfId="34155"/>
    <cellStyle name="Normal 2 5 2 4 3" xfId="13649"/>
    <cellStyle name="Normal 2 5 2 4 3 2" xfId="34156"/>
    <cellStyle name="Normal 2 5 2 4 3 3" xfId="34157"/>
    <cellStyle name="Normal 2 5 2 4 4" xfId="34158"/>
    <cellStyle name="Normal 2 5 2 4 5" xfId="34159"/>
    <cellStyle name="Normal 2 5 2 5" xfId="13650"/>
    <cellStyle name="Normal 2 5 2 5 2" xfId="34160"/>
    <cellStyle name="Normal 2 5 2 5 3" xfId="34161"/>
    <cellStyle name="Normal 2 5 2 6" xfId="13651"/>
    <cellStyle name="Normal 2 5 2 6 2" xfId="34162"/>
    <cellStyle name="Normal 2 5 2 6 3" xfId="34163"/>
    <cellStyle name="Normal 2 5 2 7" xfId="34164"/>
    <cellStyle name="Normal 2 5 2 8" xfId="34165"/>
    <cellStyle name="Normal 2 5 3" xfId="13652"/>
    <cellStyle name="Normal 2 5 3 2" xfId="13653"/>
    <cellStyle name="Normal 2 5 3 2 2" xfId="13654"/>
    <cellStyle name="Normal 2 5 3 2 2 2" xfId="13655"/>
    <cellStyle name="Normal 2 5 3 2 2 2 2" xfId="13656"/>
    <cellStyle name="Normal 2 5 3 2 2 2 2 2" xfId="34166"/>
    <cellStyle name="Normal 2 5 3 2 2 2 2 3" xfId="34167"/>
    <cellStyle name="Normal 2 5 3 2 2 2 3" xfId="13657"/>
    <cellStyle name="Normal 2 5 3 2 2 2 3 2" xfId="34168"/>
    <cellStyle name="Normal 2 5 3 2 2 2 3 3" xfId="34169"/>
    <cellStyle name="Normal 2 5 3 2 2 2 4" xfId="34170"/>
    <cellStyle name="Normal 2 5 3 2 2 2 5" xfId="34171"/>
    <cellStyle name="Normal 2 5 3 2 2 3" xfId="13658"/>
    <cellStyle name="Normal 2 5 3 2 2 3 2" xfId="34172"/>
    <cellStyle name="Normal 2 5 3 2 2 3 3" xfId="34173"/>
    <cellStyle name="Normal 2 5 3 2 2 4" xfId="13659"/>
    <cellStyle name="Normal 2 5 3 2 2 4 2" xfId="34174"/>
    <cellStyle name="Normal 2 5 3 2 2 4 3" xfId="34175"/>
    <cellStyle name="Normal 2 5 3 2 2 5" xfId="34176"/>
    <cellStyle name="Normal 2 5 3 2 2 6" xfId="34177"/>
    <cellStyle name="Normal 2 5 3 2 3" xfId="13660"/>
    <cellStyle name="Normal 2 5 3 2 3 2" xfId="13661"/>
    <cellStyle name="Normal 2 5 3 2 3 2 2" xfId="34178"/>
    <cellStyle name="Normal 2 5 3 2 3 2 3" xfId="34179"/>
    <cellStyle name="Normal 2 5 3 2 3 3" xfId="13662"/>
    <cellStyle name="Normal 2 5 3 2 3 3 2" xfId="34180"/>
    <cellStyle name="Normal 2 5 3 2 3 3 3" xfId="34181"/>
    <cellStyle name="Normal 2 5 3 2 3 4" xfId="34182"/>
    <cellStyle name="Normal 2 5 3 2 3 5" xfId="34183"/>
    <cellStyle name="Normal 2 5 3 2 4" xfId="13663"/>
    <cellStyle name="Normal 2 5 3 2 4 2" xfId="34184"/>
    <cellStyle name="Normal 2 5 3 2 4 3" xfId="34185"/>
    <cellStyle name="Normal 2 5 3 2 5" xfId="13664"/>
    <cellStyle name="Normal 2 5 3 2 5 2" xfId="34186"/>
    <cellStyle name="Normal 2 5 3 2 5 3" xfId="34187"/>
    <cellStyle name="Normal 2 5 3 2 6" xfId="34188"/>
    <cellStyle name="Normal 2 5 3 2 7" xfId="34189"/>
    <cellStyle name="Normal 2 5 3 3" xfId="13665"/>
    <cellStyle name="Normal 2 5 3 3 2" xfId="13666"/>
    <cellStyle name="Normal 2 5 3 3 2 2" xfId="13667"/>
    <cellStyle name="Normal 2 5 3 3 2 2 2" xfId="34190"/>
    <cellStyle name="Normal 2 5 3 3 2 2 3" xfId="34191"/>
    <cellStyle name="Normal 2 5 3 3 2 3" xfId="13668"/>
    <cellStyle name="Normal 2 5 3 3 2 3 2" xfId="34192"/>
    <cellStyle name="Normal 2 5 3 3 2 3 3" xfId="34193"/>
    <cellStyle name="Normal 2 5 3 3 2 4" xfId="34194"/>
    <cellStyle name="Normal 2 5 3 3 2 5" xfId="34195"/>
    <cellStyle name="Normal 2 5 3 3 3" xfId="13669"/>
    <cellStyle name="Normal 2 5 3 3 3 2" xfId="34196"/>
    <cellStyle name="Normal 2 5 3 3 3 3" xfId="34197"/>
    <cellStyle name="Normal 2 5 3 3 4" xfId="13670"/>
    <cellStyle name="Normal 2 5 3 3 4 2" xfId="34198"/>
    <cellStyle name="Normal 2 5 3 3 4 3" xfId="34199"/>
    <cellStyle name="Normal 2 5 3 3 5" xfId="34200"/>
    <cellStyle name="Normal 2 5 3 3 6" xfId="34201"/>
    <cellStyle name="Normal 2 5 3 4" xfId="13671"/>
    <cellStyle name="Normal 2 5 3 4 2" xfId="13672"/>
    <cellStyle name="Normal 2 5 3 4 2 2" xfId="34202"/>
    <cellStyle name="Normal 2 5 3 4 2 3" xfId="34203"/>
    <cellStyle name="Normal 2 5 3 4 3" xfId="13673"/>
    <cellStyle name="Normal 2 5 3 4 3 2" xfId="34204"/>
    <cellStyle name="Normal 2 5 3 4 3 3" xfId="34205"/>
    <cellStyle name="Normal 2 5 3 4 4" xfId="34206"/>
    <cellStyle name="Normal 2 5 3 4 5" xfId="34207"/>
    <cellStyle name="Normal 2 5 3 5" xfId="13674"/>
    <cellStyle name="Normal 2 5 3 5 2" xfId="34208"/>
    <cellStyle name="Normal 2 5 3 5 3" xfId="34209"/>
    <cellStyle name="Normal 2 5 3 6" xfId="13675"/>
    <cellStyle name="Normal 2 5 3 6 2" xfId="34210"/>
    <cellStyle name="Normal 2 5 3 6 3" xfId="34211"/>
    <cellStyle name="Normal 2 5 3 7" xfId="34212"/>
    <cellStyle name="Normal 2 5 3 8" xfId="34213"/>
    <cellStyle name="Normal 2 5 4" xfId="13676"/>
    <cellStyle name="Normal 2 5 4 2" xfId="13677"/>
    <cellStyle name="Normal 2 5 4 2 2" xfId="13678"/>
    <cellStyle name="Normal 2 5 4 2 2 2" xfId="13679"/>
    <cellStyle name="Normal 2 5 4 2 2 2 2" xfId="13680"/>
    <cellStyle name="Normal 2 5 4 2 2 2 2 2" xfId="34214"/>
    <cellStyle name="Normal 2 5 4 2 2 2 2 3" xfId="34215"/>
    <cellStyle name="Normal 2 5 4 2 2 2 3" xfId="13681"/>
    <cellStyle name="Normal 2 5 4 2 2 2 3 2" xfId="34216"/>
    <cellStyle name="Normal 2 5 4 2 2 2 3 3" xfId="34217"/>
    <cellStyle name="Normal 2 5 4 2 2 2 4" xfId="34218"/>
    <cellStyle name="Normal 2 5 4 2 2 2 5" xfId="34219"/>
    <cellStyle name="Normal 2 5 4 2 2 3" xfId="13682"/>
    <cellStyle name="Normal 2 5 4 2 2 3 2" xfId="34220"/>
    <cellStyle name="Normal 2 5 4 2 2 3 3" xfId="34221"/>
    <cellStyle name="Normal 2 5 4 2 2 4" xfId="13683"/>
    <cellStyle name="Normal 2 5 4 2 2 4 2" xfId="34222"/>
    <cellStyle name="Normal 2 5 4 2 2 4 3" xfId="34223"/>
    <cellStyle name="Normal 2 5 4 2 2 5" xfId="34224"/>
    <cellStyle name="Normal 2 5 4 2 2 6" xfId="34225"/>
    <cellStyle name="Normal 2 5 4 2 3" xfId="13684"/>
    <cellStyle name="Normal 2 5 4 2 3 2" xfId="13685"/>
    <cellStyle name="Normal 2 5 4 2 3 2 2" xfId="34226"/>
    <cellStyle name="Normal 2 5 4 2 3 2 3" xfId="34227"/>
    <cellStyle name="Normal 2 5 4 2 3 3" xfId="13686"/>
    <cellStyle name="Normal 2 5 4 2 3 3 2" xfId="34228"/>
    <cellStyle name="Normal 2 5 4 2 3 3 3" xfId="34229"/>
    <cellStyle name="Normal 2 5 4 2 3 4" xfId="34230"/>
    <cellStyle name="Normal 2 5 4 2 3 5" xfId="34231"/>
    <cellStyle name="Normal 2 5 4 2 4" xfId="13687"/>
    <cellStyle name="Normal 2 5 4 2 4 2" xfId="34232"/>
    <cellStyle name="Normal 2 5 4 2 4 3" xfId="34233"/>
    <cellStyle name="Normal 2 5 4 2 5" xfId="13688"/>
    <cellStyle name="Normal 2 5 4 2 5 2" xfId="34234"/>
    <cellStyle name="Normal 2 5 4 2 5 3" xfId="34235"/>
    <cellStyle name="Normal 2 5 4 2 6" xfId="34236"/>
    <cellStyle name="Normal 2 5 4 2 7" xfId="34237"/>
    <cellStyle name="Normal 2 5 4 3" xfId="13689"/>
    <cellStyle name="Normal 2 5 4 3 2" xfId="13690"/>
    <cellStyle name="Normal 2 5 4 3 2 2" xfId="13691"/>
    <cellStyle name="Normal 2 5 4 3 2 2 2" xfId="34238"/>
    <cellStyle name="Normal 2 5 4 3 2 2 3" xfId="34239"/>
    <cellStyle name="Normal 2 5 4 3 2 3" xfId="13692"/>
    <cellStyle name="Normal 2 5 4 3 2 3 2" xfId="34240"/>
    <cellStyle name="Normal 2 5 4 3 2 3 3" xfId="34241"/>
    <cellStyle name="Normal 2 5 4 3 2 4" xfId="34242"/>
    <cellStyle name="Normal 2 5 4 3 2 5" xfId="34243"/>
    <cellStyle name="Normal 2 5 4 3 3" xfId="13693"/>
    <cellStyle name="Normal 2 5 4 3 3 2" xfId="34244"/>
    <cellStyle name="Normal 2 5 4 3 3 3" xfId="34245"/>
    <cellStyle name="Normal 2 5 4 3 4" xfId="13694"/>
    <cellStyle name="Normal 2 5 4 3 4 2" xfId="34246"/>
    <cellStyle name="Normal 2 5 4 3 4 3" xfId="34247"/>
    <cellStyle name="Normal 2 5 4 3 5" xfId="34248"/>
    <cellStyle name="Normal 2 5 4 3 6" xfId="34249"/>
    <cellStyle name="Normal 2 5 4 4" xfId="13695"/>
    <cellStyle name="Normal 2 5 4 4 2" xfId="13696"/>
    <cellStyle name="Normal 2 5 4 4 2 2" xfId="34250"/>
    <cellStyle name="Normal 2 5 4 4 2 3" xfId="34251"/>
    <cellStyle name="Normal 2 5 4 4 3" xfId="13697"/>
    <cellStyle name="Normal 2 5 4 4 3 2" xfId="34252"/>
    <cellStyle name="Normal 2 5 4 4 3 3" xfId="34253"/>
    <cellStyle name="Normal 2 5 4 4 4" xfId="34254"/>
    <cellStyle name="Normal 2 5 4 4 5" xfId="34255"/>
    <cellStyle name="Normal 2 5 4 5" xfId="13698"/>
    <cellStyle name="Normal 2 5 4 5 2" xfId="34256"/>
    <cellStyle name="Normal 2 5 4 5 3" xfId="34257"/>
    <cellStyle name="Normal 2 5 4 6" xfId="13699"/>
    <cellStyle name="Normal 2 5 4 6 2" xfId="34258"/>
    <cellStyle name="Normal 2 5 4 6 3" xfId="34259"/>
    <cellStyle name="Normal 2 5 4 7" xfId="34260"/>
    <cellStyle name="Normal 2 5 4 8" xfId="34261"/>
    <cellStyle name="Normal 2 5 5" xfId="13700"/>
    <cellStyle name="Normal 2 5 5 2" xfId="13701"/>
    <cellStyle name="Normal 2 5 5 2 2" xfId="13702"/>
    <cellStyle name="Normal 2 5 5 2 2 2" xfId="13703"/>
    <cellStyle name="Normal 2 5 5 2 2 2 2" xfId="34262"/>
    <cellStyle name="Normal 2 5 5 2 2 2 3" xfId="34263"/>
    <cellStyle name="Normal 2 5 5 2 2 3" xfId="13704"/>
    <cellStyle name="Normal 2 5 5 2 2 3 2" xfId="34264"/>
    <cellStyle name="Normal 2 5 5 2 2 3 3" xfId="34265"/>
    <cellStyle name="Normal 2 5 5 2 2 4" xfId="34266"/>
    <cellStyle name="Normal 2 5 5 2 2 5" xfId="34267"/>
    <cellStyle name="Normal 2 5 5 2 3" xfId="13705"/>
    <cellStyle name="Normal 2 5 5 2 3 2" xfId="34268"/>
    <cellStyle name="Normal 2 5 5 2 3 3" xfId="34269"/>
    <cellStyle name="Normal 2 5 5 2 4" xfId="13706"/>
    <cellStyle name="Normal 2 5 5 2 4 2" xfId="34270"/>
    <cellStyle name="Normal 2 5 5 2 4 3" xfId="34271"/>
    <cellStyle name="Normal 2 5 5 2 5" xfId="34272"/>
    <cellStyle name="Normal 2 5 5 2 6" xfId="34273"/>
    <cellStyle name="Normal 2 5 5 3" xfId="13707"/>
    <cellStyle name="Normal 2 5 5 3 2" xfId="13708"/>
    <cellStyle name="Normal 2 5 5 3 2 2" xfId="34274"/>
    <cellStyle name="Normal 2 5 5 3 2 3" xfId="34275"/>
    <cellStyle name="Normal 2 5 5 3 3" xfId="13709"/>
    <cellStyle name="Normal 2 5 5 3 3 2" xfId="34276"/>
    <cellStyle name="Normal 2 5 5 3 3 3" xfId="34277"/>
    <cellStyle name="Normal 2 5 5 3 4" xfId="34278"/>
    <cellStyle name="Normal 2 5 5 3 5" xfId="34279"/>
    <cellStyle name="Normal 2 5 5 4" xfId="13710"/>
    <cellStyle name="Normal 2 5 5 4 2" xfId="34280"/>
    <cellStyle name="Normal 2 5 5 4 3" xfId="34281"/>
    <cellStyle name="Normal 2 5 5 5" xfId="13711"/>
    <cellStyle name="Normal 2 5 5 5 2" xfId="34282"/>
    <cellStyle name="Normal 2 5 5 5 3" xfId="34283"/>
    <cellStyle name="Normal 2 5 5 6" xfId="34284"/>
    <cellStyle name="Normal 2 5 5 7" xfId="34285"/>
    <cellStyle name="Normal 2 5 6" xfId="13712"/>
    <cellStyle name="Normal 2 5 6 2" xfId="13713"/>
    <cellStyle name="Normal 2 5 6 2 2" xfId="13714"/>
    <cellStyle name="Normal 2 5 6 2 2 2" xfId="34286"/>
    <cellStyle name="Normal 2 5 6 2 2 3" xfId="34287"/>
    <cellStyle name="Normal 2 5 6 2 3" xfId="13715"/>
    <cellStyle name="Normal 2 5 6 2 3 2" xfId="34288"/>
    <cellStyle name="Normal 2 5 6 2 3 3" xfId="34289"/>
    <cellStyle name="Normal 2 5 6 2 4" xfId="34290"/>
    <cellStyle name="Normal 2 5 6 2 5" xfId="34291"/>
    <cellStyle name="Normal 2 5 6 3" xfId="13716"/>
    <cellStyle name="Normal 2 5 6 3 2" xfId="34292"/>
    <cellStyle name="Normal 2 5 6 3 3" xfId="34293"/>
    <cellStyle name="Normal 2 5 6 4" xfId="13717"/>
    <cellStyle name="Normal 2 5 6 4 2" xfId="34294"/>
    <cellStyle name="Normal 2 5 6 4 3" xfId="34295"/>
    <cellStyle name="Normal 2 5 6 5" xfId="34296"/>
    <cellStyle name="Normal 2 5 6 6" xfId="34297"/>
    <cellStyle name="Normal 2 5 7" xfId="13718"/>
    <cellStyle name="Normal 2 5 7 2" xfId="13719"/>
    <cellStyle name="Normal 2 5 7 2 2" xfId="34298"/>
    <cellStyle name="Normal 2 5 7 2 3" xfId="34299"/>
    <cellStyle name="Normal 2 5 7 3" xfId="13720"/>
    <cellStyle name="Normal 2 5 7 3 2" xfId="34300"/>
    <cellStyle name="Normal 2 5 7 3 3" xfId="34301"/>
    <cellStyle name="Normal 2 5 7 4" xfId="34302"/>
    <cellStyle name="Normal 2 5 7 5" xfId="34303"/>
    <cellStyle name="Normal 2 5 8" xfId="13721"/>
    <cellStyle name="Normal 2 5 8 2" xfId="34304"/>
    <cellStyle name="Normal 2 5 8 3" xfId="34305"/>
    <cellStyle name="Normal 2 5 9" xfId="13722"/>
    <cellStyle name="Normal 2 5 9 2" xfId="34306"/>
    <cellStyle name="Normal 2 5 9 3" xfId="34307"/>
    <cellStyle name="Normal 2 6" xfId="13723"/>
    <cellStyle name="Normal 2 6 2" xfId="13724"/>
    <cellStyle name="Normal 2 6 2 2" xfId="34308"/>
    <cellStyle name="Normal 2 6 2 3" xfId="34309"/>
    <cellStyle name="Normal 2 6 3" xfId="13725"/>
    <cellStyle name="Normal 2 6 3 2" xfId="34310"/>
    <cellStyle name="Normal 2 6 3 3" xfId="34311"/>
    <cellStyle name="Normal 2 6 4" xfId="13726"/>
    <cellStyle name="Normal 2 6 4 2" xfId="34312"/>
    <cellStyle name="Normal 2 6 4 3" xfId="34313"/>
    <cellStyle name="Normal 2 6 5" xfId="13727"/>
    <cellStyle name="Normal 2 6 5 2" xfId="34314"/>
    <cellStyle name="Normal 2 6 5 3" xfId="34315"/>
    <cellStyle name="Normal 2 6 6" xfId="34316"/>
    <cellStyle name="Normal 2 6 7" xfId="34317"/>
    <cellStyle name="Normal 2 7" xfId="13728"/>
    <cellStyle name="Normal 2 7 2" xfId="13729"/>
    <cellStyle name="Normal 2 7 2 2" xfId="34318"/>
    <cellStyle name="Normal 2 7 2 3" xfId="34319"/>
    <cellStyle name="Normal 2 7 3" xfId="13730"/>
    <cellStyle name="Normal 2 7 3 2" xfId="34320"/>
    <cellStyle name="Normal 2 7 3 3" xfId="34321"/>
    <cellStyle name="Normal 2 7 4" xfId="13731"/>
    <cellStyle name="Normal 2 7 4 2" xfId="34322"/>
    <cellStyle name="Normal 2 7 4 3" xfId="34323"/>
    <cellStyle name="Normal 2 7 5" xfId="13732"/>
    <cellStyle name="Normal 2 7 5 2" xfId="34324"/>
    <cellStyle name="Normal 2 7 5 3" xfId="34325"/>
    <cellStyle name="Normal 2 7 6" xfId="34326"/>
    <cellStyle name="Normal 2 7 7" xfId="34327"/>
    <cellStyle name="Normal 2 8" xfId="13733"/>
    <cellStyle name="Normal 2 8 2" xfId="13734"/>
    <cellStyle name="Normal 2 8 2 2" xfId="34328"/>
    <cellStyle name="Normal 2 8 2 3" xfId="34329"/>
    <cellStyle name="Normal 2 8 3" xfId="13735"/>
    <cellStyle name="Normal 2 8 3 2" xfId="34330"/>
    <cellStyle name="Normal 2 8 3 3" xfId="34331"/>
    <cellStyle name="Normal 2 8 4" xfId="13736"/>
    <cellStyle name="Normal 2 8 4 2" xfId="34332"/>
    <cellStyle name="Normal 2 8 4 3" xfId="34333"/>
    <cellStyle name="Normal 2 8 5" xfId="13737"/>
    <cellStyle name="Normal 2 8 5 2" xfId="34334"/>
    <cellStyle name="Normal 2 8 5 3" xfId="34335"/>
    <cellStyle name="Normal 2 8 6" xfId="34336"/>
    <cellStyle name="Normal 2 8 7" xfId="34337"/>
    <cellStyle name="Normal 2 9" xfId="13738"/>
    <cellStyle name="Normal 2 9 2" xfId="13739"/>
    <cellStyle name="Normal 2 9 2 2" xfId="34338"/>
    <cellStyle name="Normal 2 9 2 3" xfId="34339"/>
    <cellStyle name="Normal 2 9 3" xfId="13740"/>
    <cellStyle name="Normal 2 9 3 2" xfId="34340"/>
    <cellStyle name="Normal 2 9 3 3" xfId="34341"/>
    <cellStyle name="Normal 2 9 4" xfId="13741"/>
    <cellStyle name="Normal 2 9 4 2" xfId="34342"/>
    <cellStyle name="Normal 2 9 4 3" xfId="34343"/>
    <cellStyle name="Normal 2 9 5" xfId="13742"/>
    <cellStyle name="Normal 2 9 5 2" xfId="34344"/>
    <cellStyle name="Normal 2 9 5 3" xfId="34345"/>
    <cellStyle name="Normal 2 9 6" xfId="34346"/>
    <cellStyle name="Normal 2 9 7" xfId="34347"/>
    <cellStyle name="Normal 20" xfId="13743"/>
    <cellStyle name="Normal 20 10" xfId="13744"/>
    <cellStyle name="Normal 20 10 2" xfId="13745"/>
    <cellStyle name="Normal 20 10 2 2" xfId="34348"/>
    <cellStyle name="Normal 20 10 2 3" xfId="34349"/>
    <cellStyle name="Normal 20 10 3" xfId="13746"/>
    <cellStyle name="Normal 20 10 3 2" xfId="34350"/>
    <cellStyle name="Normal 20 10 3 3" xfId="34351"/>
    <cellStyle name="Normal 20 10 4" xfId="13747"/>
    <cellStyle name="Normal 20 10 4 2" xfId="34352"/>
    <cellStyle name="Normal 20 10 4 3" xfId="34353"/>
    <cellStyle name="Normal 20 10 5" xfId="13748"/>
    <cellStyle name="Normal 20 10 5 2" xfId="34354"/>
    <cellStyle name="Normal 20 10 5 3" xfId="34355"/>
    <cellStyle name="Normal 20 10 6" xfId="34356"/>
    <cellStyle name="Normal 20 10 7" xfId="34357"/>
    <cellStyle name="Normal 20 11" xfId="13749"/>
    <cellStyle name="Normal 20 11 2" xfId="13750"/>
    <cellStyle name="Normal 20 11 2 2" xfId="34358"/>
    <cellStyle name="Normal 20 11 2 3" xfId="34359"/>
    <cellStyle name="Normal 20 11 3" xfId="13751"/>
    <cellStyle name="Normal 20 11 3 2" xfId="34360"/>
    <cellStyle name="Normal 20 11 3 3" xfId="34361"/>
    <cellStyle name="Normal 20 11 4" xfId="13752"/>
    <cellStyle name="Normal 20 11 4 2" xfId="34362"/>
    <cellStyle name="Normal 20 11 4 3" xfId="34363"/>
    <cellStyle name="Normal 20 11 5" xfId="13753"/>
    <cellStyle name="Normal 20 11 5 2" xfId="34364"/>
    <cellStyle name="Normal 20 11 5 3" xfId="34365"/>
    <cellStyle name="Normal 20 11 6" xfId="34366"/>
    <cellStyle name="Normal 20 11 7" xfId="34367"/>
    <cellStyle name="Normal 20 12" xfId="13754"/>
    <cellStyle name="Normal 20 12 2" xfId="13755"/>
    <cellStyle name="Normal 20 12 2 2" xfId="34368"/>
    <cellStyle name="Normal 20 12 2 3" xfId="34369"/>
    <cellStyle name="Normal 20 12 3" xfId="13756"/>
    <cellStyle name="Normal 20 12 3 2" xfId="34370"/>
    <cellStyle name="Normal 20 12 3 3" xfId="34371"/>
    <cellStyle name="Normal 20 12 4" xfId="13757"/>
    <cellStyle name="Normal 20 12 4 2" xfId="34372"/>
    <cellStyle name="Normal 20 12 4 3" xfId="34373"/>
    <cellStyle name="Normal 20 12 5" xfId="13758"/>
    <cellStyle name="Normal 20 12 5 2" xfId="34374"/>
    <cellStyle name="Normal 20 12 5 3" xfId="34375"/>
    <cellStyle name="Normal 20 12 6" xfId="34376"/>
    <cellStyle name="Normal 20 12 7" xfId="34377"/>
    <cellStyle name="Normal 20 13" xfId="13759"/>
    <cellStyle name="Normal 20 13 2" xfId="13760"/>
    <cellStyle name="Normal 20 13 2 2" xfId="34378"/>
    <cellStyle name="Normal 20 13 2 3" xfId="34379"/>
    <cellStyle name="Normal 20 13 3" xfId="13761"/>
    <cellStyle name="Normal 20 13 3 2" xfId="34380"/>
    <cellStyle name="Normal 20 13 3 3" xfId="34381"/>
    <cellStyle name="Normal 20 13 4" xfId="13762"/>
    <cellStyle name="Normal 20 13 4 2" xfId="34382"/>
    <cellStyle name="Normal 20 13 4 3" xfId="34383"/>
    <cellStyle name="Normal 20 13 5" xfId="13763"/>
    <cellStyle name="Normal 20 13 5 2" xfId="34384"/>
    <cellStyle name="Normal 20 13 5 3" xfId="34385"/>
    <cellStyle name="Normal 20 13 6" xfId="34386"/>
    <cellStyle name="Normal 20 13 7" xfId="34387"/>
    <cellStyle name="Normal 20 14" xfId="13764"/>
    <cellStyle name="Normal 20 14 2" xfId="13765"/>
    <cellStyle name="Normal 20 14 2 2" xfId="34388"/>
    <cellStyle name="Normal 20 14 2 3" xfId="34389"/>
    <cellStyle name="Normal 20 14 3" xfId="13766"/>
    <cellStyle name="Normal 20 14 3 2" xfId="34390"/>
    <cellStyle name="Normal 20 14 3 3" xfId="34391"/>
    <cellStyle name="Normal 20 14 4" xfId="13767"/>
    <cellStyle name="Normal 20 14 4 2" xfId="34392"/>
    <cellStyle name="Normal 20 14 4 3" xfId="34393"/>
    <cellStyle name="Normal 20 14 5" xfId="13768"/>
    <cellStyle name="Normal 20 14 5 2" xfId="34394"/>
    <cellStyle name="Normal 20 14 5 3" xfId="34395"/>
    <cellStyle name="Normal 20 14 6" xfId="34396"/>
    <cellStyle name="Normal 20 14 7" xfId="34397"/>
    <cellStyle name="Normal 20 15" xfId="13769"/>
    <cellStyle name="Normal 20 15 2" xfId="13770"/>
    <cellStyle name="Normal 20 15 2 2" xfId="34398"/>
    <cellStyle name="Normal 20 15 2 3" xfId="34399"/>
    <cellStyle name="Normal 20 15 3" xfId="13771"/>
    <cellStyle name="Normal 20 15 3 2" xfId="34400"/>
    <cellStyle name="Normal 20 15 3 3" xfId="34401"/>
    <cellStyle name="Normal 20 15 4" xfId="13772"/>
    <cellStyle name="Normal 20 15 4 2" xfId="34402"/>
    <cellStyle name="Normal 20 15 4 3" xfId="34403"/>
    <cellStyle name="Normal 20 15 5" xfId="13773"/>
    <cellStyle name="Normal 20 15 5 2" xfId="34404"/>
    <cellStyle name="Normal 20 15 5 3" xfId="34405"/>
    <cellStyle name="Normal 20 15 6" xfId="34406"/>
    <cellStyle name="Normal 20 15 7" xfId="34407"/>
    <cellStyle name="Normal 20 16" xfId="13774"/>
    <cellStyle name="Normal 20 16 2" xfId="13775"/>
    <cellStyle name="Normal 20 16 2 2" xfId="34408"/>
    <cellStyle name="Normal 20 16 2 3" xfId="34409"/>
    <cellStyle name="Normal 20 16 3" xfId="13776"/>
    <cellStyle name="Normal 20 16 3 2" xfId="34410"/>
    <cellStyle name="Normal 20 16 3 3" xfId="34411"/>
    <cellStyle name="Normal 20 16 4" xfId="13777"/>
    <cellStyle name="Normal 20 16 4 2" xfId="34412"/>
    <cellStyle name="Normal 20 16 4 3" xfId="34413"/>
    <cellStyle name="Normal 20 16 5" xfId="13778"/>
    <cellStyle name="Normal 20 16 5 2" xfId="34414"/>
    <cellStyle name="Normal 20 16 5 3" xfId="34415"/>
    <cellStyle name="Normal 20 16 6" xfId="34416"/>
    <cellStyle name="Normal 20 16 7" xfId="34417"/>
    <cellStyle name="Normal 20 17" xfId="13779"/>
    <cellStyle name="Normal 20 17 2" xfId="13780"/>
    <cellStyle name="Normal 20 17 2 2" xfId="34418"/>
    <cellStyle name="Normal 20 17 2 3" xfId="34419"/>
    <cellStyle name="Normal 20 17 3" xfId="13781"/>
    <cellStyle name="Normal 20 17 3 2" xfId="34420"/>
    <cellStyle name="Normal 20 17 3 3" xfId="34421"/>
    <cellStyle name="Normal 20 17 4" xfId="13782"/>
    <cellStyle name="Normal 20 17 4 2" xfId="34422"/>
    <cellStyle name="Normal 20 17 4 3" xfId="34423"/>
    <cellStyle name="Normal 20 17 5" xfId="13783"/>
    <cellStyle name="Normal 20 17 5 2" xfId="34424"/>
    <cellStyle name="Normal 20 17 5 3" xfId="34425"/>
    <cellStyle name="Normal 20 17 6" xfId="34426"/>
    <cellStyle name="Normal 20 17 7" xfId="34427"/>
    <cellStyle name="Normal 20 18" xfId="13784"/>
    <cellStyle name="Normal 20 18 2" xfId="13785"/>
    <cellStyle name="Normal 20 18 2 2" xfId="34428"/>
    <cellStyle name="Normal 20 18 2 3" xfId="34429"/>
    <cellStyle name="Normal 20 18 3" xfId="13786"/>
    <cellStyle name="Normal 20 18 3 2" xfId="34430"/>
    <cellStyle name="Normal 20 18 3 3" xfId="34431"/>
    <cellStyle name="Normal 20 18 4" xfId="13787"/>
    <cellStyle name="Normal 20 18 4 2" xfId="34432"/>
    <cellStyle name="Normal 20 18 4 3" xfId="34433"/>
    <cellStyle name="Normal 20 18 5" xfId="13788"/>
    <cellStyle name="Normal 20 18 5 2" xfId="34434"/>
    <cellStyle name="Normal 20 18 5 3" xfId="34435"/>
    <cellStyle name="Normal 20 18 6" xfId="34436"/>
    <cellStyle name="Normal 20 18 7" xfId="34437"/>
    <cellStyle name="Normal 20 19" xfId="13789"/>
    <cellStyle name="Normal 20 19 2" xfId="13790"/>
    <cellStyle name="Normal 20 19 2 2" xfId="34438"/>
    <cellStyle name="Normal 20 19 2 3" xfId="34439"/>
    <cellStyle name="Normal 20 19 3" xfId="13791"/>
    <cellStyle name="Normal 20 19 3 2" xfId="34440"/>
    <cellStyle name="Normal 20 19 3 3" xfId="34441"/>
    <cellStyle name="Normal 20 19 4" xfId="13792"/>
    <cellStyle name="Normal 20 19 4 2" xfId="34442"/>
    <cellStyle name="Normal 20 19 4 3" xfId="34443"/>
    <cellStyle name="Normal 20 19 5" xfId="13793"/>
    <cellStyle name="Normal 20 19 5 2" xfId="34444"/>
    <cellStyle name="Normal 20 19 5 3" xfId="34445"/>
    <cellStyle name="Normal 20 19 6" xfId="34446"/>
    <cellStyle name="Normal 20 19 7" xfId="34447"/>
    <cellStyle name="Normal 20 2" xfId="13794"/>
    <cellStyle name="Normal 20 2 2" xfId="13795"/>
    <cellStyle name="Normal 20 2 2 2" xfId="34448"/>
    <cellStyle name="Normal 20 2 2 3" xfId="34449"/>
    <cellStyle name="Normal 20 2 3" xfId="13796"/>
    <cellStyle name="Normal 20 2 3 2" xfId="34450"/>
    <cellStyle name="Normal 20 2 3 3" xfId="34451"/>
    <cellStyle name="Normal 20 2 4" xfId="13797"/>
    <cellStyle name="Normal 20 2 4 2" xfId="34452"/>
    <cellStyle name="Normal 20 2 4 3" xfId="34453"/>
    <cellStyle name="Normal 20 2 5" xfId="13798"/>
    <cellStyle name="Normal 20 2 5 2" xfId="34454"/>
    <cellStyle name="Normal 20 2 5 3" xfId="34455"/>
    <cellStyle name="Normal 20 2 6" xfId="34456"/>
    <cellStyle name="Normal 20 2 7" xfId="34457"/>
    <cellStyle name="Normal 20 20" xfId="13799"/>
    <cellStyle name="Normal 20 20 2" xfId="13800"/>
    <cellStyle name="Normal 20 20 2 2" xfId="34458"/>
    <cellStyle name="Normal 20 20 2 3" xfId="34459"/>
    <cellStyle name="Normal 20 20 3" xfId="13801"/>
    <cellStyle name="Normal 20 20 3 2" xfId="34460"/>
    <cellStyle name="Normal 20 20 3 3" xfId="34461"/>
    <cellStyle name="Normal 20 20 4" xfId="13802"/>
    <cellStyle name="Normal 20 20 4 2" xfId="34462"/>
    <cellStyle name="Normal 20 20 4 3" xfId="34463"/>
    <cellStyle name="Normal 20 20 5" xfId="13803"/>
    <cellStyle name="Normal 20 20 5 2" xfId="34464"/>
    <cellStyle name="Normal 20 20 5 3" xfId="34465"/>
    <cellStyle name="Normal 20 20 6" xfId="34466"/>
    <cellStyle name="Normal 20 20 7" xfId="34467"/>
    <cellStyle name="Normal 20 21" xfId="13804"/>
    <cellStyle name="Normal 20 21 2" xfId="34468"/>
    <cellStyle name="Normal 20 21 3" xfId="34469"/>
    <cellStyle name="Normal 20 22" xfId="13805"/>
    <cellStyle name="Normal 20 22 2" xfId="34470"/>
    <cellStyle name="Normal 20 22 3" xfId="34471"/>
    <cellStyle name="Normal 20 23" xfId="13806"/>
    <cellStyle name="Normal 20 23 2" xfId="34472"/>
    <cellStyle name="Normal 20 23 3" xfId="34473"/>
    <cellStyle name="Normal 20 24" xfId="13807"/>
    <cellStyle name="Normal 20 24 2" xfId="34474"/>
    <cellStyle name="Normal 20 24 3" xfId="34475"/>
    <cellStyle name="Normal 20 25" xfId="34476"/>
    <cellStyle name="Normal 20 26" xfId="34477"/>
    <cellStyle name="Normal 20 3" xfId="13808"/>
    <cellStyle name="Normal 20 3 2" xfId="13809"/>
    <cellStyle name="Normal 20 3 2 2" xfId="34478"/>
    <cellStyle name="Normal 20 3 2 3" xfId="34479"/>
    <cellStyle name="Normal 20 3 3" xfId="13810"/>
    <cellStyle name="Normal 20 3 3 2" xfId="34480"/>
    <cellStyle name="Normal 20 3 3 3" xfId="34481"/>
    <cellStyle name="Normal 20 3 4" xfId="13811"/>
    <cellStyle name="Normal 20 3 4 2" xfId="34482"/>
    <cellStyle name="Normal 20 3 4 3" xfId="34483"/>
    <cellStyle name="Normal 20 3 5" xfId="13812"/>
    <cellStyle name="Normal 20 3 5 2" xfId="34484"/>
    <cellStyle name="Normal 20 3 5 3" xfId="34485"/>
    <cellStyle name="Normal 20 3 6" xfId="34486"/>
    <cellStyle name="Normal 20 3 7" xfId="34487"/>
    <cellStyle name="Normal 20 4" xfId="13813"/>
    <cellStyle name="Normal 20 4 2" xfId="13814"/>
    <cellStyle name="Normal 20 4 2 2" xfId="34488"/>
    <cellStyle name="Normal 20 4 2 3" xfId="34489"/>
    <cellStyle name="Normal 20 4 3" xfId="13815"/>
    <cellStyle name="Normal 20 4 3 2" xfId="34490"/>
    <cellStyle name="Normal 20 4 3 3" xfId="34491"/>
    <cellStyle name="Normal 20 4 4" xfId="13816"/>
    <cellStyle name="Normal 20 4 4 2" xfId="34492"/>
    <cellStyle name="Normal 20 4 4 3" xfId="34493"/>
    <cellStyle name="Normal 20 4 5" xfId="13817"/>
    <cellStyle name="Normal 20 4 5 2" xfId="34494"/>
    <cellStyle name="Normal 20 4 5 3" xfId="34495"/>
    <cellStyle name="Normal 20 4 6" xfId="34496"/>
    <cellStyle name="Normal 20 4 7" xfId="34497"/>
    <cellStyle name="Normal 20 5" xfId="13818"/>
    <cellStyle name="Normal 20 5 2" xfId="13819"/>
    <cellStyle name="Normal 20 5 2 2" xfId="34498"/>
    <cellStyle name="Normal 20 5 2 3" xfId="34499"/>
    <cellStyle name="Normal 20 5 3" xfId="13820"/>
    <cellStyle name="Normal 20 5 3 2" xfId="34500"/>
    <cellStyle name="Normal 20 5 3 3" xfId="34501"/>
    <cellStyle name="Normal 20 5 4" xfId="13821"/>
    <cellStyle name="Normal 20 5 4 2" xfId="34502"/>
    <cellStyle name="Normal 20 5 4 3" xfId="34503"/>
    <cellStyle name="Normal 20 5 5" xfId="13822"/>
    <cellStyle name="Normal 20 5 5 2" xfId="34504"/>
    <cellStyle name="Normal 20 5 5 3" xfId="34505"/>
    <cellStyle name="Normal 20 5 6" xfId="34506"/>
    <cellStyle name="Normal 20 5 7" xfId="34507"/>
    <cellStyle name="Normal 20 6" xfId="13823"/>
    <cellStyle name="Normal 20 6 2" xfId="13824"/>
    <cellStyle name="Normal 20 6 2 2" xfId="34508"/>
    <cellStyle name="Normal 20 6 2 3" xfId="34509"/>
    <cellStyle name="Normal 20 6 3" xfId="13825"/>
    <cellStyle name="Normal 20 6 3 2" xfId="34510"/>
    <cellStyle name="Normal 20 6 3 3" xfId="34511"/>
    <cellStyle name="Normal 20 6 4" xfId="13826"/>
    <cellStyle name="Normal 20 6 4 2" xfId="34512"/>
    <cellStyle name="Normal 20 6 4 3" xfId="34513"/>
    <cellStyle name="Normal 20 6 5" xfId="13827"/>
    <cellStyle name="Normal 20 6 5 2" xfId="34514"/>
    <cellStyle name="Normal 20 6 5 3" xfId="34515"/>
    <cellStyle name="Normal 20 6 6" xfId="34516"/>
    <cellStyle name="Normal 20 6 7" xfId="34517"/>
    <cellStyle name="Normal 20 7" xfId="13828"/>
    <cellStyle name="Normal 20 7 2" xfId="13829"/>
    <cellStyle name="Normal 20 7 2 2" xfId="34518"/>
    <cellStyle name="Normal 20 7 2 3" xfId="34519"/>
    <cellStyle name="Normal 20 7 3" xfId="13830"/>
    <cellStyle name="Normal 20 7 3 2" xfId="34520"/>
    <cellStyle name="Normal 20 7 3 3" xfId="34521"/>
    <cellStyle name="Normal 20 7 4" xfId="13831"/>
    <cellStyle name="Normal 20 7 4 2" xfId="34522"/>
    <cellStyle name="Normal 20 7 4 3" xfId="34523"/>
    <cellStyle name="Normal 20 7 5" xfId="13832"/>
    <cellStyle name="Normal 20 7 5 2" xfId="34524"/>
    <cellStyle name="Normal 20 7 5 3" xfId="34525"/>
    <cellStyle name="Normal 20 7 6" xfId="34526"/>
    <cellStyle name="Normal 20 7 7" xfId="34527"/>
    <cellStyle name="Normal 20 8" xfId="13833"/>
    <cellStyle name="Normal 20 8 2" xfId="13834"/>
    <cellStyle name="Normal 20 8 2 2" xfId="34528"/>
    <cellStyle name="Normal 20 8 2 3" xfId="34529"/>
    <cellStyle name="Normal 20 8 3" xfId="13835"/>
    <cellStyle name="Normal 20 8 3 2" xfId="34530"/>
    <cellStyle name="Normal 20 8 3 3" xfId="34531"/>
    <cellStyle name="Normal 20 8 4" xfId="13836"/>
    <cellStyle name="Normal 20 8 4 2" xfId="34532"/>
    <cellStyle name="Normal 20 8 4 3" xfId="34533"/>
    <cellStyle name="Normal 20 8 5" xfId="13837"/>
    <cellStyle name="Normal 20 8 5 2" xfId="34534"/>
    <cellStyle name="Normal 20 8 5 3" xfId="34535"/>
    <cellStyle name="Normal 20 8 6" xfId="34536"/>
    <cellStyle name="Normal 20 8 7" xfId="34537"/>
    <cellStyle name="Normal 20 9" xfId="13838"/>
    <cellStyle name="Normal 20 9 2" xfId="13839"/>
    <cellStyle name="Normal 20 9 2 2" xfId="34538"/>
    <cellStyle name="Normal 20 9 2 3" xfId="34539"/>
    <cellStyle name="Normal 20 9 3" xfId="13840"/>
    <cellStyle name="Normal 20 9 3 2" xfId="34540"/>
    <cellStyle name="Normal 20 9 3 3" xfId="34541"/>
    <cellStyle name="Normal 20 9 4" xfId="13841"/>
    <cellStyle name="Normal 20 9 4 2" xfId="34542"/>
    <cellStyle name="Normal 20 9 4 3" xfId="34543"/>
    <cellStyle name="Normal 20 9 5" xfId="13842"/>
    <cellStyle name="Normal 20 9 5 2" xfId="34544"/>
    <cellStyle name="Normal 20 9 5 3" xfId="34545"/>
    <cellStyle name="Normal 20 9 6" xfId="34546"/>
    <cellStyle name="Normal 20 9 7" xfId="34547"/>
    <cellStyle name="Normal 21" xfId="13843"/>
    <cellStyle name="Normal 21 10" xfId="13844"/>
    <cellStyle name="Normal 21 10 2" xfId="13845"/>
    <cellStyle name="Normal 21 10 2 2" xfId="34548"/>
    <cellStyle name="Normal 21 10 2 3" xfId="34549"/>
    <cellStyle name="Normal 21 10 3" xfId="13846"/>
    <cellStyle name="Normal 21 10 3 2" xfId="34550"/>
    <cellStyle name="Normal 21 10 3 3" xfId="34551"/>
    <cellStyle name="Normal 21 10 4" xfId="13847"/>
    <cellStyle name="Normal 21 10 4 2" xfId="34552"/>
    <cellStyle name="Normal 21 10 4 3" xfId="34553"/>
    <cellStyle name="Normal 21 10 5" xfId="13848"/>
    <cellStyle name="Normal 21 10 5 2" xfId="34554"/>
    <cellStyle name="Normal 21 10 5 3" xfId="34555"/>
    <cellStyle name="Normal 21 10 6" xfId="34556"/>
    <cellStyle name="Normal 21 10 7" xfId="34557"/>
    <cellStyle name="Normal 21 11" xfId="13849"/>
    <cellStyle name="Normal 21 11 2" xfId="13850"/>
    <cellStyle name="Normal 21 11 2 2" xfId="34558"/>
    <cellStyle name="Normal 21 11 2 3" xfId="34559"/>
    <cellStyle name="Normal 21 11 3" xfId="13851"/>
    <cellStyle name="Normal 21 11 3 2" xfId="34560"/>
    <cellStyle name="Normal 21 11 3 3" xfId="34561"/>
    <cellStyle name="Normal 21 11 4" xfId="13852"/>
    <cellStyle name="Normal 21 11 4 2" xfId="34562"/>
    <cellStyle name="Normal 21 11 4 3" xfId="34563"/>
    <cellStyle name="Normal 21 11 5" xfId="13853"/>
    <cellStyle name="Normal 21 11 5 2" xfId="34564"/>
    <cellStyle name="Normal 21 11 5 3" xfId="34565"/>
    <cellStyle name="Normal 21 11 6" xfId="34566"/>
    <cellStyle name="Normal 21 11 7" xfId="34567"/>
    <cellStyle name="Normal 21 12" xfId="13854"/>
    <cellStyle name="Normal 21 12 2" xfId="13855"/>
    <cellStyle name="Normal 21 12 2 2" xfId="34568"/>
    <cellStyle name="Normal 21 12 2 3" xfId="34569"/>
    <cellStyle name="Normal 21 12 3" xfId="13856"/>
    <cellStyle name="Normal 21 12 3 2" xfId="34570"/>
    <cellStyle name="Normal 21 12 3 3" xfId="34571"/>
    <cellStyle name="Normal 21 12 4" xfId="13857"/>
    <cellStyle name="Normal 21 12 4 2" xfId="34572"/>
    <cellStyle name="Normal 21 12 4 3" xfId="34573"/>
    <cellStyle name="Normal 21 12 5" xfId="13858"/>
    <cellStyle name="Normal 21 12 5 2" xfId="34574"/>
    <cellStyle name="Normal 21 12 5 3" xfId="34575"/>
    <cellStyle name="Normal 21 12 6" xfId="34576"/>
    <cellStyle name="Normal 21 12 7" xfId="34577"/>
    <cellStyle name="Normal 21 13" xfId="13859"/>
    <cellStyle name="Normal 21 13 2" xfId="13860"/>
    <cellStyle name="Normal 21 13 2 2" xfId="34578"/>
    <cellStyle name="Normal 21 13 2 3" xfId="34579"/>
    <cellStyle name="Normal 21 13 3" xfId="13861"/>
    <cellStyle name="Normal 21 13 3 2" xfId="34580"/>
    <cellStyle name="Normal 21 13 3 3" xfId="34581"/>
    <cellStyle name="Normal 21 13 4" xfId="13862"/>
    <cellStyle name="Normal 21 13 4 2" xfId="34582"/>
    <cellStyle name="Normal 21 13 4 3" xfId="34583"/>
    <cellStyle name="Normal 21 13 5" xfId="13863"/>
    <cellStyle name="Normal 21 13 5 2" xfId="34584"/>
    <cellStyle name="Normal 21 13 5 3" xfId="34585"/>
    <cellStyle name="Normal 21 13 6" xfId="34586"/>
    <cellStyle name="Normal 21 13 7" xfId="34587"/>
    <cellStyle name="Normal 21 14" xfId="13864"/>
    <cellStyle name="Normal 21 14 2" xfId="13865"/>
    <cellStyle name="Normal 21 14 2 2" xfId="34588"/>
    <cellStyle name="Normal 21 14 2 3" xfId="34589"/>
    <cellStyle name="Normal 21 14 3" xfId="13866"/>
    <cellStyle name="Normal 21 14 3 2" xfId="34590"/>
    <cellStyle name="Normal 21 14 3 3" xfId="34591"/>
    <cellStyle name="Normal 21 14 4" xfId="13867"/>
    <cellStyle name="Normal 21 14 4 2" xfId="34592"/>
    <cellStyle name="Normal 21 14 4 3" xfId="34593"/>
    <cellStyle name="Normal 21 14 5" xfId="13868"/>
    <cellStyle name="Normal 21 14 5 2" xfId="34594"/>
    <cellStyle name="Normal 21 14 5 3" xfId="34595"/>
    <cellStyle name="Normal 21 14 6" xfId="34596"/>
    <cellStyle name="Normal 21 14 7" xfId="34597"/>
    <cellStyle name="Normal 21 15" xfId="13869"/>
    <cellStyle name="Normal 21 15 2" xfId="13870"/>
    <cellStyle name="Normal 21 15 2 2" xfId="34598"/>
    <cellStyle name="Normal 21 15 2 3" xfId="34599"/>
    <cellStyle name="Normal 21 15 3" xfId="13871"/>
    <cellStyle name="Normal 21 15 3 2" xfId="34600"/>
    <cellStyle name="Normal 21 15 3 3" xfId="34601"/>
    <cellStyle name="Normal 21 15 4" xfId="13872"/>
    <cellStyle name="Normal 21 15 4 2" xfId="34602"/>
    <cellStyle name="Normal 21 15 4 3" xfId="34603"/>
    <cellStyle name="Normal 21 15 5" xfId="13873"/>
    <cellStyle name="Normal 21 15 5 2" xfId="34604"/>
    <cellStyle name="Normal 21 15 5 3" xfId="34605"/>
    <cellStyle name="Normal 21 15 6" xfId="34606"/>
    <cellStyle name="Normal 21 15 7" xfId="34607"/>
    <cellStyle name="Normal 21 16" xfId="13874"/>
    <cellStyle name="Normal 21 16 2" xfId="13875"/>
    <cellStyle name="Normal 21 16 2 2" xfId="34608"/>
    <cellStyle name="Normal 21 16 2 3" xfId="34609"/>
    <cellStyle name="Normal 21 16 3" xfId="13876"/>
    <cellStyle name="Normal 21 16 3 2" xfId="34610"/>
    <cellStyle name="Normal 21 16 3 3" xfId="34611"/>
    <cellStyle name="Normal 21 16 4" xfId="13877"/>
    <cellStyle name="Normal 21 16 4 2" xfId="34612"/>
    <cellStyle name="Normal 21 16 4 3" xfId="34613"/>
    <cellStyle name="Normal 21 16 5" xfId="13878"/>
    <cellStyle name="Normal 21 16 5 2" xfId="34614"/>
    <cellStyle name="Normal 21 16 5 3" xfId="34615"/>
    <cellStyle name="Normal 21 16 6" xfId="34616"/>
    <cellStyle name="Normal 21 16 7" xfId="34617"/>
    <cellStyle name="Normal 21 17" xfId="13879"/>
    <cellStyle name="Normal 21 17 2" xfId="13880"/>
    <cellStyle name="Normal 21 17 2 2" xfId="34618"/>
    <cellStyle name="Normal 21 17 2 3" xfId="34619"/>
    <cellStyle name="Normal 21 17 3" xfId="13881"/>
    <cellStyle name="Normal 21 17 3 2" xfId="34620"/>
    <cellStyle name="Normal 21 17 3 3" xfId="34621"/>
    <cellStyle name="Normal 21 17 4" xfId="13882"/>
    <cellStyle name="Normal 21 17 4 2" xfId="34622"/>
    <cellStyle name="Normal 21 17 4 3" xfId="34623"/>
    <cellStyle name="Normal 21 17 5" xfId="13883"/>
    <cellStyle name="Normal 21 17 5 2" xfId="34624"/>
    <cellStyle name="Normal 21 17 5 3" xfId="34625"/>
    <cellStyle name="Normal 21 17 6" xfId="34626"/>
    <cellStyle name="Normal 21 17 7" xfId="34627"/>
    <cellStyle name="Normal 21 18" xfId="13884"/>
    <cellStyle name="Normal 21 18 2" xfId="13885"/>
    <cellStyle name="Normal 21 18 2 2" xfId="34628"/>
    <cellStyle name="Normal 21 18 2 3" xfId="34629"/>
    <cellStyle name="Normal 21 18 3" xfId="13886"/>
    <cellStyle name="Normal 21 18 3 2" xfId="34630"/>
    <cellStyle name="Normal 21 18 3 3" xfId="34631"/>
    <cellStyle name="Normal 21 18 4" xfId="13887"/>
    <cellStyle name="Normal 21 18 4 2" xfId="34632"/>
    <cellStyle name="Normal 21 18 4 3" xfId="34633"/>
    <cellStyle name="Normal 21 18 5" xfId="13888"/>
    <cellStyle name="Normal 21 18 5 2" xfId="34634"/>
    <cellStyle name="Normal 21 18 5 3" xfId="34635"/>
    <cellStyle name="Normal 21 18 6" xfId="34636"/>
    <cellStyle name="Normal 21 18 7" xfId="34637"/>
    <cellStyle name="Normal 21 19" xfId="13889"/>
    <cellStyle name="Normal 21 19 2" xfId="13890"/>
    <cellStyle name="Normal 21 19 2 2" xfId="34638"/>
    <cellStyle name="Normal 21 19 2 3" xfId="34639"/>
    <cellStyle name="Normal 21 19 3" xfId="13891"/>
    <cellStyle name="Normal 21 19 3 2" xfId="34640"/>
    <cellStyle name="Normal 21 19 3 3" xfId="34641"/>
    <cellStyle name="Normal 21 19 4" xfId="13892"/>
    <cellStyle name="Normal 21 19 4 2" xfId="34642"/>
    <cellStyle name="Normal 21 19 4 3" xfId="34643"/>
    <cellStyle name="Normal 21 19 5" xfId="13893"/>
    <cellStyle name="Normal 21 19 5 2" xfId="34644"/>
    <cellStyle name="Normal 21 19 5 3" xfId="34645"/>
    <cellStyle name="Normal 21 19 6" xfId="34646"/>
    <cellStyle name="Normal 21 19 7" xfId="34647"/>
    <cellStyle name="Normal 21 2" xfId="13894"/>
    <cellStyle name="Normal 21 2 2" xfId="13895"/>
    <cellStyle name="Normal 21 2 2 2" xfId="34648"/>
    <cellStyle name="Normal 21 2 2 3" xfId="34649"/>
    <cellStyle name="Normal 21 2 3" xfId="13896"/>
    <cellStyle name="Normal 21 2 3 2" xfId="34650"/>
    <cellStyle name="Normal 21 2 3 3" xfId="34651"/>
    <cellStyle name="Normal 21 2 4" xfId="13897"/>
    <cellStyle name="Normal 21 2 4 2" xfId="34652"/>
    <cellStyle name="Normal 21 2 4 3" xfId="34653"/>
    <cellStyle name="Normal 21 2 5" xfId="13898"/>
    <cellStyle name="Normal 21 2 5 2" xfId="34654"/>
    <cellStyle name="Normal 21 2 5 3" xfId="34655"/>
    <cellStyle name="Normal 21 2 6" xfId="34656"/>
    <cellStyle name="Normal 21 2 7" xfId="34657"/>
    <cellStyle name="Normal 21 20" xfId="13899"/>
    <cellStyle name="Normal 21 20 2" xfId="13900"/>
    <cellStyle name="Normal 21 20 2 2" xfId="34658"/>
    <cellStyle name="Normal 21 20 2 3" xfId="34659"/>
    <cellStyle name="Normal 21 20 3" xfId="13901"/>
    <cellStyle name="Normal 21 20 3 2" xfId="34660"/>
    <cellStyle name="Normal 21 20 3 3" xfId="34661"/>
    <cellStyle name="Normal 21 20 4" xfId="13902"/>
    <cellStyle name="Normal 21 20 4 2" xfId="34662"/>
    <cellStyle name="Normal 21 20 4 3" xfId="34663"/>
    <cellStyle name="Normal 21 20 5" xfId="13903"/>
    <cellStyle name="Normal 21 20 5 2" xfId="34664"/>
    <cellStyle name="Normal 21 20 5 3" xfId="34665"/>
    <cellStyle name="Normal 21 20 6" xfId="34666"/>
    <cellStyle name="Normal 21 20 7" xfId="34667"/>
    <cellStyle name="Normal 21 21" xfId="13904"/>
    <cellStyle name="Normal 21 21 2" xfId="34668"/>
    <cellStyle name="Normal 21 21 3" xfId="34669"/>
    <cellStyle name="Normal 21 22" xfId="13905"/>
    <cellStyle name="Normal 21 22 2" xfId="34670"/>
    <cellStyle name="Normal 21 22 3" xfId="34671"/>
    <cellStyle name="Normal 21 23" xfId="13906"/>
    <cellStyle name="Normal 21 23 2" xfId="34672"/>
    <cellStyle name="Normal 21 23 3" xfId="34673"/>
    <cellStyle name="Normal 21 24" xfId="13907"/>
    <cellStyle name="Normal 21 24 2" xfId="34674"/>
    <cellStyle name="Normal 21 24 3" xfId="34675"/>
    <cellStyle name="Normal 21 25" xfId="34676"/>
    <cellStyle name="Normal 21 26" xfId="34677"/>
    <cellStyle name="Normal 21 3" xfId="13908"/>
    <cellStyle name="Normal 21 3 2" xfId="13909"/>
    <cellStyle name="Normal 21 3 2 2" xfId="34678"/>
    <cellStyle name="Normal 21 3 2 3" xfId="34679"/>
    <cellStyle name="Normal 21 3 3" xfId="13910"/>
    <cellStyle name="Normal 21 3 3 2" xfId="34680"/>
    <cellStyle name="Normal 21 3 3 3" xfId="34681"/>
    <cellStyle name="Normal 21 3 4" xfId="13911"/>
    <cellStyle name="Normal 21 3 4 2" xfId="34682"/>
    <cellStyle name="Normal 21 3 4 3" xfId="34683"/>
    <cellStyle name="Normal 21 3 5" xfId="13912"/>
    <cellStyle name="Normal 21 3 5 2" xfId="34684"/>
    <cellStyle name="Normal 21 3 5 3" xfId="34685"/>
    <cellStyle name="Normal 21 3 6" xfId="34686"/>
    <cellStyle name="Normal 21 3 7" xfId="34687"/>
    <cellStyle name="Normal 21 4" xfId="13913"/>
    <cellStyle name="Normal 21 4 2" xfId="13914"/>
    <cellStyle name="Normal 21 4 2 2" xfId="34688"/>
    <cellStyle name="Normal 21 4 2 3" xfId="34689"/>
    <cellStyle name="Normal 21 4 3" xfId="13915"/>
    <cellStyle name="Normal 21 4 3 2" xfId="34690"/>
    <cellStyle name="Normal 21 4 3 3" xfId="34691"/>
    <cellStyle name="Normal 21 4 4" xfId="13916"/>
    <cellStyle name="Normal 21 4 4 2" xfId="34692"/>
    <cellStyle name="Normal 21 4 4 3" xfId="34693"/>
    <cellStyle name="Normal 21 4 5" xfId="13917"/>
    <cellStyle name="Normal 21 4 5 2" xfId="34694"/>
    <cellStyle name="Normal 21 4 5 3" xfId="34695"/>
    <cellStyle name="Normal 21 4 6" xfId="34696"/>
    <cellStyle name="Normal 21 4 7" xfId="34697"/>
    <cellStyle name="Normal 21 5" xfId="13918"/>
    <cellStyle name="Normal 21 5 2" xfId="13919"/>
    <cellStyle name="Normal 21 5 2 2" xfId="34698"/>
    <cellStyle name="Normal 21 5 2 3" xfId="34699"/>
    <cellStyle name="Normal 21 5 3" xfId="13920"/>
    <cellStyle name="Normal 21 5 3 2" xfId="34700"/>
    <cellStyle name="Normal 21 5 3 3" xfId="34701"/>
    <cellStyle name="Normal 21 5 4" xfId="13921"/>
    <cellStyle name="Normal 21 5 4 2" xfId="34702"/>
    <cellStyle name="Normal 21 5 4 3" xfId="34703"/>
    <cellStyle name="Normal 21 5 5" xfId="13922"/>
    <cellStyle name="Normal 21 5 5 2" xfId="34704"/>
    <cellStyle name="Normal 21 5 5 3" xfId="34705"/>
    <cellStyle name="Normal 21 5 6" xfId="34706"/>
    <cellStyle name="Normal 21 5 7" xfId="34707"/>
    <cellStyle name="Normal 21 6" xfId="13923"/>
    <cellStyle name="Normal 21 6 2" xfId="13924"/>
    <cellStyle name="Normal 21 6 2 2" xfId="34708"/>
    <cellStyle name="Normal 21 6 2 3" xfId="34709"/>
    <cellStyle name="Normal 21 6 3" xfId="13925"/>
    <cellStyle name="Normal 21 6 3 2" xfId="34710"/>
    <cellStyle name="Normal 21 6 3 3" xfId="34711"/>
    <cellStyle name="Normal 21 6 4" xfId="13926"/>
    <cellStyle name="Normal 21 6 4 2" xfId="34712"/>
    <cellStyle name="Normal 21 6 4 3" xfId="34713"/>
    <cellStyle name="Normal 21 6 5" xfId="13927"/>
    <cellStyle name="Normal 21 6 5 2" xfId="34714"/>
    <cellStyle name="Normal 21 6 5 3" xfId="34715"/>
    <cellStyle name="Normal 21 6 6" xfId="34716"/>
    <cellStyle name="Normal 21 6 7" xfId="34717"/>
    <cellStyle name="Normal 21 7" xfId="13928"/>
    <cellStyle name="Normal 21 7 2" xfId="13929"/>
    <cellStyle name="Normal 21 7 2 2" xfId="34718"/>
    <cellStyle name="Normal 21 7 2 3" xfId="34719"/>
    <cellStyle name="Normal 21 7 3" xfId="13930"/>
    <cellStyle name="Normal 21 7 3 2" xfId="34720"/>
    <cellStyle name="Normal 21 7 3 3" xfId="34721"/>
    <cellStyle name="Normal 21 7 4" xfId="13931"/>
    <cellStyle name="Normal 21 7 4 2" xfId="34722"/>
    <cellStyle name="Normal 21 7 4 3" xfId="34723"/>
    <cellStyle name="Normal 21 7 5" xfId="13932"/>
    <cellStyle name="Normal 21 7 5 2" xfId="34724"/>
    <cellStyle name="Normal 21 7 5 3" xfId="34725"/>
    <cellStyle name="Normal 21 7 6" xfId="34726"/>
    <cellStyle name="Normal 21 7 7" xfId="34727"/>
    <cellStyle name="Normal 21 8" xfId="13933"/>
    <cellStyle name="Normal 21 8 2" xfId="13934"/>
    <cellStyle name="Normal 21 8 2 2" xfId="34728"/>
    <cellStyle name="Normal 21 8 2 3" xfId="34729"/>
    <cellStyle name="Normal 21 8 3" xfId="13935"/>
    <cellStyle name="Normal 21 8 3 2" xfId="34730"/>
    <cellStyle name="Normal 21 8 3 3" xfId="34731"/>
    <cellStyle name="Normal 21 8 4" xfId="13936"/>
    <cellStyle name="Normal 21 8 4 2" xfId="34732"/>
    <cellStyle name="Normal 21 8 4 3" xfId="34733"/>
    <cellStyle name="Normal 21 8 5" xfId="13937"/>
    <cellStyle name="Normal 21 8 5 2" xfId="34734"/>
    <cellStyle name="Normal 21 8 5 3" xfId="34735"/>
    <cellStyle name="Normal 21 8 6" xfId="34736"/>
    <cellStyle name="Normal 21 8 7" xfId="34737"/>
    <cellStyle name="Normal 21 9" xfId="13938"/>
    <cellStyle name="Normal 21 9 2" xfId="13939"/>
    <cellStyle name="Normal 21 9 2 2" xfId="34738"/>
    <cellStyle name="Normal 21 9 2 3" xfId="34739"/>
    <cellStyle name="Normal 21 9 3" xfId="13940"/>
    <cellStyle name="Normal 21 9 3 2" xfId="34740"/>
    <cellStyle name="Normal 21 9 3 3" xfId="34741"/>
    <cellStyle name="Normal 21 9 4" xfId="13941"/>
    <cellStyle name="Normal 21 9 4 2" xfId="34742"/>
    <cellStyle name="Normal 21 9 4 3" xfId="34743"/>
    <cellStyle name="Normal 21 9 5" xfId="13942"/>
    <cellStyle name="Normal 21 9 5 2" xfId="34744"/>
    <cellStyle name="Normal 21 9 5 3" xfId="34745"/>
    <cellStyle name="Normal 21 9 6" xfId="34746"/>
    <cellStyle name="Normal 21 9 7" xfId="34747"/>
    <cellStyle name="Normal 22" xfId="13943"/>
    <cellStyle name="Normal 22 2" xfId="54"/>
    <cellStyle name="Normal 22 2 2" xfId="14952"/>
    <cellStyle name="Normal 22 2 3" xfId="36669"/>
    <cellStyle name="Normal 22 3" xfId="34748"/>
    <cellStyle name="Normal 23" xfId="57"/>
    <cellStyle name="Normal 24" xfId="13944"/>
    <cellStyle name="Normal 24 10" xfId="13945"/>
    <cellStyle name="Normal 24 10 2" xfId="13946"/>
    <cellStyle name="Normal 24 10 2 2" xfId="34749"/>
    <cellStyle name="Normal 24 10 2 3" xfId="34750"/>
    <cellStyle name="Normal 24 10 3" xfId="13947"/>
    <cellStyle name="Normal 24 10 3 2" xfId="34751"/>
    <cellStyle name="Normal 24 10 3 3" xfId="34752"/>
    <cellStyle name="Normal 24 10 4" xfId="13948"/>
    <cellStyle name="Normal 24 10 4 2" xfId="34753"/>
    <cellStyle name="Normal 24 10 4 3" xfId="34754"/>
    <cellStyle name="Normal 24 10 5" xfId="13949"/>
    <cellStyle name="Normal 24 10 5 2" xfId="34755"/>
    <cellStyle name="Normal 24 10 5 3" xfId="34756"/>
    <cellStyle name="Normal 24 10 6" xfId="34757"/>
    <cellStyle name="Normal 24 10 7" xfId="34758"/>
    <cellStyle name="Normal 24 11" xfId="13950"/>
    <cellStyle name="Normal 24 11 2" xfId="13951"/>
    <cellStyle name="Normal 24 11 2 2" xfId="34759"/>
    <cellStyle name="Normal 24 11 2 3" xfId="34760"/>
    <cellStyle name="Normal 24 11 3" xfId="13952"/>
    <cellStyle name="Normal 24 11 3 2" xfId="34761"/>
    <cellStyle name="Normal 24 11 3 3" xfId="34762"/>
    <cellStyle name="Normal 24 11 4" xfId="13953"/>
    <cellStyle name="Normal 24 11 4 2" xfId="34763"/>
    <cellStyle name="Normal 24 11 4 3" xfId="34764"/>
    <cellStyle name="Normal 24 11 5" xfId="13954"/>
    <cellStyle name="Normal 24 11 5 2" xfId="34765"/>
    <cellStyle name="Normal 24 11 5 3" xfId="34766"/>
    <cellStyle name="Normal 24 11 6" xfId="34767"/>
    <cellStyle name="Normal 24 11 7" xfId="34768"/>
    <cellStyle name="Normal 24 12" xfId="13955"/>
    <cellStyle name="Normal 24 12 2" xfId="13956"/>
    <cellStyle name="Normal 24 12 2 2" xfId="34769"/>
    <cellStyle name="Normal 24 12 2 3" xfId="34770"/>
    <cellStyle name="Normal 24 12 3" xfId="13957"/>
    <cellStyle name="Normal 24 12 3 2" xfId="34771"/>
    <cellStyle name="Normal 24 12 3 3" xfId="34772"/>
    <cellStyle name="Normal 24 12 4" xfId="13958"/>
    <cellStyle name="Normal 24 12 4 2" xfId="34773"/>
    <cellStyle name="Normal 24 12 4 3" xfId="34774"/>
    <cellStyle name="Normal 24 12 5" xfId="13959"/>
    <cellStyle name="Normal 24 12 5 2" xfId="34775"/>
    <cellStyle name="Normal 24 12 5 3" xfId="34776"/>
    <cellStyle name="Normal 24 12 6" xfId="34777"/>
    <cellStyle name="Normal 24 12 7" xfId="34778"/>
    <cellStyle name="Normal 24 13" xfId="13960"/>
    <cellStyle name="Normal 24 13 2" xfId="13961"/>
    <cellStyle name="Normal 24 13 2 2" xfId="34779"/>
    <cellStyle name="Normal 24 13 2 3" xfId="34780"/>
    <cellStyle name="Normal 24 13 3" xfId="13962"/>
    <cellStyle name="Normal 24 13 3 2" xfId="34781"/>
    <cellStyle name="Normal 24 13 3 3" xfId="34782"/>
    <cellStyle name="Normal 24 13 4" xfId="13963"/>
    <cellStyle name="Normal 24 13 4 2" xfId="34783"/>
    <cellStyle name="Normal 24 13 4 3" xfId="34784"/>
    <cellStyle name="Normal 24 13 5" xfId="13964"/>
    <cellStyle name="Normal 24 13 5 2" xfId="34785"/>
    <cellStyle name="Normal 24 13 5 3" xfId="34786"/>
    <cellStyle name="Normal 24 13 6" xfId="34787"/>
    <cellStyle name="Normal 24 13 7" xfId="34788"/>
    <cellStyle name="Normal 24 14" xfId="13965"/>
    <cellStyle name="Normal 24 14 2" xfId="13966"/>
    <cellStyle name="Normal 24 14 2 2" xfId="34789"/>
    <cellStyle name="Normal 24 14 2 3" xfId="34790"/>
    <cellStyle name="Normal 24 14 3" xfId="13967"/>
    <cellStyle name="Normal 24 14 3 2" xfId="34791"/>
    <cellStyle name="Normal 24 14 3 3" xfId="34792"/>
    <cellStyle name="Normal 24 14 4" xfId="13968"/>
    <cellStyle name="Normal 24 14 4 2" xfId="34793"/>
    <cellStyle name="Normal 24 14 4 3" xfId="34794"/>
    <cellStyle name="Normal 24 14 5" xfId="13969"/>
    <cellStyle name="Normal 24 14 5 2" xfId="34795"/>
    <cellStyle name="Normal 24 14 5 3" xfId="34796"/>
    <cellStyle name="Normal 24 14 6" xfId="34797"/>
    <cellStyle name="Normal 24 14 7" xfId="34798"/>
    <cellStyle name="Normal 24 15" xfId="13970"/>
    <cellStyle name="Normal 24 15 2" xfId="13971"/>
    <cellStyle name="Normal 24 15 2 2" xfId="34799"/>
    <cellStyle name="Normal 24 15 2 3" xfId="34800"/>
    <cellStyle name="Normal 24 15 3" xfId="13972"/>
    <cellStyle name="Normal 24 15 3 2" xfId="34801"/>
    <cellStyle name="Normal 24 15 3 3" xfId="34802"/>
    <cellStyle name="Normal 24 15 4" xfId="13973"/>
    <cellStyle name="Normal 24 15 4 2" xfId="34803"/>
    <cellStyle name="Normal 24 15 4 3" xfId="34804"/>
    <cellStyle name="Normal 24 15 5" xfId="13974"/>
    <cellStyle name="Normal 24 15 5 2" xfId="34805"/>
    <cellStyle name="Normal 24 15 5 3" xfId="34806"/>
    <cellStyle name="Normal 24 15 6" xfId="34807"/>
    <cellStyle name="Normal 24 15 7" xfId="34808"/>
    <cellStyle name="Normal 24 16" xfId="13975"/>
    <cellStyle name="Normal 24 16 2" xfId="13976"/>
    <cellStyle name="Normal 24 16 2 2" xfId="34809"/>
    <cellStyle name="Normal 24 16 2 3" xfId="34810"/>
    <cellStyle name="Normal 24 16 3" xfId="13977"/>
    <cellStyle name="Normal 24 16 3 2" xfId="34811"/>
    <cellStyle name="Normal 24 16 3 3" xfId="34812"/>
    <cellStyle name="Normal 24 16 4" xfId="13978"/>
    <cellStyle name="Normal 24 16 4 2" xfId="34813"/>
    <cellStyle name="Normal 24 16 4 3" xfId="34814"/>
    <cellStyle name="Normal 24 16 5" xfId="13979"/>
    <cellStyle name="Normal 24 16 5 2" xfId="34815"/>
    <cellStyle name="Normal 24 16 5 3" xfId="34816"/>
    <cellStyle name="Normal 24 16 6" xfId="34817"/>
    <cellStyle name="Normal 24 16 7" xfId="34818"/>
    <cellStyle name="Normal 24 17" xfId="13980"/>
    <cellStyle name="Normal 24 17 2" xfId="13981"/>
    <cellStyle name="Normal 24 17 2 2" xfId="34819"/>
    <cellStyle name="Normal 24 17 2 3" xfId="34820"/>
    <cellStyle name="Normal 24 17 3" xfId="13982"/>
    <cellStyle name="Normal 24 17 3 2" xfId="34821"/>
    <cellStyle name="Normal 24 17 3 3" xfId="34822"/>
    <cellStyle name="Normal 24 17 4" xfId="13983"/>
    <cellStyle name="Normal 24 17 4 2" xfId="34823"/>
    <cellStyle name="Normal 24 17 4 3" xfId="34824"/>
    <cellStyle name="Normal 24 17 5" xfId="13984"/>
    <cellStyle name="Normal 24 17 5 2" xfId="34825"/>
    <cellStyle name="Normal 24 17 5 3" xfId="34826"/>
    <cellStyle name="Normal 24 17 6" xfId="34827"/>
    <cellStyle name="Normal 24 17 7" xfId="34828"/>
    <cellStyle name="Normal 24 18" xfId="13985"/>
    <cellStyle name="Normal 24 18 2" xfId="13986"/>
    <cellStyle name="Normal 24 18 2 2" xfId="34829"/>
    <cellStyle name="Normal 24 18 2 3" xfId="34830"/>
    <cellStyle name="Normal 24 18 3" xfId="13987"/>
    <cellStyle name="Normal 24 18 3 2" xfId="34831"/>
    <cellStyle name="Normal 24 18 3 3" xfId="34832"/>
    <cellStyle name="Normal 24 18 4" xfId="13988"/>
    <cellStyle name="Normal 24 18 4 2" xfId="34833"/>
    <cellStyle name="Normal 24 18 4 3" xfId="34834"/>
    <cellStyle name="Normal 24 18 5" xfId="13989"/>
    <cellStyle name="Normal 24 18 5 2" xfId="34835"/>
    <cellStyle name="Normal 24 18 5 3" xfId="34836"/>
    <cellStyle name="Normal 24 18 6" xfId="34837"/>
    <cellStyle name="Normal 24 18 7" xfId="34838"/>
    <cellStyle name="Normal 24 19" xfId="13990"/>
    <cellStyle name="Normal 24 19 2" xfId="13991"/>
    <cellStyle name="Normal 24 19 2 2" xfId="34839"/>
    <cellStyle name="Normal 24 19 2 3" xfId="34840"/>
    <cellStyle name="Normal 24 19 3" xfId="13992"/>
    <cellStyle name="Normal 24 19 3 2" xfId="34841"/>
    <cellStyle name="Normal 24 19 3 3" xfId="34842"/>
    <cellStyle name="Normal 24 19 4" xfId="13993"/>
    <cellStyle name="Normal 24 19 4 2" xfId="34843"/>
    <cellStyle name="Normal 24 19 4 3" xfId="34844"/>
    <cellStyle name="Normal 24 19 5" xfId="13994"/>
    <cellStyle name="Normal 24 19 5 2" xfId="34845"/>
    <cellStyle name="Normal 24 19 5 3" xfId="34846"/>
    <cellStyle name="Normal 24 19 6" xfId="34847"/>
    <cellStyle name="Normal 24 19 7" xfId="34848"/>
    <cellStyle name="Normal 24 2" xfId="13995"/>
    <cellStyle name="Normal 24 2 2" xfId="13996"/>
    <cellStyle name="Normal 24 2 2 2" xfId="34849"/>
    <cellStyle name="Normal 24 2 2 3" xfId="34850"/>
    <cellStyle name="Normal 24 2 3" xfId="13997"/>
    <cellStyle name="Normal 24 2 3 2" xfId="34851"/>
    <cellStyle name="Normal 24 2 3 3" xfId="34852"/>
    <cellStyle name="Normal 24 2 4" xfId="13998"/>
    <cellStyle name="Normal 24 2 4 2" xfId="34853"/>
    <cellStyle name="Normal 24 2 4 3" xfId="34854"/>
    <cellStyle name="Normal 24 2 5" xfId="13999"/>
    <cellStyle name="Normal 24 2 5 2" xfId="34855"/>
    <cellStyle name="Normal 24 2 5 3" xfId="34856"/>
    <cellStyle name="Normal 24 2 6" xfId="34857"/>
    <cellStyle name="Normal 24 2 7" xfId="34858"/>
    <cellStyle name="Normal 24 20" xfId="14000"/>
    <cellStyle name="Normal 24 20 2" xfId="14001"/>
    <cellStyle name="Normal 24 20 2 2" xfId="34859"/>
    <cellStyle name="Normal 24 20 2 3" xfId="34860"/>
    <cellStyle name="Normal 24 20 3" xfId="14002"/>
    <cellStyle name="Normal 24 20 3 2" xfId="34861"/>
    <cellStyle name="Normal 24 20 3 3" xfId="34862"/>
    <cellStyle name="Normal 24 20 4" xfId="14003"/>
    <cellStyle name="Normal 24 20 4 2" xfId="34863"/>
    <cellStyle name="Normal 24 20 4 3" xfId="34864"/>
    <cellStyle name="Normal 24 20 5" xfId="14004"/>
    <cellStyle name="Normal 24 20 5 2" xfId="34865"/>
    <cellStyle name="Normal 24 20 5 3" xfId="34866"/>
    <cellStyle name="Normal 24 20 6" xfId="34867"/>
    <cellStyle name="Normal 24 20 7" xfId="34868"/>
    <cellStyle name="Normal 24 21" xfId="14005"/>
    <cellStyle name="Normal 24 21 2" xfId="34869"/>
    <cellStyle name="Normal 24 21 3" xfId="34870"/>
    <cellStyle name="Normal 24 22" xfId="14006"/>
    <cellStyle name="Normal 24 22 2" xfId="34871"/>
    <cellStyle name="Normal 24 22 3" xfId="34872"/>
    <cellStyle name="Normal 24 23" xfId="14007"/>
    <cellStyle name="Normal 24 23 2" xfId="34873"/>
    <cellStyle name="Normal 24 23 3" xfId="34874"/>
    <cellStyle name="Normal 24 24" xfId="14008"/>
    <cellStyle name="Normal 24 24 2" xfId="34875"/>
    <cellStyle name="Normal 24 24 3" xfId="34876"/>
    <cellStyle name="Normal 24 25" xfId="34877"/>
    <cellStyle name="Normal 24 26" xfId="34878"/>
    <cellStyle name="Normal 24 3" xfId="14009"/>
    <cellStyle name="Normal 24 3 2" xfId="14010"/>
    <cellStyle name="Normal 24 3 2 2" xfId="34879"/>
    <cellStyle name="Normal 24 3 2 3" xfId="34880"/>
    <cellStyle name="Normal 24 3 3" xfId="14011"/>
    <cellStyle name="Normal 24 3 3 2" xfId="34881"/>
    <cellStyle name="Normal 24 3 3 3" xfId="34882"/>
    <cellStyle name="Normal 24 3 4" xfId="14012"/>
    <cellStyle name="Normal 24 3 4 2" xfId="34883"/>
    <cellStyle name="Normal 24 3 4 3" xfId="34884"/>
    <cellStyle name="Normal 24 3 5" xfId="14013"/>
    <cellStyle name="Normal 24 3 5 2" xfId="34885"/>
    <cellStyle name="Normal 24 3 5 3" xfId="34886"/>
    <cellStyle name="Normal 24 3 6" xfId="34887"/>
    <cellStyle name="Normal 24 3 7" xfId="34888"/>
    <cellStyle name="Normal 24 4" xfId="14014"/>
    <cellStyle name="Normal 24 4 2" xfId="14015"/>
    <cellStyle name="Normal 24 4 2 2" xfId="34889"/>
    <cellStyle name="Normal 24 4 2 3" xfId="34890"/>
    <cellStyle name="Normal 24 4 3" xfId="14016"/>
    <cellStyle name="Normal 24 4 3 2" xfId="34891"/>
    <cellStyle name="Normal 24 4 3 3" xfId="34892"/>
    <cellStyle name="Normal 24 4 4" xfId="14017"/>
    <cellStyle name="Normal 24 4 4 2" xfId="34893"/>
    <cellStyle name="Normal 24 4 4 3" xfId="34894"/>
    <cellStyle name="Normal 24 4 5" xfId="14018"/>
    <cellStyle name="Normal 24 4 5 2" xfId="34895"/>
    <cellStyle name="Normal 24 4 5 3" xfId="34896"/>
    <cellStyle name="Normal 24 4 6" xfId="34897"/>
    <cellStyle name="Normal 24 4 7" xfId="34898"/>
    <cellStyle name="Normal 24 5" xfId="14019"/>
    <cellStyle name="Normal 24 5 2" xfId="14020"/>
    <cellStyle name="Normal 24 5 2 2" xfId="34899"/>
    <cellStyle name="Normal 24 5 2 3" xfId="34900"/>
    <cellStyle name="Normal 24 5 3" xfId="14021"/>
    <cellStyle name="Normal 24 5 3 2" xfId="34901"/>
    <cellStyle name="Normal 24 5 3 3" xfId="34902"/>
    <cellStyle name="Normal 24 5 4" xfId="14022"/>
    <cellStyle name="Normal 24 5 4 2" xfId="34903"/>
    <cellStyle name="Normal 24 5 4 3" xfId="34904"/>
    <cellStyle name="Normal 24 5 5" xfId="14023"/>
    <cellStyle name="Normal 24 5 5 2" xfId="34905"/>
    <cellStyle name="Normal 24 5 5 3" xfId="34906"/>
    <cellStyle name="Normal 24 5 6" xfId="34907"/>
    <cellStyle name="Normal 24 5 7" xfId="34908"/>
    <cellStyle name="Normal 24 6" xfId="14024"/>
    <cellStyle name="Normal 24 6 2" xfId="14025"/>
    <cellStyle name="Normal 24 6 2 2" xfId="34909"/>
    <cellStyle name="Normal 24 6 2 3" xfId="34910"/>
    <cellStyle name="Normal 24 6 3" xfId="14026"/>
    <cellStyle name="Normal 24 6 3 2" xfId="34911"/>
    <cellStyle name="Normal 24 6 3 3" xfId="34912"/>
    <cellStyle name="Normal 24 6 4" xfId="14027"/>
    <cellStyle name="Normal 24 6 4 2" xfId="34913"/>
    <cellStyle name="Normal 24 6 4 3" xfId="34914"/>
    <cellStyle name="Normal 24 6 5" xfId="14028"/>
    <cellStyle name="Normal 24 6 5 2" xfId="34915"/>
    <cellStyle name="Normal 24 6 5 3" xfId="34916"/>
    <cellStyle name="Normal 24 6 6" xfId="34917"/>
    <cellStyle name="Normal 24 6 7" xfId="34918"/>
    <cellStyle name="Normal 24 7" xfId="14029"/>
    <cellStyle name="Normal 24 7 2" xfId="14030"/>
    <cellStyle name="Normal 24 7 2 2" xfId="34919"/>
    <cellStyle name="Normal 24 7 2 3" xfId="34920"/>
    <cellStyle name="Normal 24 7 3" xfId="14031"/>
    <cellStyle name="Normal 24 7 3 2" xfId="34921"/>
    <cellStyle name="Normal 24 7 3 3" xfId="34922"/>
    <cellStyle name="Normal 24 7 4" xfId="14032"/>
    <cellStyle name="Normal 24 7 4 2" xfId="34923"/>
    <cellStyle name="Normal 24 7 4 3" xfId="34924"/>
    <cellStyle name="Normal 24 7 5" xfId="14033"/>
    <cellStyle name="Normal 24 7 5 2" xfId="34925"/>
    <cellStyle name="Normal 24 7 5 3" xfId="34926"/>
    <cellStyle name="Normal 24 7 6" xfId="34927"/>
    <cellStyle name="Normal 24 7 7" xfId="34928"/>
    <cellStyle name="Normal 24 8" xfId="14034"/>
    <cellStyle name="Normal 24 8 2" xfId="14035"/>
    <cellStyle name="Normal 24 8 2 2" xfId="34929"/>
    <cellStyle name="Normal 24 8 2 3" xfId="34930"/>
    <cellStyle name="Normal 24 8 3" xfId="14036"/>
    <cellStyle name="Normal 24 8 3 2" xfId="34931"/>
    <cellStyle name="Normal 24 8 3 3" xfId="34932"/>
    <cellStyle name="Normal 24 8 4" xfId="14037"/>
    <cellStyle name="Normal 24 8 4 2" xfId="34933"/>
    <cellStyle name="Normal 24 8 4 3" xfId="34934"/>
    <cellStyle name="Normal 24 8 5" xfId="14038"/>
    <cellStyle name="Normal 24 8 5 2" xfId="34935"/>
    <cellStyle name="Normal 24 8 5 3" xfId="34936"/>
    <cellStyle name="Normal 24 8 6" xfId="34937"/>
    <cellStyle name="Normal 24 8 7" xfId="34938"/>
    <cellStyle name="Normal 24 9" xfId="14039"/>
    <cellStyle name="Normal 24 9 2" xfId="14040"/>
    <cellStyle name="Normal 24 9 2 2" xfId="34939"/>
    <cellStyle name="Normal 24 9 2 3" xfId="34940"/>
    <cellStyle name="Normal 24 9 3" xfId="14041"/>
    <cellStyle name="Normal 24 9 3 2" xfId="34941"/>
    <cellStyle name="Normal 24 9 3 3" xfId="34942"/>
    <cellStyle name="Normal 24 9 4" xfId="14042"/>
    <cellStyle name="Normal 24 9 4 2" xfId="34943"/>
    <cellStyle name="Normal 24 9 4 3" xfId="34944"/>
    <cellStyle name="Normal 24 9 5" xfId="14043"/>
    <cellStyle name="Normal 24 9 5 2" xfId="34945"/>
    <cellStyle name="Normal 24 9 5 3" xfId="34946"/>
    <cellStyle name="Normal 24 9 6" xfId="34947"/>
    <cellStyle name="Normal 24 9 7" xfId="34948"/>
    <cellStyle name="Normal 25" xfId="14044"/>
    <cellStyle name="Normal 25 10" xfId="14045"/>
    <cellStyle name="Normal 25 10 2" xfId="14046"/>
    <cellStyle name="Normal 25 10 2 2" xfId="34949"/>
    <cellStyle name="Normal 25 10 2 3" xfId="34950"/>
    <cellStyle name="Normal 25 10 3" xfId="14047"/>
    <cellStyle name="Normal 25 10 3 2" xfId="34951"/>
    <cellStyle name="Normal 25 10 3 3" xfId="34952"/>
    <cellStyle name="Normal 25 10 4" xfId="14048"/>
    <cellStyle name="Normal 25 10 4 2" xfId="34953"/>
    <cellStyle name="Normal 25 10 4 3" xfId="34954"/>
    <cellStyle name="Normal 25 10 5" xfId="14049"/>
    <cellStyle name="Normal 25 10 5 2" xfId="34955"/>
    <cellStyle name="Normal 25 10 5 3" xfId="34956"/>
    <cellStyle name="Normal 25 10 6" xfId="34957"/>
    <cellStyle name="Normal 25 10 7" xfId="34958"/>
    <cellStyle name="Normal 25 11" xfId="14050"/>
    <cellStyle name="Normal 25 11 2" xfId="14051"/>
    <cellStyle name="Normal 25 11 2 2" xfId="34959"/>
    <cellStyle name="Normal 25 11 2 3" xfId="34960"/>
    <cellStyle name="Normal 25 11 3" xfId="14052"/>
    <cellStyle name="Normal 25 11 3 2" xfId="34961"/>
    <cellStyle name="Normal 25 11 3 3" xfId="34962"/>
    <cellStyle name="Normal 25 11 4" xfId="14053"/>
    <cellStyle name="Normal 25 11 4 2" xfId="34963"/>
    <cellStyle name="Normal 25 11 4 3" xfId="34964"/>
    <cellStyle name="Normal 25 11 5" xfId="14054"/>
    <cellStyle name="Normal 25 11 5 2" xfId="34965"/>
    <cellStyle name="Normal 25 11 5 3" xfId="34966"/>
    <cellStyle name="Normal 25 11 6" xfId="34967"/>
    <cellStyle name="Normal 25 11 7" xfId="34968"/>
    <cellStyle name="Normal 25 12" xfId="14055"/>
    <cellStyle name="Normal 25 12 2" xfId="14056"/>
    <cellStyle name="Normal 25 12 2 2" xfId="34969"/>
    <cellStyle name="Normal 25 12 2 3" xfId="34970"/>
    <cellStyle name="Normal 25 12 3" xfId="14057"/>
    <cellStyle name="Normal 25 12 3 2" xfId="34971"/>
    <cellStyle name="Normal 25 12 3 3" xfId="34972"/>
    <cellStyle name="Normal 25 12 4" xfId="14058"/>
    <cellStyle name="Normal 25 12 4 2" xfId="34973"/>
    <cellStyle name="Normal 25 12 4 3" xfId="34974"/>
    <cellStyle name="Normal 25 12 5" xfId="14059"/>
    <cellStyle name="Normal 25 12 5 2" xfId="34975"/>
    <cellStyle name="Normal 25 12 5 3" xfId="34976"/>
    <cellStyle name="Normal 25 12 6" xfId="34977"/>
    <cellStyle name="Normal 25 12 7" xfId="34978"/>
    <cellStyle name="Normal 25 13" xfId="14060"/>
    <cellStyle name="Normal 25 13 2" xfId="14061"/>
    <cellStyle name="Normal 25 13 2 2" xfId="34979"/>
    <cellStyle name="Normal 25 13 2 3" xfId="34980"/>
    <cellStyle name="Normal 25 13 3" xfId="14062"/>
    <cellStyle name="Normal 25 13 3 2" xfId="34981"/>
    <cellStyle name="Normal 25 13 3 3" xfId="34982"/>
    <cellStyle name="Normal 25 13 4" xfId="14063"/>
    <cellStyle name="Normal 25 13 4 2" xfId="34983"/>
    <cellStyle name="Normal 25 13 4 3" xfId="34984"/>
    <cellStyle name="Normal 25 13 5" xfId="14064"/>
    <cellStyle name="Normal 25 13 5 2" xfId="34985"/>
    <cellStyle name="Normal 25 13 5 3" xfId="34986"/>
    <cellStyle name="Normal 25 13 6" xfId="34987"/>
    <cellStyle name="Normal 25 13 7" xfId="34988"/>
    <cellStyle name="Normal 25 14" xfId="14065"/>
    <cellStyle name="Normal 25 14 2" xfId="14066"/>
    <cellStyle name="Normal 25 14 2 2" xfId="34989"/>
    <cellStyle name="Normal 25 14 2 3" xfId="34990"/>
    <cellStyle name="Normal 25 14 3" xfId="14067"/>
    <cellStyle name="Normal 25 14 3 2" xfId="34991"/>
    <cellStyle name="Normal 25 14 3 3" xfId="34992"/>
    <cellStyle name="Normal 25 14 4" xfId="14068"/>
    <cellStyle name="Normal 25 14 4 2" xfId="34993"/>
    <cellStyle name="Normal 25 14 4 3" xfId="34994"/>
    <cellStyle name="Normal 25 14 5" xfId="14069"/>
    <cellStyle name="Normal 25 14 5 2" xfId="34995"/>
    <cellStyle name="Normal 25 14 5 3" xfId="34996"/>
    <cellStyle name="Normal 25 14 6" xfId="34997"/>
    <cellStyle name="Normal 25 14 7" xfId="34998"/>
    <cellStyle name="Normal 25 15" xfId="14070"/>
    <cellStyle name="Normal 25 15 2" xfId="14071"/>
    <cellStyle name="Normal 25 15 2 2" xfId="34999"/>
    <cellStyle name="Normal 25 15 2 3" xfId="35000"/>
    <cellStyle name="Normal 25 15 3" xfId="14072"/>
    <cellStyle name="Normal 25 15 3 2" xfId="35001"/>
    <cellStyle name="Normal 25 15 3 3" xfId="35002"/>
    <cellStyle name="Normal 25 15 4" xfId="14073"/>
    <cellStyle name="Normal 25 15 4 2" xfId="35003"/>
    <cellStyle name="Normal 25 15 4 3" xfId="35004"/>
    <cellStyle name="Normal 25 15 5" xfId="14074"/>
    <cellStyle name="Normal 25 15 5 2" xfId="35005"/>
    <cellStyle name="Normal 25 15 5 3" xfId="35006"/>
    <cellStyle name="Normal 25 15 6" xfId="35007"/>
    <cellStyle name="Normal 25 15 7" xfId="35008"/>
    <cellStyle name="Normal 25 16" xfId="14075"/>
    <cellStyle name="Normal 25 16 2" xfId="14076"/>
    <cellStyle name="Normal 25 16 2 2" xfId="35009"/>
    <cellStyle name="Normal 25 16 2 3" xfId="35010"/>
    <cellStyle name="Normal 25 16 3" xfId="14077"/>
    <cellStyle name="Normal 25 16 3 2" xfId="35011"/>
    <cellStyle name="Normal 25 16 3 3" xfId="35012"/>
    <cellStyle name="Normal 25 16 4" xfId="14078"/>
    <cellStyle name="Normal 25 16 4 2" xfId="35013"/>
    <cellStyle name="Normal 25 16 4 3" xfId="35014"/>
    <cellStyle name="Normal 25 16 5" xfId="14079"/>
    <cellStyle name="Normal 25 16 5 2" xfId="35015"/>
    <cellStyle name="Normal 25 16 5 3" xfId="35016"/>
    <cellStyle name="Normal 25 16 6" xfId="35017"/>
    <cellStyle name="Normal 25 16 7" xfId="35018"/>
    <cellStyle name="Normal 25 17" xfId="14080"/>
    <cellStyle name="Normal 25 17 2" xfId="14081"/>
    <cellStyle name="Normal 25 17 2 2" xfId="35019"/>
    <cellStyle name="Normal 25 17 2 3" xfId="35020"/>
    <cellStyle name="Normal 25 17 3" xfId="14082"/>
    <cellStyle name="Normal 25 17 3 2" xfId="35021"/>
    <cellStyle name="Normal 25 17 3 3" xfId="35022"/>
    <cellStyle name="Normal 25 17 4" xfId="14083"/>
    <cellStyle name="Normal 25 17 4 2" xfId="35023"/>
    <cellStyle name="Normal 25 17 4 3" xfId="35024"/>
    <cellStyle name="Normal 25 17 5" xfId="14084"/>
    <cellStyle name="Normal 25 17 5 2" xfId="35025"/>
    <cellStyle name="Normal 25 17 5 3" xfId="35026"/>
    <cellStyle name="Normal 25 17 6" xfId="35027"/>
    <cellStyle name="Normal 25 17 7" xfId="35028"/>
    <cellStyle name="Normal 25 18" xfId="14085"/>
    <cellStyle name="Normal 25 18 2" xfId="14086"/>
    <cellStyle name="Normal 25 18 2 2" xfId="35029"/>
    <cellStyle name="Normal 25 18 2 3" xfId="35030"/>
    <cellStyle name="Normal 25 18 3" xfId="14087"/>
    <cellStyle name="Normal 25 18 3 2" xfId="35031"/>
    <cellStyle name="Normal 25 18 3 3" xfId="35032"/>
    <cellStyle name="Normal 25 18 4" xfId="14088"/>
    <cellStyle name="Normal 25 18 4 2" xfId="35033"/>
    <cellStyle name="Normal 25 18 4 3" xfId="35034"/>
    <cellStyle name="Normal 25 18 5" xfId="14089"/>
    <cellStyle name="Normal 25 18 5 2" xfId="35035"/>
    <cellStyle name="Normal 25 18 5 3" xfId="35036"/>
    <cellStyle name="Normal 25 18 6" xfId="35037"/>
    <cellStyle name="Normal 25 18 7" xfId="35038"/>
    <cellStyle name="Normal 25 19" xfId="14090"/>
    <cellStyle name="Normal 25 19 2" xfId="14091"/>
    <cellStyle name="Normal 25 19 2 2" xfId="35039"/>
    <cellStyle name="Normal 25 19 2 3" xfId="35040"/>
    <cellStyle name="Normal 25 19 3" xfId="14092"/>
    <cellStyle name="Normal 25 19 3 2" xfId="35041"/>
    <cellStyle name="Normal 25 19 3 3" xfId="35042"/>
    <cellStyle name="Normal 25 19 4" xfId="14093"/>
    <cellStyle name="Normal 25 19 4 2" xfId="35043"/>
    <cellStyle name="Normal 25 19 4 3" xfId="35044"/>
    <cellStyle name="Normal 25 19 5" xfId="14094"/>
    <cellStyle name="Normal 25 19 5 2" xfId="35045"/>
    <cellStyle name="Normal 25 19 5 3" xfId="35046"/>
    <cellStyle name="Normal 25 19 6" xfId="35047"/>
    <cellStyle name="Normal 25 19 7" xfId="35048"/>
    <cellStyle name="Normal 25 2" xfId="14095"/>
    <cellStyle name="Normal 25 2 2" xfId="14096"/>
    <cellStyle name="Normal 25 2 2 2" xfId="35049"/>
    <cellStyle name="Normal 25 2 2 3" xfId="35050"/>
    <cellStyle name="Normal 25 2 3" xfId="14097"/>
    <cellStyle name="Normal 25 2 3 2" xfId="35051"/>
    <cellStyle name="Normal 25 2 3 3" xfId="35052"/>
    <cellStyle name="Normal 25 2 4" xfId="14098"/>
    <cellStyle name="Normal 25 2 4 2" xfId="35053"/>
    <cellStyle name="Normal 25 2 4 3" xfId="35054"/>
    <cellStyle name="Normal 25 2 5" xfId="14099"/>
    <cellStyle name="Normal 25 2 5 2" xfId="35055"/>
    <cellStyle name="Normal 25 2 5 3" xfId="35056"/>
    <cellStyle name="Normal 25 2 6" xfId="35057"/>
    <cellStyle name="Normal 25 2 7" xfId="35058"/>
    <cellStyle name="Normal 25 20" xfId="14100"/>
    <cellStyle name="Normal 25 20 2" xfId="14101"/>
    <cellStyle name="Normal 25 20 2 2" xfId="35059"/>
    <cellStyle name="Normal 25 20 2 3" xfId="35060"/>
    <cellStyle name="Normal 25 20 3" xfId="14102"/>
    <cellStyle name="Normal 25 20 3 2" xfId="35061"/>
    <cellStyle name="Normal 25 20 3 3" xfId="35062"/>
    <cellStyle name="Normal 25 20 4" xfId="14103"/>
    <cellStyle name="Normal 25 20 4 2" xfId="35063"/>
    <cellStyle name="Normal 25 20 4 3" xfId="35064"/>
    <cellStyle name="Normal 25 20 5" xfId="14104"/>
    <cellStyle name="Normal 25 20 5 2" xfId="35065"/>
    <cellStyle name="Normal 25 20 5 3" xfId="35066"/>
    <cellStyle name="Normal 25 20 6" xfId="35067"/>
    <cellStyle name="Normal 25 20 7" xfId="35068"/>
    <cellStyle name="Normal 25 21" xfId="14105"/>
    <cellStyle name="Normal 25 21 2" xfId="35069"/>
    <cellStyle name="Normal 25 21 3" xfId="35070"/>
    <cellStyle name="Normal 25 22" xfId="14106"/>
    <cellStyle name="Normal 25 22 2" xfId="35071"/>
    <cellStyle name="Normal 25 22 3" xfId="35072"/>
    <cellStyle name="Normal 25 23" xfId="14107"/>
    <cellStyle name="Normal 25 23 2" xfId="35073"/>
    <cellStyle name="Normal 25 23 3" xfId="35074"/>
    <cellStyle name="Normal 25 24" xfId="14108"/>
    <cellStyle name="Normal 25 24 2" xfId="35075"/>
    <cellStyle name="Normal 25 24 3" xfId="35076"/>
    <cellStyle name="Normal 25 25" xfId="35077"/>
    <cellStyle name="Normal 25 26" xfId="35078"/>
    <cellStyle name="Normal 25 3" xfId="14109"/>
    <cellStyle name="Normal 25 3 2" xfId="14110"/>
    <cellStyle name="Normal 25 3 2 2" xfId="35079"/>
    <cellStyle name="Normal 25 3 2 3" xfId="35080"/>
    <cellStyle name="Normal 25 3 3" xfId="14111"/>
    <cellStyle name="Normal 25 3 3 2" xfId="35081"/>
    <cellStyle name="Normal 25 3 3 3" xfId="35082"/>
    <cellStyle name="Normal 25 3 4" xfId="14112"/>
    <cellStyle name="Normal 25 3 4 2" xfId="35083"/>
    <cellStyle name="Normal 25 3 4 3" xfId="35084"/>
    <cellStyle name="Normal 25 3 5" xfId="14113"/>
    <cellStyle name="Normal 25 3 5 2" xfId="35085"/>
    <cellStyle name="Normal 25 3 5 3" xfId="35086"/>
    <cellStyle name="Normal 25 3 6" xfId="35087"/>
    <cellStyle name="Normal 25 3 7" xfId="35088"/>
    <cellStyle name="Normal 25 4" xfId="14114"/>
    <cellStyle name="Normal 25 4 2" xfId="14115"/>
    <cellStyle name="Normal 25 4 2 2" xfId="35089"/>
    <cellStyle name="Normal 25 4 2 3" xfId="35090"/>
    <cellStyle name="Normal 25 4 3" xfId="14116"/>
    <cellStyle name="Normal 25 4 3 2" xfId="35091"/>
    <cellStyle name="Normal 25 4 3 3" xfId="35092"/>
    <cellStyle name="Normal 25 4 4" xfId="14117"/>
    <cellStyle name="Normal 25 4 4 2" xfId="35093"/>
    <cellStyle name="Normal 25 4 4 3" xfId="35094"/>
    <cellStyle name="Normal 25 4 5" xfId="14118"/>
    <cellStyle name="Normal 25 4 5 2" xfId="35095"/>
    <cellStyle name="Normal 25 4 5 3" xfId="35096"/>
    <cellStyle name="Normal 25 4 6" xfId="35097"/>
    <cellStyle name="Normal 25 4 7" xfId="35098"/>
    <cellStyle name="Normal 25 5" xfId="14119"/>
    <cellStyle name="Normal 25 5 2" xfId="14120"/>
    <cellStyle name="Normal 25 5 2 2" xfId="35099"/>
    <cellStyle name="Normal 25 5 2 3" xfId="35100"/>
    <cellStyle name="Normal 25 5 3" xfId="14121"/>
    <cellStyle name="Normal 25 5 3 2" xfId="35101"/>
    <cellStyle name="Normal 25 5 3 3" xfId="35102"/>
    <cellStyle name="Normal 25 5 4" xfId="14122"/>
    <cellStyle name="Normal 25 5 4 2" xfId="35103"/>
    <cellStyle name="Normal 25 5 4 3" xfId="35104"/>
    <cellStyle name="Normal 25 5 5" xfId="14123"/>
    <cellStyle name="Normal 25 5 5 2" xfId="35105"/>
    <cellStyle name="Normal 25 5 5 3" xfId="35106"/>
    <cellStyle name="Normal 25 5 6" xfId="35107"/>
    <cellStyle name="Normal 25 5 7" xfId="35108"/>
    <cellStyle name="Normal 25 6" xfId="14124"/>
    <cellStyle name="Normal 25 6 2" xfId="14125"/>
    <cellStyle name="Normal 25 6 2 2" xfId="35109"/>
    <cellStyle name="Normal 25 6 2 3" xfId="35110"/>
    <cellStyle name="Normal 25 6 3" xfId="14126"/>
    <cellStyle name="Normal 25 6 3 2" xfId="35111"/>
    <cellStyle name="Normal 25 6 3 3" xfId="35112"/>
    <cellStyle name="Normal 25 6 4" xfId="14127"/>
    <cellStyle name="Normal 25 6 4 2" xfId="35113"/>
    <cellStyle name="Normal 25 6 4 3" xfId="35114"/>
    <cellStyle name="Normal 25 6 5" xfId="14128"/>
    <cellStyle name="Normal 25 6 5 2" xfId="35115"/>
    <cellStyle name="Normal 25 6 5 3" xfId="35116"/>
    <cellStyle name="Normal 25 6 6" xfId="35117"/>
    <cellStyle name="Normal 25 6 7" xfId="35118"/>
    <cellStyle name="Normal 25 7" xfId="14129"/>
    <cellStyle name="Normal 25 7 2" xfId="14130"/>
    <cellStyle name="Normal 25 7 2 2" xfId="35119"/>
    <cellStyle name="Normal 25 7 2 3" xfId="35120"/>
    <cellStyle name="Normal 25 7 3" xfId="14131"/>
    <cellStyle name="Normal 25 7 3 2" xfId="35121"/>
    <cellStyle name="Normal 25 7 3 3" xfId="35122"/>
    <cellStyle name="Normal 25 7 4" xfId="14132"/>
    <cellStyle name="Normal 25 7 4 2" xfId="35123"/>
    <cellStyle name="Normal 25 7 4 3" xfId="35124"/>
    <cellStyle name="Normal 25 7 5" xfId="14133"/>
    <cellStyle name="Normal 25 7 5 2" xfId="35125"/>
    <cellStyle name="Normal 25 7 5 3" xfId="35126"/>
    <cellStyle name="Normal 25 7 6" xfId="35127"/>
    <cellStyle name="Normal 25 7 7" xfId="35128"/>
    <cellStyle name="Normal 25 8" xfId="14134"/>
    <cellStyle name="Normal 25 8 2" xfId="14135"/>
    <cellStyle name="Normal 25 8 2 2" xfId="35129"/>
    <cellStyle name="Normal 25 8 2 3" xfId="35130"/>
    <cellStyle name="Normal 25 8 3" xfId="14136"/>
    <cellStyle name="Normal 25 8 3 2" xfId="35131"/>
    <cellStyle name="Normal 25 8 3 3" xfId="35132"/>
    <cellStyle name="Normal 25 8 4" xfId="14137"/>
    <cellStyle name="Normal 25 8 4 2" xfId="35133"/>
    <cellStyle name="Normal 25 8 4 3" xfId="35134"/>
    <cellStyle name="Normal 25 8 5" xfId="14138"/>
    <cellStyle name="Normal 25 8 5 2" xfId="35135"/>
    <cellStyle name="Normal 25 8 5 3" xfId="35136"/>
    <cellStyle name="Normal 25 8 6" xfId="35137"/>
    <cellStyle name="Normal 25 8 7" xfId="35138"/>
    <cellStyle name="Normal 25 9" xfId="14139"/>
    <cellStyle name="Normal 25 9 2" xfId="14140"/>
    <cellStyle name="Normal 25 9 2 2" xfId="35139"/>
    <cellStyle name="Normal 25 9 2 3" xfId="35140"/>
    <cellStyle name="Normal 25 9 3" xfId="14141"/>
    <cellStyle name="Normal 25 9 3 2" xfId="35141"/>
    <cellStyle name="Normal 25 9 3 3" xfId="35142"/>
    <cellStyle name="Normal 25 9 4" xfId="14142"/>
    <cellStyle name="Normal 25 9 4 2" xfId="35143"/>
    <cellStyle name="Normal 25 9 4 3" xfId="35144"/>
    <cellStyle name="Normal 25 9 5" xfId="14143"/>
    <cellStyle name="Normal 25 9 5 2" xfId="35145"/>
    <cellStyle name="Normal 25 9 5 3" xfId="35146"/>
    <cellStyle name="Normal 25 9 6" xfId="35147"/>
    <cellStyle name="Normal 25 9 7" xfId="35148"/>
    <cellStyle name="Normal 26" xfId="14899"/>
    <cellStyle name="Normal 27" xfId="14144"/>
    <cellStyle name="Normal 27 2" xfId="14145"/>
    <cellStyle name="Normal 27 2 2" xfId="35149"/>
    <cellStyle name="Normal 27 2 3" xfId="35150"/>
    <cellStyle name="Normal 27 3" xfId="14146"/>
    <cellStyle name="Normal 27 3 2" xfId="35151"/>
    <cellStyle name="Normal 27 3 3" xfId="35152"/>
    <cellStyle name="Normal 27 4" xfId="14147"/>
    <cellStyle name="Normal 27 4 2" xfId="35153"/>
    <cellStyle name="Normal 27 4 3" xfId="35154"/>
    <cellStyle name="Normal 27 5" xfId="14148"/>
    <cellStyle name="Normal 27 5 2" xfId="35155"/>
    <cellStyle name="Normal 27 5 3" xfId="35156"/>
    <cellStyle name="Normal 27 6" xfId="35157"/>
    <cellStyle name="Normal 27 7" xfId="35158"/>
    <cellStyle name="Normal 28" xfId="14149"/>
    <cellStyle name="Normal 28 2" xfId="14150"/>
    <cellStyle name="Normal 28 2 2" xfId="35159"/>
    <cellStyle name="Normal 28 2 3" xfId="35160"/>
    <cellStyle name="Normal 28 3" xfId="14151"/>
    <cellStyle name="Normal 28 3 2" xfId="35161"/>
    <cellStyle name="Normal 28 3 3" xfId="35162"/>
    <cellStyle name="Normal 28 4" xfId="14152"/>
    <cellStyle name="Normal 28 4 2" xfId="35163"/>
    <cellStyle name="Normal 28 4 3" xfId="35164"/>
    <cellStyle name="Normal 28 5" xfId="14153"/>
    <cellStyle name="Normal 28 5 2" xfId="35165"/>
    <cellStyle name="Normal 28 5 3" xfId="35166"/>
    <cellStyle name="Normal 28 6" xfId="35167"/>
    <cellStyle name="Normal 28 7" xfId="35168"/>
    <cellStyle name="Normal 29" xfId="14154"/>
    <cellStyle name="Normal 29 2" xfId="14155"/>
    <cellStyle name="Normal 29 2 2" xfId="35169"/>
    <cellStyle name="Normal 29 2 3" xfId="35170"/>
    <cellStyle name="Normal 29 3" xfId="14156"/>
    <cellStyle name="Normal 29 3 2" xfId="35171"/>
    <cellStyle name="Normal 29 3 3" xfId="35172"/>
    <cellStyle name="Normal 29 4" xfId="14157"/>
    <cellStyle name="Normal 29 4 2" xfId="35173"/>
    <cellStyle name="Normal 29 4 3" xfId="35174"/>
    <cellStyle name="Normal 29 5" xfId="14158"/>
    <cellStyle name="Normal 29 5 2" xfId="35175"/>
    <cellStyle name="Normal 29 5 3" xfId="35176"/>
    <cellStyle name="Normal 29 6" xfId="35177"/>
    <cellStyle name="Normal 29 7" xfId="35178"/>
    <cellStyle name="Normal 3" xfId="14159"/>
    <cellStyle name="Normal 3 10" xfId="14160"/>
    <cellStyle name="Normal 3 10 2" xfId="14161"/>
    <cellStyle name="Normal 3 10 2 2" xfId="35179"/>
    <cellStyle name="Normal 3 10 2 3" xfId="35180"/>
    <cellStyle name="Normal 3 10 3" xfId="14162"/>
    <cellStyle name="Normal 3 10 3 2" xfId="35181"/>
    <cellStyle name="Normal 3 10 3 3" xfId="35182"/>
    <cellStyle name="Normal 3 10 4" xfId="14163"/>
    <cellStyle name="Normal 3 10 4 2" xfId="35183"/>
    <cellStyle name="Normal 3 10 4 3" xfId="35184"/>
    <cellStyle name="Normal 3 10 5" xfId="14164"/>
    <cellStyle name="Normal 3 10 5 2" xfId="35185"/>
    <cellStyle name="Normal 3 10 5 3" xfId="35186"/>
    <cellStyle name="Normal 3 10 6" xfId="35187"/>
    <cellStyle name="Normal 3 10 7" xfId="35188"/>
    <cellStyle name="Normal 3 11" xfId="14165"/>
    <cellStyle name="Normal 3 11 2" xfId="14166"/>
    <cellStyle name="Normal 3 11 2 2" xfId="35189"/>
    <cellStyle name="Normal 3 11 2 3" xfId="35190"/>
    <cellStyle name="Normal 3 11 3" xfId="14167"/>
    <cellStyle name="Normal 3 11 3 2" xfId="35191"/>
    <cellStyle name="Normal 3 11 3 3" xfId="35192"/>
    <cellStyle name="Normal 3 11 4" xfId="14168"/>
    <cellStyle name="Normal 3 11 4 2" xfId="35193"/>
    <cellStyle name="Normal 3 11 4 3" xfId="35194"/>
    <cellStyle name="Normal 3 11 5" xfId="14169"/>
    <cellStyle name="Normal 3 11 5 2" xfId="35195"/>
    <cellStyle name="Normal 3 11 5 3" xfId="35196"/>
    <cellStyle name="Normal 3 11 6" xfId="35197"/>
    <cellStyle name="Normal 3 11 7" xfId="35198"/>
    <cellStyle name="Normal 3 12" xfId="14170"/>
    <cellStyle name="Normal 3 12 2" xfId="14171"/>
    <cellStyle name="Normal 3 12 2 2" xfId="35199"/>
    <cellStyle name="Normal 3 12 2 3" xfId="35200"/>
    <cellStyle name="Normal 3 12 3" xfId="14172"/>
    <cellStyle name="Normal 3 12 3 2" xfId="35201"/>
    <cellStyle name="Normal 3 12 3 3" xfId="35202"/>
    <cellStyle name="Normal 3 12 4" xfId="14173"/>
    <cellStyle name="Normal 3 12 4 2" xfId="35203"/>
    <cellStyle name="Normal 3 12 4 3" xfId="35204"/>
    <cellStyle name="Normal 3 12 5" xfId="14174"/>
    <cellStyle name="Normal 3 12 5 2" xfId="35205"/>
    <cellStyle name="Normal 3 12 5 3" xfId="35206"/>
    <cellStyle name="Normal 3 12 6" xfId="35207"/>
    <cellStyle name="Normal 3 12 7" xfId="35208"/>
    <cellStyle name="Normal 3 13" xfId="14175"/>
    <cellStyle name="Normal 3 13 2" xfId="14176"/>
    <cellStyle name="Normal 3 13 2 2" xfId="35209"/>
    <cellStyle name="Normal 3 13 2 3" xfId="35210"/>
    <cellStyle name="Normal 3 13 3" xfId="14177"/>
    <cellStyle name="Normal 3 13 3 2" xfId="35211"/>
    <cellStyle name="Normal 3 13 3 3" xfId="35212"/>
    <cellStyle name="Normal 3 13 4" xfId="14178"/>
    <cellStyle name="Normal 3 13 4 2" xfId="35213"/>
    <cellStyle name="Normal 3 13 4 3" xfId="35214"/>
    <cellStyle name="Normal 3 13 5" xfId="14179"/>
    <cellStyle name="Normal 3 13 5 2" xfId="35215"/>
    <cellStyle name="Normal 3 13 5 3" xfId="35216"/>
    <cellStyle name="Normal 3 13 6" xfId="35217"/>
    <cellStyle name="Normal 3 13 7" xfId="35218"/>
    <cellStyle name="Normal 3 14" xfId="14180"/>
    <cellStyle name="Normal 3 14 2" xfId="14181"/>
    <cellStyle name="Normal 3 14 2 2" xfId="35219"/>
    <cellStyle name="Normal 3 14 2 3" xfId="35220"/>
    <cellStyle name="Normal 3 14 3" xfId="14182"/>
    <cellStyle name="Normal 3 14 3 2" xfId="35221"/>
    <cellStyle name="Normal 3 14 3 3" xfId="35222"/>
    <cellStyle name="Normal 3 14 4" xfId="14183"/>
    <cellStyle name="Normal 3 14 4 2" xfId="35223"/>
    <cellStyle name="Normal 3 14 4 3" xfId="35224"/>
    <cellStyle name="Normal 3 14 5" xfId="14184"/>
    <cellStyle name="Normal 3 14 5 2" xfId="35225"/>
    <cellStyle name="Normal 3 14 5 3" xfId="35226"/>
    <cellStyle name="Normal 3 14 6" xfId="35227"/>
    <cellStyle name="Normal 3 14 7" xfId="35228"/>
    <cellStyle name="Normal 3 15" xfId="14185"/>
    <cellStyle name="Normal 3 15 2" xfId="14186"/>
    <cellStyle name="Normal 3 15 2 2" xfId="35229"/>
    <cellStyle name="Normal 3 15 2 3" xfId="35230"/>
    <cellStyle name="Normal 3 15 3" xfId="14187"/>
    <cellStyle name="Normal 3 15 3 2" xfId="35231"/>
    <cellStyle name="Normal 3 15 3 3" xfId="35232"/>
    <cellStyle name="Normal 3 15 4" xfId="14188"/>
    <cellStyle name="Normal 3 15 4 2" xfId="35233"/>
    <cellStyle name="Normal 3 15 4 3" xfId="35234"/>
    <cellStyle name="Normal 3 15 5" xfId="14189"/>
    <cellStyle name="Normal 3 15 5 2" xfId="35235"/>
    <cellStyle name="Normal 3 15 5 3" xfId="35236"/>
    <cellStyle name="Normal 3 15 6" xfId="35237"/>
    <cellStyle name="Normal 3 15 7" xfId="35238"/>
    <cellStyle name="Normal 3 16" xfId="14190"/>
    <cellStyle name="Normal 3 16 2" xfId="14191"/>
    <cellStyle name="Normal 3 16 2 2" xfId="35239"/>
    <cellStyle name="Normal 3 16 2 3" xfId="35240"/>
    <cellStyle name="Normal 3 16 3" xfId="14192"/>
    <cellStyle name="Normal 3 16 3 2" xfId="35241"/>
    <cellStyle name="Normal 3 16 3 3" xfId="35242"/>
    <cellStyle name="Normal 3 16 4" xfId="14193"/>
    <cellStyle name="Normal 3 16 4 2" xfId="35243"/>
    <cellStyle name="Normal 3 16 4 3" xfId="35244"/>
    <cellStyle name="Normal 3 16 5" xfId="14194"/>
    <cellStyle name="Normal 3 16 5 2" xfId="35245"/>
    <cellStyle name="Normal 3 16 5 3" xfId="35246"/>
    <cellStyle name="Normal 3 16 6" xfId="35247"/>
    <cellStyle name="Normal 3 16 7" xfId="35248"/>
    <cellStyle name="Normal 3 17" xfId="14195"/>
    <cellStyle name="Normal 3 17 2" xfId="35249"/>
    <cellStyle name="Normal 3 17 3" xfId="35250"/>
    <cellStyle name="Normal 3 18" xfId="14196"/>
    <cellStyle name="Normal 3 18 2" xfId="35251"/>
    <cellStyle name="Normal 3 18 3" xfId="35252"/>
    <cellStyle name="Normal 3 19" xfId="14197"/>
    <cellStyle name="Normal 3 19 2" xfId="35253"/>
    <cellStyle name="Normal 3 19 3" xfId="35254"/>
    <cellStyle name="Normal 3 2" xfId="14198"/>
    <cellStyle name="Normal 3 2 2" xfId="14199"/>
    <cellStyle name="Normal 3 2 2 2" xfId="35255"/>
    <cellStyle name="Normal 3 2 2 3" xfId="35256"/>
    <cellStyle name="Normal 3 2 3" xfId="14200"/>
    <cellStyle name="Normal 3 2 3 2" xfId="35257"/>
    <cellStyle name="Normal 3 2 3 3" xfId="35258"/>
    <cellStyle name="Normal 3 2 4" xfId="14201"/>
    <cellStyle name="Normal 3 2 4 2" xfId="35259"/>
    <cellStyle name="Normal 3 2 4 3" xfId="35260"/>
    <cellStyle name="Normal 3 2 5" xfId="14202"/>
    <cellStyle name="Normal 3 2 5 2" xfId="35261"/>
    <cellStyle name="Normal 3 2 5 3" xfId="35262"/>
    <cellStyle name="Normal 3 2 6" xfId="35263"/>
    <cellStyle name="Normal 3 2 7" xfId="35264"/>
    <cellStyle name="Normal 3 20" xfId="14203"/>
    <cellStyle name="Normal 3 20 2" xfId="35265"/>
    <cellStyle name="Normal 3 20 3" xfId="35266"/>
    <cellStyle name="Normal 3 21" xfId="35267"/>
    <cellStyle name="Normal 3 22" xfId="35268"/>
    <cellStyle name="Normal 3 3" xfId="14204"/>
    <cellStyle name="Normal 3 3 2" xfId="14205"/>
    <cellStyle name="Normal 3 3 2 2" xfId="35269"/>
    <cellStyle name="Normal 3 3 2 3" xfId="35270"/>
    <cellStyle name="Normal 3 3 3" xfId="14206"/>
    <cellStyle name="Normal 3 3 3 2" xfId="35271"/>
    <cellStyle name="Normal 3 3 3 3" xfId="35272"/>
    <cellStyle name="Normal 3 3 4" xfId="14207"/>
    <cellStyle name="Normal 3 3 4 2" xfId="35273"/>
    <cellStyle name="Normal 3 3 4 3" xfId="35274"/>
    <cellStyle name="Normal 3 3 5" xfId="14208"/>
    <cellStyle name="Normal 3 3 5 2" xfId="35275"/>
    <cellStyle name="Normal 3 3 5 3" xfId="35276"/>
    <cellStyle name="Normal 3 3 6" xfId="35277"/>
    <cellStyle name="Normal 3 3 7" xfId="35278"/>
    <cellStyle name="Normal 3 4" xfId="14209"/>
    <cellStyle name="Normal 3 4 2" xfId="14210"/>
    <cellStyle name="Normal 3 4 2 2" xfId="35279"/>
    <cellStyle name="Normal 3 4 2 3" xfId="35280"/>
    <cellStyle name="Normal 3 4 3" xfId="14211"/>
    <cellStyle name="Normal 3 4 3 2" xfId="35281"/>
    <cellStyle name="Normal 3 4 3 3" xfId="35282"/>
    <cellStyle name="Normal 3 4 4" xfId="14212"/>
    <cellStyle name="Normal 3 4 4 2" xfId="35283"/>
    <cellStyle name="Normal 3 4 4 3" xfId="35284"/>
    <cellStyle name="Normal 3 4 5" xfId="14213"/>
    <cellStyle name="Normal 3 4 5 2" xfId="35285"/>
    <cellStyle name="Normal 3 4 5 3" xfId="35286"/>
    <cellStyle name="Normal 3 4 6" xfId="35287"/>
    <cellStyle name="Normal 3 4 7" xfId="35288"/>
    <cellStyle name="Normal 3 5" xfId="14214"/>
    <cellStyle name="Normal 3 5 2" xfId="14215"/>
    <cellStyle name="Normal 3 5 2 2" xfId="35289"/>
    <cellStyle name="Normal 3 5 2 3" xfId="35290"/>
    <cellStyle name="Normal 3 5 3" xfId="14216"/>
    <cellStyle name="Normal 3 5 3 2" xfId="35291"/>
    <cellStyle name="Normal 3 5 3 3" xfId="35292"/>
    <cellStyle name="Normal 3 5 4" xfId="14217"/>
    <cellStyle name="Normal 3 5 4 2" xfId="35293"/>
    <cellStyle name="Normal 3 5 4 3" xfId="35294"/>
    <cellStyle name="Normal 3 5 5" xfId="14218"/>
    <cellStyle name="Normal 3 5 5 2" xfId="35295"/>
    <cellStyle name="Normal 3 5 5 3" xfId="35296"/>
    <cellStyle name="Normal 3 5 6" xfId="35297"/>
    <cellStyle name="Normal 3 5 7" xfId="35298"/>
    <cellStyle name="Normal 3 6" xfId="14219"/>
    <cellStyle name="Normal 3 6 2" xfId="14220"/>
    <cellStyle name="Normal 3 6 2 2" xfId="35299"/>
    <cellStyle name="Normal 3 6 2 3" xfId="35300"/>
    <cellStyle name="Normal 3 6 3" xfId="14221"/>
    <cellStyle name="Normal 3 6 3 2" xfId="35301"/>
    <cellStyle name="Normal 3 6 3 3" xfId="35302"/>
    <cellStyle name="Normal 3 6 4" xfId="14222"/>
    <cellStyle name="Normal 3 6 4 2" xfId="35303"/>
    <cellStyle name="Normal 3 6 4 3" xfId="35304"/>
    <cellStyle name="Normal 3 6 5" xfId="14223"/>
    <cellStyle name="Normal 3 6 5 2" xfId="35305"/>
    <cellStyle name="Normal 3 6 5 3" xfId="35306"/>
    <cellStyle name="Normal 3 6 6" xfId="35307"/>
    <cellStyle name="Normal 3 6 7" xfId="35308"/>
    <cellStyle name="Normal 3 7" xfId="14224"/>
    <cellStyle name="Normal 3 7 2" xfId="14225"/>
    <cellStyle name="Normal 3 7 2 2" xfId="35309"/>
    <cellStyle name="Normal 3 7 2 3" xfId="35310"/>
    <cellStyle name="Normal 3 7 3" xfId="14226"/>
    <cellStyle name="Normal 3 7 3 2" xfId="35311"/>
    <cellStyle name="Normal 3 7 3 3" xfId="35312"/>
    <cellStyle name="Normal 3 7 4" xfId="14227"/>
    <cellStyle name="Normal 3 7 4 2" xfId="35313"/>
    <cellStyle name="Normal 3 7 4 3" xfId="35314"/>
    <cellStyle name="Normal 3 7 5" xfId="14228"/>
    <cellStyle name="Normal 3 7 5 2" xfId="35315"/>
    <cellStyle name="Normal 3 7 5 3" xfId="35316"/>
    <cellStyle name="Normal 3 7 6" xfId="35317"/>
    <cellStyle name="Normal 3 7 7" xfId="35318"/>
    <cellStyle name="Normal 3 8" xfId="14229"/>
    <cellStyle name="Normal 3 8 2" xfId="14230"/>
    <cellStyle name="Normal 3 8 2 2" xfId="35319"/>
    <cellStyle name="Normal 3 8 2 3" xfId="35320"/>
    <cellStyle name="Normal 3 8 3" xfId="14231"/>
    <cellStyle name="Normal 3 8 3 2" xfId="35321"/>
    <cellStyle name="Normal 3 8 3 3" xfId="35322"/>
    <cellStyle name="Normal 3 8 4" xfId="14232"/>
    <cellStyle name="Normal 3 8 4 2" xfId="35323"/>
    <cellStyle name="Normal 3 8 4 3" xfId="35324"/>
    <cellStyle name="Normal 3 8 5" xfId="14233"/>
    <cellStyle name="Normal 3 8 5 2" xfId="35325"/>
    <cellStyle name="Normal 3 8 5 3" xfId="35326"/>
    <cellStyle name="Normal 3 8 6" xfId="35327"/>
    <cellStyle name="Normal 3 8 7" xfId="35328"/>
    <cellStyle name="Normal 3 9" xfId="14234"/>
    <cellStyle name="Normal 3 9 2" xfId="14235"/>
    <cellStyle name="Normal 3 9 2 2" xfId="35329"/>
    <cellStyle name="Normal 3 9 2 3" xfId="35330"/>
    <cellStyle name="Normal 3 9 3" xfId="14236"/>
    <cellStyle name="Normal 3 9 3 2" xfId="35331"/>
    <cellStyle name="Normal 3 9 3 3" xfId="35332"/>
    <cellStyle name="Normal 3 9 4" xfId="14237"/>
    <cellStyle name="Normal 3 9 4 2" xfId="35333"/>
    <cellStyle name="Normal 3 9 4 3" xfId="35334"/>
    <cellStyle name="Normal 3 9 5" xfId="14238"/>
    <cellStyle name="Normal 3 9 5 2" xfId="35335"/>
    <cellStyle name="Normal 3 9 5 3" xfId="35336"/>
    <cellStyle name="Normal 3 9 6" xfId="35337"/>
    <cellStyle name="Normal 3 9 7" xfId="35338"/>
    <cellStyle name="Normal 3_Libro4" xfId="14949"/>
    <cellStyle name="Normal 30" xfId="14945"/>
    <cellStyle name="Normal 31" xfId="14950"/>
    <cellStyle name="Normal 32" xfId="14239"/>
    <cellStyle name="Normal 32 2" xfId="14240"/>
    <cellStyle name="Normal 32 2 2" xfId="35339"/>
    <cellStyle name="Normal 32 2 3" xfId="35340"/>
    <cellStyle name="Normal 32 3" xfId="14241"/>
    <cellStyle name="Normal 32 3 2" xfId="35341"/>
    <cellStyle name="Normal 32 3 3" xfId="35342"/>
    <cellStyle name="Normal 32 4" xfId="14242"/>
    <cellStyle name="Normal 32 4 2" xfId="35343"/>
    <cellStyle name="Normal 32 4 3" xfId="35344"/>
    <cellStyle name="Normal 32 5" xfId="14243"/>
    <cellStyle name="Normal 32 5 2" xfId="35345"/>
    <cellStyle name="Normal 32 5 3" xfId="35346"/>
    <cellStyle name="Normal 32 6" xfId="35347"/>
    <cellStyle name="Normal 32 7" xfId="35348"/>
    <cellStyle name="Normal 33" xfId="36660"/>
    <cellStyle name="Normal 34" xfId="14244"/>
    <cellStyle name="Normal 34 2" xfId="14245"/>
    <cellStyle name="Normal 34 2 2" xfId="35349"/>
    <cellStyle name="Normal 34 2 3" xfId="35350"/>
    <cellStyle name="Normal 34 3" xfId="14246"/>
    <cellStyle name="Normal 34 3 2" xfId="35351"/>
    <cellStyle name="Normal 34 3 3" xfId="35352"/>
    <cellStyle name="Normal 34 4" xfId="14247"/>
    <cellStyle name="Normal 34 4 2" xfId="35353"/>
    <cellStyle name="Normal 34 4 3" xfId="35354"/>
    <cellStyle name="Normal 34 5" xfId="14248"/>
    <cellStyle name="Normal 34 5 2" xfId="35355"/>
    <cellStyle name="Normal 34 5 3" xfId="35356"/>
    <cellStyle name="Normal 34 6" xfId="35357"/>
    <cellStyle name="Normal 34 7" xfId="35358"/>
    <cellStyle name="Normal 35" xfId="14249"/>
    <cellStyle name="Normal 35 2" xfId="14250"/>
    <cellStyle name="Normal 35 2 2" xfId="35359"/>
    <cellStyle name="Normal 35 2 3" xfId="35360"/>
    <cellStyle name="Normal 35 3" xfId="14251"/>
    <cellStyle name="Normal 35 3 2" xfId="35361"/>
    <cellStyle name="Normal 35 3 3" xfId="35362"/>
    <cellStyle name="Normal 35 4" xfId="14252"/>
    <cellStyle name="Normal 35 4 2" xfId="35363"/>
    <cellStyle name="Normal 35 4 3" xfId="35364"/>
    <cellStyle name="Normal 35 5" xfId="14253"/>
    <cellStyle name="Normal 35 5 2" xfId="35365"/>
    <cellStyle name="Normal 35 5 3" xfId="35366"/>
    <cellStyle name="Normal 35 6" xfId="35367"/>
    <cellStyle name="Normal 35 7" xfId="35368"/>
    <cellStyle name="Normal 36" xfId="36663"/>
    <cellStyle name="Normal 37" xfId="42"/>
    <cellStyle name="Normal 4" xfId="45"/>
    <cellStyle name="Normal 4 2" xfId="14254"/>
    <cellStyle name="Normal 4 2 2" xfId="14255"/>
    <cellStyle name="Normal 4 2 2 2" xfId="35369"/>
    <cellStyle name="Normal 4 2 2 3" xfId="35370"/>
    <cellStyle name="Normal 4 2 3" xfId="14256"/>
    <cellStyle name="Normal 4 2 3 2" xfId="35371"/>
    <cellStyle name="Normal 4 2 3 3" xfId="35372"/>
    <cellStyle name="Normal 4 2 4" xfId="14257"/>
    <cellStyle name="Normal 4 2 4 2" xfId="35373"/>
    <cellStyle name="Normal 4 2 4 3" xfId="35374"/>
    <cellStyle name="Normal 4 2 5" xfId="14258"/>
    <cellStyle name="Normal 4 2 5 2" xfId="35375"/>
    <cellStyle name="Normal 4 2 5 3" xfId="35376"/>
    <cellStyle name="Normal 4 2 6" xfId="35377"/>
    <cellStyle name="Normal 4 2 7" xfId="35378"/>
    <cellStyle name="Normal 4 3" xfId="14259"/>
    <cellStyle name="Normal 4 3 2" xfId="14260"/>
    <cellStyle name="Normal 4 3 2 2" xfId="35379"/>
    <cellStyle name="Normal 4 3 2 3" xfId="35380"/>
    <cellStyle name="Normal 4 3 3" xfId="14261"/>
    <cellStyle name="Normal 4 3 3 2" xfId="35381"/>
    <cellStyle name="Normal 4 3 3 3" xfId="35382"/>
    <cellStyle name="Normal 4 3 4" xfId="14262"/>
    <cellStyle name="Normal 4 3 4 2" xfId="35383"/>
    <cellStyle name="Normal 4 3 4 3" xfId="35384"/>
    <cellStyle name="Normal 4 3 5" xfId="14263"/>
    <cellStyle name="Normal 4 3 5 2" xfId="35385"/>
    <cellStyle name="Normal 4 3 5 3" xfId="35386"/>
    <cellStyle name="Normal 4 3 6" xfId="35387"/>
    <cellStyle name="Normal 4 3 7" xfId="35388"/>
    <cellStyle name="Normal 4 4" xfId="14264"/>
    <cellStyle name="Normal 4 4 2" xfId="14265"/>
    <cellStyle name="Normal 4 4 2 2" xfId="35389"/>
    <cellStyle name="Normal 4 4 2 3" xfId="35390"/>
    <cellStyle name="Normal 4 4 3" xfId="14266"/>
    <cellStyle name="Normal 4 4 3 2" xfId="35391"/>
    <cellStyle name="Normal 4 4 3 3" xfId="35392"/>
    <cellStyle name="Normal 4 4 4" xfId="14267"/>
    <cellStyle name="Normal 4 4 4 2" xfId="35393"/>
    <cellStyle name="Normal 4 4 4 3" xfId="35394"/>
    <cellStyle name="Normal 4 4 5" xfId="14268"/>
    <cellStyle name="Normal 4 4 5 2" xfId="35395"/>
    <cellStyle name="Normal 4 4 5 3" xfId="35396"/>
    <cellStyle name="Normal 4 4 6" xfId="35397"/>
    <cellStyle name="Normal 4 4 7" xfId="35398"/>
    <cellStyle name="Normal 4 5" xfId="14269"/>
    <cellStyle name="Normal 4 5 2" xfId="14270"/>
    <cellStyle name="Normal 4 5 2 2" xfId="35399"/>
    <cellStyle name="Normal 4 5 2 3" xfId="35400"/>
    <cellStyle name="Normal 4 5 3" xfId="14271"/>
    <cellStyle name="Normal 4 5 3 2" xfId="35401"/>
    <cellStyle name="Normal 4 5 3 3" xfId="35402"/>
    <cellStyle name="Normal 4 5 4" xfId="14272"/>
    <cellStyle name="Normal 4 5 4 2" xfId="35403"/>
    <cellStyle name="Normal 4 5 4 3" xfId="35404"/>
    <cellStyle name="Normal 4 5 5" xfId="14273"/>
    <cellStyle name="Normal 4 5 5 2" xfId="35405"/>
    <cellStyle name="Normal 4 5 5 3" xfId="35406"/>
    <cellStyle name="Normal 4 5 6" xfId="35407"/>
    <cellStyle name="Normal 4 5 7" xfId="35408"/>
    <cellStyle name="Normal 4 6" xfId="14274"/>
    <cellStyle name="Normal 4 6 2" xfId="14275"/>
    <cellStyle name="Normal 4 6 2 2" xfId="35409"/>
    <cellStyle name="Normal 4 6 2 3" xfId="35410"/>
    <cellStyle name="Normal 4 6 3" xfId="14276"/>
    <cellStyle name="Normal 4 6 3 2" xfId="35411"/>
    <cellStyle name="Normal 4 6 3 3" xfId="35412"/>
    <cellStyle name="Normal 4 6 4" xfId="14277"/>
    <cellStyle name="Normal 4 6 4 2" xfId="35413"/>
    <cellStyle name="Normal 4 6 4 3" xfId="35414"/>
    <cellStyle name="Normal 4 6 5" xfId="14278"/>
    <cellStyle name="Normal 4 6 5 2" xfId="35415"/>
    <cellStyle name="Normal 4 6 5 3" xfId="35416"/>
    <cellStyle name="Normal 4 6 6" xfId="35417"/>
    <cellStyle name="Normal 4 6 7" xfId="35418"/>
    <cellStyle name="Normal 4 7" xfId="35419"/>
    <cellStyle name="Normal 4 8" xfId="35420"/>
    <cellStyle name="Normal 4 9" xfId="36670"/>
    <cellStyle name="Normal 5" xfId="14279"/>
    <cellStyle name="Normal 5 10" xfId="14280"/>
    <cellStyle name="Normal 5 10 2" xfId="14281"/>
    <cellStyle name="Normal 5 10 2 2" xfId="35421"/>
    <cellStyle name="Normal 5 10 2 3" xfId="35422"/>
    <cellStyle name="Normal 5 10 3" xfId="14282"/>
    <cellStyle name="Normal 5 10 3 2" xfId="35423"/>
    <cellStyle name="Normal 5 10 3 3" xfId="35424"/>
    <cellStyle name="Normal 5 10 4" xfId="14283"/>
    <cellStyle name="Normal 5 10 4 2" xfId="35425"/>
    <cellStyle name="Normal 5 10 4 3" xfId="35426"/>
    <cellStyle name="Normal 5 10 5" xfId="14284"/>
    <cellStyle name="Normal 5 10 5 2" xfId="35427"/>
    <cellStyle name="Normal 5 10 5 3" xfId="35428"/>
    <cellStyle name="Normal 5 10 6" xfId="35429"/>
    <cellStyle name="Normal 5 10 7" xfId="35430"/>
    <cellStyle name="Normal 5 11" xfId="14285"/>
    <cellStyle name="Normal 5 11 2" xfId="14286"/>
    <cellStyle name="Normal 5 11 2 2" xfId="35431"/>
    <cellStyle name="Normal 5 11 2 3" xfId="35432"/>
    <cellStyle name="Normal 5 11 3" xfId="14287"/>
    <cellStyle name="Normal 5 11 3 2" xfId="35433"/>
    <cellStyle name="Normal 5 11 3 3" xfId="35434"/>
    <cellStyle name="Normal 5 11 4" xfId="14288"/>
    <cellStyle name="Normal 5 11 4 2" xfId="35435"/>
    <cellStyle name="Normal 5 11 4 3" xfId="35436"/>
    <cellStyle name="Normal 5 11 5" xfId="14289"/>
    <cellStyle name="Normal 5 11 5 2" xfId="35437"/>
    <cellStyle name="Normal 5 11 5 3" xfId="35438"/>
    <cellStyle name="Normal 5 11 6" xfId="35439"/>
    <cellStyle name="Normal 5 11 7" xfId="35440"/>
    <cellStyle name="Normal 5 12" xfId="14290"/>
    <cellStyle name="Normal 5 12 2" xfId="14291"/>
    <cellStyle name="Normal 5 12 2 2" xfId="35441"/>
    <cellStyle name="Normal 5 12 2 3" xfId="35442"/>
    <cellStyle name="Normal 5 12 3" xfId="14292"/>
    <cellStyle name="Normal 5 12 3 2" xfId="35443"/>
    <cellStyle name="Normal 5 12 3 3" xfId="35444"/>
    <cellStyle name="Normal 5 12 4" xfId="14293"/>
    <cellStyle name="Normal 5 12 4 2" xfId="35445"/>
    <cellStyle name="Normal 5 12 4 3" xfId="35446"/>
    <cellStyle name="Normal 5 12 5" xfId="14294"/>
    <cellStyle name="Normal 5 12 5 2" xfId="35447"/>
    <cellStyle name="Normal 5 12 5 3" xfId="35448"/>
    <cellStyle name="Normal 5 12 6" xfId="35449"/>
    <cellStyle name="Normal 5 12 7" xfId="35450"/>
    <cellStyle name="Normal 5 13" xfId="14295"/>
    <cellStyle name="Normal 5 13 2" xfId="14296"/>
    <cellStyle name="Normal 5 13 2 2" xfId="35451"/>
    <cellStyle name="Normal 5 13 2 3" xfId="35452"/>
    <cellStyle name="Normal 5 13 3" xfId="14297"/>
    <cellStyle name="Normal 5 13 3 2" xfId="35453"/>
    <cellStyle name="Normal 5 13 3 3" xfId="35454"/>
    <cellStyle name="Normal 5 13 4" xfId="14298"/>
    <cellStyle name="Normal 5 13 4 2" xfId="35455"/>
    <cellStyle name="Normal 5 13 4 3" xfId="35456"/>
    <cellStyle name="Normal 5 13 5" xfId="14299"/>
    <cellStyle name="Normal 5 13 5 2" xfId="35457"/>
    <cellStyle name="Normal 5 13 5 3" xfId="35458"/>
    <cellStyle name="Normal 5 13 6" xfId="35459"/>
    <cellStyle name="Normal 5 13 7" xfId="35460"/>
    <cellStyle name="Normal 5 14" xfId="14300"/>
    <cellStyle name="Normal 5 14 2" xfId="14301"/>
    <cellStyle name="Normal 5 14 2 2" xfId="35461"/>
    <cellStyle name="Normal 5 14 2 3" xfId="35462"/>
    <cellStyle name="Normal 5 14 3" xfId="14302"/>
    <cellStyle name="Normal 5 14 3 2" xfId="35463"/>
    <cellStyle name="Normal 5 14 3 3" xfId="35464"/>
    <cellStyle name="Normal 5 14 4" xfId="14303"/>
    <cellStyle name="Normal 5 14 4 2" xfId="35465"/>
    <cellStyle name="Normal 5 14 4 3" xfId="35466"/>
    <cellStyle name="Normal 5 14 5" xfId="14304"/>
    <cellStyle name="Normal 5 14 5 2" xfId="35467"/>
    <cellStyle name="Normal 5 14 5 3" xfId="35468"/>
    <cellStyle name="Normal 5 14 6" xfId="35469"/>
    <cellStyle name="Normal 5 14 7" xfId="35470"/>
    <cellStyle name="Normal 5 15" xfId="14305"/>
    <cellStyle name="Normal 5 15 2" xfId="14306"/>
    <cellStyle name="Normal 5 15 2 2" xfId="35471"/>
    <cellStyle name="Normal 5 15 2 3" xfId="35472"/>
    <cellStyle name="Normal 5 15 3" xfId="14307"/>
    <cellStyle name="Normal 5 15 3 2" xfId="35473"/>
    <cellStyle name="Normal 5 15 3 3" xfId="35474"/>
    <cellStyle name="Normal 5 15 4" xfId="14308"/>
    <cellStyle name="Normal 5 15 4 2" xfId="35475"/>
    <cellStyle name="Normal 5 15 4 3" xfId="35476"/>
    <cellStyle name="Normal 5 15 5" xfId="14309"/>
    <cellStyle name="Normal 5 15 5 2" xfId="35477"/>
    <cellStyle name="Normal 5 15 5 3" xfId="35478"/>
    <cellStyle name="Normal 5 15 6" xfId="35479"/>
    <cellStyle name="Normal 5 15 7" xfId="35480"/>
    <cellStyle name="Normal 5 16" xfId="14310"/>
    <cellStyle name="Normal 5 16 2" xfId="14311"/>
    <cellStyle name="Normal 5 16 2 2" xfId="35481"/>
    <cellStyle name="Normal 5 16 2 3" xfId="35482"/>
    <cellStyle name="Normal 5 16 3" xfId="14312"/>
    <cellStyle name="Normal 5 16 3 2" xfId="35483"/>
    <cellStyle name="Normal 5 16 3 3" xfId="35484"/>
    <cellStyle name="Normal 5 16 4" xfId="14313"/>
    <cellStyle name="Normal 5 16 4 2" xfId="35485"/>
    <cellStyle name="Normal 5 16 4 3" xfId="35486"/>
    <cellStyle name="Normal 5 16 5" xfId="14314"/>
    <cellStyle name="Normal 5 16 5 2" xfId="35487"/>
    <cellStyle name="Normal 5 16 5 3" xfId="35488"/>
    <cellStyle name="Normal 5 16 6" xfId="35489"/>
    <cellStyle name="Normal 5 16 7" xfId="35490"/>
    <cellStyle name="Normal 5 17" xfId="14315"/>
    <cellStyle name="Normal 5 17 2" xfId="14316"/>
    <cellStyle name="Normal 5 17 2 2" xfId="35491"/>
    <cellStyle name="Normal 5 17 2 3" xfId="35492"/>
    <cellStyle name="Normal 5 17 3" xfId="14317"/>
    <cellStyle name="Normal 5 17 3 2" xfId="35493"/>
    <cellStyle name="Normal 5 17 3 3" xfId="35494"/>
    <cellStyle name="Normal 5 17 4" xfId="14318"/>
    <cellStyle name="Normal 5 17 4 2" xfId="35495"/>
    <cellStyle name="Normal 5 17 4 3" xfId="35496"/>
    <cellStyle name="Normal 5 17 5" xfId="14319"/>
    <cellStyle name="Normal 5 17 5 2" xfId="35497"/>
    <cellStyle name="Normal 5 17 5 3" xfId="35498"/>
    <cellStyle name="Normal 5 17 6" xfId="35499"/>
    <cellStyle name="Normal 5 17 7" xfId="35500"/>
    <cellStyle name="Normal 5 18" xfId="14320"/>
    <cellStyle name="Normal 5 18 2" xfId="14321"/>
    <cellStyle name="Normal 5 18 2 2" xfId="35501"/>
    <cellStyle name="Normal 5 18 2 3" xfId="35502"/>
    <cellStyle name="Normal 5 18 3" xfId="14322"/>
    <cellStyle name="Normal 5 18 3 2" xfId="35503"/>
    <cellStyle name="Normal 5 18 3 3" xfId="35504"/>
    <cellStyle name="Normal 5 18 4" xfId="14323"/>
    <cellStyle name="Normal 5 18 4 2" xfId="35505"/>
    <cellStyle name="Normal 5 18 4 3" xfId="35506"/>
    <cellStyle name="Normal 5 18 5" xfId="14324"/>
    <cellStyle name="Normal 5 18 5 2" xfId="35507"/>
    <cellStyle name="Normal 5 18 5 3" xfId="35508"/>
    <cellStyle name="Normal 5 18 6" xfId="35509"/>
    <cellStyle name="Normal 5 18 7" xfId="35510"/>
    <cellStyle name="Normal 5 19" xfId="14325"/>
    <cellStyle name="Normal 5 19 2" xfId="14326"/>
    <cellStyle name="Normal 5 19 2 2" xfId="35511"/>
    <cellStyle name="Normal 5 19 2 3" xfId="35512"/>
    <cellStyle name="Normal 5 19 3" xfId="14327"/>
    <cellStyle name="Normal 5 19 3 2" xfId="35513"/>
    <cellStyle name="Normal 5 19 3 3" xfId="35514"/>
    <cellStyle name="Normal 5 19 4" xfId="14328"/>
    <cellStyle name="Normal 5 19 4 2" xfId="35515"/>
    <cellStyle name="Normal 5 19 4 3" xfId="35516"/>
    <cellStyle name="Normal 5 19 5" xfId="14329"/>
    <cellStyle name="Normal 5 19 5 2" xfId="35517"/>
    <cellStyle name="Normal 5 19 5 3" xfId="35518"/>
    <cellStyle name="Normal 5 19 6" xfId="35519"/>
    <cellStyle name="Normal 5 19 7" xfId="35520"/>
    <cellStyle name="Normal 5 2" xfId="14330"/>
    <cellStyle name="Normal 5 2 10" xfId="14331"/>
    <cellStyle name="Normal 5 2 10 2" xfId="35521"/>
    <cellStyle name="Normal 5 2 10 3" xfId="35522"/>
    <cellStyle name="Normal 5 2 11" xfId="14332"/>
    <cellStyle name="Normal 5 2 11 2" xfId="35523"/>
    <cellStyle name="Normal 5 2 11 3" xfId="35524"/>
    <cellStyle name="Normal 5 2 12" xfId="14333"/>
    <cellStyle name="Normal 5 2 12 2" xfId="35525"/>
    <cellStyle name="Normal 5 2 12 3" xfId="35526"/>
    <cellStyle name="Normal 5 2 13" xfId="14334"/>
    <cellStyle name="Normal 5 2 13 2" xfId="35527"/>
    <cellStyle name="Normal 5 2 13 3" xfId="35528"/>
    <cellStyle name="Normal 5 2 14" xfId="14335"/>
    <cellStyle name="Normal 5 2 14 2" xfId="35529"/>
    <cellStyle name="Normal 5 2 14 3" xfId="35530"/>
    <cellStyle name="Normal 5 2 15" xfId="14336"/>
    <cellStyle name="Normal 5 2 15 2" xfId="35531"/>
    <cellStyle name="Normal 5 2 15 3" xfId="35532"/>
    <cellStyle name="Normal 5 2 16" xfId="14337"/>
    <cellStyle name="Normal 5 2 16 2" xfId="35533"/>
    <cellStyle name="Normal 5 2 16 3" xfId="35534"/>
    <cellStyle name="Normal 5 2 17" xfId="14338"/>
    <cellStyle name="Normal 5 2 17 2" xfId="35535"/>
    <cellStyle name="Normal 5 2 17 3" xfId="35536"/>
    <cellStyle name="Normal 5 2 18" xfId="14339"/>
    <cellStyle name="Normal 5 2 18 2" xfId="35537"/>
    <cellStyle name="Normal 5 2 18 3" xfId="35538"/>
    <cellStyle name="Normal 5 2 19" xfId="14340"/>
    <cellStyle name="Normal 5 2 19 2" xfId="35539"/>
    <cellStyle name="Normal 5 2 19 3" xfId="35540"/>
    <cellStyle name="Normal 5 2 2" xfId="14341"/>
    <cellStyle name="Normal 5 2 2 10" xfId="14342"/>
    <cellStyle name="Normal 5 2 2 10 2" xfId="14343"/>
    <cellStyle name="Normal 5 2 2 10 2 2" xfId="35541"/>
    <cellStyle name="Normal 5 2 2 10 2 3" xfId="35542"/>
    <cellStyle name="Normal 5 2 2 10 3" xfId="14344"/>
    <cellStyle name="Normal 5 2 2 10 3 2" xfId="35543"/>
    <cellStyle name="Normal 5 2 2 10 3 3" xfId="35544"/>
    <cellStyle name="Normal 5 2 2 10 4" xfId="14345"/>
    <cellStyle name="Normal 5 2 2 10 4 2" xfId="35545"/>
    <cellStyle name="Normal 5 2 2 10 4 3" xfId="35546"/>
    <cellStyle name="Normal 5 2 2 10 5" xfId="14346"/>
    <cellStyle name="Normal 5 2 2 10 5 2" xfId="35547"/>
    <cellStyle name="Normal 5 2 2 10 5 3" xfId="35548"/>
    <cellStyle name="Normal 5 2 2 10 6" xfId="35549"/>
    <cellStyle name="Normal 5 2 2 10 7" xfId="35550"/>
    <cellStyle name="Normal 5 2 2 11" xfId="14347"/>
    <cellStyle name="Normal 5 2 2 11 2" xfId="14348"/>
    <cellStyle name="Normal 5 2 2 11 2 2" xfId="35551"/>
    <cellStyle name="Normal 5 2 2 11 2 3" xfId="35552"/>
    <cellStyle name="Normal 5 2 2 11 3" xfId="14349"/>
    <cellStyle name="Normal 5 2 2 11 3 2" xfId="35553"/>
    <cellStyle name="Normal 5 2 2 11 3 3" xfId="35554"/>
    <cellStyle name="Normal 5 2 2 11 4" xfId="14350"/>
    <cellStyle name="Normal 5 2 2 11 4 2" xfId="35555"/>
    <cellStyle name="Normal 5 2 2 11 4 3" xfId="35556"/>
    <cellStyle name="Normal 5 2 2 11 5" xfId="14351"/>
    <cellStyle name="Normal 5 2 2 11 5 2" xfId="35557"/>
    <cellStyle name="Normal 5 2 2 11 5 3" xfId="35558"/>
    <cellStyle name="Normal 5 2 2 11 6" xfId="35559"/>
    <cellStyle name="Normal 5 2 2 11 7" xfId="35560"/>
    <cellStyle name="Normal 5 2 2 12" xfId="14352"/>
    <cellStyle name="Normal 5 2 2 12 2" xfId="14353"/>
    <cellStyle name="Normal 5 2 2 12 2 2" xfId="35561"/>
    <cellStyle name="Normal 5 2 2 12 2 3" xfId="35562"/>
    <cellStyle name="Normal 5 2 2 12 3" xfId="14354"/>
    <cellStyle name="Normal 5 2 2 12 3 2" xfId="35563"/>
    <cellStyle name="Normal 5 2 2 12 3 3" xfId="35564"/>
    <cellStyle name="Normal 5 2 2 12 4" xfId="14355"/>
    <cellStyle name="Normal 5 2 2 12 4 2" xfId="35565"/>
    <cellStyle name="Normal 5 2 2 12 4 3" xfId="35566"/>
    <cellStyle name="Normal 5 2 2 12 5" xfId="14356"/>
    <cellStyle name="Normal 5 2 2 12 5 2" xfId="35567"/>
    <cellStyle name="Normal 5 2 2 12 5 3" xfId="35568"/>
    <cellStyle name="Normal 5 2 2 12 6" xfId="35569"/>
    <cellStyle name="Normal 5 2 2 12 7" xfId="35570"/>
    <cellStyle name="Normal 5 2 2 13" xfId="14357"/>
    <cellStyle name="Normal 5 2 2 13 2" xfId="14358"/>
    <cellStyle name="Normal 5 2 2 13 2 2" xfId="35571"/>
    <cellStyle name="Normal 5 2 2 13 2 3" xfId="35572"/>
    <cellStyle name="Normal 5 2 2 13 3" xfId="14359"/>
    <cellStyle name="Normal 5 2 2 13 3 2" xfId="35573"/>
    <cellStyle name="Normal 5 2 2 13 3 3" xfId="35574"/>
    <cellStyle name="Normal 5 2 2 13 4" xfId="14360"/>
    <cellStyle name="Normal 5 2 2 13 4 2" xfId="35575"/>
    <cellStyle name="Normal 5 2 2 13 4 3" xfId="35576"/>
    <cellStyle name="Normal 5 2 2 13 5" xfId="14361"/>
    <cellStyle name="Normal 5 2 2 13 5 2" xfId="35577"/>
    <cellStyle name="Normal 5 2 2 13 5 3" xfId="35578"/>
    <cellStyle name="Normal 5 2 2 13 6" xfId="35579"/>
    <cellStyle name="Normal 5 2 2 13 7" xfId="35580"/>
    <cellStyle name="Normal 5 2 2 14" xfId="14362"/>
    <cellStyle name="Normal 5 2 2 14 2" xfId="14363"/>
    <cellStyle name="Normal 5 2 2 14 2 2" xfId="35581"/>
    <cellStyle name="Normal 5 2 2 14 2 3" xfId="35582"/>
    <cellStyle name="Normal 5 2 2 14 3" xfId="14364"/>
    <cellStyle name="Normal 5 2 2 14 3 2" xfId="35583"/>
    <cellStyle name="Normal 5 2 2 14 3 3" xfId="35584"/>
    <cellStyle name="Normal 5 2 2 14 4" xfId="14365"/>
    <cellStyle name="Normal 5 2 2 14 4 2" xfId="35585"/>
    <cellStyle name="Normal 5 2 2 14 4 3" xfId="35586"/>
    <cellStyle name="Normal 5 2 2 14 5" xfId="14366"/>
    <cellStyle name="Normal 5 2 2 14 5 2" xfId="35587"/>
    <cellStyle name="Normal 5 2 2 14 5 3" xfId="35588"/>
    <cellStyle name="Normal 5 2 2 14 6" xfId="35589"/>
    <cellStyle name="Normal 5 2 2 14 7" xfId="35590"/>
    <cellStyle name="Normal 5 2 2 15" xfId="14367"/>
    <cellStyle name="Normal 5 2 2 15 2" xfId="14368"/>
    <cellStyle name="Normal 5 2 2 15 2 2" xfId="35591"/>
    <cellStyle name="Normal 5 2 2 15 2 3" xfId="35592"/>
    <cellStyle name="Normal 5 2 2 15 3" xfId="14369"/>
    <cellStyle name="Normal 5 2 2 15 3 2" xfId="35593"/>
    <cellStyle name="Normal 5 2 2 15 3 3" xfId="35594"/>
    <cellStyle name="Normal 5 2 2 15 4" xfId="14370"/>
    <cellStyle name="Normal 5 2 2 15 4 2" xfId="35595"/>
    <cellStyle name="Normal 5 2 2 15 4 3" xfId="35596"/>
    <cellStyle name="Normal 5 2 2 15 5" xfId="14371"/>
    <cellStyle name="Normal 5 2 2 15 5 2" xfId="35597"/>
    <cellStyle name="Normal 5 2 2 15 5 3" xfId="35598"/>
    <cellStyle name="Normal 5 2 2 15 6" xfId="35599"/>
    <cellStyle name="Normal 5 2 2 15 7" xfId="35600"/>
    <cellStyle name="Normal 5 2 2 16" xfId="14372"/>
    <cellStyle name="Normal 5 2 2 16 2" xfId="14373"/>
    <cellStyle name="Normal 5 2 2 16 2 2" xfId="35601"/>
    <cellStyle name="Normal 5 2 2 16 2 3" xfId="35602"/>
    <cellStyle name="Normal 5 2 2 16 3" xfId="14374"/>
    <cellStyle name="Normal 5 2 2 16 3 2" xfId="35603"/>
    <cellStyle name="Normal 5 2 2 16 3 3" xfId="35604"/>
    <cellStyle name="Normal 5 2 2 16 4" xfId="14375"/>
    <cellStyle name="Normal 5 2 2 16 4 2" xfId="35605"/>
    <cellStyle name="Normal 5 2 2 16 4 3" xfId="35606"/>
    <cellStyle name="Normal 5 2 2 16 5" xfId="14376"/>
    <cellStyle name="Normal 5 2 2 16 5 2" xfId="35607"/>
    <cellStyle name="Normal 5 2 2 16 5 3" xfId="35608"/>
    <cellStyle name="Normal 5 2 2 16 6" xfId="35609"/>
    <cellStyle name="Normal 5 2 2 16 7" xfId="35610"/>
    <cellStyle name="Normal 5 2 2 17" xfId="14377"/>
    <cellStyle name="Normal 5 2 2 17 2" xfId="14378"/>
    <cellStyle name="Normal 5 2 2 17 2 2" xfId="35611"/>
    <cellStyle name="Normal 5 2 2 17 2 3" xfId="35612"/>
    <cellStyle name="Normal 5 2 2 17 3" xfId="14379"/>
    <cellStyle name="Normal 5 2 2 17 3 2" xfId="35613"/>
    <cellStyle name="Normal 5 2 2 17 3 3" xfId="35614"/>
    <cellStyle name="Normal 5 2 2 17 4" xfId="14380"/>
    <cellStyle name="Normal 5 2 2 17 4 2" xfId="35615"/>
    <cellStyle name="Normal 5 2 2 17 4 3" xfId="35616"/>
    <cellStyle name="Normal 5 2 2 17 5" xfId="14381"/>
    <cellStyle name="Normal 5 2 2 17 5 2" xfId="35617"/>
    <cellStyle name="Normal 5 2 2 17 5 3" xfId="35618"/>
    <cellStyle name="Normal 5 2 2 17 6" xfId="35619"/>
    <cellStyle name="Normal 5 2 2 17 7" xfId="35620"/>
    <cellStyle name="Normal 5 2 2 18" xfId="14382"/>
    <cellStyle name="Normal 5 2 2 18 2" xfId="14383"/>
    <cellStyle name="Normal 5 2 2 18 2 2" xfId="35621"/>
    <cellStyle name="Normal 5 2 2 18 2 3" xfId="35622"/>
    <cellStyle name="Normal 5 2 2 18 3" xfId="14384"/>
    <cellStyle name="Normal 5 2 2 18 3 2" xfId="35623"/>
    <cellStyle name="Normal 5 2 2 18 3 3" xfId="35624"/>
    <cellStyle name="Normal 5 2 2 18 4" xfId="14385"/>
    <cellStyle name="Normal 5 2 2 18 4 2" xfId="35625"/>
    <cellStyle name="Normal 5 2 2 18 4 3" xfId="35626"/>
    <cellStyle name="Normal 5 2 2 18 5" xfId="14386"/>
    <cellStyle name="Normal 5 2 2 18 5 2" xfId="35627"/>
    <cellStyle name="Normal 5 2 2 18 5 3" xfId="35628"/>
    <cellStyle name="Normal 5 2 2 18 6" xfId="35629"/>
    <cellStyle name="Normal 5 2 2 18 7" xfId="35630"/>
    <cellStyle name="Normal 5 2 2 19" xfId="14387"/>
    <cellStyle name="Normal 5 2 2 19 2" xfId="14388"/>
    <cellStyle name="Normal 5 2 2 19 2 2" xfId="35631"/>
    <cellStyle name="Normal 5 2 2 19 2 3" xfId="35632"/>
    <cellStyle name="Normal 5 2 2 19 3" xfId="14389"/>
    <cellStyle name="Normal 5 2 2 19 3 2" xfId="35633"/>
    <cellStyle name="Normal 5 2 2 19 3 3" xfId="35634"/>
    <cellStyle name="Normal 5 2 2 19 4" xfId="14390"/>
    <cellStyle name="Normal 5 2 2 19 4 2" xfId="35635"/>
    <cellStyle name="Normal 5 2 2 19 4 3" xfId="35636"/>
    <cellStyle name="Normal 5 2 2 19 5" xfId="14391"/>
    <cellStyle name="Normal 5 2 2 19 5 2" xfId="35637"/>
    <cellStyle name="Normal 5 2 2 19 5 3" xfId="35638"/>
    <cellStyle name="Normal 5 2 2 19 6" xfId="35639"/>
    <cellStyle name="Normal 5 2 2 19 7" xfId="35640"/>
    <cellStyle name="Normal 5 2 2 2" xfId="14392"/>
    <cellStyle name="Normal 5 2 2 2 2" xfId="14393"/>
    <cellStyle name="Normal 5 2 2 2 2 2" xfId="14394"/>
    <cellStyle name="Normal 5 2 2 2 2 2 2" xfId="35641"/>
    <cellStyle name="Normal 5 2 2 2 2 2 3" xfId="35642"/>
    <cellStyle name="Normal 5 2 2 2 2 3" xfId="14395"/>
    <cellStyle name="Normal 5 2 2 2 2 3 2" xfId="35643"/>
    <cellStyle name="Normal 5 2 2 2 2 3 3" xfId="35644"/>
    <cellStyle name="Normal 5 2 2 2 2 4" xfId="14396"/>
    <cellStyle name="Normal 5 2 2 2 2 4 2" xfId="35645"/>
    <cellStyle name="Normal 5 2 2 2 2 4 3" xfId="35646"/>
    <cellStyle name="Normal 5 2 2 2 2 5" xfId="14397"/>
    <cellStyle name="Normal 5 2 2 2 2 5 2" xfId="35647"/>
    <cellStyle name="Normal 5 2 2 2 2 5 3" xfId="35648"/>
    <cellStyle name="Normal 5 2 2 2 2 6" xfId="35649"/>
    <cellStyle name="Normal 5 2 2 2 2 7" xfId="35650"/>
    <cellStyle name="Normal 5 2 2 2 3" xfId="35651"/>
    <cellStyle name="Normal 5 2 2 2 4" xfId="35652"/>
    <cellStyle name="Normal 5 2 2 20" xfId="14398"/>
    <cellStyle name="Normal 5 2 2 20 2" xfId="14399"/>
    <cellStyle name="Normal 5 2 2 20 2 2" xfId="35653"/>
    <cellStyle name="Normal 5 2 2 20 2 3" xfId="35654"/>
    <cellStyle name="Normal 5 2 2 20 3" xfId="14400"/>
    <cellStyle name="Normal 5 2 2 20 3 2" xfId="35655"/>
    <cellStyle name="Normal 5 2 2 20 3 3" xfId="35656"/>
    <cellStyle name="Normal 5 2 2 20 4" xfId="14401"/>
    <cellStyle name="Normal 5 2 2 20 4 2" xfId="35657"/>
    <cellStyle name="Normal 5 2 2 20 4 3" xfId="35658"/>
    <cellStyle name="Normal 5 2 2 20 5" xfId="14402"/>
    <cellStyle name="Normal 5 2 2 20 5 2" xfId="35659"/>
    <cellStyle name="Normal 5 2 2 20 5 3" xfId="35660"/>
    <cellStyle name="Normal 5 2 2 20 6" xfId="35661"/>
    <cellStyle name="Normal 5 2 2 20 7" xfId="35662"/>
    <cellStyle name="Normal 5 2 2 21" xfId="14403"/>
    <cellStyle name="Normal 5 2 2 21 2" xfId="35663"/>
    <cellStyle name="Normal 5 2 2 21 3" xfId="35664"/>
    <cellStyle name="Normal 5 2 2 22" xfId="14404"/>
    <cellStyle name="Normal 5 2 2 22 2" xfId="35665"/>
    <cellStyle name="Normal 5 2 2 22 3" xfId="35666"/>
    <cellStyle name="Normal 5 2 2 23" xfId="14405"/>
    <cellStyle name="Normal 5 2 2 23 2" xfId="35667"/>
    <cellStyle name="Normal 5 2 2 23 3" xfId="35668"/>
    <cellStyle name="Normal 5 2 2 24" xfId="14406"/>
    <cellStyle name="Normal 5 2 2 24 2" xfId="35669"/>
    <cellStyle name="Normal 5 2 2 24 3" xfId="35670"/>
    <cellStyle name="Normal 5 2 2 25" xfId="35671"/>
    <cellStyle name="Normal 5 2 2 26" xfId="35672"/>
    <cellStyle name="Normal 5 2 2 3" xfId="14407"/>
    <cellStyle name="Normal 5 2 2 3 2" xfId="14408"/>
    <cellStyle name="Normal 5 2 2 3 2 2" xfId="35673"/>
    <cellStyle name="Normal 5 2 2 3 2 3" xfId="35674"/>
    <cellStyle name="Normal 5 2 2 3 3" xfId="14409"/>
    <cellStyle name="Normal 5 2 2 3 3 2" xfId="35675"/>
    <cellStyle name="Normal 5 2 2 3 3 3" xfId="35676"/>
    <cellStyle name="Normal 5 2 2 3 4" xfId="14410"/>
    <cellStyle name="Normal 5 2 2 3 4 2" xfId="35677"/>
    <cellStyle name="Normal 5 2 2 3 4 3" xfId="35678"/>
    <cellStyle name="Normal 5 2 2 3 5" xfId="14411"/>
    <cellStyle name="Normal 5 2 2 3 5 2" xfId="35679"/>
    <cellStyle name="Normal 5 2 2 3 5 3" xfId="35680"/>
    <cellStyle name="Normal 5 2 2 3 6" xfId="35681"/>
    <cellStyle name="Normal 5 2 2 3 7" xfId="35682"/>
    <cellStyle name="Normal 5 2 2 4" xfId="14412"/>
    <cellStyle name="Normal 5 2 2 4 2" xfId="14413"/>
    <cellStyle name="Normal 5 2 2 4 2 2" xfId="35683"/>
    <cellStyle name="Normal 5 2 2 4 2 3" xfId="35684"/>
    <cellStyle name="Normal 5 2 2 4 3" xfId="14414"/>
    <cellStyle name="Normal 5 2 2 4 3 2" xfId="35685"/>
    <cellStyle name="Normal 5 2 2 4 3 3" xfId="35686"/>
    <cellStyle name="Normal 5 2 2 4 4" xfId="14415"/>
    <cellStyle name="Normal 5 2 2 4 4 2" xfId="35687"/>
    <cellStyle name="Normal 5 2 2 4 4 3" xfId="35688"/>
    <cellStyle name="Normal 5 2 2 4 5" xfId="14416"/>
    <cellStyle name="Normal 5 2 2 4 5 2" xfId="35689"/>
    <cellStyle name="Normal 5 2 2 4 5 3" xfId="35690"/>
    <cellStyle name="Normal 5 2 2 4 6" xfId="35691"/>
    <cellStyle name="Normal 5 2 2 4 7" xfId="35692"/>
    <cellStyle name="Normal 5 2 2 5" xfId="14417"/>
    <cellStyle name="Normal 5 2 2 5 2" xfId="14418"/>
    <cellStyle name="Normal 5 2 2 5 2 2" xfId="35693"/>
    <cellStyle name="Normal 5 2 2 5 2 3" xfId="35694"/>
    <cellStyle name="Normal 5 2 2 5 3" xfId="14419"/>
    <cellStyle name="Normal 5 2 2 5 3 2" xfId="35695"/>
    <cellStyle name="Normal 5 2 2 5 3 3" xfId="35696"/>
    <cellStyle name="Normal 5 2 2 5 4" xfId="14420"/>
    <cellStyle name="Normal 5 2 2 5 4 2" xfId="35697"/>
    <cellStyle name="Normal 5 2 2 5 4 3" xfId="35698"/>
    <cellStyle name="Normal 5 2 2 5 5" xfId="14421"/>
    <cellStyle name="Normal 5 2 2 5 5 2" xfId="35699"/>
    <cellStyle name="Normal 5 2 2 5 5 3" xfId="35700"/>
    <cellStyle name="Normal 5 2 2 5 6" xfId="35701"/>
    <cellStyle name="Normal 5 2 2 5 7" xfId="35702"/>
    <cellStyle name="Normal 5 2 2 6" xfId="14422"/>
    <cellStyle name="Normal 5 2 2 6 2" xfId="14423"/>
    <cellStyle name="Normal 5 2 2 6 2 2" xfId="35703"/>
    <cellStyle name="Normal 5 2 2 6 2 3" xfId="35704"/>
    <cellStyle name="Normal 5 2 2 6 3" xfId="14424"/>
    <cellStyle name="Normal 5 2 2 6 3 2" xfId="35705"/>
    <cellStyle name="Normal 5 2 2 6 3 3" xfId="35706"/>
    <cellStyle name="Normal 5 2 2 6 4" xfId="14425"/>
    <cellStyle name="Normal 5 2 2 6 4 2" xfId="35707"/>
    <cellStyle name="Normal 5 2 2 6 4 3" xfId="35708"/>
    <cellStyle name="Normal 5 2 2 6 5" xfId="14426"/>
    <cellStyle name="Normal 5 2 2 6 5 2" xfId="35709"/>
    <cellStyle name="Normal 5 2 2 6 5 3" xfId="35710"/>
    <cellStyle name="Normal 5 2 2 6 6" xfId="35711"/>
    <cellStyle name="Normal 5 2 2 6 7" xfId="35712"/>
    <cellStyle name="Normal 5 2 2 7" xfId="14427"/>
    <cellStyle name="Normal 5 2 2 7 2" xfId="14428"/>
    <cellStyle name="Normal 5 2 2 7 2 2" xfId="35713"/>
    <cellStyle name="Normal 5 2 2 7 2 3" xfId="35714"/>
    <cellStyle name="Normal 5 2 2 7 3" xfId="14429"/>
    <cellStyle name="Normal 5 2 2 7 3 2" xfId="35715"/>
    <cellStyle name="Normal 5 2 2 7 3 3" xfId="35716"/>
    <cellStyle name="Normal 5 2 2 7 4" xfId="14430"/>
    <cellStyle name="Normal 5 2 2 7 4 2" xfId="35717"/>
    <cellStyle name="Normal 5 2 2 7 4 3" xfId="35718"/>
    <cellStyle name="Normal 5 2 2 7 5" xfId="14431"/>
    <cellStyle name="Normal 5 2 2 7 5 2" xfId="35719"/>
    <cellStyle name="Normal 5 2 2 7 5 3" xfId="35720"/>
    <cellStyle name="Normal 5 2 2 7 6" xfId="35721"/>
    <cellStyle name="Normal 5 2 2 7 7" xfId="35722"/>
    <cellStyle name="Normal 5 2 2 8" xfId="14432"/>
    <cellStyle name="Normal 5 2 2 8 2" xfId="14433"/>
    <cellStyle name="Normal 5 2 2 8 2 2" xfId="35723"/>
    <cellStyle name="Normal 5 2 2 8 2 3" xfId="35724"/>
    <cellStyle name="Normal 5 2 2 8 3" xfId="14434"/>
    <cellStyle name="Normal 5 2 2 8 3 2" xfId="35725"/>
    <cellStyle name="Normal 5 2 2 8 3 3" xfId="35726"/>
    <cellStyle name="Normal 5 2 2 8 4" xfId="14435"/>
    <cellStyle name="Normal 5 2 2 8 4 2" xfId="35727"/>
    <cellStyle name="Normal 5 2 2 8 4 3" xfId="35728"/>
    <cellStyle name="Normal 5 2 2 8 5" xfId="14436"/>
    <cellStyle name="Normal 5 2 2 8 5 2" xfId="35729"/>
    <cellStyle name="Normal 5 2 2 8 5 3" xfId="35730"/>
    <cellStyle name="Normal 5 2 2 8 6" xfId="35731"/>
    <cellStyle name="Normal 5 2 2 8 7" xfId="35732"/>
    <cellStyle name="Normal 5 2 2 9" xfId="14437"/>
    <cellStyle name="Normal 5 2 2 9 2" xfId="14438"/>
    <cellStyle name="Normal 5 2 2 9 2 2" xfId="35733"/>
    <cellStyle name="Normal 5 2 2 9 2 3" xfId="35734"/>
    <cellStyle name="Normal 5 2 2 9 3" xfId="14439"/>
    <cellStyle name="Normal 5 2 2 9 3 2" xfId="35735"/>
    <cellStyle name="Normal 5 2 2 9 3 3" xfId="35736"/>
    <cellStyle name="Normal 5 2 2 9 4" xfId="14440"/>
    <cellStyle name="Normal 5 2 2 9 4 2" xfId="35737"/>
    <cellStyle name="Normal 5 2 2 9 4 3" xfId="35738"/>
    <cellStyle name="Normal 5 2 2 9 5" xfId="14441"/>
    <cellStyle name="Normal 5 2 2 9 5 2" xfId="35739"/>
    <cellStyle name="Normal 5 2 2 9 5 3" xfId="35740"/>
    <cellStyle name="Normal 5 2 2 9 6" xfId="35741"/>
    <cellStyle name="Normal 5 2 2 9 7" xfId="35742"/>
    <cellStyle name="Normal 5 2 20" xfId="14442"/>
    <cellStyle name="Normal 5 2 20 2" xfId="35743"/>
    <cellStyle name="Normal 5 2 20 3" xfId="35744"/>
    <cellStyle name="Normal 5 2 21" xfId="35745"/>
    <cellStyle name="Normal 5 2 22" xfId="35746"/>
    <cellStyle name="Normal 5 2 3" xfId="14443"/>
    <cellStyle name="Normal 5 2 3 2" xfId="14444"/>
    <cellStyle name="Normal 5 2 3 2 2" xfId="35747"/>
    <cellStyle name="Normal 5 2 3 2 3" xfId="35748"/>
    <cellStyle name="Normal 5 2 3 3" xfId="14445"/>
    <cellStyle name="Normal 5 2 3 3 2" xfId="35749"/>
    <cellStyle name="Normal 5 2 3 3 3" xfId="35750"/>
    <cellStyle name="Normal 5 2 3 4" xfId="14446"/>
    <cellStyle name="Normal 5 2 3 4 2" xfId="35751"/>
    <cellStyle name="Normal 5 2 3 4 3" xfId="35752"/>
    <cellStyle name="Normal 5 2 3 5" xfId="14447"/>
    <cellStyle name="Normal 5 2 3 5 2" xfId="35753"/>
    <cellStyle name="Normal 5 2 3 5 3" xfId="35754"/>
    <cellStyle name="Normal 5 2 3 6" xfId="14448"/>
    <cellStyle name="Normal 5 2 3 6 2" xfId="35755"/>
    <cellStyle name="Normal 5 2 3 6 3" xfId="35756"/>
    <cellStyle name="Normal 5 2 3 7" xfId="35757"/>
    <cellStyle name="Normal 5 2 3 8" xfId="35758"/>
    <cellStyle name="Normal 5 2 4" xfId="14449"/>
    <cellStyle name="Normal 5 2 4 2" xfId="35759"/>
    <cellStyle name="Normal 5 2 4 3" xfId="35760"/>
    <cellStyle name="Normal 5 2 5" xfId="14450"/>
    <cellStyle name="Normal 5 2 5 2" xfId="35761"/>
    <cellStyle name="Normal 5 2 5 3" xfId="35762"/>
    <cellStyle name="Normal 5 2 6" xfId="14451"/>
    <cellStyle name="Normal 5 2 6 2" xfId="35763"/>
    <cellStyle name="Normal 5 2 6 3" xfId="35764"/>
    <cellStyle name="Normal 5 2 7" xfId="14452"/>
    <cellStyle name="Normal 5 2 7 2" xfId="35765"/>
    <cellStyle name="Normal 5 2 7 3" xfId="35766"/>
    <cellStyle name="Normal 5 2 8" xfId="14453"/>
    <cellStyle name="Normal 5 2 8 2" xfId="35767"/>
    <cellStyle name="Normal 5 2 8 3" xfId="35768"/>
    <cellStyle name="Normal 5 2 9" xfId="14454"/>
    <cellStyle name="Normal 5 2 9 2" xfId="35769"/>
    <cellStyle name="Normal 5 2 9 3" xfId="35770"/>
    <cellStyle name="Normal 5 20" xfId="14455"/>
    <cellStyle name="Normal 5 20 2" xfId="14456"/>
    <cellStyle name="Normal 5 20 2 2" xfId="35771"/>
    <cellStyle name="Normal 5 20 2 3" xfId="35772"/>
    <cellStyle name="Normal 5 20 3" xfId="14457"/>
    <cellStyle name="Normal 5 20 3 2" xfId="35773"/>
    <cellStyle name="Normal 5 20 3 3" xfId="35774"/>
    <cellStyle name="Normal 5 20 4" xfId="14458"/>
    <cellStyle name="Normal 5 20 4 2" xfId="35775"/>
    <cellStyle name="Normal 5 20 4 3" xfId="35776"/>
    <cellStyle name="Normal 5 20 5" xfId="14459"/>
    <cellStyle name="Normal 5 20 5 2" xfId="35777"/>
    <cellStyle name="Normal 5 20 5 3" xfId="35778"/>
    <cellStyle name="Normal 5 20 6" xfId="35779"/>
    <cellStyle name="Normal 5 20 7" xfId="35780"/>
    <cellStyle name="Normal 5 21" xfId="14460"/>
    <cellStyle name="Normal 5 21 2" xfId="14461"/>
    <cellStyle name="Normal 5 21 2 2" xfId="35781"/>
    <cellStyle name="Normal 5 21 2 3" xfId="35782"/>
    <cellStyle name="Normal 5 21 3" xfId="14462"/>
    <cellStyle name="Normal 5 21 3 2" xfId="35783"/>
    <cellStyle name="Normal 5 21 3 3" xfId="35784"/>
    <cellStyle name="Normal 5 21 4" xfId="14463"/>
    <cellStyle name="Normal 5 21 4 2" xfId="35785"/>
    <cellStyle name="Normal 5 21 4 3" xfId="35786"/>
    <cellStyle name="Normal 5 21 5" xfId="14464"/>
    <cellStyle name="Normal 5 21 5 2" xfId="35787"/>
    <cellStyle name="Normal 5 21 5 3" xfId="35788"/>
    <cellStyle name="Normal 5 21 6" xfId="35789"/>
    <cellStyle name="Normal 5 21 7" xfId="35790"/>
    <cellStyle name="Normal 5 22" xfId="14465"/>
    <cellStyle name="Normal 5 22 2" xfId="35791"/>
    <cellStyle name="Normal 5 22 3" xfId="35792"/>
    <cellStyle name="Normal 5 23" xfId="14466"/>
    <cellStyle name="Normal 5 23 2" xfId="35793"/>
    <cellStyle name="Normal 5 23 3" xfId="35794"/>
    <cellStyle name="Normal 5 24" xfId="14467"/>
    <cellStyle name="Normal 5 24 2" xfId="35795"/>
    <cellStyle name="Normal 5 24 3" xfId="35796"/>
    <cellStyle name="Normal 5 25" xfId="14468"/>
    <cellStyle name="Normal 5 25 2" xfId="35797"/>
    <cellStyle name="Normal 5 25 3" xfId="35798"/>
    <cellStyle name="Normal 5 26" xfId="35799"/>
    <cellStyle name="Normal 5 27" xfId="35800"/>
    <cellStyle name="Normal 5 3" xfId="14469"/>
    <cellStyle name="Normal 5 3 2" xfId="14470"/>
    <cellStyle name="Normal 5 3 2 2" xfId="14471"/>
    <cellStyle name="Normal 5 3 2 2 2" xfId="35801"/>
    <cellStyle name="Normal 5 3 2 2 3" xfId="35802"/>
    <cellStyle name="Normal 5 3 2 3" xfId="14472"/>
    <cellStyle name="Normal 5 3 2 3 2" xfId="35803"/>
    <cellStyle name="Normal 5 3 2 3 3" xfId="35804"/>
    <cellStyle name="Normal 5 3 2 4" xfId="14473"/>
    <cellStyle name="Normal 5 3 2 4 2" xfId="35805"/>
    <cellStyle name="Normal 5 3 2 4 3" xfId="35806"/>
    <cellStyle name="Normal 5 3 2 5" xfId="14474"/>
    <cellStyle name="Normal 5 3 2 5 2" xfId="35807"/>
    <cellStyle name="Normal 5 3 2 5 3" xfId="35808"/>
    <cellStyle name="Normal 5 3 2 6" xfId="35809"/>
    <cellStyle name="Normal 5 3 2 7" xfId="35810"/>
    <cellStyle name="Normal 5 3 3" xfId="35811"/>
    <cellStyle name="Normal 5 3 4" xfId="35812"/>
    <cellStyle name="Normal 5 4" xfId="14475"/>
    <cellStyle name="Normal 5 4 2" xfId="14476"/>
    <cellStyle name="Normal 5 4 2 2" xfId="35813"/>
    <cellStyle name="Normal 5 4 2 3" xfId="35814"/>
    <cellStyle name="Normal 5 4 3" xfId="14477"/>
    <cellStyle name="Normal 5 4 3 2" xfId="35815"/>
    <cellStyle name="Normal 5 4 3 3" xfId="35816"/>
    <cellStyle name="Normal 5 4 4" xfId="14478"/>
    <cellStyle name="Normal 5 4 4 2" xfId="35817"/>
    <cellStyle name="Normal 5 4 4 3" xfId="35818"/>
    <cellStyle name="Normal 5 4 5" xfId="14479"/>
    <cellStyle name="Normal 5 4 5 2" xfId="35819"/>
    <cellStyle name="Normal 5 4 5 3" xfId="35820"/>
    <cellStyle name="Normal 5 4 6" xfId="35821"/>
    <cellStyle name="Normal 5 4 7" xfId="35822"/>
    <cellStyle name="Normal 5 5" xfId="14480"/>
    <cellStyle name="Normal 5 5 2" xfId="14481"/>
    <cellStyle name="Normal 5 5 2 2" xfId="35823"/>
    <cellStyle name="Normal 5 5 2 3" xfId="35824"/>
    <cellStyle name="Normal 5 5 3" xfId="14482"/>
    <cellStyle name="Normal 5 5 3 2" xfId="35825"/>
    <cellStyle name="Normal 5 5 3 3" xfId="35826"/>
    <cellStyle name="Normal 5 5 4" xfId="14483"/>
    <cellStyle name="Normal 5 5 4 2" xfId="35827"/>
    <cellStyle name="Normal 5 5 4 3" xfId="35828"/>
    <cellStyle name="Normal 5 5 5" xfId="14484"/>
    <cellStyle name="Normal 5 5 5 2" xfId="35829"/>
    <cellStyle name="Normal 5 5 5 3" xfId="35830"/>
    <cellStyle name="Normal 5 5 6" xfId="35831"/>
    <cellStyle name="Normal 5 5 7" xfId="35832"/>
    <cellStyle name="Normal 5 6" xfId="14485"/>
    <cellStyle name="Normal 5 6 2" xfId="14486"/>
    <cellStyle name="Normal 5 6 2 2" xfId="35833"/>
    <cellStyle name="Normal 5 6 2 3" xfId="35834"/>
    <cellStyle name="Normal 5 6 3" xfId="14487"/>
    <cellStyle name="Normal 5 6 3 2" xfId="35835"/>
    <cellStyle name="Normal 5 6 3 3" xfId="35836"/>
    <cellStyle name="Normal 5 6 4" xfId="14488"/>
    <cellStyle name="Normal 5 6 4 2" xfId="35837"/>
    <cellStyle name="Normal 5 6 4 3" xfId="35838"/>
    <cellStyle name="Normal 5 6 5" xfId="14489"/>
    <cellStyle name="Normal 5 6 5 2" xfId="35839"/>
    <cellStyle name="Normal 5 6 5 3" xfId="35840"/>
    <cellStyle name="Normal 5 6 6" xfId="35841"/>
    <cellStyle name="Normal 5 6 7" xfId="35842"/>
    <cellStyle name="Normal 5 7" xfId="14490"/>
    <cellStyle name="Normal 5 7 2" xfId="14491"/>
    <cellStyle name="Normal 5 7 2 2" xfId="35843"/>
    <cellStyle name="Normal 5 7 2 3" xfId="35844"/>
    <cellStyle name="Normal 5 7 3" xfId="14492"/>
    <cellStyle name="Normal 5 7 3 2" xfId="35845"/>
    <cellStyle name="Normal 5 7 3 3" xfId="35846"/>
    <cellStyle name="Normal 5 7 4" xfId="14493"/>
    <cellStyle name="Normal 5 7 4 2" xfId="35847"/>
    <cellStyle name="Normal 5 7 4 3" xfId="35848"/>
    <cellStyle name="Normal 5 7 5" xfId="14494"/>
    <cellStyle name="Normal 5 7 5 2" xfId="35849"/>
    <cellStyle name="Normal 5 7 5 3" xfId="35850"/>
    <cellStyle name="Normal 5 7 6" xfId="35851"/>
    <cellStyle name="Normal 5 7 7" xfId="35852"/>
    <cellStyle name="Normal 5 8" xfId="14495"/>
    <cellStyle name="Normal 5 8 2" xfId="14496"/>
    <cellStyle name="Normal 5 8 2 2" xfId="35853"/>
    <cellStyle name="Normal 5 8 2 3" xfId="35854"/>
    <cellStyle name="Normal 5 8 3" xfId="14497"/>
    <cellStyle name="Normal 5 8 3 2" xfId="35855"/>
    <cellStyle name="Normal 5 8 3 3" xfId="35856"/>
    <cellStyle name="Normal 5 8 4" xfId="14498"/>
    <cellStyle name="Normal 5 8 4 2" xfId="35857"/>
    <cellStyle name="Normal 5 8 4 3" xfId="35858"/>
    <cellStyle name="Normal 5 8 5" xfId="14499"/>
    <cellStyle name="Normal 5 8 5 2" xfId="35859"/>
    <cellStyle name="Normal 5 8 5 3" xfId="35860"/>
    <cellStyle name="Normal 5 8 6" xfId="35861"/>
    <cellStyle name="Normal 5 8 7" xfId="35862"/>
    <cellStyle name="Normal 5 9" xfId="14500"/>
    <cellStyle name="Normal 5 9 2" xfId="14501"/>
    <cellStyle name="Normal 5 9 2 2" xfId="35863"/>
    <cellStyle name="Normal 5 9 2 3" xfId="35864"/>
    <cellStyle name="Normal 5 9 3" xfId="14502"/>
    <cellStyle name="Normal 5 9 3 2" xfId="35865"/>
    <cellStyle name="Normal 5 9 3 3" xfId="35866"/>
    <cellStyle name="Normal 5 9 4" xfId="14503"/>
    <cellStyle name="Normal 5 9 4 2" xfId="35867"/>
    <cellStyle name="Normal 5 9 4 3" xfId="35868"/>
    <cellStyle name="Normal 5 9 5" xfId="14504"/>
    <cellStyle name="Normal 5 9 5 2" xfId="35869"/>
    <cellStyle name="Normal 5 9 5 3" xfId="35870"/>
    <cellStyle name="Normal 5 9 6" xfId="35871"/>
    <cellStyle name="Normal 5 9 7" xfId="35872"/>
    <cellStyle name="Normal 6" xfId="14505"/>
    <cellStyle name="Normal 6 10" xfId="14506"/>
    <cellStyle name="Normal 6 10 2" xfId="14507"/>
    <cellStyle name="Normal 6 10 2 2" xfId="35873"/>
    <cellStyle name="Normal 6 10 2 3" xfId="35874"/>
    <cellStyle name="Normal 6 10 3" xfId="14508"/>
    <cellStyle name="Normal 6 10 3 2" xfId="35875"/>
    <cellStyle name="Normal 6 10 3 3" xfId="35876"/>
    <cellStyle name="Normal 6 10 4" xfId="14509"/>
    <cellStyle name="Normal 6 10 4 2" xfId="35877"/>
    <cellStyle name="Normal 6 10 4 3" xfId="35878"/>
    <cellStyle name="Normal 6 10 5" xfId="14510"/>
    <cellStyle name="Normal 6 10 5 2" xfId="35879"/>
    <cellStyle name="Normal 6 10 5 3" xfId="35880"/>
    <cellStyle name="Normal 6 10 6" xfId="35881"/>
    <cellStyle name="Normal 6 10 7" xfId="35882"/>
    <cellStyle name="Normal 6 11" xfId="14511"/>
    <cellStyle name="Normal 6 11 2" xfId="14512"/>
    <cellStyle name="Normal 6 11 2 2" xfId="35883"/>
    <cellStyle name="Normal 6 11 2 3" xfId="35884"/>
    <cellStyle name="Normal 6 11 3" xfId="14513"/>
    <cellStyle name="Normal 6 11 3 2" xfId="35885"/>
    <cellStyle name="Normal 6 11 3 3" xfId="35886"/>
    <cellStyle name="Normal 6 11 4" xfId="14514"/>
    <cellStyle name="Normal 6 11 4 2" xfId="35887"/>
    <cellStyle name="Normal 6 11 4 3" xfId="35888"/>
    <cellStyle name="Normal 6 11 5" xfId="14515"/>
    <cellStyle name="Normal 6 11 5 2" xfId="35889"/>
    <cellStyle name="Normal 6 11 5 3" xfId="35890"/>
    <cellStyle name="Normal 6 11 6" xfId="35891"/>
    <cellStyle name="Normal 6 11 7" xfId="35892"/>
    <cellStyle name="Normal 6 12" xfId="14516"/>
    <cellStyle name="Normal 6 12 2" xfId="14517"/>
    <cellStyle name="Normal 6 12 2 2" xfId="35893"/>
    <cellStyle name="Normal 6 12 2 3" xfId="35894"/>
    <cellStyle name="Normal 6 12 3" xfId="14518"/>
    <cellStyle name="Normal 6 12 3 2" xfId="35895"/>
    <cellStyle name="Normal 6 12 3 3" xfId="35896"/>
    <cellStyle name="Normal 6 12 4" xfId="14519"/>
    <cellStyle name="Normal 6 12 4 2" xfId="35897"/>
    <cellStyle name="Normal 6 12 4 3" xfId="35898"/>
    <cellStyle name="Normal 6 12 5" xfId="14520"/>
    <cellStyle name="Normal 6 12 5 2" xfId="35899"/>
    <cellStyle name="Normal 6 12 5 3" xfId="35900"/>
    <cellStyle name="Normal 6 12 6" xfId="35901"/>
    <cellStyle name="Normal 6 12 7" xfId="35902"/>
    <cellStyle name="Normal 6 13" xfId="14521"/>
    <cellStyle name="Normal 6 13 2" xfId="14522"/>
    <cellStyle name="Normal 6 13 2 2" xfId="35903"/>
    <cellStyle name="Normal 6 13 2 3" xfId="35904"/>
    <cellStyle name="Normal 6 13 3" xfId="14523"/>
    <cellStyle name="Normal 6 13 3 2" xfId="35905"/>
    <cellStyle name="Normal 6 13 3 3" xfId="35906"/>
    <cellStyle name="Normal 6 13 4" xfId="14524"/>
    <cellStyle name="Normal 6 13 4 2" xfId="35907"/>
    <cellStyle name="Normal 6 13 4 3" xfId="35908"/>
    <cellStyle name="Normal 6 13 5" xfId="14525"/>
    <cellStyle name="Normal 6 13 5 2" xfId="35909"/>
    <cellStyle name="Normal 6 13 5 3" xfId="35910"/>
    <cellStyle name="Normal 6 13 6" xfId="35911"/>
    <cellStyle name="Normal 6 13 7" xfId="35912"/>
    <cellStyle name="Normal 6 14" xfId="14526"/>
    <cellStyle name="Normal 6 14 2" xfId="14527"/>
    <cellStyle name="Normal 6 14 2 2" xfId="35913"/>
    <cellStyle name="Normal 6 14 2 3" xfId="35914"/>
    <cellStyle name="Normal 6 14 3" xfId="14528"/>
    <cellStyle name="Normal 6 14 3 2" xfId="35915"/>
    <cellStyle name="Normal 6 14 3 3" xfId="35916"/>
    <cellStyle name="Normal 6 14 4" xfId="14529"/>
    <cellStyle name="Normal 6 14 4 2" xfId="35917"/>
    <cellStyle name="Normal 6 14 4 3" xfId="35918"/>
    <cellStyle name="Normal 6 14 5" xfId="14530"/>
    <cellStyle name="Normal 6 14 5 2" xfId="35919"/>
    <cellStyle name="Normal 6 14 5 3" xfId="35920"/>
    <cellStyle name="Normal 6 14 6" xfId="35921"/>
    <cellStyle name="Normal 6 14 7" xfId="35922"/>
    <cellStyle name="Normal 6 15" xfId="14531"/>
    <cellStyle name="Normal 6 15 2" xfId="14532"/>
    <cellStyle name="Normal 6 15 2 2" xfId="35923"/>
    <cellStyle name="Normal 6 15 2 3" xfId="35924"/>
    <cellStyle name="Normal 6 15 3" xfId="14533"/>
    <cellStyle name="Normal 6 15 3 2" xfId="35925"/>
    <cellStyle name="Normal 6 15 3 3" xfId="35926"/>
    <cellStyle name="Normal 6 15 4" xfId="14534"/>
    <cellStyle name="Normal 6 15 4 2" xfId="35927"/>
    <cellStyle name="Normal 6 15 4 3" xfId="35928"/>
    <cellStyle name="Normal 6 15 5" xfId="14535"/>
    <cellStyle name="Normal 6 15 5 2" xfId="35929"/>
    <cellStyle name="Normal 6 15 5 3" xfId="35930"/>
    <cellStyle name="Normal 6 15 6" xfId="35931"/>
    <cellStyle name="Normal 6 15 7" xfId="35932"/>
    <cellStyle name="Normal 6 16" xfId="14536"/>
    <cellStyle name="Normal 6 16 2" xfId="14537"/>
    <cellStyle name="Normal 6 16 2 2" xfId="35933"/>
    <cellStyle name="Normal 6 16 2 3" xfId="35934"/>
    <cellStyle name="Normal 6 16 3" xfId="14538"/>
    <cellStyle name="Normal 6 16 3 2" xfId="35935"/>
    <cellStyle name="Normal 6 16 3 3" xfId="35936"/>
    <cellStyle name="Normal 6 16 4" xfId="14539"/>
    <cellStyle name="Normal 6 16 4 2" xfId="35937"/>
    <cellStyle name="Normal 6 16 4 3" xfId="35938"/>
    <cellStyle name="Normal 6 16 5" xfId="14540"/>
    <cellStyle name="Normal 6 16 5 2" xfId="35939"/>
    <cellStyle name="Normal 6 16 5 3" xfId="35940"/>
    <cellStyle name="Normal 6 16 6" xfId="35941"/>
    <cellStyle name="Normal 6 16 7" xfId="35942"/>
    <cellStyle name="Normal 6 17" xfId="14541"/>
    <cellStyle name="Normal 6 17 2" xfId="14542"/>
    <cellStyle name="Normal 6 17 2 2" xfId="35943"/>
    <cellStyle name="Normal 6 17 2 3" xfId="35944"/>
    <cellStyle name="Normal 6 17 3" xfId="14543"/>
    <cellStyle name="Normal 6 17 3 2" xfId="35945"/>
    <cellStyle name="Normal 6 17 3 3" xfId="35946"/>
    <cellStyle name="Normal 6 17 4" xfId="14544"/>
    <cellStyle name="Normal 6 17 4 2" xfId="35947"/>
    <cellStyle name="Normal 6 17 4 3" xfId="35948"/>
    <cellStyle name="Normal 6 17 5" xfId="14545"/>
    <cellStyle name="Normal 6 17 5 2" xfId="35949"/>
    <cellStyle name="Normal 6 17 5 3" xfId="35950"/>
    <cellStyle name="Normal 6 17 6" xfId="35951"/>
    <cellStyle name="Normal 6 17 7" xfId="35952"/>
    <cellStyle name="Normal 6 18" xfId="14546"/>
    <cellStyle name="Normal 6 18 2" xfId="14547"/>
    <cellStyle name="Normal 6 18 2 2" xfId="35953"/>
    <cellStyle name="Normal 6 18 2 3" xfId="35954"/>
    <cellStyle name="Normal 6 18 3" xfId="14548"/>
    <cellStyle name="Normal 6 18 3 2" xfId="35955"/>
    <cellStyle name="Normal 6 18 3 3" xfId="35956"/>
    <cellStyle name="Normal 6 18 4" xfId="14549"/>
    <cellStyle name="Normal 6 18 4 2" xfId="35957"/>
    <cellStyle name="Normal 6 18 4 3" xfId="35958"/>
    <cellStyle name="Normal 6 18 5" xfId="14550"/>
    <cellStyle name="Normal 6 18 5 2" xfId="35959"/>
    <cellStyle name="Normal 6 18 5 3" xfId="35960"/>
    <cellStyle name="Normal 6 18 6" xfId="35961"/>
    <cellStyle name="Normal 6 18 7" xfId="35962"/>
    <cellStyle name="Normal 6 19" xfId="14551"/>
    <cellStyle name="Normal 6 19 2" xfId="14552"/>
    <cellStyle name="Normal 6 19 2 2" xfId="35963"/>
    <cellStyle name="Normal 6 19 2 3" xfId="35964"/>
    <cellStyle name="Normal 6 19 3" xfId="14553"/>
    <cellStyle name="Normal 6 19 3 2" xfId="35965"/>
    <cellStyle name="Normal 6 19 3 3" xfId="35966"/>
    <cellStyle name="Normal 6 19 4" xfId="14554"/>
    <cellStyle name="Normal 6 19 4 2" xfId="35967"/>
    <cellStyle name="Normal 6 19 4 3" xfId="35968"/>
    <cellStyle name="Normal 6 19 5" xfId="14555"/>
    <cellStyle name="Normal 6 19 5 2" xfId="35969"/>
    <cellStyle name="Normal 6 19 5 3" xfId="35970"/>
    <cellStyle name="Normal 6 19 6" xfId="35971"/>
    <cellStyle name="Normal 6 19 7" xfId="35972"/>
    <cellStyle name="Normal 6 2" xfId="14556"/>
    <cellStyle name="Normal 6 2 10" xfId="14557"/>
    <cellStyle name="Normal 6 2 10 2" xfId="35973"/>
    <cellStyle name="Normal 6 2 10 3" xfId="35974"/>
    <cellStyle name="Normal 6 2 11" xfId="14558"/>
    <cellStyle name="Normal 6 2 11 2" xfId="35975"/>
    <cellStyle name="Normal 6 2 11 3" xfId="35976"/>
    <cellStyle name="Normal 6 2 12" xfId="14559"/>
    <cellStyle name="Normal 6 2 12 2" xfId="35977"/>
    <cellStyle name="Normal 6 2 12 3" xfId="35978"/>
    <cellStyle name="Normal 6 2 13" xfId="14560"/>
    <cellStyle name="Normal 6 2 13 2" xfId="35979"/>
    <cellStyle name="Normal 6 2 13 3" xfId="35980"/>
    <cellStyle name="Normal 6 2 14" xfId="14561"/>
    <cellStyle name="Normal 6 2 14 2" xfId="35981"/>
    <cellStyle name="Normal 6 2 14 3" xfId="35982"/>
    <cellStyle name="Normal 6 2 15" xfId="14562"/>
    <cellStyle name="Normal 6 2 15 2" xfId="35983"/>
    <cellStyle name="Normal 6 2 15 3" xfId="35984"/>
    <cellStyle name="Normal 6 2 16" xfId="14563"/>
    <cellStyle name="Normal 6 2 16 2" xfId="35985"/>
    <cellStyle name="Normal 6 2 16 3" xfId="35986"/>
    <cellStyle name="Normal 6 2 17" xfId="14564"/>
    <cellStyle name="Normal 6 2 17 2" xfId="35987"/>
    <cellStyle name="Normal 6 2 17 3" xfId="35988"/>
    <cellStyle name="Normal 6 2 18" xfId="14565"/>
    <cellStyle name="Normal 6 2 18 2" xfId="35989"/>
    <cellStyle name="Normal 6 2 18 3" xfId="35990"/>
    <cellStyle name="Normal 6 2 19" xfId="14566"/>
    <cellStyle name="Normal 6 2 19 2" xfId="35991"/>
    <cellStyle name="Normal 6 2 19 3" xfId="35992"/>
    <cellStyle name="Normal 6 2 2" xfId="14567"/>
    <cellStyle name="Normal 6 2 2 2" xfId="14568"/>
    <cellStyle name="Normal 6 2 2 2 2" xfId="35993"/>
    <cellStyle name="Normal 6 2 2 2 3" xfId="35994"/>
    <cellStyle name="Normal 6 2 2 3" xfId="14569"/>
    <cellStyle name="Normal 6 2 2 3 2" xfId="35995"/>
    <cellStyle name="Normal 6 2 2 3 3" xfId="35996"/>
    <cellStyle name="Normal 6 2 2 4" xfId="14570"/>
    <cellStyle name="Normal 6 2 2 4 2" xfId="35997"/>
    <cellStyle name="Normal 6 2 2 4 3" xfId="35998"/>
    <cellStyle name="Normal 6 2 2 5" xfId="14571"/>
    <cellStyle name="Normal 6 2 2 5 2" xfId="35999"/>
    <cellStyle name="Normal 6 2 2 5 3" xfId="36000"/>
    <cellStyle name="Normal 6 2 2 6" xfId="14572"/>
    <cellStyle name="Normal 6 2 2 6 2" xfId="36001"/>
    <cellStyle name="Normal 6 2 2 6 3" xfId="36002"/>
    <cellStyle name="Normal 6 2 2 7" xfId="36003"/>
    <cellStyle name="Normal 6 2 2 8" xfId="36004"/>
    <cellStyle name="Normal 6 2 20" xfId="14573"/>
    <cellStyle name="Normal 6 2 20 2" xfId="36005"/>
    <cellStyle name="Normal 6 2 20 3" xfId="36006"/>
    <cellStyle name="Normal 6 2 21" xfId="36007"/>
    <cellStyle name="Normal 6 2 22" xfId="36008"/>
    <cellStyle name="Normal 6 2 3" xfId="14574"/>
    <cellStyle name="Normal 6 2 3 2" xfId="36009"/>
    <cellStyle name="Normal 6 2 3 3" xfId="36010"/>
    <cellStyle name="Normal 6 2 4" xfId="14575"/>
    <cellStyle name="Normal 6 2 4 2" xfId="36011"/>
    <cellStyle name="Normal 6 2 4 3" xfId="36012"/>
    <cellStyle name="Normal 6 2 5" xfId="14576"/>
    <cellStyle name="Normal 6 2 5 2" xfId="36013"/>
    <cellStyle name="Normal 6 2 5 3" xfId="36014"/>
    <cellStyle name="Normal 6 2 6" xfId="14577"/>
    <cellStyle name="Normal 6 2 6 2" xfId="36015"/>
    <cellStyle name="Normal 6 2 6 3" xfId="36016"/>
    <cellStyle name="Normal 6 2 7" xfId="14578"/>
    <cellStyle name="Normal 6 2 7 2" xfId="36017"/>
    <cellStyle name="Normal 6 2 7 3" xfId="36018"/>
    <cellStyle name="Normal 6 2 8" xfId="14579"/>
    <cellStyle name="Normal 6 2 8 2" xfId="36019"/>
    <cellStyle name="Normal 6 2 8 3" xfId="36020"/>
    <cellStyle name="Normal 6 2 9" xfId="14580"/>
    <cellStyle name="Normal 6 2 9 2" xfId="36021"/>
    <cellStyle name="Normal 6 2 9 3" xfId="36022"/>
    <cellStyle name="Normal 6 20" xfId="14581"/>
    <cellStyle name="Normal 6 20 2" xfId="14582"/>
    <cellStyle name="Normal 6 20 2 2" xfId="36023"/>
    <cellStyle name="Normal 6 20 2 3" xfId="36024"/>
    <cellStyle name="Normal 6 20 3" xfId="14583"/>
    <cellStyle name="Normal 6 20 3 2" xfId="36025"/>
    <cellStyle name="Normal 6 20 3 3" xfId="36026"/>
    <cellStyle name="Normal 6 20 4" xfId="14584"/>
    <cellStyle name="Normal 6 20 4 2" xfId="36027"/>
    <cellStyle name="Normal 6 20 4 3" xfId="36028"/>
    <cellStyle name="Normal 6 20 5" xfId="14585"/>
    <cellStyle name="Normal 6 20 5 2" xfId="36029"/>
    <cellStyle name="Normal 6 20 5 3" xfId="36030"/>
    <cellStyle name="Normal 6 20 6" xfId="36031"/>
    <cellStyle name="Normal 6 20 7" xfId="36032"/>
    <cellStyle name="Normal 6 21" xfId="14586"/>
    <cellStyle name="Normal 6 21 2" xfId="36033"/>
    <cellStyle name="Normal 6 21 3" xfId="36034"/>
    <cellStyle name="Normal 6 22" xfId="14587"/>
    <cellStyle name="Normal 6 22 2" xfId="36035"/>
    <cellStyle name="Normal 6 22 3" xfId="36036"/>
    <cellStyle name="Normal 6 23" xfId="14588"/>
    <cellStyle name="Normal 6 23 2" xfId="36037"/>
    <cellStyle name="Normal 6 23 3" xfId="36038"/>
    <cellStyle name="Normal 6 24" xfId="14589"/>
    <cellStyle name="Normal 6 24 2" xfId="36039"/>
    <cellStyle name="Normal 6 24 3" xfId="36040"/>
    <cellStyle name="Normal 6 25" xfId="36041"/>
    <cellStyle name="Normal 6 26" xfId="36042"/>
    <cellStyle name="Normal 6 3" xfId="14590"/>
    <cellStyle name="Normal 6 3 2" xfId="14591"/>
    <cellStyle name="Normal 6 3 2 2" xfId="14592"/>
    <cellStyle name="Normal 6 3 2 2 2" xfId="36043"/>
    <cellStyle name="Normal 6 3 2 2 3" xfId="36044"/>
    <cellStyle name="Normal 6 3 2 3" xfId="14593"/>
    <cellStyle name="Normal 6 3 2 3 2" xfId="36045"/>
    <cellStyle name="Normal 6 3 2 3 3" xfId="36046"/>
    <cellStyle name="Normal 6 3 2 4" xfId="14594"/>
    <cellStyle name="Normal 6 3 2 4 2" xfId="36047"/>
    <cellStyle name="Normal 6 3 2 4 3" xfId="36048"/>
    <cellStyle name="Normal 6 3 2 5" xfId="14595"/>
    <cellStyle name="Normal 6 3 2 5 2" xfId="36049"/>
    <cellStyle name="Normal 6 3 2 5 3" xfId="36050"/>
    <cellStyle name="Normal 6 3 2 6" xfId="36051"/>
    <cellStyle name="Normal 6 3 2 7" xfId="36052"/>
    <cellStyle name="Normal 6 3 3" xfId="36053"/>
    <cellStyle name="Normal 6 3 4" xfId="36054"/>
    <cellStyle name="Normal 6 4" xfId="14596"/>
    <cellStyle name="Normal 6 4 2" xfId="14597"/>
    <cellStyle name="Normal 6 4 2 2" xfId="36055"/>
    <cellStyle name="Normal 6 4 2 3" xfId="36056"/>
    <cellStyle name="Normal 6 4 3" xfId="14598"/>
    <cellStyle name="Normal 6 4 3 2" xfId="36057"/>
    <cellStyle name="Normal 6 4 3 3" xfId="36058"/>
    <cellStyle name="Normal 6 4 4" xfId="14599"/>
    <cellStyle name="Normal 6 4 4 2" xfId="36059"/>
    <cellStyle name="Normal 6 4 4 3" xfId="36060"/>
    <cellStyle name="Normal 6 4 5" xfId="14600"/>
    <cellStyle name="Normal 6 4 5 2" xfId="36061"/>
    <cellStyle name="Normal 6 4 5 3" xfId="36062"/>
    <cellStyle name="Normal 6 4 6" xfId="36063"/>
    <cellStyle name="Normal 6 4 7" xfId="36064"/>
    <cellStyle name="Normal 6 5" xfId="14601"/>
    <cellStyle name="Normal 6 5 2" xfId="14602"/>
    <cellStyle name="Normal 6 5 2 2" xfId="36065"/>
    <cellStyle name="Normal 6 5 2 3" xfId="36066"/>
    <cellStyle name="Normal 6 5 3" xfId="14603"/>
    <cellStyle name="Normal 6 5 3 2" xfId="36067"/>
    <cellStyle name="Normal 6 5 3 3" xfId="36068"/>
    <cellStyle name="Normal 6 5 4" xfId="14604"/>
    <cellStyle name="Normal 6 5 4 2" xfId="36069"/>
    <cellStyle name="Normal 6 5 4 3" xfId="36070"/>
    <cellStyle name="Normal 6 5 5" xfId="14605"/>
    <cellStyle name="Normal 6 5 5 2" xfId="36071"/>
    <cellStyle name="Normal 6 5 5 3" xfId="36072"/>
    <cellStyle name="Normal 6 5 6" xfId="36073"/>
    <cellStyle name="Normal 6 5 7" xfId="36074"/>
    <cellStyle name="Normal 6 6" xfId="14606"/>
    <cellStyle name="Normal 6 6 2" xfId="14607"/>
    <cellStyle name="Normal 6 6 2 2" xfId="36075"/>
    <cellStyle name="Normal 6 6 2 3" xfId="36076"/>
    <cellStyle name="Normal 6 6 3" xfId="14608"/>
    <cellStyle name="Normal 6 6 3 2" xfId="36077"/>
    <cellStyle name="Normal 6 6 3 3" xfId="36078"/>
    <cellStyle name="Normal 6 6 4" xfId="14609"/>
    <cellStyle name="Normal 6 6 4 2" xfId="36079"/>
    <cellStyle name="Normal 6 6 4 3" xfId="36080"/>
    <cellStyle name="Normal 6 6 5" xfId="14610"/>
    <cellStyle name="Normal 6 6 5 2" xfId="36081"/>
    <cellStyle name="Normal 6 6 5 3" xfId="36082"/>
    <cellStyle name="Normal 6 6 6" xfId="36083"/>
    <cellStyle name="Normal 6 6 7" xfId="36084"/>
    <cellStyle name="Normal 6 7" xfId="14611"/>
    <cellStyle name="Normal 6 7 2" xfId="14612"/>
    <cellStyle name="Normal 6 7 2 2" xfId="36085"/>
    <cellStyle name="Normal 6 7 2 3" xfId="36086"/>
    <cellStyle name="Normal 6 7 3" xfId="14613"/>
    <cellStyle name="Normal 6 7 3 2" xfId="36087"/>
    <cellStyle name="Normal 6 7 3 3" xfId="36088"/>
    <cellStyle name="Normal 6 7 4" xfId="14614"/>
    <cellStyle name="Normal 6 7 4 2" xfId="36089"/>
    <cellStyle name="Normal 6 7 4 3" xfId="36090"/>
    <cellStyle name="Normal 6 7 5" xfId="14615"/>
    <cellStyle name="Normal 6 7 5 2" xfId="36091"/>
    <cellStyle name="Normal 6 7 5 3" xfId="36092"/>
    <cellStyle name="Normal 6 7 6" xfId="36093"/>
    <cellStyle name="Normal 6 7 7" xfId="36094"/>
    <cellStyle name="Normal 6 8" xfId="14616"/>
    <cellStyle name="Normal 6 8 2" xfId="14617"/>
    <cellStyle name="Normal 6 8 2 2" xfId="36095"/>
    <cellStyle name="Normal 6 8 2 3" xfId="36096"/>
    <cellStyle name="Normal 6 8 3" xfId="14618"/>
    <cellStyle name="Normal 6 8 3 2" xfId="36097"/>
    <cellStyle name="Normal 6 8 3 3" xfId="36098"/>
    <cellStyle name="Normal 6 8 4" xfId="14619"/>
    <cellStyle name="Normal 6 8 4 2" xfId="36099"/>
    <cellStyle name="Normal 6 8 4 3" xfId="36100"/>
    <cellStyle name="Normal 6 8 5" xfId="14620"/>
    <cellStyle name="Normal 6 8 5 2" xfId="36101"/>
    <cellStyle name="Normal 6 8 5 3" xfId="36102"/>
    <cellStyle name="Normal 6 8 6" xfId="36103"/>
    <cellStyle name="Normal 6 8 7" xfId="36104"/>
    <cellStyle name="Normal 6 9" xfId="14621"/>
    <cellStyle name="Normal 6 9 2" xfId="14622"/>
    <cellStyle name="Normal 6 9 2 2" xfId="36105"/>
    <cellStyle name="Normal 6 9 2 3" xfId="36106"/>
    <cellStyle name="Normal 6 9 3" xfId="14623"/>
    <cellStyle name="Normal 6 9 3 2" xfId="36107"/>
    <cellStyle name="Normal 6 9 3 3" xfId="36108"/>
    <cellStyle name="Normal 6 9 4" xfId="14624"/>
    <cellStyle name="Normal 6 9 4 2" xfId="36109"/>
    <cellStyle name="Normal 6 9 4 3" xfId="36110"/>
    <cellStyle name="Normal 6 9 5" xfId="14625"/>
    <cellStyle name="Normal 6 9 5 2" xfId="36111"/>
    <cellStyle name="Normal 6 9 5 3" xfId="36112"/>
    <cellStyle name="Normal 6 9 6" xfId="36113"/>
    <cellStyle name="Normal 6 9 7" xfId="36114"/>
    <cellStyle name="Normal 7" xfId="14626"/>
    <cellStyle name="Normal 7 10" xfId="14627"/>
    <cellStyle name="Normal 7 10 2" xfId="14628"/>
    <cellStyle name="Normal 7 10 2 2" xfId="36115"/>
    <cellStyle name="Normal 7 10 2 3" xfId="36116"/>
    <cellStyle name="Normal 7 10 3" xfId="14629"/>
    <cellStyle name="Normal 7 10 3 2" xfId="36117"/>
    <cellStyle name="Normal 7 10 3 3" xfId="36118"/>
    <cellStyle name="Normal 7 10 4" xfId="14630"/>
    <cellStyle name="Normal 7 10 4 2" xfId="36119"/>
    <cellStyle name="Normal 7 10 4 3" xfId="36120"/>
    <cellStyle name="Normal 7 10 5" xfId="14631"/>
    <cellStyle name="Normal 7 10 5 2" xfId="36121"/>
    <cellStyle name="Normal 7 10 5 3" xfId="36122"/>
    <cellStyle name="Normal 7 10 6" xfId="36123"/>
    <cellStyle name="Normal 7 10 7" xfId="36124"/>
    <cellStyle name="Normal 7 11" xfId="14632"/>
    <cellStyle name="Normal 7 11 2" xfId="14633"/>
    <cellStyle name="Normal 7 11 2 2" xfId="36125"/>
    <cellStyle name="Normal 7 11 2 3" xfId="36126"/>
    <cellStyle name="Normal 7 11 3" xfId="14634"/>
    <cellStyle name="Normal 7 11 3 2" xfId="36127"/>
    <cellStyle name="Normal 7 11 3 3" xfId="36128"/>
    <cellStyle name="Normal 7 11 4" xfId="14635"/>
    <cellStyle name="Normal 7 11 4 2" xfId="36129"/>
    <cellStyle name="Normal 7 11 4 3" xfId="36130"/>
    <cellStyle name="Normal 7 11 5" xfId="14636"/>
    <cellStyle name="Normal 7 11 5 2" xfId="36131"/>
    <cellStyle name="Normal 7 11 5 3" xfId="36132"/>
    <cellStyle name="Normal 7 11 6" xfId="36133"/>
    <cellStyle name="Normal 7 11 7" xfId="36134"/>
    <cellStyle name="Normal 7 12" xfId="14637"/>
    <cellStyle name="Normal 7 12 2" xfId="14638"/>
    <cellStyle name="Normal 7 12 2 2" xfId="36135"/>
    <cellStyle name="Normal 7 12 2 3" xfId="36136"/>
    <cellStyle name="Normal 7 12 3" xfId="14639"/>
    <cellStyle name="Normal 7 12 3 2" xfId="36137"/>
    <cellStyle name="Normal 7 12 3 3" xfId="36138"/>
    <cellStyle name="Normal 7 12 4" xfId="14640"/>
    <cellStyle name="Normal 7 12 4 2" xfId="36139"/>
    <cellStyle name="Normal 7 12 4 3" xfId="36140"/>
    <cellStyle name="Normal 7 12 5" xfId="14641"/>
    <cellStyle name="Normal 7 12 5 2" xfId="36141"/>
    <cellStyle name="Normal 7 12 5 3" xfId="36142"/>
    <cellStyle name="Normal 7 12 6" xfId="36143"/>
    <cellStyle name="Normal 7 12 7" xfId="36144"/>
    <cellStyle name="Normal 7 13" xfId="14642"/>
    <cellStyle name="Normal 7 13 2" xfId="14643"/>
    <cellStyle name="Normal 7 13 2 2" xfId="36145"/>
    <cellStyle name="Normal 7 13 2 3" xfId="36146"/>
    <cellStyle name="Normal 7 13 3" xfId="14644"/>
    <cellStyle name="Normal 7 13 3 2" xfId="36147"/>
    <cellStyle name="Normal 7 13 3 3" xfId="36148"/>
    <cellStyle name="Normal 7 13 4" xfId="14645"/>
    <cellStyle name="Normal 7 13 4 2" xfId="36149"/>
    <cellStyle name="Normal 7 13 4 3" xfId="36150"/>
    <cellStyle name="Normal 7 13 5" xfId="14646"/>
    <cellStyle name="Normal 7 13 5 2" xfId="36151"/>
    <cellStyle name="Normal 7 13 5 3" xfId="36152"/>
    <cellStyle name="Normal 7 13 6" xfId="36153"/>
    <cellStyle name="Normal 7 13 7" xfId="36154"/>
    <cellStyle name="Normal 7 14" xfId="14647"/>
    <cellStyle name="Normal 7 14 2" xfId="14648"/>
    <cellStyle name="Normal 7 14 2 2" xfId="36155"/>
    <cellStyle name="Normal 7 14 2 3" xfId="36156"/>
    <cellStyle name="Normal 7 14 3" xfId="14649"/>
    <cellStyle name="Normal 7 14 3 2" xfId="36157"/>
    <cellStyle name="Normal 7 14 3 3" xfId="36158"/>
    <cellStyle name="Normal 7 14 4" xfId="14650"/>
    <cellStyle name="Normal 7 14 4 2" xfId="36159"/>
    <cellStyle name="Normal 7 14 4 3" xfId="36160"/>
    <cellStyle name="Normal 7 14 5" xfId="14651"/>
    <cellStyle name="Normal 7 14 5 2" xfId="36161"/>
    <cellStyle name="Normal 7 14 5 3" xfId="36162"/>
    <cellStyle name="Normal 7 14 6" xfId="36163"/>
    <cellStyle name="Normal 7 14 7" xfId="36164"/>
    <cellStyle name="Normal 7 15" xfId="14652"/>
    <cellStyle name="Normal 7 15 2" xfId="14653"/>
    <cellStyle name="Normal 7 15 2 2" xfId="36165"/>
    <cellStyle name="Normal 7 15 2 3" xfId="36166"/>
    <cellStyle name="Normal 7 15 3" xfId="14654"/>
    <cellStyle name="Normal 7 15 3 2" xfId="36167"/>
    <cellStyle name="Normal 7 15 3 3" xfId="36168"/>
    <cellStyle name="Normal 7 15 4" xfId="14655"/>
    <cellStyle name="Normal 7 15 4 2" xfId="36169"/>
    <cellStyle name="Normal 7 15 4 3" xfId="36170"/>
    <cellStyle name="Normal 7 15 5" xfId="14656"/>
    <cellStyle name="Normal 7 15 5 2" xfId="36171"/>
    <cellStyle name="Normal 7 15 5 3" xfId="36172"/>
    <cellStyle name="Normal 7 15 6" xfId="36173"/>
    <cellStyle name="Normal 7 15 7" xfId="36174"/>
    <cellStyle name="Normal 7 16" xfId="14657"/>
    <cellStyle name="Normal 7 16 2" xfId="14658"/>
    <cellStyle name="Normal 7 16 2 2" xfId="36175"/>
    <cellStyle name="Normal 7 16 2 3" xfId="36176"/>
    <cellStyle name="Normal 7 16 3" xfId="14659"/>
    <cellStyle name="Normal 7 16 3 2" xfId="36177"/>
    <cellStyle name="Normal 7 16 3 3" xfId="36178"/>
    <cellStyle name="Normal 7 16 4" xfId="14660"/>
    <cellStyle name="Normal 7 16 4 2" xfId="36179"/>
    <cellStyle name="Normal 7 16 4 3" xfId="36180"/>
    <cellStyle name="Normal 7 16 5" xfId="14661"/>
    <cellStyle name="Normal 7 16 5 2" xfId="36181"/>
    <cellStyle name="Normal 7 16 5 3" xfId="36182"/>
    <cellStyle name="Normal 7 16 6" xfId="36183"/>
    <cellStyle name="Normal 7 16 7" xfId="36184"/>
    <cellStyle name="Normal 7 17" xfId="14662"/>
    <cellStyle name="Normal 7 17 2" xfId="14663"/>
    <cellStyle name="Normal 7 17 2 2" xfId="36185"/>
    <cellStyle name="Normal 7 17 2 3" xfId="36186"/>
    <cellStyle name="Normal 7 17 3" xfId="14664"/>
    <cellStyle name="Normal 7 17 3 2" xfId="36187"/>
    <cellStyle name="Normal 7 17 3 3" xfId="36188"/>
    <cellStyle name="Normal 7 17 4" xfId="14665"/>
    <cellStyle name="Normal 7 17 4 2" xfId="36189"/>
    <cellStyle name="Normal 7 17 4 3" xfId="36190"/>
    <cellStyle name="Normal 7 17 5" xfId="14666"/>
    <cellStyle name="Normal 7 17 5 2" xfId="36191"/>
    <cellStyle name="Normal 7 17 5 3" xfId="36192"/>
    <cellStyle name="Normal 7 17 6" xfId="36193"/>
    <cellStyle name="Normal 7 17 7" xfId="36194"/>
    <cellStyle name="Normal 7 18" xfId="14667"/>
    <cellStyle name="Normal 7 18 2" xfId="14668"/>
    <cellStyle name="Normal 7 18 2 2" xfId="36195"/>
    <cellStyle name="Normal 7 18 2 3" xfId="36196"/>
    <cellStyle name="Normal 7 18 3" xfId="14669"/>
    <cellStyle name="Normal 7 18 3 2" xfId="36197"/>
    <cellStyle name="Normal 7 18 3 3" xfId="36198"/>
    <cellStyle name="Normal 7 18 4" xfId="14670"/>
    <cellStyle name="Normal 7 18 4 2" xfId="36199"/>
    <cellStyle name="Normal 7 18 4 3" xfId="36200"/>
    <cellStyle name="Normal 7 18 5" xfId="14671"/>
    <cellStyle name="Normal 7 18 5 2" xfId="36201"/>
    <cellStyle name="Normal 7 18 5 3" xfId="36202"/>
    <cellStyle name="Normal 7 18 6" xfId="36203"/>
    <cellStyle name="Normal 7 18 7" xfId="36204"/>
    <cellStyle name="Normal 7 19" xfId="14672"/>
    <cellStyle name="Normal 7 19 2" xfId="14673"/>
    <cellStyle name="Normal 7 19 2 2" xfId="36205"/>
    <cellStyle name="Normal 7 19 2 3" xfId="36206"/>
    <cellStyle name="Normal 7 19 3" xfId="14674"/>
    <cellStyle name="Normal 7 19 3 2" xfId="36207"/>
    <cellStyle name="Normal 7 19 3 3" xfId="36208"/>
    <cellStyle name="Normal 7 19 4" xfId="14675"/>
    <cellStyle name="Normal 7 19 4 2" xfId="36209"/>
    <cellStyle name="Normal 7 19 4 3" xfId="36210"/>
    <cellStyle name="Normal 7 19 5" xfId="14676"/>
    <cellStyle name="Normal 7 19 5 2" xfId="36211"/>
    <cellStyle name="Normal 7 19 5 3" xfId="36212"/>
    <cellStyle name="Normal 7 19 6" xfId="36213"/>
    <cellStyle name="Normal 7 19 7" xfId="36214"/>
    <cellStyle name="Normal 7 2" xfId="14677"/>
    <cellStyle name="Normal 7 2 2" xfId="14678"/>
    <cellStyle name="Normal 7 2 2 2" xfId="36215"/>
    <cellStyle name="Normal 7 2 2 3" xfId="36216"/>
    <cellStyle name="Normal 7 2 3" xfId="14679"/>
    <cellStyle name="Normal 7 2 3 2" xfId="36217"/>
    <cellStyle name="Normal 7 2 3 3" xfId="36218"/>
    <cellStyle name="Normal 7 2 4" xfId="14680"/>
    <cellStyle name="Normal 7 2 4 2" xfId="36219"/>
    <cellStyle name="Normal 7 2 4 3" xfId="36220"/>
    <cellStyle name="Normal 7 2 5" xfId="14681"/>
    <cellStyle name="Normal 7 2 5 2" xfId="36221"/>
    <cellStyle name="Normal 7 2 5 3" xfId="36222"/>
    <cellStyle name="Normal 7 2 6" xfId="36223"/>
    <cellStyle name="Normal 7 2 7" xfId="36224"/>
    <cellStyle name="Normal 7 20" xfId="14682"/>
    <cellStyle name="Normal 7 20 2" xfId="14683"/>
    <cellStyle name="Normal 7 20 2 2" xfId="36225"/>
    <cellStyle name="Normal 7 20 2 3" xfId="36226"/>
    <cellStyle name="Normal 7 20 3" xfId="14684"/>
    <cellStyle name="Normal 7 20 3 2" xfId="36227"/>
    <cellStyle name="Normal 7 20 3 3" xfId="36228"/>
    <cellStyle name="Normal 7 20 4" xfId="14685"/>
    <cellStyle name="Normal 7 20 4 2" xfId="36229"/>
    <cellStyle name="Normal 7 20 4 3" xfId="36230"/>
    <cellStyle name="Normal 7 20 5" xfId="14686"/>
    <cellStyle name="Normal 7 20 5 2" xfId="36231"/>
    <cellStyle name="Normal 7 20 5 3" xfId="36232"/>
    <cellStyle name="Normal 7 20 6" xfId="36233"/>
    <cellStyle name="Normal 7 20 7" xfId="36234"/>
    <cellStyle name="Normal 7 21" xfId="14687"/>
    <cellStyle name="Normal 7 21 2" xfId="14688"/>
    <cellStyle name="Normal 7 21 2 2" xfId="36235"/>
    <cellStyle name="Normal 7 21 2 3" xfId="36236"/>
    <cellStyle name="Normal 7 21 3" xfId="14689"/>
    <cellStyle name="Normal 7 21 3 2" xfId="36237"/>
    <cellStyle name="Normal 7 21 3 3" xfId="36238"/>
    <cellStyle name="Normal 7 21 4" xfId="14690"/>
    <cellStyle name="Normal 7 21 4 2" xfId="36239"/>
    <cellStyle name="Normal 7 21 4 3" xfId="36240"/>
    <cellStyle name="Normal 7 21 5" xfId="14691"/>
    <cellStyle name="Normal 7 21 5 2" xfId="36241"/>
    <cellStyle name="Normal 7 21 5 3" xfId="36242"/>
    <cellStyle name="Normal 7 21 6" xfId="36243"/>
    <cellStyle name="Normal 7 21 7" xfId="36244"/>
    <cellStyle name="Normal 7 22" xfId="14692"/>
    <cellStyle name="Normal 7 22 2" xfId="14693"/>
    <cellStyle name="Normal 7 22 2 2" xfId="36245"/>
    <cellStyle name="Normal 7 22 2 3" xfId="36246"/>
    <cellStyle name="Normal 7 22 3" xfId="14694"/>
    <cellStyle name="Normal 7 22 3 2" xfId="36247"/>
    <cellStyle name="Normal 7 22 3 3" xfId="36248"/>
    <cellStyle name="Normal 7 22 4" xfId="14695"/>
    <cellStyle name="Normal 7 22 4 2" xfId="36249"/>
    <cellStyle name="Normal 7 22 4 3" xfId="36250"/>
    <cellStyle name="Normal 7 22 5" xfId="14696"/>
    <cellStyle name="Normal 7 22 5 2" xfId="36251"/>
    <cellStyle name="Normal 7 22 5 3" xfId="36252"/>
    <cellStyle name="Normal 7 22 6" xfId="36253"/>
    <cellStyle name="Normal 7 22 7" xfId="36254"/>
    <cellStyle name="Normal 7 23" xfId="14697"/>
    <cellStyle name="Normal 7 23 2" xfId="14698"/>
    <cellStyle name="Normal 7 23 2 2" xfId="36255"/>
    <cellStyle name="Normal 7 23 2 3" xfId="36256"/>
    <cellStyle name="Normal 7 23 3" xfId="14699"/>
    <cellStyle name="Normal 7 23 3 2" xfId="36257"/>
    <cellStyle name="Normal 7 23 3 3" xfId="36258"/>
    <cellStyle name="Normal 7 23 4" xfId="14700"/>
    <cellStyle name="Normal 7 23 4 2" xfId="36259"/>
    <cellStyle name="Normal 7 23 4 3" xfId="36260"/>
    <cellStyle name="Normal 7 23 5" xfId="14701"/>
    <cellStyle name="Normal 7 23 5 2" xfId="36261"/>
    <cellStyle name="Normal 7 23 5 3" xfId="36262"/>
    <cellStyle name="Normal 7 23 6" xfId="36263"/>
    <cellStyle name="Normal 7 23 7" xfId="36264"/>
    <cellStyle name="Normal 7 24" xfId="14702"/>
    <cellStyle name="Normal 7 24 2" xfId="14703"/>
    <cellStyle name="Normal 7 24 2 2" xfId="36265"/>
    <cellStyle name="Normal 7 24 2 3" xfId="36266"/>
    <cellStyle name="Normal 7 24 3" xfId="14704"/>
    <cellStyle name="Normal 7 24 3 2" xfId="36267"/>
    <cellStyle name="Normal 7 24 3 3" xfId="36268"/>
    <cellStyle name="Normal 7 24 4" xfId="14705"/>
    <cellStyle name="Normal 7 24 4 2" xfId="36269"/>
    <cellStyle name="Normal 7 24 4 3" xfId="36270"/>
    <cellStyle name="Normal 7 24 5" xfId="14706"/>
    <cellStyle name="Normal 7 24 5 2" xfId="36271"/>
    <cellStyle name="Normal 7 24 5 3" xfId="36272"/>
    <cellStyle name="Normal 7 24 6" xfId="36273"/>
    <cellStyle name="Normal 7 24 7" xfId="36274"/>
    <cellStyle name="Normal 7 25" xfId="14707"/>
    <cellStyle name="Normal 7 25 2" xfId="36275"/>
    <cellStyle name="Normal 7 25 3" xfId="36276"/>
    <cellStyle name="Normal 7 26" xfId="14708"/>
    <cellStyle name="Normal 7 26 2" xfId="36277"/>
    <cellStyle name="Normal 7 26 3" xfId="36278"/>
    <cellStyle name="Normal 7 27" xfId="14709"/>
    <cellStyle name="Normal 7 27 2" xfId="36279"/>
    <cellStyle name="Normal 7 27 3" xfId="36280"/>
    <cellStyle name="Normal 7 28" xfId="14710"/>
    <cellStyle name="Normal 7 28 2" xfId="36281"/>
    <cellStyle name="Normal 7 28 3" xfId="36282"/>
    <cellStyle name="Normal 7 29" xfId="36283"/>
    <cellStyle name="Normal 7 3" xfId="14711"/>
    <cellStyle name="Normal 7 3 2" xfId="14712"/>
    <cellStyle name="Normal 7 3 2 2" xfId="36284"/>
    <cellStyle name="Normal 7 3 2 3" xfId="36285"/>
    <cellStyle name="Normal 7 3 3" xfId="14713"/>
    <cellStyle name="Normal 7 3 3 2" xfId="36286"/>
    <cellStyle name="Normal 7 3 3 3" xfId="36287"/>
    <cellStyle name="Normal 7 3 4" xfId="14714"/>
    <cellStyle name="Normal 7 3 4 2" xfId="36288"/>
    <cellStyle name="Normal 7 3 4 3" xfId="36289"/>
    <cellStyle name="Normal 7 3 5" xfId="14715"/>
    <cellStyle name="Normal 7 3 5 2" xfId="36290"/>
    <cellStyle name="Normal 7 3 5 3" xfId="36291"/>
    <cellStyle name="Normal 7 3 6" xfId="36292"/>
    <cellStyle name="Normal 7 3 7" xfId="36293"/>
    <cellStyle name="Normal 7 30" xfId="36294"/>
    <cellStyle name="Normal 7 4" xfId="14716"/>
    <cellStyle name="Normal 7 4 2" xfId="14717"/>
    <cellStyle name="Normal 7 4 2 2" xfId="36295"/>
    <cellStyle name="Normal 7 4 2 3" xfId="36296"/>
    <cellStyle name="Normal 7 4 3" xfId="14718"/>
    <cellStyle name="Normal 7 4 3 2" xfId="36297"/>
    <cellStyle name="Normal 7 4 3 3" xfId="36298"/>
    <cellStyle name="Normal 7 4 4" xfId="14719"/>
    <cellStyle name="Normal 7 4 4 2" xfId="36299"/>
    <cellStyle name="Normal 7 4 4 3" xfId="36300"/>
    <cellStyle name="Normal 7 4 5" xfId="14720"/>
    <cellStyle name="Normal 7 4 5 2" xfId="36301"/>
    <cellStyle name="Normal 7 4 5 3" xfId="36302"/>
    <cellStyle name="Normal 7 4 6" xfId="36303"/>
    <cellStyle name="Normal 7 4 7" xfId="36304"/>
    <cellStyle name="Normal 7 5" xfId="14721"/>
    <cellStyle name="Normal 7 5 2" xfId="14722"/>
    <cellStyle name="Normal 7 5 2 2" xfId="36305"/>
    <cellStyle name="Normal 7 5 2 3" xfId="36306"/>
    <cellStyle name="Normal 7 5 3" xfId="14723"/>
    <cellStyle name="Normal 7 5 3 2" xfId="36307"/>
    <cellStyle name="Normal 7 5 3 3" xfId="36308"/>
    <cellStyle name="Normal 7 5 4" xfId="14724"/>
    <cellStyle name="Normal 7 5 4 2" xfId="36309"/>
    <cellStyle name="Normal 7 5 4 3" xfId="36310"/>
    <cellStyle name="Normal 7 5 5" xfId="14725"/>
    <cellStyle name="Normal 7 5 5 2" xfId="36311"/>
    <cellStyle name="Normal 7 5 5 3" xfId="36312"/>
    <cellStyle name="Normal 7 5 6" xfId="36313"/>
    <cellStyle name="Normal 7 5 7" xfId="36314"/>
    <cellStyle name="Normal 7 6" xfId="14726"/>
    <cellStyle name="Normal 7 6 2" xfId="14727"/>
    <cellStyle name="Normal 7 6 2 2" xfId="36315"/>
    <cellStyle name="Normal 7 6 2 3" xfId="36316"/>
    <cellStyle name="Normal 7 6 3" xfId="14728"/>
    <cellStyle name="Normal 7 6 3 2" xfId="36317"/>
    <cellStyle name="Normal 7 6 3 3" xfId="36318"/>
    <cellStyle name="Normal 7 6 4" xfId="14729"/>
    <cellStyle name="Normal 7 6 4 2" xfId="36319"/>
    <cellStyle name="Normal 7 6 4 3" xfId="36320"/>
    <cellStyle name="Normal 7 6 5" xfId="14730"/>
    <cellStyle name="Normal 7 6 5 2" xfId="36321"/>
    <cellStyle name="Normal 7 6 5 3" xfId="36322"/>
    <cellStyle name="Normal 7 6 6" xfId="36323"/>
    <cellStyle name="Normal 7 6 7" xfId="36324"/>
    <cellStyle name="Normal 7 7" xfId="14731"/>
    <cellStyle name="Normal 7 7 2" xfId="14732"/>
    <cellStyle name="Normal 7 7 2 2" xfId="36325"/>
    <cellStyle name="Normal 7 7 2 3" xfId="36326"/>
    <cellStyle name="Normal 7 7 3" xfId="14733"/>
    <cellStyle name="Normal 7 7 3 2" xfId="36327"/>
    <cellStyle name="Normal 7 7 3 3" xfId="36328"/>
    <cellStyle name="Normal 7 7 4" xfId="14734"/>
    <cellStyle name="Normal 7 7 4 2" xfId="36329"/>
    <cellStyle name="Normal 7 7 4 3" xfId="36330"/>
    <cellStyle name="Normal 7 7 5" xfId="14735"/>
    <cellStyle name="Normal 7 7 5 2" xfId="36331"/>
    <cellStyle name="Normal 7 7 5 3" xfId="36332"/>
    <cellStyle name="Normal 7 7 6" xfId="36333"/>
    <cellStyle name="Normal 7 7 7" xfId="36334"/>
    <cellStyle name="Normal 7 8" xfId="14736"/>
    <cellStyle name="Normal 7 8 2" xfId="14737"/>
    <cellStyle name="Normal 7 8 2 2" xfId="36335"/>
    <cellStyle name="Normal 7 8 2 3" xfId="36336"/>
    <cellStyle name="Normal 7 8 3" xfId="14738"/>
    <cellStyle name="Normal 7 8 3 2" xfId="36337"/>
    <cellStyle name="Normal 7 8 3 3" xfId="36338"/>
    <cellStyle name="Normal 7 8 4" xfId="14739"/>
    <cellStyle name="Normal 7 8 4 2" xfId="36339"/>
    <cellStyle name="Normal 7 8 4 3" xfId="36340"/>
    <cellStyle name="Normal 7 8 5" xfId="14740"/>
    <cellStyle name="Normal 7 8 5 2" xfId="36341"/>
    <cellStyle name="Normal 7 8 5 3" xfId="36342"/>
    <cellStyle name="Normal 7 8 6" xfId="36343"/>
    <cellStyle name="Normal 7 8 7" xfId="36344"/>
    <cellStyle name="Normal 7 9" xfId="14741"/>
    <cellStyle name="Normal 7 9 2" xfId="14742"/>
    <cellStyle name="Normal 7 9 2 2" xfId="36345"/>
    <cellStyle name="Normal 7 9 2 3" xfId="36346"/>
    <cellStyle name="Normal 7 9 3" xfId="14743"/>
    <cellStyle name="Normal 7 9 3 2" xfId="36347"/>
    <cellStyle name="Normal 7 9 3 3" xfId="36348"/>
    <cellStyle name="Normal 7 9 4" xfId="14744"/>
    <cellStyle name="Normal 7 9 4 2" xfId="36349"/>
    <cellStyle name="Normal 7 9 4 3" xfId="36350"/>
    <cellStyle name="Normal 7 9 5" xfId="14745"/>
    <cellStyle name="Normal 7 9 5 2" xfId="36351"/>
    <cellStyle name="Normal 7 9 5 3" xfId="36352"/>
    <cellStyle name="Normal 7 9 6" xfId="36353"/>
    <cellStyle name="Normal 7 9 7" xfId="36354"/>
    <cellStyle name="Normal 8" xfId="14746"/>
    <cellStyle name="Normal 8 2" xfId="14747"/>
    <cellStyle name="Normal 8 2 2" xfId="14748"/>
    <cellStyle name="Normal 8 2 2 2" xfId="36355"/>
    <cellStyle name="Normal 8 2 2 3" xfId="36356"/>
    <cellStyle name="Normal 8 2 3" xfId="14749"/>
    <cellStyle name="Normal 8 2 3 2" xfId="36357"/>
    <cellStyle name="Normal 8 2 3 3" xfId="36358"/>
    <cellStyle name="Normal 8 2 4" xfId="14750"/>
    <cellStyle name="Normal 8 2 4 2" xfId="36359"/>
    <cellStyle name="Normal 8 2 4 3" xfId="36360"/>
    <cellStyle name="Normal 8 2 5" xfId="14751"/>
    <cellStyle name="Normal 8 2 5 2" xfId="36361"/>
    <cellStyle name="Normal 8 2 5 3" xfId="36362"/>
    <cellStyle name="Normal 8 2 6" xfId="36363"/>
    <cellStyle name="Normal 8 2 7" xfId="36364"/>
    <cellStyle name="Normal 8 3" xfId="14752"/>
    <cellStyle name="Normal 8 3 2" xfId="14753"/>
    <cellStyle name="Normal 8 3 2 2" xfId="36365"/>
    <cellStyle name="Normal 8 3 2 3" xfId="36366"/>
    <cellStyle name="Normal 8 3 3" xfId="14754"/>
    <cellStyle name="Normal 8 3 3 2" xfId="36367"/>
    <cellStyle name="Normal 8 3 3 3" xfId="36368"/>
    <cellStyle name="Normal 8 3 4" xfId="14755"/>
    <cellStyle name="Normal 8 3 4 2" xfId="36369"/>
    <cellStyle name="Normal 8 3 4 3" xfId="36370"/>
    <cellStyle name="Normal 8 3 5" xfId="14756"/>
    <cellStyle name="Normal 8 3 5 2" xfId="36371"/>
    <cellStyle name="Normal 8 3 5 3" xfId="36372"/>
    <cellStyle name="Normal 8 3 6" xfId="36373"/>
    <cellStyle name="Normal 8 3 7" xfId="36374"/>
    <cellStyle name="Normal 8 4" xfId="14757"/>
    <cellStyle name="Normal 8 4 2" xfId="14758"/>
    <cellStyle name="Normal 8 4 2 2" xfId="36375"/>
    <cellStyle name="Normal 8 4 2 3" xfId="36376"/>
    <cellStyle name="Normal 8 4 3" xfId="14759"/>
    <cellStyle name="Normal 8 4 3 2" xfId="36377"/>
    <cellStyle name="Normal 8 4 3 3" xfId="36378"/>
    <cellStyle name="Normal 8 4 4" xfId="14760"/>
    <cellStyle name="Normal 8 4 4 2" xfId="36379"/>
    <cellStyle name="Normal 8 4 4 3" xfId="36380"/>
    <cellStyle name="Normal 8 4 5" xfId="14761"/>
    <cellStyle name="Normal 8 4 5 2" xfId="36381"/>
    <cellStyle name="Normal 8 4 5 3" xfId="36382"/>
    <cellStyle name="Normal 8 4 6" xfId="36383"/>
    <cellStyle name="Normal 8 4 7" xfId="36384"/>
    <cellStyle name="Normal 8 5" xfId="14762"/>
    <cellStyle name="Normal 8 5 2" xfId="14763"/>
    <cellStyle name="Normal 8 5 2 2" xfId="36385"/>
    <cellStyle name="Normal 8 5 2 3" xfId="36386"/>
    <cellStyle name="Normal 8 5 3" xfId="14764"/>
    <cellStyle name="Normal 8 5 3 2" xfId="36387"/>
    <cellStyle name="Normal 8 5 3 3" xfId="36388"/>
    <cellStyle name="Normal 8 5 4" xfId="14765"/>
    <cellStyle name="Normal 8 5 4 2" xfId="36389"/>
    <cellStyle name="Normal 8 5 4 3" xfId="36390"/>
    <cellStyle name="Normal 8 5 5" xfId="14766"/>
    <cellStyle name="Normal 8 5 5 2" xfId="36391"/>
    <cellStyle name="Normal 8 5 5 3" xfId="36392"/>
    <cellStyle name="Normal 8 5 6" xfId="36393"/>
    <cellStyle name="Normal 8 5 7" xfId="36394"/>
    <cellStyle name="Normal 8 6" xfId="14767"/>
    <cellStyle name="Normal 8 6 2" xfId="14768"/>
    <cellStyle name="Normal 8 6 2 2" xfId="36395"/>
    <cellStyle name="Normal 8 6 2 3" xfId="36396"/>
    <cellStyle name="Normal 8 6 3" xfId="14769"/>
    <cellStyle name="Normal 8 6 3 2" xfId="36397"/>
    <cellStyle name="Normal 8 6 3 3" xfId="36398"/>
    <cellStyle name="Normal 8 6 4" xfId="14770"/>
    <cellStyle name="Normal 8 6 4 2" xfId="36399"/>
    <cellStyle name="Normal 8 6 4 3" xfId="36400"/>
    <cellStyle name="Normal 8 6 5" xfId="14771"/>
    <cellStyle name="Normal 8 6 5 2" xfId="36401"/>
    <cellStyle name="Normal 8 6 5 3" xfId="36402"/>
    <cellStyle name="Normal 8 6 6" xfId="36403"/>
    <cellStyle name="Normal 8 6 7" xfId="36404"/>
    <cellStyle name="Normal 8 7" xfId="36405"/>
    <cellStyle name="Normal 8 8" xfId="36406"/>
    <cellStyle name="Normal 9" xfId="14772"/>
    <cellStyle name="Normal 9 10" xfId="14773"/>
    <cellStyle name="Normal 9 10 2" xfId="14774"/>
    <cellStyle name="Normal 9 10 2 2" xfId="36407"/>
    <cellStyle name="Normal 9 10 2 3" xfId="36408"/>
    <cellStyle name="Normal 9 10 3" xfId="14775"/>
    <cellStyle name="Normal 9 10 3 2" xfId="36409"/>
    <cellStyle name="Normal 9 10 3 3" xfId="36410"/>
    <cellStyle name="Normal 9 10 4" xfId="14776"/>
    <cellStyle name="Normal 9 10 4 2" xfId="36411"/>
    <cellStyle name="Normal 9 10 4 3" xfId="36412"/>
    <cellStyle name="Normal 9 10 5" xfId="14777"/>
    <cellStyle name="Normal 9 10 5 2" xfId="36413"/>
    <cellStyle name="Normal 9 10 5 3" xfId="36414"/>
    <cellStyle name="Normal 9 10 6" xfId="36415"/>
    <cellStyle name="Normal 9 10 7" xfId="36416"/>
    <cellStyle name="Normal 9 11" xfId="14778"/>
    <cellStyle name="Normal 9 11 2" xfId="14779"/>
    <cellStyle name="Normal 9 11 2 2" xfId="36417"/>
    <cellStyle name="Normal 9 11 2 3" xfId="36418"/>
    <cellStyle name="Normal 9 11 3" xfId="14780"/>
    <cellStyle name="Normal 9 11 3 2" xfId="36419"/>
    <cellStyle name="Normal 9 11 3 3" xfId="36420"/>
    <cellStyle name="Normal 9 11 4" xfId="14781"/>
    <cellStyle name="Normal 9 11 4 2" xfId="36421"/>
    <cellStyle name="Normal 9 11 4 3" xfId="36422"/>
    <cellStyle name="Normal 9 11 5" xfId="14782"/>
    <cellStyle name="Normal 9 11 5 2" xfId="36423"/>
    <cellStyle name="Normal 9 11 5 3" xfId="36424"/>
    <cellStyle name="Normal 9 11 6" xfId="36425"/>
    <cellStyle name="Normal 9 11 7" xfId="36426"/>
    <cellStyle name="Normal 9 12" xfId="14783"/>
    <cellStyle name="Normal 9 12 2" xfId="14784"/>
    <cellStyle name="Normal 9 12 2 2" xfId="36427"/>
    <cellStyle name="Normal 9 12 2 3" xfId="36428"/>
    <cellStyle name="Normal 9 12 3" xfId="14785"/>
    <cellStyle name="Normal 9 12 3 2" xfId="36429"/>
    <cellStyle name="Normal 9 12 3 3" xfId="36430"/>
    <cellStyle name="Normal 9 12 4" xfId="14786"/>
    <cellStyle name="Normal 9 12 4 2" xfId="36431"/>
    <cellStyle name="Normal 9 12 4 3" xfId="36432"/>
    <cellStyle name="Normal 9 12 5" xfId="14787"/>
    <cellStyle name="Normal 9 12 5 2" xfId="36433"/>
    <cellStyle name="Normal 9 12 5 3" xfId="36434"/>
    <cellStyle name="Normal 9 12 6" xfId="36435"/>
    <cellStyle name="Normal 9 12 7" xfId="36436"/>
    <cellStyle name="Normal 9 13" xfId="14788"/>
    <cellStyle name="Normal 9 13 2" xfId="14789"/>
    <cellStyle name="Normal 9 13 2 2" xfId="36437"/>
    <cellStyle name="Normal 9 13 2 3" xfId="36438"/>
    <cellStyle name="Normal 9 13 3" xfId="14790"/>
    <cellStyle name="Normal 9 13 3 2" xfId="36439"/>
    <cellStyle name="Normal 9 13 3 3" xfId="36440"/>
    <cellStyle name="Normal 9 13 4" xfId="14791"/>
    <cellStyle name="Normal 9 13 4 2" xfId="36441"/>
    <cellStyle name="Normal 9 13 4 3" xfId="36442"/>
    <cellStyle name="Normal 9 13 5" xfId="14792"/>
    <cellStyle name="Normal 9 13 5 2" xfId="36443"/>
    <cellStyle name="Normal 9 13 5 3" xfId="36444"/>
    <cellStyle name="Normal 9 13 6" xfId="36445"/>
    <cellStyle name="Normal 9 13 7" xfId="36446"/>
    <cellStyle name="Normal 9 14" xfId="14793"/>
    <cellStyle name="Normal 9 14 2" xfId="14794"/>
    <cellStyle name="Normal 9 14 2 2" xfId="36447"/>
    <cellStyle name="Normal 9 14 2 3" xfId="36448"/>
    <cellStyle name="Normal 9 14 3" xfId="14795"/>
    <cellStyle name="Normal 9 14 3 2" xfId="36449"/>
    <cellStyle name="Normal 9 14 3 3" xfId="36450"/>
    <cellStyle name="Normal 9 14 4" xfId="14796"/>
    <cellStyle name="Normal 9 14 4 2" xfId="36451"/>
    <cellStyle name="Normal 9 14 4 3" xfId="36452"/>
    <cellStyle name="Normal 9 14 5" xfId="14797"/>
    <cellStyle name="Normal 9 14 5 2" xfId="36453"/>
    <cellStyle name="Normal 9 14 5 3" xfId="36454"/>
    <cellStyle name="Normal 9 14 6" xfId="36455"/>
    <cellStyle name="Normal 9 14 7" xfId="36456"/>
    <cellStyle name="Normal 9 15" xfId="14798"/>
    <cellStyle name="Normal 9 15 2" xfId="14799"/>
    <cellStyle name="Normal 9 15 2 2" xfId="36457"/>
    <cellStyle name="Normal 9 15 2 3" xfId="36458"/>
    <cellStyle name="Normal 9 15 3" xfId="14800"/>
    <cellStyle name="Normal 9 15 3 2" xfId="36459"/>
    <cellStyle name="Normal 9 15 3 3" xfId="36460"/>
    <cellStyle name="Normal 9 15 4" xfId="14801"/>
    <cellStyle name="Normal 9 15 4 2" xfId="36461"/>
    <cellStyle name="Normal 9 15 4 3" xfId="36462"/>
    <cellStyle name="Normal 9 15 5" xfId="14802"/>
    <cellStyle name="Normal 9 15 5 2" xfId="36463"/>
    <cellStyle name="Normal 9 15 5 3" xfId="36464"/>
    <cellStyle name="Normal 9 15 6" xfId="36465"/>
    <cellStyle name="Normal 9 15 7" xfId="36466"/>
    <cellStyle name="Normal 9 16" xfId="14803"/>
    <cellStyle name="Normal 9 16 2" xfId="14804"/>
    <cellStyle name="Normal 9 16 2 2" xfId="36467"/>
    <cellStyle name="Normal 9 16 2 3" xfId="36468"/>
    <cellStyle name="Normal 9 16 3" xfId="14805"/>
    <cellStyle name="Normal 9 16 3 2" xfId="36469"/>
    <cellStyle name="Normal 9 16 3 3" xfId="36470"/>
    <cellStyle name="Normal 9 16 4" xfId="14806"/>
    <cellStyle name="Normal 9 16 4 2" xfId="36471"/>
    <cellStyle name="Normal 9 16 4 3" xfId="36472"/>
    <cellStyle name="Normal 9 16 5" xfId="14807"/>
    <cellStyle name="Normal 9 16 5 2" xfId="36473"/>
    <cellStyle name="Normal 9 16 5 3" xfId="36474"/>
    <cellStyle name="Normal 9 16 6" xfId="36475"/>
    <cellStyle name="Normal 9 16 7" xfId="36476"/>
    <cellStyle name="Normal 9 17" xfId="14808"/>
    <cellStyle name="Normal 9 17 2" xfId="14809"/>
    <cellStyle name="Normal 9 17 2 2" xfId="36477"/>
    <cellStyle name="Normal 9 17 2 3" xfId="36478"/>
    <cellStyle name="Normal 9 17 3" xfId="14810"/>
    <cellStyle name="Normal 9 17 3 2" xfId="36479"/>
    <cellStyle name="Normal 9 17 3 3" xfId="36480"/>
    <cellStyle name="Normal 9 17 4" xfId="14811"/>
    <cellStyle name="Normal 9 17 4 2" xfId="36481"/>
    <cellStyle name="Normal 9 17 4 3" xfId="36482"/>
    <cellStyle name="Normal 9 17 5" xfId="14812"/>
    <cellStyle name="Normal 9 17 5 2" xfId="36483"/>
    <cellStyle name="Normal 9 17 5 3" xfId="36484"/>
    <cellStyle name="Normal 9 17 6" xfId="36485"/>
    <cellStyle name="Normal 9 17 7" xfId="36486"/>
    <cellStyle name="Normal 9 18" xfId="14813"/>
    <cellStyle name="Normal 9 18 2" xfId="14814"/>
    <cellStyle name="Normal 9 18 2 2" xfId="36487"/>
    <cellStyle name="Normal 9 18 2 3" xfId="36488"/>
    <cellStyle name="Normal 9 18 3" xfId="14815"/>
    <cellStyle name="Normal 9 18 3 2" xfId="36489"/>
    <cellStyle name="Normal 9 18 3 3" xfId="36490"/>
    <cellStyle name="Normal 9 18 4" xfId="14816"/>
    <cellStyle name="Normal 9 18 4 2" xfId="36491"/>
    <cellStyle name="Normal 9 18 4 3" xfId="36492"/>
    <cellStyle name="Normal 9 18 5" xfId="14817"/>
    <cellStyle name="Normal 9 18 5 2" xfId="36493"/>
    <cellStyle name="Normal 9 18 5 3" xfId="36494"/>
    <cellStyle name="Normal 9 18 6" xfId="36495"/>
    <cellStyle name="Normal 9 18 7" xfId="36496"/>
    <cellStyle name="Normal 9 19" xfId="14818"/>
    <cellStyle name="Normal 9 19 2" xfId="14819"/>
    <cellStyle name="Normal 9 19 2 2" xfId="36497"/>
    <cellStyle name="Normal 9 19 2 3" xfId="36498"/>
    <cellStyle name="Normal 9 19 3" xfId="14820"/>
    <cellStyle name="Normal 9 19 3 2" xfId="36499"/>
    <cellStyle name="Normal 9 19 3 3" xfId="36500"/>
    <cellStyle name="Normal 9 19 4" xfId="14821"/>
    <cellStyle name="Normal 9 19 4 2" xfId="36501"/>
    <cellStyle name="Normal 9 19 4 3" xfId="36502"/>
    <cellStyle name="Normal 9 19 5" xfId="14822"/>
    <cellStyle name="Normal 9 19 5 2" xfId="36503"/>
    <cellStyle name="Normal 9 19 5 3" xfId="36504"/>
    <cellStyle name="Normal 9 19 6" xfId="36505"/>
    <cellStyle name="Normal 9 19 7" xfId="36506"/>
    <cellStyle name="Normal 9 2" xfId="14823"/>
    <cellStyle name="Normal 9 2 2" xfId="14824"/>
    <cellStyle name="Normal 9 2 2 2" xfId="36507"/>
    <cellStyle name="Normal 9 2 2 3" xfId="36508"/>
    <cellStyle name="Normal 9 2 3" xfId="14825"/>
    <cellStyle name="Normal 9 2 3 2" xfId="36509"/>
    <cellStyle name="Normal 9 2 3 3" xfId="36510"/>
    <cellStyle name="Normal 9 2 4" xfId="14826"/>
    <cellStyle name="Normal 9 2 4 2" xfId="36511"/>
    <cellStyle name="Normal 9 2 4 3" xfId="36512"/>
    <cellStyle name="Normal 9 2 5" xfId="14827"/>
    <cellStyle name="Normal 9 2 5 2" xfId="36513"/>
    <cellStyle name="Normal 9 2 5 3" xfId="36514"/>
    <cellStyle name="Normal 9 2 6" xfId="36515"/>
    <cellStyle name="Normal 9 2 7" xfId="36516"/>
    <cellStyle name="Normal 9 20" xfId="14828"/>
    <cellStyle name="Normal 9 20 2" xfId="14829"/>
    <cellStyle name="Normal 9 20 2 2" xfId="36517"/>
    <cellStyle name="Normal 9 20 2 3" xfId="36518"/>
    <cellStyle name="Normal 9 20 3" xfId="14830"/>
    <cellStyle name="Normal 9 20 3 2" xfId="36519"/>
    <cellStyle name="Normal 9 20 3 3" xfId="36520"/>
    <cellStyle name="Normal 9 20 4" xfId="14831"/>
    <cellStyle name="Normal 9 20 4 2" xfId="36521"/>
    <cellStyle name="Normal 9 20 4 3" xfId="36522"/>
    <cellStyle name="Normal 9 20 5" xfId="14832"/>
    <cellStyle name="Normal 9 20 5 2" xfId="36523"/>
    <cellStyle name="Normal 9 20 5 3" xfId="36524"/>
    <cellStyle name="Normal 9 20 6" xfId="36525"/>
    <cellStyle name="Normal 9 20 7" xfId="36526"/>
    <cellStyle name="Normal 9 21" xfId="14833"/>
    <cellStyle name="Normal 9 21 2" xfId="14834"/>
    <cellStyle name="Normal 9 21 2 2" xfId="36527"/>
    <cellStyle name="Normal 9 21 2 3" xfId="36528"/>
    <cellStyle name="Normal 9 21 3" xfId="14835"/>
    <cellStyle name="Normal 9 21 3 2" xfId="36529"/>
    <cellStyle name="Normal 9 21 3 3" xfId="36530"/>
    <cellStyle name="Normal 9 21 4" xfId="14836"/>
    <cellStyle name="Normal 9 21 4 2" xfId="36531"/>
    <cellStyle name="Normal 9 21 4 3" xfId="36532"/>
    <cellStyle name="Normal 9 21 5" xfId="14837"/>
    <cellStyle name="Normal 9 21 5 2" xfId="36533"/>
    <cellStyle name="Normal 9 21 5 3" xfId="36534"/>
    <cellStyle name="Normal 9 21 6" xfId="36535"/>
    <cellStyle name="Normal 9 21 7" xfId="36536"/>
    <cellStyle name="Normal 9 22" xfId="14838"/>
    <cellStyle name="Normal 9 22 2" xfId="14839"/>
    <cellStyle name="Normal 9 22 2 2" xfId="36537"/>
    <cellStyle name="Normal 9 22 2 3" xfId="36538"/>
    <cellStyle name="Normal 9 22 3" xfId="14840"/>
    <cellStyle name="Normal 9 22 3 2" xfId="36539"/>
    <cellStyle name="Normal 9 22 3 3" xfId="36540"/>
    <cellStyle name="Normal 9 22 4" xfId="14841"/>
    <cellStyle name="Normal 9 22 4 2" xfId="36541"/>
    <cellStyle name="Normal 9 22 4 3" xfId="36542"/>
    <cellStyle name="Normal 9 22 5" xfId="14842"/>
    <cellStyle name="Normal 9 22 5 2" xfId="36543"/>
    <cellStyle name="Normal 9 22 5 3" xfId="36544"/>
    <cellStyle name="Normal 9 22 6" xfId="36545"/>
    <cellStyle name="Normal 9 22 7" xfId="36546"/>
    <cellStyle name="Normal 9 23" xfId="14843"/>
    <cellStyle name="Normal 9 23 2" xfId="14844"/>
    <cellStyle name="Normal 9 23 2 2" xfId="36547"/>
    <cellStyle name="Normal 9 23 2 3" xfId="36548"/>
    <cellStyle name="Normal 9 23 3" xfId="14845"/>
    <cellStyle name="Normal 9 23 3 2" xfId="36549"/>
    <cellStyle name="Normal 9 23 3 3" xfId="36550"/>
    <cellStyle name="Normal 9 23 4" xfId="14846"/>
    <cellStyle name="Normal 9 23 4 2" xfId="36551"/>
    <cellStyle name="Normal 9 23 4 3" xfId="36552"/>
    <cellStyle name="Normal 9 23 5" xfId="14847"/>
    <cellStyle name="Normal 9 23 5 2" xfId="36553"/>
    <cellStyle name="Normal 9 23 5 3" xfId="36554"/>
    <cellStyle name="Normal 9 23 6" xfId="36555"/>
    <cellStyle name="Normal 9 23 7" xfId="36556"/>
    <cellStyle name="Normal 9 24" xfId="14848"/>
    <cellStyle name="Normal 9 24 2" xfId="14849"/>
    <cellStyle name="Normal 9 24 2 2" xfId="36557"/>
    <cellStyle name="Normal 9 24 2 3" xfId="36558"/>
    <cellStyle name="Normal 9 24 3" xfId="14850"/>
    <cellStyle name="Normal 9 24 3 2" xfId="36559"/>
    <cellStyle name="Normal 9 24 3 3" xfId="36560"/>
    <cellStyle name="Normal 9 24 4" xfId="14851"/>
    <cellStyle name="Normal 9 24 4 2" xfId="36561"/>
    <cellStyle name="Normal 9 24 4 3" xfId="36562"/>
    <cellStyle name="Normal 9 24 5" xfId="14852"/>
    <cellStyle name="Normal 9 24 5 2" xfId="36563"/>
    <cellStyle name="Normal 9 24 5 3" xfId="36564"/>
    <cellStyle name="Normal 9 24 6" xfId="36565"/>
    <cellStyle name="Normal 9 24 7" xfId="36566"/>
    <cellStyle name="Normal 9 25" xfId="14853"/>
    <cellStyle name="Normal 9 25 2" xfId="36567"/>
    <cellStyle name="Normal 9 25 3" xfId="36568"/>
    <cellStyle name="Normal 9 26" xfId="14854"/>
    <cellStyle name="Normal 9 26 2" xfId="36569"/>
    <cellStyle name="Normal 9 26 3" xfId="36570"/>
    <cellStyle name="Normal 9 27" xfId="14855"/>
    <cellStyle name="Normal 9 27 2" xfId="36571"/>
    <cellStyle name="Normal 9 27 3" xfId="36572"/>
    <cellStyle name="Normal 9 28" xfId="14856"/>
    <cellStyle name="Normal 9 28 2" xfId="36573"/>
    <cellStyle name="Normal 9 28 3" xfId="36574"/>
    <cellStyle name="Normal 9 29" xfId="36575"/>
    <cellStyle name="Normal 9 3" xfId="14857"/>
    <cellStyle name="Normal 9 3 2" xfId="14858"/>
    <cellStyle name="Normal 9 3 2 2" xfId="36576"/>
    <cellStyle name="Normal 9 3 2 3" xfId="36577"/>
    <cellStyle name="Normal 9 3 3" xfId="14859"/>
    <cellStyle name="Normal 9 3 3 2" xfId="36578"/>
    <cellStyle name="Normal 9 3 3 3" xfId="36579"/>
    <cellStyle name="Normal 9 3 4" xfId="14860"/>
    <cellStyle name="Normal 9 3 4 2" xfId="36580"/>
    <cellStyle name="Normal 9 3 4 3" xfId="36581"/>
    <cellStyle name="Normal 9 3 5" xfId="14861"/>
    <cellStyle name="Normal 9 3 5 2" xfId="36582"/>
    <cellStyle name="Normal 9 3 5 3" xfId="36583"/>
    <cellStyle name="Normal 9 3 6" xfId="36584"/>
    <cellStyle name="Normal 9 3 7" xfId="36585"/>
    <cellStyle name="Normal 9 30" xfId="36586"/>
    <cellStyle name="Normal 9 4" xfId="14862"/>
    <cellStyle name="Normal 9 4 2" xfId="14863"/>
    <cellStyle name="Normal 9 4 2 2" xfId="36587"/>
    <cellStyle name="Normal 9 4 2 3" xfId="36588"/>
    <cellStyle name="Normal 9 4 3" xfId="14864"/>
    <cellStyle name="Normal 9 4 3 2" xfId="36589"/>
    <cellStyle name="Normal 9 4 3 3" xfId="36590"/>
    <cellStyle name="Normal 9 4 4" xfId="14865"/>
    <cellStyle name="Normal 9 4 4 2" xfId="36591"/>
    <cellStyle name="Normal 9 4 4 3" xfId="36592"/>
    <cellStyle name="Normal 9 4 5" xfId="14866"/>
    <cellStyle name="Normal 9 4 5 2" xfId="36593"/>
    <cellStyle name="Normal 9 4 5 3" xfId="36594"/>
    <cellStyle name="Normal 9 4 6" xfId="36595"/>
    <cellStyle name="Normal 9 4 7" xfId="36596"/>
    <cellStyle name="Normal 9 5" xfId="14867"/>
    <cellStyle name="Normal 9 5 2" xfId="14868"/>
    <cellStyle name="Normal 9 5 2 2" xfId="36597"/>
    <cellStyle name="Normal 9 5 2 3" xfId="36598"/>
    <cellStyle name="Normal 9 5 3" xfId="14869"/>
    <cellStyle name="Normal 9 5 3 2" xfId="36599"/>
    <cellStyle name="Normal 9 5 3 3" xfId="36600"/>
    <cellStyle name="Normal 9 5 4" xfId="14870"/>
    <cellStyle name="Normal 9 5 4 2" xfId="36601"/>
    <cellStyle name="Normal 9 5 4 3" xfId="36602"/>
    <cellStyle name="Normal 9 5 5" xfId="14871"/>
    <cellStyle name="Normal 9 5 5 2" xfId="36603"/>
    <cellStyle name="Normal 9 5 5 3" xfId="36604"/>
    <cellStyle name="Normal 9 5 6" xfId="36605"/>
    <cellStyle name="Normal 9 5 7" xfId="36606"/>
    <cellStyle name="Normal 9 6" xfId="14872"/>
    <cellStyle name="Normal 9 6 2" xfId="14873"/>
    <cellStyle name="Normal 9 6 2 2" xfId="36607"/>
    <cellStyle name="Normal 9 6 2 3" xfId="36608"/>
    <cellStyle name="Normal 9 6 3" xfId="14874"/>
    <cellStyle name="Normal 9 6 3 2" xfId="36609"/>
    <cellStyle name="Normal 9 6 3 3" xfId="36610"/>
    <cellStyle name="Normal 9 6 4" xfId="14875"/>
    <cellStyle name="Normal 9 6 4 2" xfId="36611"/>
    <cellStyle name="Normal 9 6 4 3" xfId="36612"/>
    <cellStyle name="Normal 9 6 5" xfId="14876"/>
    <cellStyle name="Normal 9 6 5 2" xfId="36613"/>
    <cellStyle name="Normal 9 6 5 3" xfId="36614"/>
    <cellStyle name="Normal 9 6 6" xfId="36615"/>
    <cellStyle name="Normal 9 6 7" xfId="36616"/>
    <cellStyle name="Normal 9 7" xfId="14877"/>
    <cellStyle name="Normal 9 7 2" xfId="14878"/>
    <cellStyle name="Normal 9 7 2 2" xfId="36617"/>
    <cellStyle name="Normal 9 7 2 3" xfId="36618"/>
    <cellStyle name="Normal 9 7 3" xfId="14879"/>
    <cellStyle name="Normal 9 7 3 2" xfId="36619"/>
    <cellStyle name="Normal 9 7 3 3" xfId="36620"/>
    <cellStyle name="Normal 9 7 4" xfId="14880"/>
    <cellStyle name="Normal 9 7 4 2" xfId="36621"/>
    <cellStyle name="Normal 9 7 4 3" xfId="36622"/>
    <cellStyle name="Normal 9 7 5" xfId="14881"/>
    <cellStyle name="Normal 9 7 5 2" xfId="36623"/>
    <cellStyle name="Normal 9 7 5 3" xfId="36624"/>
    <cellStyle name="Normal 9 7 6" xfId="36625"/>
    <cellStyle name="Normal 9 7 7" xfId="36626"/>
    <cellStyle name="Normal 9 8" xfId="14882"/>
    <cellStyle name="Normal 9 8 2" xfId="14883"/>
    <cellStyle name="Normal 9 8 2 2" xfId="36627"/>
    <cellStyle name="Normal 9 8 2 3" xfId="36628"/>
    <cellStyle name="Normal 9 8 3" xfId="14884"/>
    <cellStyle name="Normal 9 8 3 2" xfId="36629"/>
    <cellStyle name="Normal 9 8 3 3" xfId="36630"/>
    <cellStyle name="Normal 9 8 4" xfId="14885"/>
    <cellStyle name="Normal 9 8 4 2" xfId="36631"/>
    <cellStyle name="Normal 9 8 4 3" xfId="36632"/>
    <cellStyle name="Normal 9 8 5" xfId="14886"/>
    <cellStyle name="Normal 9 8 5 2" xfId="36633"/>
    <cellStyle name="Normal 9 8 5 3" xfId="36634"/>
    <cellStyle name="Normal 9 8 6" xfId="36635"/>
    <cellStyle name="Normal 9 8 7" xfId="36636"/>
    <cellStyle name="Normal 9 9" xfId="14887"/>
    <cellStyle name="Normal 9 9 2" xfId="14888"/>
    <cellStyle name="Normal 9 9 2 2" xfId="36637"/>
    <cellStyle name="Normal 9 9 2 3" xfId="36638"/>
    <cellStyle name="Normal 9 9 3" xfId="14889"/>
    <cellStyle name="Normal 9 9 3 2" xfId="36639"/>
    <cellStyle name="Normal 9 9 3 3" xfId="36640"/>
    <cellStyle name="Normal 9 9 4" xfId="14890"/>
    <cellStyle name="Normal 9 9 4 2" xfId="36641"/>
    <cellStyle name="Normal 9 9 4 3" xfId="36642"/>
    <cellStyle name="Normal 9 9 5" xfId="14891"/>
    <cellStyle name="Normal 9 9 5 2" xfId="36643"/>
    <cellStyle name="Normal 9 9 5 3" xfId="36644"/>
    <cellStyle name="Normal 9 9 6" xfId="36645"/>
    <cellStyle name="Normal 9 9 7" xfId="36646"/>
    <cellStyle name="Notas" xfId="36674" builtinId="10" customBuiltin="1"/>
    <cellStyle name="Notas 2" xfId="14951"/>
    <cellStyle name="per.style" xfId="14938"/>
    <cellStyle name="Percent [2]" xfId="14939"/>
    <cellStyle name="Porcentaje" xfId="36673" builtinId="5"/>
    <cellStyle name="Porcentaje 2" xfId="14892"/>
    <cellStyle name="Porcentaje 2 2" xfId="36647"/>
    <cellStyle name="Porcentaje 2 3" xfId="36648"/>
    <cellStyle name="Porcentaje 3" xfId="44"/>
    <cellStyle name="Porcentual 2" xfId="47"/>
    <cellStyle name="Porcentual 2 2" xfId="14947"/>
    <cellStyle name="Porcentual 2 3" xfId="36649"/>
    <cellStyle name="Porcentual 2 4" xfId="36671"/>
    <cellStyle name="Porcentual 3" xfId="14893"/>
    <cellStyle name="Porcentual 4" xfId="14894"/>
    <cellStyle name="Porcentual 4 2" xfId="14895"/>
    <cellStyle name="Porcentual 4 2 2" xfId="36650"/>
    <cellStyle name="Porcentual 4 2 3" xfId="36651"/>
    <cellStyle name="Porcentual 4 3" xfId="14896"/>
    <cellStyle name="Porcentual 4 3 2" xfId="36652"/>
    <cellStyle name="Porcentual 4 3 3" xfId="36653"/>
    <cellStyle name="Porcentual 4 4" xfId="14897"/>
    <cellStyle name="Porcentual 4 4 2" xfId="36654"/>
    <cellStyle name="Porcentual 4 4 3" xfId="36655"/>
    <cellStyle name="Porcentual 4 5" xfId="14898"/>
    <cellStyle name="Porcentual 4 5 2" xfId="36656"/>
    <cellStyle name="Porcentual 4 5 3" xfId="36657"/>
    <cellStyle name="Porcentual 4 6" xfId="36658"/>
    <cellStyle name="Porcentual 4 7" xfId="36659"/>
    <cellStyle name="Porcentual 5" xfId="14900"/>
    <cellStyle name="Porcentual 6" xfId="14948"/>
    <cellStyle name="Porcentual 7" xfId="36672"/>
    <cellStyle name="regstoresfromspecstores" xfId="14940"/>
    <cellStyle name="RevList" xfId="14941"/>
    <cellStyle name="Salida" xfId="11" builtinId="21" customBuiltin="1"/>
    <cellStyle name="SHADEDSTORES" xfId="14942"/>
    <cellStyle name="specstores" xfId="14943"/>
    <cellStyle name="Subtotal" xfId="14944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45"/>
  <sheetViews>
    <sheetView topLeftCell="A142" workbookViewId="0">
      <selection activeCell="A157" sqref="A157"/>
    </sheetView>
  </sheetViews>
  <sheetFormatPr baseColWidth="10" defaultRowHeight="15" x14ac:dyDescent="0.25"/>
  <cols>
    <col min="1" max="1" width="17.85546875" style="4" bestFit="1" customWidth="1"/>
    <col min="2" max="2" width="11.42578125" style="2"/>
    <col min="3" max="5" width="15.5703125" style="8" bestFit="1" customWidth="1"/>
    <col min="6" max="6" width="15.140625" style="8" bestFit="1" customWidth="1"/>
    <col min="7" max="7" width="11.42578125" style="8"/>
    <col min="8" max="8" width="12.5703125" style="8" bestFit="1" customWidth="1"/>
    <col min="9" max="12" width="11.42578125" style="8"/>
    <col min="13" max="13" width="11.42578125" style="3"/>
    <col min="14" max="14" width="13.28515625" style="3" bestFit="1" customWidth="1"/>
    <col min="15" max="16384" width="11.42578125" style="3"/>
  </cols>
  <sheetData>
    <row r="1" spans="1:11" x14ac:dyDescent="0.25">
      <c r="C1" s="51" t="s">
        <v>68</v>
      </c>
      <c r="D1" s="51"/>
      <c r="E1" s="51"/>
      <c r="F1" s="51"/>
      <c r="G1" s="51"/>
      <c r="H1" s="51"/>
      <c r="I1" s="51"/>
      <c r="J1" s="8" t="s">
        <v>70</v>
      </c>
      <c r="K1" s="8" t="s">
        <v>71</v>
      </c>
    </row>
    <row r="2" spans="1:11" x14ac:dyDescent="0.25">
      <c r="A2" s="4">
        <f>+SUMIFS(Disponibilidades!$D:$D,Disponibilidades!$B:$B,Resultados!$C$2,Disponibilidades!$F:$F,"&gt;="&amp;Resultados!$J$2,Disponibilidades!$F:$F,"&lt;="&amp;Resultados!$K$2)+SUMIFS(Disponibilidades!$D:$D,Disponibilidades!$B:$B,Resultados!$D$2,Disponibilidades!$F:$F,"&gt;="&amp;Resultados!$J$2,Disponibilidades!$F:$F,"&lt;="&amp;Resultados!$K$2)-SUMIFS(Disponibilidades!$D:$D,Disponibilidades!$B:$B,Resultados!$E$2,Disponibilidades!$F:$F,"&gt;="&amp;Resultados!$J$2,Disponibilidades!$F:$F,"&lt;="&amp;Resultados!$K$2)</f>
        <v>740005629</v>
      </c>
      <c r="B2" s="2">
        <v>10050</v>
      </c>
      <c r="C2" s="8" t="s">
        <v>67</v>
      </c>
      <c r="D2" s="9">
        <v>110200000000</v>
      </c>
      <c r="E2" s="9">
        <v>110000000000</v>
      </c>
      <c r="H2" s="1"/>
      <c r="J2" s="8">
        <v>1</v>
      </c>
      <c r="K2" s="8">
        <v>7</v>
      </c>
    </row>
    <row r="3" spans="1:11" x14ac:dyDescent="0.25">
      <c r="A3" s="4">
        <f>+SUMIFS(Disponibilidades!$D:$D,Disponibilidades!$B:$B,Resultados!$C3,Disponibilidades!$F:$F,"&gt;="&amp;Resultados!$J3,Disponibilidades!$F:$F,"&lt;="&amp;Resultados!$K3)</f>
        <v>125427701</v>
      </c>
      <c r="B3" s="2">
        <v>10100</v>
      </c>
      <c r="C3" s="6">
        <v>110403000000</v>
      </c>
      <c r="J3" s="8">
        <v>1</v>
      </c>
      <c r="K3" s="8">
        <v>7</v>
      </c>
    </row>
    <row r="4" spans="1:11" x14ac:dyDescent="0.25">
      <c r="A4" s="4">
        <f>+SUMIFS(Disponibilidades!$D:$D,Disponibilidades!$B:$B,Resultados!$C4,Disponibilidades!$F:$F,"&gt;="&amp;Resultados!$J4,Disponibilidades!$F:$F,"&lt;="&amp;Resultados!$K4)</f>
        <v>0</v>
      </c>
      <c r="B4" s="2" t="s">
        <v>80</v>
      </c>
      <c r="C4" s="6">
        <v>110403000000</v>
      </c>
      <c r="J4" s="8">
        <f>+K3+1</f>
        <v>8</v>
      </c>
      <c r="K4" s="8">
        <v>31</v>
      </c>
    </row>
    <row r="5" spans="1:11" x14ac:dyDescent="0.25">
      <c r="A5" s="4">
        <f>+SUMIFS(Disponibilidades!$D:$D,Disponibilidades!$B:$B,Resultados!$C5,Disponibilidades!$F:$F,"&gt;="&amp;Resultados!$J5,Disponibilidades!$F:$F,"&lt;="&amp;Resultados!$K5)</f>
        <v>0</v>
      </c>
      <c r="B5" s="2" t="s">
        <v>81</v>
      </c>
      <c r="C5" s="6">
        <v>110403000000</v>
      </c>
      <c r="J5" s="8">
        <f t="shared" ref="J5:J16" si="0">+K4+1</f>
        <v>32</v>
      </c>
      <c r="K5" s="8">
        <v>92</v>
      </c>
    </row>
    <row r="6" spans="1:11" x14ac:dyDescent="0.25">
      <c r="A6" s="4">
        <f>+SUMIFS(Disponibilidades!$D:$D,Disponibilidades!$B:$B,Resultados!$C6,Disponibilidades!$F:$F,"&gt;="&amp;Resultados!$J6,Disponibilidades!$F:$F,"&lt;="&amp;Resultados!$K6)</f>
        <v>0</v>
      </c>
      <c r="B6" s="2" t="s">
        <v>82</v>
      </c>
      <c r="C6" s="6">
        <v>110403000000</v>
      </c>
      <c r="J6" s="8">
        <f t="shared" si="0"/>
        <v>93</v>
      </c>
      <c r="K6" s="8">
        <v>184</v>
      </c>
    </row>
    <row r="7" spans="1:11" x14ac:dyDescent="0.25">
      <c r="A7" s="4">
        <f>+SUMIFS(Disponibilidades!$D:$D,Disponibilidades!$B:$B,Resultados!$C7,Disponibilidades!$F:$F,"&gt;="&amp;Resultados!$J7,Disponibilidades!$F:$F,"&lt;="&amp;Resultados!$K7)</f>
        <v>0</v>
      </c>
      <c r="B7" s="2" t="s">
        <v>83</v>
      </c>
      <c r="C7" s="6">
        <v>110403000000</v>
      </c>
      <c r="J7" s="8">
        <f t="shared" si="0"/>
        <v>185</v>
      </c>
      <c r="K7" s="8">
        <v>366</v>
      </c>
    </row>
    <row r="8" spans="1:11" x14ac:dyDescent="0.25">
      <c r="A8" s="4">
        <f>+SUMIFS(Disponibilidades!$D:$D,Disponibilidades!$B:$B,Resultados!$C8,Disponibilidades!$F:$F,"&gt;="&amp;Resultados!$J8,Disponibilidades!$F:$F,"&lt;="&amp;Resultados!$K8)</f>
        <v>0</v>
      </c>
      <c r="B8" s="2" t="s">
        <v>84</v>
      </c>
      <c r="C8" s="6">
        <v>110403000000</v>
      </c>
      <c r="J8" s="8">
        <f t="shared" si="0"/>
        <v>367</v>
      </c>
      <c r="K8" s="8">
        <v>731</v>
      </c>
    </row>
    <row r="9" spans="1:11" x14ac:dyDescent="0.25">
      <c r="A9" s="4">
        <f>+SUMIFS(Disponibilidades!$D:$D,Disponibilidades!$B:$B,Resultados!$C9,Disponibilidades!$F:$F,"&gt;="&amp;Resultados!$J9,Disponibilidades!$F:$F,"&lt;="&amp;Resultados!$K9)</f>
        <v>0</v>
      </c>
      <c r="B9" s="2" t="s">
        <v>85</v>
      </c>
      <c r="C9" s="6">
        <v>110403000000</v>
      </c>
      <c r="J9" s="8">
        <f t="shared" si="0"/>
        <v>732</v>
      </c>
      <c r="K9" s="8">
        <v>1096</v>
      </c>
    </row>
    <row r="10" spans="1:11" x14ac:dyDescent="0.25">
      <c r="A10" s="4">
        <f>+SUMIFS(Disponibilidades!$D:$D,Disponibilidades!$B:$B,Resultados!$C10,Disponibilidades!$F:$F,"&gt;="&amp;Resultados!$J10,Disponibilidades!$F:$F,"&lt;="&amp;Resultados!$K10)</f>
        <v>0</v>
      </c>
      <c r="B10" s="2" t="s">
        <v>86</v>
      </c>
      <c r="C10" s="6">
        <v>110403000000</v>
      </c>
      <c r="J10" s="8">
        <f t="shared" si="0"/>
        <v>1097</v>
      </c>
      <c r="K10" s="8">
        <v>1461</v>
      </c>
    </row>
    <row r="11" spans="1:11" x14ac:dyDescent="0.25">
      <c r="A11" s="4">
        <f>+SUMIFS(Disponibilidades!$D:$D,Disponibilidades!$B:$B,Resultados!$C11,Disponibilidades!$F:$F,"&gt;="&amp;Resultados!$J11,Disponibilidades!$F:$F,"&lt;="&amp;Resultados!$K11)</f>
        <v>0</v>
      </c>
      <c r="B11" s="2" t="s">
        <v>87</v>
      </c>
      <c r="C11" s="6">
        <v>110403000000</v>
      </c>
      <c r="J11" s="8">
        <f t="shared" si="0"/>
        <v>1462</v>
      </c>
      <c r="K11" s="8">
        <v>1827</v>
      </c>
    </row>
    <row r="12" spans="1:11" x14ac:dyDescent="0.25">
      <c r="A12" s="4">
        <f>+SUMIFS(Disponibilidades!$D:$D,Disponibilidades!$B:$B,Resultados!$C12,Disponibilidades!$F:$F,"&gt;="&amp;Resultados!$J12,Disponibilidades!$F:$F,"&lt;="&amp;Resultados!$K12)</f>
        <v>0</v>
      </c>
      <c r="B12" s="2" t="s">
        <v>88</v>
      </c>
      <c r="C12" s="6">
        <v>110403000000</v>
      </c>
      <c r="J12" s="8">
        <f t="shared" si="0"/>
        <v>1828</v>
      </c>
      <c r="K12" s="8">
        <v>2557</v>
      </c>
    </row>
    <row r="13" spans="1:11" x14ac:dyDescent="0.25">
      <c r="A13" s="4">
        <f>+SUMIFS(Disponibilidades!$D:$D,Disponibilidades!$B:$B,Resultados!$C13,Disponibilidades!$F:$F,"&gt;="&amp;Resultados!$J13,Disponibilidades!$F:$F,"&lt;="&amp;Resultados!$K13)</f>
        <v>0</v>
      </c>
      <c r="B13" s="2" t="s">
        <v>89</v>
      </c>
      <c r="C13" s="6">
        <v>110403000000</v>
      </c>
      <c r="J13" s="8">
        <f t="shared" si="0"/>
        <v>2558</v>
      </c>
      <c r="K13" s="8">
        <v>3653</v>
      </c>
    </row>
    <row r="14" spans="1:11" x14ac:dyDescent="0.25">
      <c r="A14" s="4">
        <f>+SUMIFS(Disponibilidades!$D:$D,Disponibilidades!$B:$B,Resultados!$C14,Disponibilidades!$F:$F,"&gt;="&amp;Resultados!$J14,Disponibilidades!$F:$F,"&lt;="&amp;Resultados!$K14)</f>
        <v>0</v>
      </c>
      <c r="B14" s="2" t="s">
        <v>90</v>
      </c>
      <c r="C14" s="6">
        <v>110403000000</v>
      </c>
      <c r="J14" s="8">
        <f t="shared" si="0"/>
        <v>3654</v>
      </c>
      <c r="K14" s="8">
        <v>5479</v>
      </c>
    </row>
    <row r="15" spans="1:11" x14ac:dyDescent="0.25">
      <c r="A15" s="4">
        <f>+SUMIFS(Disponibilidades!$D:$D,Disponibilidades!$B:$B,Resultados!$C15,Disponibilidades!$F:$F,"&gt;="&amp;Resultados!$J15,Disponibilidades!$F:$F,"&lt;="&amp;Resultados!$K15)</f>
        <v>0</v>
      </c>
      <c r="B15" s="2" t="s">
        <v>91</v>
      </c>
      <c r="C15" s="6">
        <v>110403000000</v>
      </c>
      <c r="J15" s="8">
        <f t="shared" si="0"/>
        <v>5480</v>
      </c>
      <c r="K15" s="8">
        <v>7305</v>
      </c>
    </row>
    <row r="16" spans="1:11" x14ac:dyDescent="0.25">
      <c r="A16" s="4">
        <f>+SUMIFS(Disponibilidades!$D:$D,Disponibilidades!$B:$B,Resultados!$C16,Disponibilidades!$F:$F,"&gt;="&amp;Resultados!$J16,Disponibilidades!$F:$F,"&lt;="&amp;Resultados!$K16)</f>
        <v>0</v>
      </c>
      <c r="B16" s="2" t="s">
        <v>92</v>
      </c>
      <c r="C16" s="6">
        <v>110403000000</v>
      </c>
      <c r="J16" s="8">
        <f t="shared" si="0"/>
        <v>7306</v>
      </c>
      <c r="K16" s="8">
        <v>100000</v>
      </c>
    </row>
    <row r="17" spans="1:14" x14ac:dyDescent="0.25">
      <c r="A17" s="36">
        <v>60798184</v>
      </c>
      <c r="B17" s="2" t="s">
        <v>77</v>
      </c>
      <c r="J17" s="8">
        <v>1</v>
      </c>
      <c r="K17" s="8">
        <v>7</v>
      </c>
    </row>
    <row r="18" spans="1:14" x14ac:dyDescent="0.25">
      <c r="A18" s="36">
        <v>6573289981</v>
      </c>
      <c r="B18" s="2" t="s">
        <v>78</v>
      </c>
      <c r="J18" s="8">
        <v>8</v>
      </c>
      <c r="K18" s="8">
        <v>31</v>
      </c>
    </row>
    <row r="19" spans="1:14" x14ac:dyDescent="0.25">
      <c r="A19" s="36">
        <v>315472200</v>
      </c>
      <c r="B19" s="2" t="s">
        <v>79</v>
      </c>
      <c r="J19" s="8">
        <v>32</v>
      </c>
      <c r="K19" s="8">
        <v>92</v>
      </c>
    </row>
    <row r="20" spans="1:14" x14ac:dyDescent="0.25">
      <c r="A20" s="36">
        <v>641408258</v>
      </c>
      <c r="B20" s="2">
        <v>10156</v>
      </c>
      <c r="J20" s="8">
        <v>93</v>
      </c>
      <c r="K20" s="8">
        <v>184</v>
      </c>
    </row>
    <row r="21" spans="1:14" x14ac:dyDescent="0.25">
      <c r="A21" s="36">
        <v>15675615</v>
      </c>
      <c r="B21" s="2">
        <v>10158</v>
      </c>
      <c r="J21" s="8">
        <v>185</v>
      </c>
      <c r="K21" s="8">
        <v>366</v>
      </c>
    </row>
    <row r="22" spans="1:14" x14ac:dyDescent="0.25">
      <c r="A22" s="36">
        <v>4697363</v>
      </c>
      <c r="B22" s="2">
        <v>10160</v>
      </c>
      <c r="J22" s="8">
        <v>367</v>
      </c>
      <c r="K22" s="8">
        <v>731</v>
      </c>
    </row>
    <row r="23" spans="1:14" x14ac:dyDescent="0.25">
      <c r="A23" s="36">
        <v>5248</v>
      </c>
      <c r="B23" s="2">
        <v>10162</v>
      </c>
      <c r="J23" s="8">
        <v>732</v>
      </c>
      <c r="K23" s="8">
        <v>1096</v>
      </c>
    </row>
    <row r="24" spans="1:14" x14ac:dyDescent="0.25">
      <c r="A24" s="36"/>
      <c r="B24" s="2">
        <v>10164</v>
      </c>
      <c r="J24" s="8">
        <v>1097</v>
      </c>
      <c r="K24" s="8">
        <v>1461</v>
      </c>
    </row>
    <row r="25" spans="1:14" x14ac:dyDescent="0.25">
      <c r="A25" s="36"/>
      <c r="B25" s="2">
        <v>10166</v>
      </c>
      <c r="J25" s="8">
        <v>1462</v>
      </c>
      <c r="K25" s="8">
        <v>1827</v>
      </c>
    </row>
    <row r="26" spans="1:14" x14ac:dyDescent="0.25">
      <c r="A26" s="36"/>
      <c r="B26" s="2">
        <v>10168</v>
      </c>
      <c r="J26" s="8">
        <v>1828</v>
      </c>
      <c r="K26" s="8">
        <v>2557</v>
      </c>
    </row>
    <row r="27" spans="1:14" x14ac:dyDescent="0.25">
      <c r="A27" s="36"/>
      <c r="B27" s="2">
        <v>10170</v>
      </c>
      <c r="J27" s="8">
        <v>2558</v>
      </c>
      <c r="K27" s="8">
        <v>3653</v>
      </c>
    </row>
    <row r="28" spans="1:14" x14ac:dyDescent="0.25">
      <c r="A28" s="36"/>
      <c r="B28" s="2">
        <v>10172</v>
      </c>
      <c r="J28" s="8">
        <v>3654</v>
      </c>
      <c r="K28" s="8">
        <v>5479</v>
      </c>
    </row>
    <row r="29" spans="1:14" x14ac:dyDescent="0.25">
      <c r="A29" s="36"/>
      <c r="B29" s="2">
        <v>10174</v>
      </c>
      <c r="J29" s="8">
        <v>5480</v>
      </c>
      <c r="K29" s="8">
        <v>7305</v>
      </c>
    </row>
    <row r="30" spans="1:14" x14ac:dyDescent="0.25">
      <c r="A30" s="36"/>
      <c r="B30" s="2">
        <v>10176</v>
      </c>
      <c r="J30" s="8">
        <v>7306</v>
      </c>
      <c r="K30" s="8">
        <v>100000</v>
      </c>
    </row>
    <row r="31" spans="1:14" x14ac:dyDescent="0.25">
      <c r="A31" s="4">
        <f>+SUMIFS(Tenencia!$P:$P,Tenencia!$Q:$Q,"&gt;="&amp;Resultados!$J31,Tenencia!$Q:$Q,"&lt;="&amp;Resultados!$K31,Tenencia!$L:$L,Resultados!$C31)</f>
        <v>0</v>
      </c>
      <c r="B31" s="2">
        <v>10450</v>
      </c>
      <c r="C31" s="8" t="s">
        <v>175</v>
      </c>
      <c r="J31" s="8">
        <v>1</v>
      </c>
      <c r="K31" s="8">
        <v>7</v>
      </c>
      <c r="N31" s="8"/>
    </row>
    <row r="32" spans="1:14" x14ac:dyDescent="0.25">
      <c r="A32" s="4">
        <f>+SUMIFS(Tenencia!$P:$P,Tenencia!$Q:$Q,"&gt;="&amp;Resultados!$J32,Tenencia!$Q:$Q,"&lt;="&amp;Resultados!$K32,Tenencia!$L:$L,Resultados!$C32)</f>
        <v>0</v>
      </c>
      <c r="B32" s="2">
        <v>10452</v>
      </c>
      <c r="C32" s="8" t="s">
        <v>175</v>
      </c>
      <c r="J32" s="8">
        <v>8</v>
      </c>
      <c r="K32" s="8">
        <v>31</v>
      </c>
      <c r="N32" s="8"/>
    </row>
    <row r="33" spans="1:14" x14ac:dyDescent="0.25">
      <c r="A33" s="4">
        <f>+SUMIFS(Tenencia!$P:$P,Tenencia!$Q:$Q,"&gt;="&amp;Resultados!$J33,Tenencia!$Q:$Q,"&lt;="&amp;Resultados!$K33,Tenencia!$L:$L,Resultados!$C33)</f>
        <v>0</v>
      </c>
      <c r="B33" s="2">
        <v>10454</v>
      </c>
      <c r="C33" s="8" t="s">
        <v>175</v>
      </c>
      <c r="J33" s="8">
        <v>32</v>
      </c>
      <c r="K33" s="8">
        <v>92</v>
      </c>
      <c r="N33" s="8"/>
    </row>
    <row r="34" spans="1:14" x14ac:dyDescent="0.25">
      <c r="A34" s="4">
        <f>+SUMIFS(Tenencia!$P:$P,Tenencia!$Q:$Q,"&gt;="&amp;Resultados!$J34,Tenencia!$Q:$Q,"&lt;="&amp;Resultados!$K34,Tenencia!$L:$L,Resultados!$C34)</f>
        <v>0</v>
      </c>
      <c r="B34" s="2">
        <v>10456</v>
      </c>
      <c r="C34" s="8" t="s">
        <v>175</v>
      </c>
      <c r="J34" s="8">
        <v>93</v>
      </c>
      <c r="K34" s="8">
        <v>184</v>
      </c>
      <c r="N34" s="8"/>
    </row>
    <row r="35" spans="1:14" x14ac:dyDescent="0.25">
      <c r="A35" s="4">
        <f>+SUMIFS(Tenencia!$P:$P,Tenencia!$Q:$Q,"&gt;="&amp;Resultados!$J35,Tenencia!$Q:$Q,"&lt;="&amp;Resultados!$K35,Tenencia!$L:$L,Resultados!$C35)</f>
        <v>0</v>
      </c>
      <c r="B35" s="2">
        <v>10458</v>
      </c>
      <c r="C35" s="8" t="s">
        <v>175</v>
      </c>
      <c r="J35" s="8">
        <v>185</v>
      </c>
      <c r="K35" s="8">
        <v>366</v>
      </c>
      <c r="N35" s="8"/>
    </row>
    <row r="36" spans="1:14" x14ac:dyDescent="0.25">
      <c r="A36" s="4">
        <f>+SUMIFS(Tenencia!$P:$P,Tenencia!$Q:$Q,"&gt;="&amp;Resultados!$J36,Tenencia!$Q:$Q,"&lt;="&amp;Resultados!$K36,Tenencia!$L:$L,Resultados!$C36)</f>
        <v>0</v>
      </c>
      <c r="B36" s="2">
        <v>10460</v>
      </c>
      <c r="C36" s="8" t="s">
        <v>175</v>
      </c>
      <c r="J36" s="8">
        <v>367</v>
      </c>
      <c r="K36" s="8">
        <v>731</v>
      </c>
      <c r="N36" s="8"/>
    </row>
    <row r="37" spans="1:14" x14ac:dyDescent="0.25">
      <c r="A37" s="4">
        <f>+SUMIFS(Tenencia!$P:$P,Tenencia!$Q:$Q,"&gt;="&amp;Resultados!$J37,Tenencia!$Q:$Q,"&lt;="&amp;Resultados!$K37,Tenencia!$L:$L,Resultados!$C37)</f>
        <v>0</v>
      </c>
      <c r="B37" s="2">
        <v>10462</v>
      </c>
      <c r="C37" s="8" t="s">
        <v>175</v>
      </c>
      <c r="J37" s="8">
        <v>732</v>
      </c>
      <c r="K37" s="8">
        <v>1096</v>
      </c>
      <c r="N37" s="8"/>
    </row>
    <row r="38" spans="1:14" x14ac:dyDescent="0.25">
      <c r="A38" s="4">
        <f>+SUMIFS(Tenencia!$P:$P,Tenencia!$Q:$Q,"&gt;="&amp;Resultados!$J38,Tenencia!$Q:$Q,"&lt;="&amp;Resultados!$K38,Tenencia!$L:$L,Resultados!$C38)</f>
        <v>0</v>
      </c>
      <c r="B38" s="2">
        <v>10464</v>
      </c>
      <c r="C38" s="8" t="s">
        <v>175</v>
      </c>
      <c r="J38" s="8">
        <v>1097</v>
      </c>
      <c r="K38" s="8">
        <v>1461</v>
      </c>
      <c r="N38" s="8"/>
    </row>
    <row r="39" spans="1:14" x14ac:dyDescent="0.25">
      <c r="A39" s="4">
        <f>+SUMIFS(Tenencia!$P:$P,Tenencia!$Q:$Q,"&gt;="&amp;Resultados!$J39,Tenencia!$Q:$Q,"&lt;="&amp;Resultados!$K39,Tenencia!$L:$L,Resultados!$C39)</f>
        <v>0</v>
      </c>
      <c r="B39" s="2">
        <v>10466</v>
      </c>
      <c r="C39" s="8" t="s">
        <v>175</v>
      </c>
      <c r="J39" s="8">
        <v>1462</v>
      </c>
      <c r="K39" s="8">
        <v>1827</v>
      </c>
      <c r="N39" s="8"/>
    </row>
    <row r="40" spans="1:14" x14ac:dyDescent="0.25">
      <c r="A40" s="4">
        <f>+SUMIFS(Tenencia!$P:$P,Tenencia!$Q:$Q,"&gt;="&amp;Resultados!$J40,Tenencia!$Q:$Q,"&lt;="&amp;Resultados!$K40,Tenencia!$L:$L,Resultados!$C40)</f>
        <v>0</v>
      </c>
      <c r="B40" s="2">
        <v>10468</v>
      </c>
      <c r="C40" s="8" t="s">
        <v>175</v>
      </c>
      <c r="J40" s="8">
        <v>1828</v>
      </c>
      <c r="K40" s="8">
        <v>2557</v>
      </c>
    </row>
    <row r="41" spans="1:14" x14ac:dyDescent="0.25">
      <c r="A41" s="4">
        <f>+SUMIFS(Tenencia!$P:$P,Tenencia!$Q:$Q,"&gt;="&amp;Resultados!$J41,Tenencia!$Q:$Q,"&lt;="&amp;Resultados!$K41,Tenencia!$L:$L,Resultados!$C41)</f>
        <v>0</v>
      </c>
      <c r="B41" s="2" t="s">
        <v>176</v>
      </c>
      <c r="C41" s="8" t="s">
        <v>175</v>
      </c>
      <c r="J41" s="8">
        <v>2558</v>
      </c>
      <c r="K41" s="8">
        <v>3653</v>
      </c>
    </row>
    <row r="42" spans="1:14" x14ac:dyDescent="0.25">
      <c r="A42" s="4">
        <f>+SUMIFS(Tenencia!$P:$P,Tenencia!$Q:$Q,"&gt;="&amp;Resultados!$J42,Tenencia!$Q:$Q,"&lt;="&amp;Resultados!$K42,Tenencia!$L:$L,Resultados!$C42)</f>
        <v>0</v>
      </c>
      <c r="B42" s="2" t="s">
        <v>177</v>
      </c>
      <c r="C42" s="8" t="s">
        <v>175</v>
      </c>
      <c r="J42" s="8">
        <v>3654</v>
      </c>
      <c r="K42" s="8">
        <v>5479</v>
      </c>
    </row>
    <row r="43" spans="1:14" x14ac:dyDescent="0.25">
      <c r="A43" s="4">
        <f>+SUMIFS(Tenencia!$P:$P,Tenencia!$Q:$Q,"&gt;="&amp;Resultados!$J43,Tenencia!$Q:$Q,"&lt;="&amp;Resultados!$K43,Tenencia!$L:$L,Resultados!$C43)</f>
        <v>0</v>
      </c>
      <c r="B43" s="2" t="s">
        <v>178</v>
      </c>
      <c r="C43" s="8" t="s">
        <v>175</v>
      </c>
      <c r="J43" s="8">
        <v>5480</v>
      </c>
      <c r="K43" s="8">
        <v>7305</v>
      </c>
    </row>
    <row r="44" spans="1:14" x14ac:dyDescent="0.25">
      <c r="A44" s="4">
        <f>+SUMIFS(Tenencia!$P:$P,Tenencia!$Q:$Q,"&gt;="&amp;Resultados!$J44,Tenencia!$Q:$Q,"&lt;="&amp;Resultados!$K44,Tenencia!$L:$L,Resultados!$C44)</f>
        <v>0</v>
      </c>
      <c r="B44" s="2" t="s">
        <v>179</v>
      </c>
      <c r="C44" s="8" t="s">
        <v>175</v>
      </c>
      <c r="J44" s="8">
        <v>7306</v>
      </c>
      <c r="K44" s="8">
        <v>100000</v>
      </c>
    </row>
    <row r="45" spans="1:14" x14ac:dyDescent="0.25">
      <c r="A45" s="4" t="e">
        <f>+SUMIFS(Tenencia!$P:$P,Tenencia!$Q:$Q,"&gt;="&amp;Resultados!$J45,Tenencia!$Q:$Q,"&lt;="&amp;Resultados!$K45,Tenencia!$B:$B,Resultados!$C45)</f>
        <v>#N/A</v>
      </c>
      <c r="B45" s="2">
        <v>10550</v>
      </c>
      <c r="C45" s="9">
        <v>121100000000</v>
      </c>
      <c r="J45" s="3">
        <v>1</v>
      </c>
      <c r="K45" s="3">
        <v>7</v>
      </c>
      <c r="M45" s="1"/>
    </row>
    <row r="46" spans="1:14" x14ac:dyDescent="0.25">
      <c r="A46" s="4">
        <f>+SUMIFS(Tenencia!$P:$P,Tenencia!$Q:$Q,"&gt;="&amp;Resultados!$J46,Tenencia!$Q:$Q,"&lt;="&amp;Resultados!$K46,Tenencia!$B:$B,Resultados!$C46)</f>
        <v>0</v>
      </c>
      <c r="B46" s="2">
        <v>10552</v>
      </c>
      <c r="C46" s="9">
        <v>121100000000</v>
      </c>
      <c r="J46" s="3">
        <v>8</v>
      </c>
      <c r="K46" s="3">
        <v>31</v>
      </c>
    </row>
    <row r="47" spans="1:14" x14ac:dyDescent="0.25">
      <c r="A47" s="4">
        <f>+SUMIFS(Tenencia!$P:$P,Tenencia!$Q:$Q,"&gt;="&amp;Resultados!$J47,Tenencia!$Q:$Q,"&lt;="&amp;Resultados!$K47,Tenencia!$B:$B,Resultados!$C47)</f>
        <v>0</v>
      </c>
      <c r="B47" s="2">
        <v>10554</v>
      </c>
      <c r="C47" s="9">
        <v>121100000000</v>
      </c>
      <c r="J47" s="3">
        <v>32</v>
      </c>
      <c r="K47" s="3">
        <v>92</v>
      </c>
    </row>
    <row r="48" spans="1:14" x14ac:dyDescent="0.25">
      <c r="A48" s="4">
        <f>+SUMIFS(Tenencia!$P:$P,Tenencia!$Q:$Q,"&gt;="&amp;Resultados!$J48,Tenencia!$Q:$Q,"&lt;="&amp;Resultados!$K48,Tenencia!$B:$B,Resultados!$C48)</f>
        <v>0</v>
      </c>
      <c r="B48" s="2">
        <v>10556</v>
      </c>
      <c r="C48" s="9">
        <v>121100000000</v>
      </c>
      <c r="J48" s="3">
        <v>93</v>
      </c>
      <c r="K48" s="3">
        <v>184</v>
      </c>
    </row>
    <row r="49" spans="1:11" x14ac:dyDescent="0.25">
      <c r="A49" s="4">
        <f>+SUMIFS(Tenencia!$P:$P,Tenencia!$Q:$Q,"&gt;="&amp;Resultados!$J49,Tenencia!$Q:$Q,"&lt;="&amp;Resultados!$K49,Tenencia!$B:$B,Resultados!$C49)</f>
        <v>0</v>
      </c>
      <c r="B49" s="2">
        <v>10558</v>
      </c>
      <c r="C49" s="9">
        <v>121100000000</v>
      </c>
      <c r="J49" s="8">
        <v>185</v>
      </c>
      <c r="K49" s="8">
        <v>366</v>
      </c>
    </row>
    <row r="50" spans="1:11" x14ac:dyDescent="0.25">
      <c r="A50" s="4">
        <f>+SUMIFS(Tenencia!$P:$P,Tenencia!$Q:$Q,"&gt;="&amp;Resultados!$J50,Tenencia!$Q:$Q,"&lt;="&amp;Resultados!$K50,Tenencia!$B:$B,Resultados!$C50)</f>
        <v>0</v>
      </c>
      <c r="B50" s="2">
        <v>10560</v>
      </c>
      <c r="C50" s="9">
        <v>121100000000</v>
      </c>
      <c r="J50" s="8">
        <v>367</v>
      </c>
      <c r="K50" s="8">
        <v>731</v>
      </c>
    </row>
    <row r="51" spans="1:11" x14ac:dyDescent="0.25">
      <c r="A51" s="4">
        <f>+SUMIFS(Tenencia!$P:$P,Tenencia!$Q:$Q,"&gt;="&amp;Resultados!$J51,Tenencia!$Q:$Q,"&lt;="&amp;Resultados!$K51,Tenencia!$B:$B,Resultados!$C51)</f>
        <v>0</v>
      </c>
      <c r="B51" s="2">
        <v>10562</v>
      </c>
      <c r="C51" s="9">
        <v>121100000000</v>
      </c>
      <c r="J51" s="8">
        <v>732</v>
      </c>
      <c r="K51" s="8">
        <v>1096</v>
      </c>
    </row>
    <row r="52" spans="1:11" x14ac:dyDescent="0.25">
      <c r="A52" s="4">
        <f>+SUMIFS(Tenencia!$P:$P,Tenencia!$Q:$Q,"&gt;="&amp;Resultados!$J52,Tenencia!$Q:$Q,"&lt;="&amp;Resultados!$K52,Tenencia!$B:$B,Resultados!$C52)</f>
        <v>0</v>
      </c>
      <c r="B52" s="2">
        <v>10564</v>
      </c>
      <c r="C52" s="9">
        <v>121100000000</v>
      </c>
      <c r="J52" s="8">
        <v>1097</v>
      </c>
      <c r="K52" s="8">
        <v>1461</v>
      </c>
    </row>
    <row r="53" spans="1:11" x14ac:dyDescent="0.25">
      <c r="A53" s="4">
        <f>+SUMIFS(Tenencia!$P:$P,Tenencia!$Q:$Q,"&gt;="&amp;Resultados!$J53,Tenencia!$Q:$Q,"&lt;="&amp;Resultados!$K53,Tenencia!$B:$B,Resultados!$C53)</f>
        <v>0</v>
      </c>
      <c r="B53" s="2">
        <v>10566</v>
      </c>
      <c r="C53" s="9">
        <v>121100000000</v>
      </c>
      <c r="J53" s="8">
        <v>1462</v>
      </c>
      <c r="K53" s="8">
        <v>1827</v>
      </c>
    </row>
    <row r="54" spans="1:11" x14ac:dyDescent="0.25">
      <c r="A54" s="4">
        <f>+SUMIFS(Tenencia!$P:$P,Tenencia!$Q:$Q,"&gt;="&amp;Resultados!$J54,Tenencia!$Q:$Q,"&lt;="&amp;Resultados!$K54,Tenencia!$B:$B,Resultados!$C54)</f>
        <v>0</v>
      </c>
      <c r="B54" s="2">
        <v>10568</v>
      </c>
      <c r="C54" s="9">
        <v>121100000000</v>
      </c>
      <c r="J54" s="8">
        <v>1828</v>
      </c>
      <c r="K54" s="8">
        <v>2557</v>
      </c>
    </row>
    <row r="55" spans="1:11" x14ac:dyDescent="0.25">
      <c r="A55" s="4">
        <f>+SUMIFS(Tenencia!$P:$P,Tenencia!$Q:$Q,"&gt;="&amp;Resultados!$J55,Tenencia!$Q:$Q,"&lt;="&amp;Resultados!$K55,Tenencia!$B:$B,Resultados!$C55)</f>
        <v>0</v>
      </c>
      <c r="B55" s="2">
        <v>10570</v>
      </c>
      <c r="C55" s="9">
        <v>121100000000</v>
      </c>
      <c r="J55" s="8">
        <v>2558</v>
      </c>
      <c r="K55" s="8">
        <v>3653</v>
      </c>
    </row>
    <row r="56" spans="1:11" x14ac:dyDescent="0.25">
      <c r="A56" s="4">
        <f>+SUMIFS(Tenencia!$P:$P,Tenencia!$Q:$Q,"&gt;="&amp;Resultados!$J56,Tenencia!$Q:$Q,"&lt;="&amp;Resultados!$K56,Tenencia!$B:$B,Resultados!$C56)</f>
        <v>0</v>
      </c>
      <c r="B56" s="2">
        <v>10572</v>
      </c>
      <c r="C56" s="9">
        <v>121100000000</v>
      </c>
      <c r="J56" s="8">
        <v>3654</v>
      </c>
      <c r="K56" s="8">
        <v>5479</v>
      </c>
    </row>
    <row r="57" spans="1:11" x14ac:dyDescent="0.25">
      <c r="A57" s="4">
        <f>+SUMIFS(Tenencia!$P:$P,Tenencia!$Q:$Q,"&gt;="&amp;Resultados!$J57,Tenencia!$Q:$Q,"&lt;="&amp;Resultados!$K57,Tenencia!$B:$B,Resultados!$C57)</f>
        <v>0</v>
      </c>
      <c r="B57" s="2">
        <v>10574</v>
      </c>
      <c r="C57" s="9">
        <v>121100000000</v>
      </c>
      <c r="J57" s="8">
        <v>5480</v>
      </c>
      <c r="K57" s="8">
        <v>7305</v>
      </c>
    </row>
    <row r="58" spans="1:11" x14ac:dyDescent="0.25">
      <c r="A58" s="4">
        <f>+SUMIFS(Tenencia!$P:$P,Tenencia!$Q:$Q,"&gt;="&amp;Resultados!$J58,Tenencia!$Q:$Q,"&lt;="&amp;Resultados!$K58,Tenencia!$B:$B,Resultados!$C58)</f>
        <v>0</v>
      </c>
      <c r="B58" s="2">
        <v>10576</v>
      </c>
      <c r="C58" s="9">
        <v>121100000000</v>
      </c>
      <c r="J58" s="8">
        <v>7306</v>
      </c>
      <c r="K58" s="8">
        <v>100000</v>
      </c>
    </row>
    <row r="59" spans="1:11" x14ac:dyDescent="0.25">
      <c r="A59" s="4">
        <f>+SUMIFS(Captacion!$E:$E,Captacion!$G:$G,"&gt;="&amp;Resultados!$J59,Captacion!$G:$G,"&lt;="&amp;Resultados!$K59,Captacion!$B:$B,Resultados!$C59)</f>
        <v>38410531</v>
      </c>
      <c r="B59" s="2">
        <v>13050</v>
      </c>
      <c r="C59" s="6">
        <v>210102010000</v>
      </c>
      <c r="F59" s="1"/>
      <c r="J59" s="8">
        <v>1</v>
      </c>
      <c r="K59" s="8">
        <v>7</v>
      </c>
    </row>
    <row r="60" spans="1:11" x14ac:dyDescent="0.25">
      <c r="A60" s="4">
        <f>+SUMIFS(Captacion!$E:$E,Captacion!$G:$G,"&gt;="&amp;Resultados!$J60,Captacion!$G:$G,"&lt;="&amp;Resultados!$K60,Captacion!$B:$B,Resultados!$C60)</f>
        <v>0</v>
      </c>
      <c r="B60" s="2">
        <v>13052</v>
      </c>
      <c r="C60" s="6">
        <v>210102010000</v>
      </c>
      <c r="J60" s="8">
        <v>8</v>
      </c>
      <c r="K60" s="8">
        <v>31</v>
      </c>
    </row>
    <row r="61" spans="1:11" x14ac:dyDescent="0.25">
      <c r="A61" s="4">
        <f>+SUMIFS(Captacion!$E:$E,Captacion!$G:$G,"&gt;="&amp;Resultados!$J61,Captacion!$G:$G,"&lt;="&amp;Resultados!$K61,Captacion!$B:$B,Resultados!$C61)</f>
        <v>0</v>
      </c>
      <c r="B61" s="2">
        <v>13054</v>
      </c>
      <c r="C61" s="6">
        <v>210102010000</v>
      </c>
      <c r="J61" s="8">
        <v>32</v>
      </c>
      <c r="K61" s="8">
        <v>92</v>
      </c>
    </row>
    <row r="62" spans="1:11" x14ac:dyDescent="0.25">
      <c r="A62" s="4">
        <f>+SUMIFS(Captacion!$E:$E,Captacion!$G:$G,"&gt;="&amp;Resultados!$J62,Captacion!$G:$G,"&lt;="&amp;Resultados!$K62,Captacion!$B:$B,Resultados!$C62)</f>
        <v>0</v>
      </c>
      <c r="B62" s="2">
        <v>13056</v>
      </c>
      <c r="C62" s="6">
        <v>210102010000</v>
      </c>
      <c r="J62" s="8">
        <v>93</v>
      </c>
      <c r="K62" s="8">
        <v>184</v>
      </c>
    </row>
    <row r="63" spans="1:11" x14ac:dyDescent="0.25">
      <c r="A63" s="4">
        <f>+SUMIFS(Captacion!$E:$E,Captacion!$G:$G,"&gt;="&amp;Resultados!$J63,Captacion!$G:$G,"&lt;="&amp;Resultados!$K63,Captacion!$B:$B,Resultados!$C63)</f>
        <v>0</v>
      </c>
      <c r="B63" s="2">
        <v>13058</v>
      </c>
      <c r="C63" s="6">
        <v>210102010000</v>
      </c>
      <c r="J63" s="8">
        <v>185</v>
      </c>
      <c r="K63" s="8">
        <v>366</v>
      </c>
    </row>
    <row r="64" spans="1:11" x14ac:dyDescent="0.25">
      <c r="A64" s="4">
        <f>+SUMIFS(Captacion!$E:$E,Captacion!$G:$G,"&gt;="&amp;Resultados!$J64,Captacion!$G:$G,"&lt;="&amp;Resultados!$K64,Captacion!$B:$B,Resultados!$C64)</f>
        <v>4267836</v>
      </c>
      <c r="B64" s="2">
        <v>13060</v>
      </c>
      <c r="C64" s="6">
        <v>210102010000</v>
      </c>
      <c r="J64" s="8">
        <v>367</v>
      </c>
      <c r="K64" s="8">
        <v>731</v>
      </c>
    </row>
    <row r="65" spans="1:11" x14ac:dyDescent="0.25">
      <c r="A65" s="4">
        <f>+SUMIFS(Captacion!$E:$E,Captacion!$G:$G,"&gt;="&amp;Resultados!$J65,Captacion!$G:$G,"&lt;="&amp;Resultados!$K65,Captacion!$B:$B,Resultados!$C65)</f>
        <v>0</v>
      </c>
      <c r="B65" s="2">
        <v>13062</v>
      </c>
      <c r="C65" s="6">
        <v>210102010000</v>
      </c>
      <c r="J65" s="8">
        <v>732</v>
      </c>
      <c r="K65" s="8">
        <v>1096</v>
      </c>
    </row>
    <row r="66" spans="1:11" x14ac:dyDescent="0.25">
      <c r="A66" s="4">
        <f>+SUMIFS(Captacion!$E:$E,Captacion!$G:$G,"&gt;="&amp;Resultados!$J66,Captacion!$G:$G,"&lt;="&amp;Resultados!$K66,Captacion!$B:$B,Resultados!$C66)</f>
        <v>0</v>
      </c>
      <c r="B66" s="2">
        <v>13064</v>
      </c>
      <c r="C66" s="6">
        <v>210102010000</v>
      </c>
      <c r="J66" s="8">
        <v>1097</v>
      </c>
      <c r="K66" s="8">
        <v>1461</v>
      </c>
    </row>
    <row r="67" spans="1:11" x14ac:dyDescent="0.25">
      <c r="A67" s="4">
        <f>+SUMIFS(Captacion!$E:$E,Captacion!$G:$G,"&gt;="&amp;Resultados!$J67,Captacion!$G:$G,"&lt;="&amp;Resultados!$K67,Captacion!$B:$B,Resultados!$C67)</f>
        <v>0</v>
      </c>
      <c r="B67" s="2">
        <v>13066</v>
      </c>
      <c r="C67" s="6">
        <v>210102010000</v>
      </c>
      <c r="J67" s="8">
        <v>1462</v>
      </c>
      <c r="K67" s="8">
        <v>1827</v>
      </c>
    </row>
    <row r="68" spans="1:11" x14ac:dyDescent="0.25">
      <c r="A68" s="4">
        <f>+SUMIFS(Captacion!$E:$E,Captacion!$G:$G,"&gt;="&amp;Resultados!$J68,Captacion!$G:$G,"&lt;="&amp;Resultados!$K68,Captacion!$B:$B,Resultados!$C68)</f>
        <v>0</v>
      </c>
      <c r="B68" s="2">
        <v>13068</v>
      </c>
      <c r="C68" s="6">
        <v>210102010000</v>
      </c>
      <c r="J68" s="8">
        <v>1828</v>
      </c>
      <c r="K68" s="8">
        <v>2557</v>
      </c>
    </row>
    <row r="69" spans="1:11" x14ac:dyDescent="0.25">
      <c r="A69" s="4">
        <f>+SUMIFS(Captacion!$E:$E,Captacion!$G:$G,"&gt;="&amp;Resultados!$J69,Captacion!$G:$G,"&lt;="&amp;Resultados!$K69,Captacion!$B:$B,Resultados!$C69)</f>
        <v>0</v>
      </c>
      <c r="B69" s="2">
        <v>13070</v>
      </c>
      <c r="C69" s="6">
        <v>210102010000</v>
      </c>
      <c r="J69" s="8">
        <v>2558</v>
      </c>
      <c r="K69" s="8">
        <v>3653</v>
      </c>
    </row>
    <row r="70" spans="1:11" x14ac:dyDescent="0.25">
      <c r="A70" s="4">
        <f>+SUMIFS(Captacion!$E:$E,Captacion!$G:$G,"&gt;="&amp;Resultados!$J70,Captacion!$G:$G,"&lt;="&amp;Resultados!$K70,Captacion!$B:$B,Resultados!$C70)</f>
        <v>0</v>
      </c>
      <c r="B70" s="2">
        <v>13072</v>
      </c>
      <c r="C70" s="6">
        <v>210102010000</v>
      </c>
      <c r="J70" s="8">
        <v>3654</v>
      </c>
      <c r="K70" s="8">
        <v>5479</v>
      </c>
    </row>
    <row r="71" spans="1:11" x14ac:dyDescent="0.25">
      <c r="A71" s="4">
        <f>+SUMIFS(Captacion!$E:$E,Captacion!$G:$G,"&gt;="&amp;Resultados!$J71,Captacion!$G:$G,"&lt;="&amp;Resultados!$K71,Captacion!$B:$B,Resultados!$C71)</f>
        <v>0</v>
      </c>
      <c r="B71" s="2">
        <v>13074</v>
      </c>
      <c r="C71" s="6">
        <v>210102010000</v>
      </c>
      <c r="J71" s="8">
        <v>5480</v>
      </c>
      <c r="K71" s="8">
        <v>7305</v>
      </c>
    </row>
    <row r="72" spans="1:11" x14ac:dyDescent="0.25">
      <c r="A72" s="4">
        <f>+SUMIFS(Captacion!$E:$E,Captacion!$G:$G,"&gt;="&amp;Resultados!$J72,Captacion!$G:$G,"&lt;="&amp;Resultados!$K72,Captacion!$B:$B,Resultados!$C72)</f>
        <v>0</v>
      </c>
      <c r="B72" s="2">
        <v>13076</v>
      </c>
      <c r="C72" s="6">
        <v>210102010000</v>
      </c>
      <c r="J72" s="8">
        <v>7306</v>
      </c>
      <c r="K72" s="8">
        <v>100000</v>
      </c>
    </row>
    <row r="73" spans="1:11" x14ac:dyDescent="0.25">
      <c r="A73" s="4">
        <f>+SUMIFS(Captacion!$E:$E,Captacion!$G:$G,"&gt;="&amp;Resultados!$J73,Captacion!$G:$G,"&lt;="&amp;Resultados!$K73,Captacion!$B:$B,Resultados!$C73)</f>
        <v>14962398612</v>
      </c>
      <c r="B73" s="2">
        <v>13150</v>
      </c>
      <c r="C73" s="9">
        <v>210100000000</v>
      </c>
      <c r="E73" s="1"/>
      <c r="J73" s="8">
        <v>1</v>
      </c>
      <c r="K73" s="8">
        <v>7</v>
      </c>
    </row>
    <row r="74" spans="1:11" x14ac:dyDescent="0.25">
      <c r="A74" s="4">
        <f>+SUMIFS(Captacion!$E:$E,Captacion!$G:$G,"&gt;="&amp;Resultados!$J74,Captacion!$G:$G,"&lt;="&amp;Resultados!$K74,Captacion!$B:$B,Resultados!$C74)</f>
        <v>0</v>
      </c>
      <c r="B74" s="2">
        <v>13152</v>
      </c>
      <c r="C74" s="9">
        <v>210100000000</v>
      </c>
      <c r="E74" s="1"/>
      <c r="J74" s="8">
        <v>8</v>
      </c>
      <c r="K74" s="8">
        <v>31</v>
      </c>
    </row>
    <row r="75" spans="1:11" x14ac:dyDescent="0.25">
      <c r="A75" s="4">
        <f>+SUMIFS(Captacion!$E:$E,Captacion!$G:$G,"&gt;="&amp;Resultados!$J75,Captacion!$G:$G,"&lt;="&amp;Resultados!$K75,Captacion!$B:$B,Resultados!$C75)</f>
        <v>0</v>
      </c>
      <c r="B75" s="2">
        <v>13154</v>
      </c>
      <c r="C75" s="9">
        <v>210100000000</v>
      </c>
      <c r="J75" s="8">
        <v>32</v>
      </c>
      <c r="K75" s="8">
        <v>92</v>
      </c>
    </row>
    <row r="76" spans="1:11" x14ac:dyDescent="0.25">
      <c r="A76" s="4">
        <f>+SUMIFS(Captacion!$E:$E,Captacion!$G:$G,"&gt;="&amp;Resultados!$J76,Captacion!$G:$G,"&lt;="&amp;Resultados!$K76,Captacion!$B:$B,Resultados!$C76)</f>
        <v>0</v>
      </c>
      <c r="B76" s="2">
        <v>13156</v>
      </c>
      <c r="C76" s="9">
        <v>210100000000</v>
      </c>
      <c r="J76" s="8">
        <v>93</v>
      </c>
      <c r="K76" s="8">
        <v>184</v>
      </c>
    </row>
    <row r="77" spans="1:11" x14ac:dyDescent="0.25">
      <c r="A77" s="4">
        <f>+SUMIFS(Captacion!$E:$E,Captacion!$G:$G,"&gt;="&amp;Resultados!$J77,Captacion!$G:$G,"&lt;="&amp;Resultados!$K77,Captacion!$B:$B,Resultados!$C77)</f>
        <v>0</v>
      </c>
      <c r="B77" s="2">
        <v>13158</v>
      </c>
      <c r="C77" s="9">
        <v>210100000000</v>
      </c>
      <c r="J77" s="8">
        <v>185</v>
      </c>
      <c r="K77" s="8">
        <v>366</v>
      </c>
    </row>
    <row r="78" spans="1:11" x14ac:dyDescent="0.25">
      <c r="A78" s="4">
        <f>+SUMIFS(Captacion!$E:$E,Captacion!$G:$G,"&gt;="&amp;Resultados!$J78,Captacion!$G:$G,"&lt;="&amp;Resultados!$K78,Captacion!$B:$B,Resultados!$C78)</f>
        <v>1662488732</v>
      </c>
      <c r="B78" s="2">
        <v>13160</v>
      </c>
      <c r="C78" s="9">
        <v>210100000000</v>
      </c>
      <c r="J78" s="8">
        <v>367</v>
      </c>
      <c r="K78" s="8">
        <v>731</v>
      </c>
    </row>
    <row r="79" spans="1:11" x14ac:dyDescent="0.25">
      <c r="A79" s="4">
        <f>+SUMIFS(Captacion!$E:$E,Captacion!$G:$G,"&gt;="&amp;Resultados!$J79,Captacion!$G:$G,"&lt;="&amp;Resultados!$K79,Captacion!$B:$B,Resultados!$C79)</f>
        <v>0</v>
      </c>
      <c r="B79" s="2">
        <v>13162</v>
      </c>
      <c r="C79" s="9">
        <v>210100000000</v>
      </c>
      <c r="J79" s="8">
        <v>732</v>
      </c>
      <c r="K79" s="8">
        <v>1096</v>
      </c>
    </row>
    <row r="80" spans="1:11" x14ac:dyDescent="0.25">
      <c r="A80" s="4">
        <f>+SUMIFS(Captacion!$E:$E,Captacion!$G:$G,"&gt;="&amp;Resultados!$J80,Captacion!$G:$G,"&lt;="&amp;Resultados!$K80,Captacion!$B:$B,Resultados!$C80)</f>
        <v>0</v>
      </c>
      <c r="B80" s="2">
        <v>13164</v>
      </c>
      <c r="C80" s="9">
        <v>210100000000</v>
      </c>
      <c r="J80" s="8">
        <v>1097</v>
      </c>
      <c r="K80" s="8">
        <v>1461</v>
      </c>
    </row>
    <row r="81" spans="1:11" x14ac:dyDescent="0.25">
      <c r="A81" s="4">
        <f>+SUMIFS(Captacion!$E:$E,Captacion!$G:$G,"&gt;="&amp;Resultados!$J81,Captacion!$G:$G,"&lt;="&amp;Resultados!$K81,Captacion!$B:$B,Resultados!$C81)</f>
        <v>0</v>
      </c>
      <c r="B81" s="2">
        <v>13166</v>
      </c>
      <c r="C81" s="9">
        <v>210100000000</v>
      </c>
      <c r="J81" s="8">
        <v>1462</v>
      </c>
      <c r="K81" s="8">
        <v>1827</v>
      </c>
    </row>
    <row r="82" spans="1:11" x14ac:dyDescent="0.25">
      <c r="A82" s="4">
        <f>+SUMIFS(Captacion!$E:$E,Captacion!$G:$G,"&gt;="&amp;Resultados!$J82,Captacion!$G:$G,"&lt;="&amp;Resultados!$K82,Captacion!$B:$B,Resultados!$C82)</f>
        <v>0</v>
      </c>
      <c r="B82" s="2">
        <v>13168</v>
      </c>
      <c r="C82" s="9">
        <v>210100000000</v>
      </c>
      <c r="J82" s="8">
        <v>1828</v>
      </c>
      <c r="K82" s="8">
        <v>2557</v>
      </c>
    </row>
    <row r="83" spans="1:11" x14ac:dyDescent="0.25">
      <c r="A83" s="4">
        <f>+SUMIFS(Captacion!$E:$E,Captacion!$G:$G,"&gt;="&amp;Resultados!$J83,Captacion!$G:$G,"&lt;="&amp;Resultados!$K83,Captacion!$B:$B,Resultados!$C83)</f>
        <v>0</v>
      </c>
      <c r="B83" s="2">
        <v>13170</v>
      </c>
      <c r="C83" s="9">
        <v>210100000000</v>
      </c>
      <c r="J83" s="8">
        <v>2558</v>
      </c>
      <c r="K83" s="8">
        <v>3653</v>
      </c>
    </row>
    <row r="84" spans="1:11" x14ac:dyDescent="0.25">
      <c r="A84" s="4">
        <f>+SUMIFS(Captacion!$E:$E,Captacion!$G:$G,"&gt;="&amp;Resultados!$J84,Captacion!$G:$G,"&lt;="&amp;Resultados!$K84,Captacion!$B:$B,Resultados!$C84)</f>
        <v>0</v>
      </c>
      <c r="B84" s="2">
        <v>13172</v>
      </c>
      <c r="C84" s="9">
        <v>210100000000</v>
      </c>
      <c r="J84" s="8">
        <v>3654</v>
      </c>
      <c r="K84" s="8">
        <v>5479</v>
      </c>
    </row>
    <row r="85" spans="1:11" x14ac:dyDescent="0.25">
      <c r="A85" s="4">
        <f>+SUMIFS(Captacion!$E:$E,Captacion!$G:$G,"&gt;="&amp;Resultados!$J85,Captacion!$G:$G,"&lt;="&amp;Resultados!$K85,Captacion!$B:$B,Resultados!$C85)</f>
        <v>0</v>
      </c>
      <c r="B85" s="2">
        <v>13174</v>
      </c>
      <c r="C85" s="9">
        <v>210100000000</v>
      </c>
      <c r="J85" s="8">
        <v>5480</v>
      </c>
      <c r="K85" s="8">
        <v>7305</v>
      </c>
    </row>
    <row r="86" spans="1:11" x14ac:dyDescent="0.25">
      <c r="A86" s="4">
        <f>+SUMIFS(Captacion!$E:$E,Captacion!$G:$G,"&gt;="&amp;Resultados!$J86,Captacion!$G:$G,"&lt;="&amp;Resultados!$K86,Captacion!$B:$B,Resultados!$C86)</f>
        <v>0</v>
      </c>
      <c r="B86" s="2">
        <v>13176</v>
      </c>
      <c r="C86" s="9">
        <v>210100000000</v>
      </c>
      <c r="J86" s="8">
        <v>7306</v>
      </c>
      <c r="K86" s="8">
        <v>100000</v>
      </c>
    </row>
    <row r="87" spans="1:11" x14ac:dyDescent="0.25">
      <c r="A87" s="4">
        <f>+SUMIFS(Captacion!$E:$E,Captacion!$G:$G,"&gt;="&amp;Resultados!$J87,Captacion!$G:$G,"&lt;="&amp;Resultados!$K87,Captacion!$B:$B,Resultados!$C87)</f>
        <v>85449554</v>
      </c>
      <c r="B87" s="2">
        <v>13250</v>
      </c>
      <c r="C87" s="9">
        <v>211100000000</v>
      </c>
      <c r="J87" s="8">
        <v>1</v>
      </c>
      <c r="K87" s="8">
        <v>7</v>
      </c>
    </row>
    <row r="88" spans="1:11" x14ac:dyDescent="0.25">
      <c r="A88" s="4">
        <f>+SUMIFS(Captacion!$E:$E,Captacion!$G:$G,"&gt;="&amp;Resultados!$J88,Captacion!$G:$G,"&lt;="&amp;Resultados!$K88,Captacion!$B:$B,Resultados!$C88)</f>
        <v>205730560</v>
      </c>
      <c r="B88" s="2">
        <v>13252</v>
      </c>
      <c r="C88" s="9">
        <v>211100000000</v>
      </c>
      <c r="J88" s="8">
        <v>8</v>
      </c>
      <c r="K88" s="8">
        <v>31</v>
      </c>
    </row>
    <row r="89" spans="1:11" x14ac:dyDescent="0.25">
      <c r="A89" s="4">
        <f>+SUMIFS(Captacion!$E:$E,Captacion!$G:$G,"&gt;="&amp;Resultados!$J89,Captacion!$G:$G,"&lt;="&amp;Resultados!$K89,Captacion!$B:$B,Resultados!$C89)</f>
        <v>279536630</v>
      </c>
      <c r="B89" s="2">
        <v>13254</v>
      </c>
      <c r="C89" s="9">
        <v>211100000000</v>
      </c>
      <c r="J89" s="8">
        <v>32</v>
      </c>
      <c r="K89" s="8">
        <v>92</v>
      </c>
    </row>
    <row r="90" spans="1:11" x14ac:dyDescent="0.25">
      <c r="A90" s="4">
        <f>+SUMIFS(Captacion!$E:$E,Captacion!$G:$G,"&gt;="&amp;Resultados!$J90,Captacion!$G:$G,"&lt;="&amp;Resultados!$K90,Captacion!$B:$B,Resultados!$C90)</f>
        <v>272868188</v>
      </c>
      <c r="B90" s="2">
        <v>13256</v>
      </c>
      <c r="C90" s="9">
        <v>211100000000</v>
      </c>
      <c r="J90" s="8">
        <v>93</v>
      </c>
      <c r="K90" s="8">
        <v>184</v>
      </c>
    </row>
    <row r="91" spans="1:11" x14ac:dyDescent="0.25">
      <c r="A91" s="4">
        <f>+SUMIFS(Captacion!$E:$E,Captacion!$G:$G,"&gt;="&amp;Resultados!$J91,Captacion!$G:$G,"&lt;="&amp;Resultados!$K91,Captacion!$B:$B,Resultados!$C91)</f>
        <v>424478818</v>
      </c>
      <c r="B91" s="2">
        <v>13258</v>
      </c>
      <c r="C91" s="9">
        <v>211100000000</v>
      </c>
      <c r="J91" s="8">
        <v>185</v>
      </c>
      <c r="K91" s="8">
        <v>366</v>
      </c>
    </row>
    <row r="92" spans="1:11" x14ac:dyDescent="0.25">
      <c r="A92" s="4">
        <f>+SUMIFS(Captacion!$E:$E,Captacion!$G:$G,"&gt;="&amp;Resultados!$J92,Captacion!$G:$G,"&lt;="&amp;Resultados!$K92,Captacion!$B:$B,Resultados!$C92)</f>
        <v>0</v>
      </c>
      <c r="B92" s="2">
        <v>13260</v>
      </c>
      <c r="C92" s="9">
        <v>211100000000</v>
      </c>
      <c r="J92" s="8">
        <v>367</v>
      </c>
      <c r="K92" s="8">
        <v>731</v>
      </c>
    </row>
    <row r="93" spans="1:11" x14ac:dyDescent="0.25">
      <c r="A93" s="4">
        <f>+SUMIFS(Captacion!$E:$E,Captacion!$G:$G,"&gt;="&amp;Resultados!$J93,Captacion!$G:$G,"&lt;="&amp;Resultados!$K93,Captacion!$B:$B,Resultados!$C93)</f>
        <v>0</v>
      </c>
      <c r="B93" s="2">
        <v>13262</v>
      </c>
      <c r="C93" s="9">
        <v>211100000000</v>
      </c>
      <c r="J93" s="8">
        <v>732</v>
      </c>
      <c r="K93" s="8">
        <v>1096</v>
      </c>
    </row>
    <row r="94" spans="1:11" x14ac:dyDescent="0.25">
      <c r="A94" s="4">
        <f>+SUMIFS(Captacion!$E:$E,Captacion!$G:$G,"&gt;="&amp;Resultados!$J94,Captacion!$G:$G,"&lt;="&amp;Resultados!$K94,Captacion!$B:$B,Resultados!$C94)</f>
        <v>0</v>
      </c>
      <c r="B94" s="2">
        <v>13264</v>
      </c>
      <c r="C94" s="9">
        <v>211100000000</v>
      </c>
      <c r="J94" s="8">
        <v>1097</v>
      </c>
      <c r="K94" s="8">
        <v>1461</v>
      </c>
    </row>
    <row r="95" spans="1:11" x14ac:dyDescent="0.25">
      <c r="A95" s="4">
        <f>+SUMIFS(Captacion!$E:$E,Captacion!$G:$G,"&gt;="&amp;Resultados!$J95,Captacion!$G:$G,"&lt;="&amp;Resultados!$K95,Captacion!$B:$B,Resultados!$C95)</f>
        <v>0</v>
      </c>
      <c r="B95" s="2">
        <v>13266</v>
      </c>
      <c r="C95" s="9">
        <v>211100000000</v>
      </c>
      <c r="J95" s="8">
        <v>1462</v>
      </c>
      <c r="K95" s="8">
        <v>1827</v>
      </c>
    </row>
    <row r="96" spans="1:11" x14ac:dyDescent="0.25">
      <c r="A96" s="4">
        <f>+SUMIFS(Captacion!$E:$E,Captacion!$G:$G,"&gt;="&amp;Resultados!$J96,Captacion!$G:$G,"&lt;="&amp;Resultados!$K96,Captacion!$B:$B,Resultados!$C96)</f>
        <v>0</v>
      </c>
      <c r="B96" s="2">
        <v>13268</v>
      </c>
      <c r="C96" s="9">
        <v>211100000000</v>
      </c>
      <c r="J96" s="8">
        <v>1828</v>
      </c>
      <c r="K96" s="8">
        <v>2557</v>
      </c>
    </row>
    <row r="97" spans="1:12" x14ac:dyDescent="0.25">
      <c r="A97" s="4">
        <f>+SUMIFS(Captacion!$E:$E,Captacion!$G:$G,"&gt;="&amp;Resultados!$J97,Captacion!$G:$G,"&lt;="&amp;Resultados!$K97,Captacion!$B:$B,Resultados!$C97)</f>
        <v>0</v>
      </c>
      <c r="B97" s="2">
        <v>13270</v>
      </c>
      <c r="C97" s="9">
        <v>211100000000</v>
      </c>
      <c r="J97" s="8">
        <v>2558</v>
      </c>
      <c r="K97" s="8">
        <v>3653</v>
      </c>
    </row>
    <row r="98" spans="1:12" x14ac:dyDescent="0.25">
      <c r="A98" s="4">
        <f>+SUMIFS(Captacion!$E:$E,Captacion!$G:$G,"&gt;="&amp;Resultados!$J98,Captacion!$G:$G,"&lt;="&amp;Resultados!$K98,Captacion!$B:$B,Resultados!$C98)</f>
        <v>0</v>
      </c>
      <c r="B98" s="2">
        <v>13272</v>
      </c>
      <c r="C98" s="9">
        <v>211100000000</v>
      </c>
      <c r="J98" s="8">
        <v>3654</v>
      </c>
      <c r="K98" s="8">
        <v>5479</v>
      </c>
    </row>
    <row r="99" spans="1:12" x14ac:dyDescent="0.25">
      <c r="A99" s="4">
        <f>+SUMIFS(Captacion!$E:$E,Captacion!$G:$G,"&gt;="&amp;Resultados!$J99,Captacion!$G:$G,"&lt;="&amp;Resultados!$K99,Captacion!$B:$B,Resultados!$C99)</f>
        <v>0</v>
      </c>
      <c r="B99" s="2">
        <v>13274</v>
      </c>
      <c r="C99" s="9">
        <v>211100000000</v>
      </c>
      <c r="J99" s="8">
        <v>5480</v>
      </c>
      <c r="K99" s="8">
        <v>7305</v>
      </c>
    </row>
    <row r="100" spans="1:12" x14ac:dyDescent="0.25">
      <c r="A100" s="4">
        <f>+SUMIFS(Captacion!$E:$E,Captacion!$G:$G,"&gt;="&amp;Resultados!$J100,Captacion!$G:$G,"&lt;="&amp;Resultados!$K100,Captacion!$B:$B,Resultados!$C100)</f>
        <v>0</v>
      </c>
      <c r="B100" s="2">
        <v>13276</v>
      </c>
      <c r="C100" s="9">
        <v>211100000000</v>
      </c>
      <c r="J100" s="8">
        <v>7306</v>
      </c>
      <c r="K100" s="8">
        <v>100000</v>
      </c>
    </row>
    <row r="101" spans="1:12" s="33" customFormat="1" x14ac:dyDescent="0.25">
      <c r="A101" s="37">
        <v>1000325222.95</v>
      </c>
      <c r="B101" s="26">
        <v>13700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2"/>
    </row>
    <row r="102" spans="1:12" x14ac:dyDescent="0.25">
      <c r="A102" s="4">
        <f>+SUMIFS(Tenencia!$P:$P,Tenencia!$R:$R,"&gt;="&amp;Resultados!$J102,Tenencia!$R:$R,"&lt;="&amp;Resultados!$K102,Tenencia!$S:$S,Resultados!$D102)</f>
        <v>0</v>
      </c>
      <c r="B102" s="2">
        <v>20450</v>
      </c>
      <c r="D102" s="8" t="s">
        <v>194</v>
      </c>
      <c r="E102" s="1"/>
      <c r="J102" s="8">
        <v>1</v>
      </c>
      <c r="K102" s="8">
        <v>7</v>
      </c>
    </row>
    <row r="103" spans="1:12" x14ac:dyDescent="0.25">
      <c r="A103" s="4">
        <f>+SUMIFS(Tenencia!$P:$P,Tenencia!$R:$R,"&gt;="&amp;Resultados!$J103,Tenencia!$R:$R,"&lt;="&amp;Resultados!$K103,Tenencia!$S:$S,Resultados!$D103)</f>
        <v>0</v>
      </c>
      <c r="B103" s="2">
        <v>20452</v>
      </c>
      <c r="D103" s="8" t="s">
        <v>194</v>
      </c>
      <c r="E103" s="1"/>
      <c r="J103" s="8">
        <v>8</v>
      </c>
      <c r="K103" s="8">
        <v>31</v>
      </c>
    </row>
    <row r="104" spans="1:12" x14ac:dyDescent="0.25">
      <c r="A104" s="4">
        <f>+SUMIFS(Tenencia!$P:$P,Tenencia!$R:$R,"&gt;="&amp;Resultados!$J104,Tenencia!$R:$R,"&lt;="&amp;Resultados!$K104,Tenencia!$S:$S,Resultados!$D104)</f>
        <v>0</v>
      </c>
      <c r="B104" s="2">
        <v>20454</v>
      </c>
      <c r="D104" s="8" t="s">
        <v>194</v>
      </c>
      <c r="E104" s="1"/>
      <c r="J104" s="8">
        <v>32</v>
      </c>
      <c r="K104" s="8">
        <v>92</v>
      </c>
    </row>
    <row r="105" spans="1:12" x14ac:dyDescent="0.25">
      <c r="A105" s="4">
        <f>+SUMIFS(Tenencia!$P:$P,Tenencia!$R:$R,"&gt;="&amp;Resultados!$J105,Tenencia!$R:$R,"&lt;="&amp;Resultados!$K105,Tenencia!$S:$S,Resultados!$D105)</f>
        <v>0</v>
      </c>
      <c r="B105" s="2">
        <v>20456</v>
      </c>
      <c r="D105" s="8" t="s">
        <v>194</v>
      </c>
      <c r="E105" s="1"/>
      <c r="J105" s="8">
        <v>93</v>
      </c>
      <c r="K105" s="8">
        <v>184</v>
      </c>
    </row>
    <row r="106" spans="1:12" x14ac:dyDescent="0.25">
      <c r="A106" s="4">
        <f>+SUMIFS(Tenencia!$P:$P,Tenencia!$R:$R,"&gt;="&amp;Resultados!$J106,Tenencia!$R:$R,"&lt;="&amp;Resultados!$K106,Tenencia!$S:$S,Resultados!$D106)</f>
        <v>0</v>
      </c>
      <c r="B106" s="2">
        <v>20458</v>
      </c>
      <c r="D106" s="8" t="s">
        <v>194</v>
      </c>
      <c r="E106" s="1"/>
      <c r="J106" s="8">
        <v>185</v>
      </c>
      <c r="K106" s="8">
        <v>366</v>
      </c>
    </row>
    <row r="107" spans="1:12" x14ac:dyDescent="0.25">
      <c r="A107" s="4">
        <f>+SUMIFS(Tenencia!$P:$P,Tenencia!$R:$R,"&gt;="&amp;Resultados!$J107,Tenencia!$R:$R,"&lt;="&amp;Resultados!$K107,Tenencia!$S:$S,Resultados!$D107)</f>
        <v>0</v>
      </c>
      <c r="B107" s="2">
        <v>20460</v>
      </c>
      <c r="D107" s="8" t="s">
        <v>194</v>
      </c>
      <c r="E107" s="1"/>
      <c r="J107" s="8">
        <v>367</v>
      </c>
      <c r="K107" s="8">
        <v>731</v>
      </c>
    </row>
    <row r="108" spans="1:12" x14ac:dyDescent="0.25">
      <c r="A108" s="4">
        <f>+SUMIFS(Tenencia!$P:$P,Tenencia!$R:$R,"&gt;="&amp;Resultados!$J108,Tenencia!$R:$R,"&lt;="&amp;Resultados!$K108,Tenencia!$S:$S,Resultados!$D108)</f>
        <v>0</v>
      </c>
      <c r="B108" s="2">
        <v>20462</v>
      </c>
      <c r="D108" s="8" t="s">
        <v>194</v>
      </c>
      <c r="E108" s="1"/>
      <c r="J108" s="8">
        <v>732</v>
      </c>
      <c r="K108" s="8">
        <v>1096</v>
      </c>
    </row>
    <row r="109" spans="1:12" x14ac:dyDescent="0.25">
      <c r="A109" s="4">
        <f>+SUMIFS(Tenencia!$P:$P,Tenencia!$R:$R,"&gt;="&amp;Resultados!$J109,Tenencia!$R:$R,"&lt;="&amp;Resultados!$K109,Tenencia!$S:$S,Resultados!$D109)</f>
        <v>0</v>
      </c>
      <c r="B109" s="2">
        <v>20464</v>
      </c>
      <c r="D109" s="8" t="s">
        <v>194</v>
      </c>
      <c r="E109" s="1"/>
      <c r="J109" s="8">
        <v>1097</v>
      </c>
      <c r="K109" s="8">
        <v>1461</v>
      </c>
    </row>
    <row r="110" spans="1:12" x14ac:dyDescent="0.25">
      <c r="A110" s="4">
        <f>+SUMIFS(Tenencia!$P:$P,Tenencia!$R:$R,"&gt;="&amp;Resultados!$J110,Tenencia!$R:$R,"&lt;="&amp;Resultados!$K110,Tenencia!$S:$S,Resultados!$D110)</f>
        <v>0</v>
      </c>
      <c r="B110" s="2">
        <v>20466</v>
      </c>
      <c r="D110" s="8" t="s">
        <v>194</v>
      </c>
      <c r="E110" s="1"/>
      <c r="J110" s="8">
        <v>1462</v>
      </c>
      <c r="K110" s="8">
        <v>1827</v>
      </c>
    </row>
    <row r="111" spans="1:12" x14ac:dyDescent="0.25">
      <c r="A111" s="4">
        <f>+SUMIFS(Tenencia!$P:$P,Tenencia!$R:$R,"&gt;="&amp;Resultados!$J111,Tenencia!$R:$R,"&lt;="&amp;Resultados!$K111,Tenencia!$S:$S,Resultados!$D111)</f>
        <v>0</v>
      </c>
      <c r="B111" s="2">
        <v>20468</v>
      </c>
      <c r="D111" s="8" t="s">
        <v>194</v>
      </c>
      <c r="E111" s="1"/>
      <c r="J111" s="8">
        <v>1828</v>
      </c>
      <c r="K111" s="8">
        <v>2557</v>
      </c>
    </row>
    <row r="112" spans="1:12" x14ac:dyDescent="0.25">
      <c r="A112" s="4">
        <f>+SUMIFS(Tenencia!$P:$P,Tenencia!$R:$R,"&gt;="&amp;Resultados!$J112,Tenencia!$R:$R,"&lt;="&amp;Resultados!$K112,Tenencia!$S:$S,Resultados!$D112)</f>
        <v>0</v>
      </c>
      <c r="B112" s="2">
        <v>20470</v>
      </c>
      <c r="D112" s="8" t="s">
        <v>194</v>
      </c>
      <c r="E112" s="1"/>
      <c r="J112" s="8">
        <v>2558</v>
      </c>
      <c r="K112" s="8">
        <v>3653</v>
      </c>
    </row>
    <row r="113" spans="1:12" x14ac:dyDescent="0.25">
      <c r="A113" s="4">
        <f>+SUMIFS(Tenencia!$P:$P,Tenencia!$R:$R,"&gt;="&amp;Resultados!$J113,Tenencia!$R:$R,"&lt;="&amp;Resultados!$K113,Tenencia!$S:$S,Resultados!$D113)</f>
        <v>0</v>
      </c>
      <c r="B113" s="2">
        <v>20472</v>
      </c>
      <c r="D113" s="8" t="s">
        <v>194</v>
      </c>
      <c r="E113" s="1"/>
      <c r="J113" s="8">
        <v>3654</v>
      </c>
      <c r="K113" s="8">
        <v>5479</v>
      </c>
    </row>
    <row r="114" spans="1:12" x14ac:dyDescent="0.25">
      <c r="A114" s="4">
        <f>+SUMIFS(Tenencia!$P:$P,Tenencia!$R:$R,"&gt;="&amp;Resultados!$J114,Tenencia!$R:$R,"&lt;="&amp;Resultados!$K114,Tenencia!$S:$S,Resultados!$D114)</f>
        <v>0</v>
      </c>
      <c r="B114" s="2">
        <v>20474</v>
      </c>
      <c r="C114" s="3"/>
      <c r="D114" s="8" t="s">
        <v>194</v>
      </c>
      <c r="E114" s="1"/>
      <c r="J114" s="8">
        <v>5480</v>
      </c>
      <c r="K114" s="8">
        <v>7305</v>
      </c>
    </row>
    <row r="115" spans="1:12" s="24" customFormat="1" x14ac:dyDescent="0.25">
      <c r="A115" s="38">
        <f>+SUMIFS(Tenencia!$P:$P,Tenencia!$R:$R,"&gt;="&amp;Resultados!$J115,Tenencia!$R:$R,"&lt;="&amp;Resultados!$K115,Tenencia!$S:$S,Resultados!$D115)</f>
        <v>0</v>
      </c>
      <c r="B115" s="23" t="s">
        <v>195</v>
      </c>
      <c r="D115" s="25" t="s">
        <v>194</v>
      </c>
      <c r="E115" s="22"/>
      <c r="F115" s="25"/>
      <c r="G115" s="25"/>
      <c r="H115" s="25"/>
      <c r="I115" s="25"/>
      <c r="J115" s="25">
        <v>7306</v>
      </c>
      <c r="K115" s="25">
        <v>100000</v>
      </c>
      <c r="L115" s="25"/>
    </row>
    <row r="116" spans="1:12" x14ac:dyDescent="0.25">
      <c r="A116" s="4">
        <f>+SUMIFS(Tenencia!$P:$P,Tenencia!$R:$R,"&gt;="&amp;Resultados!$J116,Tenencia!$R:$R,"&lt;="&amp;Resultados!$K116,Tenencia!$S:$S,Resultados!$D116,Tenencia!$B:$B,Resultados!$C116)</f>
        <v>0</v>
      </c>
      <c r="B116" s="2">
        <v>23700</v>
      </c>
      <c r="C116" s="15">
        <v>121100000000</v>
      </c>
      <c r="D116" s="8" t="s">
        <v>194</v>
      </c>
      <c r="J116" s="8">
        <v>1</v>
      </c>
      <c r="K116" s="8">
        <v>7</v>
      </c>
    </row>
    <row r="117" spans="1:12" x14ac:dyDescent="0.25">
      <c r="A117" s="4">
        <f>+SUMIFS(Tenencia!$P:$P,Tenencia!$R:$R,"&gt;="&amp;Resultados!$J117,Tenencia!$R:$R,"&lt;="&amp;Resultados!$K117,Tenencia!$S:$S,Resultados!$D117,Tenencia!$B:$B,Resultados!$C117)</f>
        <v>0</v>
      </c>
      <c r="B117" s="2">
        <v>23702</v>
      </c>
      <c r="C117" s="15">
        <v>121100000000</v>
      </c>
      <c r="D117" s="8" t="s">
        <v>194</v>
      </c>
      <c r="J117" s="8">
        <v>8</v>
      </c>
      <c r="K117" s="8">
        <v>31</v>
      </c>
    </row>
    <row r="118" spans="1:12" x14ac:dyDescent="0.25">
      <c r="A118" s="4">
        <f>+SUMIFS(Tenencia!$P:$P,Tenencia!$R:$R,"&gt;="&amp;Resultados!$J118,Tenencia!$R:$R,"&lt;="&amp;Resultados!$K118,Tenencia!$S:$S,Resultados!$D118,Tenencia!$B:$B,Resultados!$C118)</f>
        <v>0</v>
      </c>
      <c r="B118" s="2">
        <v>23704</v>
      </c>
      <c r="C118" s="15">
        <v>121100000000</v>
      </c>
      <c r="D118" s="8" t="s">
        <v>194</v>
      </c>
      <c r="J118" s="8">
        <v>32</v>
      </c>
      <c r="K118" s="8">
        <v>92</v>
      </c>
    </row>
    <row r="119" spans="1:12" x14ac:dyDescent="0.25">
      <c r="A119" s="4">
        <f>+SUMIFS(Tenencia!$P:$P,Tenencia!$R:$R,"&gt;="&amp;Resultados!$J119,Tenencia!$R:$R,"&lt;="&amp;Resultados!$K119,Tenencia!$S:$S,Resultados!$D119,Tenencia!$B:$B,Resultados!$C119)</f>
        <v>0</v>
      </c>
      <c r="B119" s="2">
        <v>23706</v>
      </c>
      <c r="C119" s="15">
        <v>121100000000</v>
      </c>
      <c r="D119" s="8" t="s">
        <v>194</v>
      </c>
      <c r="J119" s="8">
        <v>93</v>
      </c>
      <c r="K119" s="8">
        <v>184</v>
      </c>
    </row>
    <row r="120" spans="1:12" x14ac:dyDescent="0.25">
      <c r="A120" s="4">
        <f>+SUMIFS(Tenencia!$P:$P,Tenencia!$R:$R,"&gt;="&amp;Resultados!$J120,Tenencia!$R:$R,"&lt;="&amp;Resultados!$K120,Tenencia!$S:$S,Resultados!$D120,Tenencia!$B:$B,Resultados!$C120)</f>
        <v>0</v>
      </c>
      <c r="B120" s="2">
        <v>23708</v>
      </c>
      <c r="C120" s="15">
        <v>121100000000</v>
      </c>
      <c r="D120" s="8" t="s">
        <v>194</v>
      </c>
      <c r="J120" s="8">
        <v>185</v>
      </c>
      <c r="K120" s="8">
        <v>366</v>
      </c>
    </row>
    <row r="121" spans="1:12" x14ac:dyDescent="0.25">
      <c r="A121" s="4">
        <f>+SUMIFS(Tenencia!$P:$P,Tenencia!$R:$R,"&gt;="&amp;Resultados!$J121,Tenencia!$R:$R,"&lt;="&amp;Resultados!$K121,Tenencia!$S:$S,Resultados!$D121,Tenencia!$B:$B,Resultados!$C121)</f>
        <v>0</v>
      </c>
      <c r="B121" s="2">
        <v>23710</v>
      </c>
      <c r="C121" s="15">
        <v>121100000000</v>
      </c>
      <c r="D121" s="8" t="s">
        <v>194</v>
      </c>
      <c r="J121" s="8">
        <v>367</v>
      </c>
      <c r="K121" s="8">
        <v>731</v>
      </c>
    </row>
    <row r="122" spans="1:12" x14ac:dyDescent="0.25">
      <c r="A122" s="4">
        <f>+SUMIFS(Tenencia!$P:$P,Tenencia!$R:$R,"&gt;="&amp;Resultados!$J122,Tenencia!$R:$R,"&lt;="&amp;Resultados!$K122,Tenencia!$S:$S,Resultados!$D122,Tenencia!$B:$B,Resultados!$C122)</f>
        <v>0</v>
      </c>
      <c r="B122" s="2">
        <v>23712</v>
      </c>
      <c r="C122" s="15">
        <v>121100000000</v>
      </c>
      <c r="D122" s="8" t="s">
        <v>194</v>
      </c>
      <c r="J122" s="8">
        <v>732</v>
      </c>
      <c r="K122" s="8">
        <v>1096</v>
      </c>
    </row>
    <row r="123" spans="1:12" x14ac:dyDescent="0.25">
      <c r="A123" s="4">
        <f>+SUMIFS(Tenencia!$P:$P,Tenencia!$R:$R,"&gt;="&amp;Resultados!$J123,Tenencia!$R:$R,"&lt;="&amp;Resultados!$K123,Tenencia!$S:$S,Resultados!$D123,Tenencia!$B:$B,Resultados!$C123)</f>
        <v>0</v>
      </c>
      <c r="B123" s="2">
        <v>23714</v>
      </c>
      <c r="C123" s="15">
        <v>121100000000</v>
      </c>
      <c r="D123" s="8" t="s">
        <v>194</v>
      </c>
      <c r="J123" s="8">
        <v>1097</v>
      </c>
      <c r="K123" s="8">
        <v>1461</v>
      </c>
    </row>
    <row r="124" spans="1:12" x14ac:dyDescent="0.25">
      <c r="A124" s="4">
        <f>+SUMIFS(Tenencia!$P:$P,Tenencia!$R:$R,"&gt;="&amp;Resultados!$J124,Tenencia!$R:$R,"&lt;="&amp;Resultados!$K124,Tenencia!$S:$S,Resultados!$D124,Tenencia!$B:$B,Resultados!$C124)</f>
        <v>0</v>
      </c>
      <c r="B124" s="2">
        <v>23716</v>
      </c>
      <c r="C124" s="15">
        <v>121100000000</v>
      </c>
      <c r="D124" s="8" t="s">
        <v>194</v>
      </c>
      <c r="J124" s="8">
        <v>1462</v>
      </c>
      <c r="K124" s="8">
        <v>1827</v>
      </c>
    </row>
    <row r="125" spans="1:12" x14ac:dyDescent="0.25">
      <c r="A125" s="4">
        <f>+SUMIFS(Tenencia!$P:$P,Tenencia!$R:$R,"&gt;="&amp;Resultados!$J125,Tenencia!$R:$R,"&lt;="&amp;Resultados!$K125,Tenencia!$S:$S,Resultados!$D125,Tenencia!$B:$B,Resultados!$C125)</f>
        <v>0</v>
      </c>
      <c r="B125" s="2">
        <v>23718</v>
      </c>
      <c r="C125" s="15">
        <v>121100000000</v>
      </c>
      <c r="D125" s="8" t="s">
        <v>194</v>
      </c>
      <c r="E125" s="1"/>
      <c r="J125" s="8">
        <v>1828</v>
      </c>
      <c r="K125" s="8">
        <v>2557</v>
      </c>
    </row>
    <row r="126" spans="1:12" x14ac:dyDescent="0.25">
      <c r="A126" s="4">
        <f>+SUMIFS(Tenencia!$P:$P,Tenencia!$R:$R,"&gt;="&amp;Resultados!$J126,Tenencia!$R:$R,"&lt;="&amp;Resultados!$K126,Tenencia!$S:$S,Resultados!$D126,Tenencia!$B:$B,Resultados!$C126)</f>
        <v>0</v>
      </c>
      <c r="B126" s="2">
        <v>23720</v>
      </c>
      <c r="C126" s="15">
        <v>121100000000</v>
      </c>
      <c r="D126" s="8" t="s">
        <v>194</v>
      </c>
      <c r="J126" s="8">
        <v>2558</v>
      </c>
      <c r="K126" s="8">
        <v>3653</v>
      </c>
    </row>
    <row r="127" spans="1:12" x14ac:dyDescent="0.25">
      <c r="A127" s="4">
        <f>+SUMIFS(Tenencia!$P:$P,Tenencia!$R:$R,"&gt;="&amp;Resultados!$J127,Tenencia!$R:$R,"&lt;="&amp;Resultados!$K127,Tenencia!$S:$S,Resultados!$D127,Tenencia!$B:$B,Resultados!$C127)</f>
        <v>0</v>
      </c>
      <c r="B127" s="2">
        <v>23722</v>
      </c>
      <c r="C127" s="15">
        <v>121100000000</v>
      </c>
      <c r="D127" s="8" t="s">
        <v>194</v>
      </c>
      <c r="J127" s="8">
        <v>3654</v>
      </c>
      <c r="K127" s="8">
        <v>5479</v>
      </c>
    </row>
    <row r="128" spans="1:12" x14ac:dyDescent="0.25">
      <c r="A128" s="4">
        <f>+SUMIFS(Tenencia!$P:$P,Tenencia!$R:$R,"&gt;="&amp;Resultados!$J128,Tenencia!$R:$R,"&lt;="&amp;Resultados!$K128,Tenencia!$S:$S,Resultados!$D128,Tenencia!$B:$B,Resultados!$C128)</f>
        <v>0</v>
      </c>
      <c r="B128" s="2">
        <v>23724</v>
      </c>
      <c r="C128" s="15">
        <v>121100000000</v>
      </c>
      <c r="D128" s="8" t="s">
        <v>194</v>
      </c>
      <c r="J128" s="8">
        <v>5480</v>
      </c>
      <c r="K128" s="8">
        <v>7305</v>
      </c>
    </row>
    <row r="129" spans="1:11" x14ac:dyDescent="0.25">
      <c r="A129" s="4">
        <f>+SUMIFS(Tenencia!$P:$P,Tenencia!$R:$R,"&gt;="&amp;Resultados!$J129,Tenencia!$R:$R,"&lt;="&amp;Resultados!$K129,Tenencia!$S:$S,Resultados!$D129,Tenencia!$B:$B,Resultados!$C129)</f>
        <v>0</v>
      </c>
      <c r="B129" s="2">
        <v>23726</v>
      </c>
      <c r="C129" s="15">
        <v>121100000000</v>
      </c>
      <c r="D129" s="8" t="s">
        <v>194</v>
      </c>
      <c r="J129" s="8">
        <v>7306</v>
      </c>
      <c r="K129" s="8">
        <v>100000</v>
      </c>
    </row>
    <row r="130" spans="1:11" x14ac:dyDescent="0.25">
      <c r="A130" s="4">
        <f>+SUMIFS(Tenencia!$P:$P,Tenencia!$R:$R,"&gt;="&amp;Resultados!$J130,Tenencia!$R:$R,"&lt;="&amp;Resultados!$K130,Tenencia!$L:$L,Resultados!$C130)</f>
        <v>0</v>
      </c>
      <c r="B130" s="2">
        <v>30450</v>
      </c>
      <c r="C130" s="19" t="s">
        <v>159</v>
      </c>
      <c r="E130" s="1"/>
      <c r="J130" s="8">
        <v>1</v>
      </c>
      <c r="K130" s="8">
        <v>7</v>
      </c>
    </row>
    <row r="131" spans="1:11" x14ac:dyDescent="0.25">
      <c r="A131" s="4">
        <f>+SUMIFS(Tenencia!$P:$P,Tenencia!$R:$R,"&gt;="&amp;Resultados!$J131,Tenencia!$R:$R,"&lt;="&amp;Resultados!$K131,Tenencia!$L:$L,Resultados!$C131)</f>
        <v>0</v>
      </c>
      <c r="B131" s="2">
        <v>30452</v>
      </c>
      <c r="C131" s="19" t="s">
        <v>159</v>
      </c>
      <c r="E131" s="1"/>
      <c r="J131" s="8">
        <v>8</v>
      </c>
      <c r="K131" s="8">
        <v>31</v>
      </c>
    </row>
    <row r="132" spans="1:11" x14ac:dyDescent="0.25">
      <c r="A132" s="4">
        <f>+SUMIFS(Tenencia!$P:$P,Tenencia!$R:$R,"&gt;="&amp;Resultados!$J132,Tenencia!$R:$R,"&lt;="&amp;Resultados!$K132,Tenencia!$L:$L,Resultados!$C132)</f>
        <v>0</v>
      </c>
      <c r="B132" s="2">
        <v>30454</v>
      </c>
      <c r="C132" s="19" t="s">
        <v>159</v>
      </c>
      <c r="E132" s="1"/>
      <c r="J132" s="8">
        <v>32</v>
      </c>
      <c r="K132" s="8">
        <v>92</v>
      </c>
    </row>
    <row r="133" spans="1:11" x14ac:dyDescent="0.25">
      <c r="A133" s="4">
        <f>+SUMIFS(Tenencia!$P:$P,Tenencia!$R:$R,"&gt;="&amp;Resultados!$J133,Tenencia!$R:$R,"&lt;="&amp;Resultados!$K133,Tenencia!$L:$L,Resultados!$C133)</f>
        <v>0</v>
      </c>
      <c r="B133" s="2">
        <v>30456</v>
      </c>
      <c r="C133" s="19" t="s">
        <v>159</v>
      </c>
      <c r="E133" s="1"/>
      <c r="J133" s="8">
        <v>93</v>
      </c>
      <c r="K133" s="8">
        <v>184</v>
      </c>
    </row>
    <row r="134" spans="1:11" x14ac:dyDescent="0.25">
      <c r="A134" s="4">
        <f>+SUMIFS(Tenencia!$P:$P,Tenencia!$R:$R,"&gt;="&amp;Resultados!$J134,Tenencia!$R:$R,"&lt;="&amp;Resultados!$K134,Tenencia!$L:$L,Resultados!$C134)</f>
        <v>0</v>
      </c>
      <c r="B134" s="2">
        <v>30458</v>
      </c>
      <c r="C134" s="19" t="s">
        <v>159</v>
      </c>
      <c r="E134" s="1"/>
      <c r="J134" s="8">
        <v>185</v>
      </c>
      <c r="K134" s="8">
        <v>366</v>
      </c>
    </row>
    <row r="135" spans="1:11" x14ac:dyDescent="0.25">
      <c r="A135" s="4">
        <f>+SUMIFS(Tenencia!$P:$P,Tenencia!$R:$R,"&gt;="&amp;Resultados!$J135,Tenencia!$R:$R,"&lt;="&amp;Resultados!$K135,Tenencia!$L:$L,Resultados!$C135)</f>
        <v>0</v>
      </c>
      <c r="B135" s="2">
        <v>30460</v>
      </c>
      <c r="C135" s="19" t="s">
        <v>159</v>
      </c>
      <c r="E135" s="1"/>
      <c r="J135" s="8">
        <v>367</v>
      </c>
      <c r="K135" s="8">
        <v>731</v>
      </c>
    </row>
    <row r="136" spans="1:11" x14ac:dyDescent="0.25">
      <c r="A136" s="4">
        <f>+SUMIFS(Tenencia!$P:$P,Tenencia!$R:$R,"&gt;="&amp;Resultados!$J136,Tenencia!$R:$R,"&lt;="&amp;Resultados!$K136,Tenencia!$L:$L,Resultados!$C136)</f>
        <v>0</v>
      </c>
      <c r="B136" s="2">
        <v>30462</v>
      </c>
      <c r="C136" s="19" t="s">
        <v>159</v>
      </c>
      <c r="E136" s="1"/>
      <c r="J136" s="8">
        <v>732</v>
      </c>
      <c r="K136" s="8">
        <v>1096</v>
      </c>
    </row>
    <row r="137" spans="1:11" x14ac:dyDescent="0.25">
      <c r="A137" s="4">
        <f>+SUMIFS(Tenencia!$P:$P,Tenencia!$R:$R,"&gt;="&amp;Resultados!$J137,Tenencia!$R:$R,"&lt;="&amp;Resultados!$K137,Tenencia!$L:$L,Resultados!$C137)</f>
        <v>0</v>
      </c>
      <c r="B137" s="2">
        <v>30464</v>
      </c>
      <c r="C137" s="19" t="s">
        <v>159</v>
      </c>
      <c r="E137" s="1"/>
      <c r="J137" s="8">
        <v>1097</v>
      </c>
      <c r="K137" s="8">
        <v>1461</v>
      </c>
    </row>
    <row r="138" spans="1:11" x14ac:dyDescent="0.25">
      <c r="A138" s="4">
        <f>+SUMIFS(Tenencia!$P:$P,Tenencia!$R:$R,"&gt;="&amp;Resultados!$J138,Tenencia!$R:$R,"&lt;="&amp;Resultados!$K138,Tenencia!$L:$L,Resultados!$C138)</f>
        <v>0</v>
      </c>
      <c r="B138" s="2">
        <v>30466</v>
      </c>
      <c r="C138" s="19" t="s">
        <v>159</v>
      </c>
      <c r="E138" s="1"/>
      <c r="J138" s="8">
        <v>1462</v>
      </c>
      <c r="K138" s="8">
        <v>1827</v>
      </c>
    </row>
    <row r="139" spans="1:11" x14ac:dyDescent="0.25">
      <c r="A139" s="4">
        <f>+SUMIFS(Tenencia!$P:$P,Tenencia!$R:$R,"&gt;="&amp;Resultados!$J139,Tenencia!$R:$R,"&lt;="&amp;Resultados!$K139,Tenencia!$L:$L,Resultados!$C139)</f>
        <v>0</v>
      </c>
      <c r="B139" s="2">
        <v>30468</v>
      </c>
      <c r="C139" s="19" t="s">
        <v>159</v>
      </c>
      <c r="E139" s="1"/>
      <c r="J139" s="8">
        <v>1828</v>
      </c>
      <c r="K139" s="8">
        <v>2557</v>
      </c>
    </row>
    <row r="140" spans="1:11" x14ac:dyDescent="0.25">
      <c r="A140" s="4">
        <f>+SUMIFS(Tenencia!$P:$P,Tenencia!$R:$R,"&gt;="&amp;Resultados!$J140,Tenencia!$R:$R,"&lt;="&amp;Resultados!$K140,Tenencia!$L:$L,Resultados!$C140)</f>
        <v>0</v>
      </c>
      <c r="B140" s="2">
        <v>30470</v>
      </c>
      <c r="C140" s="19" t="s">
        <v>159</v>
      </c>
      <c r="E140" s="1"/>
      <c r="J140" s="8">
        <v>2558</v>
      </c>
      <c r="K140" s="8">
        <v>3653</v>
      </c>
    </row>
    <row r="141" spans="1:11" x14ac:dyDescent="0.25">
      <c r="A141" s="4">
        <f>+SUMIFS(Tenencia!$P:$P,Tenencia!$R:$R,"&gt;="&amp;Resultados!$J141,Tenencia!$R:$R,"&lt;="&amp;Resultados!$K141,Tenencia!$L:$L,Resultados!$C141)</f>
        <v>0</v>
      </c>
      <c r="B141" s="2">
        <v>30472</v>
      </c>
      <c r="C141" s="19" t="s">
        <v>159</v>
      </c>
      <c r="E141" s="1"/>
      <c r="J141" s="8">
        <v>3654</v>
      </c>
      <c r="K141" s="8">
        <v>5479</v>
      </c>
    </row>
    <row r="142" spans="1:11" x14ac:dyDescent="0.25">
      <c r="A142" s="4">
        <f>+SUMIFS(Tenencia!$P:$P,Tenencia!$R:$R,"&gt;="&amp;Resultados!$J142,Tenencia!$R:$R,"&lt;="&amp;Resultados!$K142,Tenencia!$L:$L,Resultados!$C142)</f>
        <v>0</v>
      </c>
      <c r="B142" s="2">
        <v>30474</v>
      </c>
      <c r="C142" s="19" t="s">
        <v>159</v>
      </c>
      <c r="E142" s="1"/>
      <c r="J142" s="8">
        <v>5480</v>
      </c>
      <c r="K142" s="8">
        <v>7305</v>
      </c>
    </row>
    <row r="143" spans="1:11" x14ac:dyDescent="0.25">
      <c r="A143" s="4">
        <f>+SUMIFS(Tenencia!$P:$P,Tenencia!$R:$R,"&gt;="&amp;Resultados!$J143,Tenencia!$R:$R,"&lt;="&amp;Resultados!$K143,Tenencia!$L:$L,Resultados!$C143)</f>
        <v>0</v>
      </c>
      <c r="B143" s="2">
        <v>30476</v>
      </c>
      <c r="C143" s="19" t="s">
        <v>159</v>
      </c>
      <c r="E143" s="1"/>
      <c r="J143" s="8">
        <v>7306</v>
      </c>
      <c r="K143" s="8">
        <v>100000</v>
      </c>
    </row>
    <row r="144" spans="1:11" x14ac:dyDescent="0.25">
      <c r="A144" s="4">
        <f>+SUMIFS(Disponibilidades!$D:$D,Disponibilidades!$B:$B,Resultados!$C144)</f>
        <v>16722895</v>
      </c>
      <c r="B144" s="2">
        <v>40050</v>
      </c>
      <c r="C144" s="15">
        <v>110000000000</v>
      </c>
      <c r="E144" s="1"/>
    </row>
    <row r="145" spans="1:12" x14ac:dyDescent="0.25">
      <c r="A145" s="4">
        <f>SUMIFS(Tenencia!$P:$P,Tenencia!$L:$L,Resultados!$C145,Tenencia!$O:$O,Resultados!$D145)</f>
        <v>0</v>
      </c>
      <c r="B145" s="2">
        <v>77000</v>
      </c>
      <c r="C145" s="8" t="s">
        <v>175</v>
      </c>
      <c r="D145" s="8" t="s">
        <v>5</v>
      </c>
      <c r="E145" s="1"/>
    </row>
    <row r="146" spans="1:12" x14ac:dyDescent="0.25">
      <c r="A146" s="4">
        <f>+A101</f>
        <v>1000325222.95</v>
      </c>
      <c r="B146" s="2">
        <v>77002</v>
      </c>
    </row>
    <row r="147" spans="1:12" x14ac:dyDescent="0.25">
      <c r="A147" s="4">
        <f>+A145</f>
        <v>0</v>
      </c>
      <c r="B147" s="2">
        <v>77004</v>
      </c>
    </row>
    <row r="148" spans="1:12" x14ac:dyDescent="0.25">
      <c r="A148" s="4" t="e">
        <f>+SUMIFS(Tenencia!$P:$P,Tenencia!#REF!,Resultados!$C148,Tenencia!#REF!,Resultados!$D148,Tenencia!$L:$L,Resultados!$E148,Tenencia!#REF!,Resultados!$F148)</f>
        <v>#REF!</v>
      </c>
      <c r="B148" s="2" t="s">
        <v>286</v>
      </c>
      <c r="C148" s="8" t="s">
        <v>298</v>
      </c>
      <c r="D148" s="8" t="s">
        <v>299</v>
      </c>
      <c r="E148" s="8" t="s">
        <v>175</v>
      </c>
      <c r="F148" s="8">
        <v>0</v>
      </c>
    </row>
    <row r="149" spans="1:12" x14ac:dyDescent="0.25">
      <c r="A149" s="4" t="e">
        <f>+SUMIFS(Tenencia!$P:$P,Tenencia!#REF!,Resultados!$C149,Tenencia!#REF!,Resultados!$D149,Tenencia!$L:$L,Resultados!$E149,Tenencia!#REF!,Resultados!$F149)</f>
        <v>#REF!</v>
      </c>
      <c r="B149" s="2" t="s">
        <v>287</v>
      </c>
      <c r="C149" s="8" t="s">
        <v>298</v>
      </c>
      <c r="D149" s="8" t="s">
        <v>299</v>
      </c>
      <c r="E149" s="8" t="s">
        <v>175</v>
      </c>
      <c r="F149" s="8">
        <v>0.2</v>
      </c>
    </row>
    <row r="150" spans="1:12" x14ac:dyDescent="0.25">
      <c r="A150" s="4" t="e">
        <f>+SUMIFS(Tenencia!$P:$P,Tenencia!#REF!,Resultados!$C150,Tenencia!#REF!,Resultados!$D150,Tenencia!$L:$L,Resultados!$E150,Tenencia!#REF!,Resultados!$F150)</f>
        <v>#REF!</v>
      </c>
      <c r="B150" s="2" t="s">
        <v>288</v>
      </c>
      <c r="C150" s="8" t="s">
        <v>298</v>
      </c>
      <c r="D150" s="8" t="s">
        <v>299</v>
      </c>
      <c r="E150" s="8" t="s">
        <v>175</v>
      </c>
      <c r="F150" s="8">
        <v>0.5</v>
      </c>
    </row>
    <row r="151" spans="1:12" x14ac:dyDescent="0.25">
      <c r="A151" s="4" t="e">
        <f>+SUMIFS(Tenencia!$P:$P,Tenencia!#REF!,Resultados!$C151,Tenencia!#REF!,Resultados!$D151,Tenencia!$L:$L,Resultados!$E151,Tenencia!#REF!,Resultados!$F151)</f>
        <v>#REF!</v>
      </c>
      <c r="B151" s="2" t="s">
        <v>289</v>
      </c>
      <c r="C151" s="8" t="s">
        <v>298</v>
      </c>
      <c r="D151" s="8" t="s">
        <v>299</v>
      </c>
      <c r="E151" s="8" t="s">
        <v>175</v>
      </c>
      <c r="F151" s="8">
        <v>1</v>
      </c>
    </row>
    <row r="152" spans="1:12" x14ac:dyDescent="0.25">
      <c r="A152" s="4" t="e">
        <f>+SUMIFS(Tenencia!$P:$P,Tenencia!#REF!,Resultados!$C152,Tenencia!#REF!,Resultados!$D152,Tenencia!$L:$L,Resultados!$E152,Tenencia!#REF!,Resultados!$F152)</f>
        <v>#REF!</v>
      </c>
      <c r="B152" s="2" t="s">
        <v>290</v>
      </c>
      <c r="C152" s="8" t="s">
        <v>298</v>
      </c>
      <c r="D152" s="8" t="s">
        <v>299</v>
      </c>
      <c r="E152" s="8" t="s">
        <v>175</v>
      </c>
      <c r="F152" s="8">
        <v>1.2</v>
      </c>
    </row>
    <row r="153" spans="1:12" x14ac:dyDescent="0.25">
      <c r="A153" s="4" t="e">
        <f>+SUMIFS(Tenencia!$P:$P,Tenencia!#REF!,Resultados!$C153,Tenencia!#REF!,Resultados!$D153,Tenencia!$L:$L,Resultados!$E153,Tenencia!#REF!,Resultados!$F153)</f>
        <v>#REF!</v>
      </c>
      <c r="B153" s="2" t="s">
        <v>291</v>
      </c>
      <c r="C153" s="8" t="s">
        <v>298</v>
      </c>
      <c r="D153" s="8" t="s">
        <v>299</v>
      </c>
      <c r="E153" s="8" t="s">
        <v>175</v>
      </c>
      <c r="F153" s="8">
        <v>1.5</v>
      </c>
    </row>
    <row r="154" spans="1:12" x14ac:dyDescent="0.25">
      <c r="A154" s="4" t="e">
        <f>+SUMIFS(Tenencia!$P:$P,Tenencia!#REF!,Resultados!$C154,Tenencia!#REF!,Resultados!$D154,Tenencia!$L:$L,Resultados!$E154,Tenencia!#REF!,Resultados!$F154)</f>
        <v>#REF!</v>
      </c>
      <c r="B154" s="2" t="s">
        <v>292</v>
      </c>
      <c r="C154" s="8" t="s">
        <v>298</v>
      </c>
      <c r="D154" s="8" t="s">
        <v>300</v>
      </c>
      <c r="E154" s="8" t="s">
        <v>175</v>
      </c>
      <c r="F154" s="8">
        <v>0</v>
      </c>
    </row>
    <row r="155" spans="1:12" x14ac:dyDescent="0.25">
      <c r="A155" s="4" t="e">
        <f>+SUMIFS(Tenencia!$P:$P,Tenencia!#REF!,Resultados!$C155,Tenencia!#REF!,Resultados!$D155,Tenencia!$L:$L,Resultados!$E155,Tenencia!#REF!,Resultados!$F155)</f>
        <v>#REF!</v>
      </c>
      <c r="B155" s="2" t="s">
        <v>293</v>
      </c>
      <c r="C155" s="8" t="s">
        <v>298</v>
      </c>
      <c r="D155" s="8" t="s">
        <v>300</v>
      </c>
      <c r="E155" s="8" t="s">
        <v>175</v>
      </c>
      <c r="F155" s="8">
        <v>0.2</v>
      </c>
    </row>
    <row r="156" spans="1:12" x14ac:dyDescent="0.25">
      <c r="A156" s="4" t="e">
        <f>+SUMIFS(Tenencia!$P:$P,Tenencia!#REF!,Resultados!$C156,Tenencia!#REF!,Resultados!$D156,Tenencia!$L:$L,Resultados!$E156,Tenencia!#REF!,Resultados!$F156)</f>
        <v>#REF!</v>
      </c>
      <c r="B156" s="2" t="s">
        <v>294</v>
      </c>
      <c r="C156" s="8" t="s">
        <v>298</v>
      </c>
      <c r="D156" s="8" t="s">
        <v>300</v>
      </c>
      <c r="E156" s="8" t="s">
        <v>175</v>
      </c>
      <c r="F156" s="8">
        <v>0.5</v>
      </c>
    </row>
    <row r="157" spans="1:12" x14ac:dyDescent="0.25">
      <c r="A157" s="4" t="e">
        <f>+SUMIFS(Tenencia!$P:$P,Tenencia!#REF!,Resultados!$C157,Tenencia!#REF!,Resultados!$D157,Tenencia!$L:$L,Resultados!$E157,Tenencia!#REF!,Resultados!$F157)</f>
        <v>#REF!</v>
      </c>
      <c r="B157" s="2" t="s">
        <v>295</v>
      </c>
      <c r="C157" s="8" t="s">
        <v>298</v>
      </c>
      <c r="D157" s="8" t="s">
        <v>300</v>
      </c>
      <c r="E157" s="8" t="s">
        <v>175</v>
      </c>
      <c r="F157" s="8">
        <v>1</v>
      </c>
    </row>
    <row r="158" spans="1:12" x14ac:dyDescent="0.25">
      <c r="A158" s="4" t="e">
        <f>+SUMIFS(Tenencia!$P:$P,Tenencia!#REF!,Resultados!$C158,Tenencia!#REF!,Resultados!$D158,Tenencia!$L:$L,Resultados!$E158,Tenencia!#REF!,Resultados!$F158)</f>
        <v>#REF!</v>
      </c>
      <c r="B158" s="2" t="s">
        <v>296</v>
      </c>
      <c r="C158" s="8" t="s">
        <v>298</v>
      </c>
      <c r="D158" s="8" t="s">
        <v>300</v>
      </c>
      <c r="E158" s="8" t="s">
        <v>175</v>
      </c>
      <c r="F158" s="8">
        <v>1.2</v>
      </c>
    </row>
    <row r="159" spans="1:12" x14ac:dyDescent="0.25">
      <c r="A159" s="4" t="e">
        <f>+SUMIFS(Tenencia!$P:$P,Tenencia!#REF!,Resultados!$C159,Tenencia!#REF!,Resultados!$D159,Tenencia!$L:$L,Resultados!$E159,Tenencia!#REF!,Resultados!$F159)</f>
        <v>#REF!</v>
      </c>
      <c r="B159" s="2" t="s">
        <v>297</v>
      </c>
      <c r="C159" s="8" t="s">
        <v>298</v>
      </c>
      <c r="D159" s="8" t="s">
        <v>300</v>
      </c>
      <c r="E159" s="8" t="s">
        <v>175</v>
      </c>
      <c r="F159" s="8">
        <v>1.5</v>
      </c>
    </row>
    <row r="160" spans="1:12" s="33" customFormat="1" x14ac:dyDescent="0.25">
      <c r="A160" s="37">
        <v>0</v>
      </c>
      <c r="B160" s="26">
        <v>77104</v>
      </c>
      <c r="C160" s="32"/>
      <c r="D160" s="32"/>
      <c r="E160" s="32"/>
      <c r="F160" s="32"/>
      <c r="G160" s="32"/>
      <c r="H160" s="32"/>
      <c r="I160" s="32"/>
      <c r="J160" s="32"/>
      <c r="K160" s="32"/>
      <c r="L160" s="32"/>
    </row>
    <row r="161" spans="1:12" s="33" customFormat="1" x14ac:dyDescent="0.25">
      <c r="A161" s="37">
        <v>1178160693</v>
      </c>
      <c r="B161" s="26">
        <v>77106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</row>
    <row r="162" spans="1:12" s="33" customFormat="1" x14ac:dyDescent="0.25">
      <c r="A162" s="37">
        <v>343468532</v>
      </c>
      <c r="B162" s="26">
        <v>77108</v>
      </c>
      <c r="C162" s="32"/>
      <c r="D162" s="32"/>
      <c r="E162" s="32"/>
      <c r="F162" s="32"/>
      <c r="G162" s="32"/>
      <c r="H162" s="32"/>
      <c r="I162" s="32"/>
      <c r="J162" s="32"/>
      <c r="K162" s="32"/>
      <c r="L162" s="32"/>
    </row>
    <row r="163" spans="1:12" s="33" customFormat="1" x14ac:dyDescent="0.25">
      <c r="A163" s="37">
        <v>481195457</v>
      </c>
      <c r="B163" s="26">
        <v>77110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</row>
    <row r="164" spans="1:12" s="33" customFormat="1" x14ac:dyDescent="0.25">
      <c r="A164" s="37">
        <v>0</v>
      </c>
      <c r="B164" s="26">
        <v>77112</v>
      </c>
      <c r="C164" s="32"/>
      <c r="D164" s="32"/>
      <c r="E164" s="32"/>
      <c r="F164" s="32"/>
      <c r="G164" s="32"/>
      <c r="H164" s="32"/>
      <c r="I164" s="32"/>
      <c r="J164" s="32"/>
      <c r="K164" s="32"/>
      <c r="L164" s="32"/>
    </row>
    <row r="165" spans="1:12" s="33" customFormat="1" x14ac:dyDescent="0.25">
      <c r="A165" s="37">
        <v>0</v>
      </c>
      <c r="B165" s="26">
        <v>77114</v>
      </c>
      <c r="C165" s="32"/>
      <c r="D165" s="32"/>
      <c r="E165" s="32"/>
      <c r="F165" s="32"/>
      <c r="G165" s="32"/>
      <c r="H165" s="32"/>
      <c r="I165" s="32"/>
      <c r="J165" s="32"/>
      <c r="K165" s="32"/>
      <c r="L165" s="32"/>
    </row>
    <row r="166" spans="1:12" s="33" customFormat="1" x14ac:dyDescent="0.25">
      <c r="A166" s="37">
        <v>0</v>
      </c>
      <c r="B166" s="26">
        <v>77130</v>
      </c>
      <c r="C166" s="32"/>
      <c r="D166" s="32"/>
      <c r="E166" s="32"/>
      <c r="F166" s="32"/>
      <c r="G166" s="32"/>
      <c r="H166" s="32"/>
      <c r="I166" s="32"/>
      <c r="J166" s="32"/>
      <c r="K166" s="32"/>
      <c r="L166" s="32"/>
    </row>
    <row r="167" spans="1:12" s="33" customFormat="1" x14ac:dyDescent="0.25">
      <c r="A167" s="37">
        <v>3209035275</v>
      </c>
      <c r="B167" s="26">
        <v>77134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2"/>
    </row>
    <row r="168" spans="1:12" s="33" customFormat="1" x14ac:dyDescent="0.25">
      <c r="A168" s="37">
        <v>99652400</v>
      </c>
      <c r="B168" s="26">
        <v>77138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</row>
    <row r="169" spans="1:12" s="33" customFormat="1" x14ac:dyDescent="0.25">
      <c r="A169" s="37">
        <v>0</v>
      </c>
      <c r="B169" s="26">
        <v>77142</v>
      </c>
      <c r="C169" s="32"/>
      <c r="D169" s="32"/>
      <c r="E169" s="32"/>
      <c r="F169" s="32"/>
      <c r="G169" s="32"/>
      <c r="H169" s="32"/>
      <c r="I169" s="32"/>
      <c r="J169" s="32"/>
      <c r="K169" s="32"/>
      <c r="L169" s="32"/>
    </row>
    <row r="170" spans="1:12" s="33" customFormat="1" x14ac:dyDescent="0.25">
      <c r="A170" s="37">
        <v>0</v>
      </c>
      <c r="B170" s="26">
        <v>77146</v>
      </c>
      <c r="C170" s="32"/>
      <c r="D170" s="32"/>
      <c r="E170" s="32"/>
      <c r="F170" s="32"/>
      <c r="G170" s="32"/>
      <c r="H170" s="32"/>
      <c r="I170" s="32"/>
      <c r="J170" s="32"/>
      <c r="K170" s="32"/>
      <c r="L170" s="32"/>
    </row>
    <row r="171" spans="1:12" s="33" customFormat="1" x14ac:dyDescent="0.25">
      <c r="A171" s="37">
        <v>355488279</v>
      </c>
      <c r="B171" s="26">
        <v>77308</v>
      </c>
      <c r="C171" s="32"/>
      <c r="D171" s="32"/>
      <c r="E171" s="32"/>
      <c r="F171" s="32"/>
      <c r="G171" s="32"/>
      <c r="H171" s="32"/>
      <c r="I171" s="32"/>
      <c r="J171" s="32"/>
      <c r="K171" s="32"/>
      <c r="L171" s="32"/>
    </row>
    <row r="172" spans="1:12" s="33" customFormat="1" x14ac:dyDescent="0.25">
      <c r="A172" s="37">
        <v>1389926316</v>
      </c>
      <c r="B172" s="26">
        <v>77270</v>
      </c>
      <c r="C172" s="32"/>
      <c r="D172" s="32"/>
      <c r="E172" s="32"/>
      <c r="F172" s="32"/>
      <c r="G172" s="32"/>
      <c r="H172" s="32"/>
      <c r="I172" s="32"/>
      <c r="J172" s="32"/>
      <c r="K172" s="32"/>
      <c r="L172" s="32"/>
    </row>
    <row r="173" spans="1:12" s="33" customFormat="1" x14ac:dyDescent="0.25">
      <c r="A173" s="37">
        <v>0</v>
      </c>
      <c r="B173" s="26">
        <v>77314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</row>
    <row r="174" spans="1:12" s="33" customFormat="1" x14ac:dyDescent="0.25">
      <c r="A174" s="37">
        <v>583816927</v>
      </c>
      <c r="B174" s="26">
        <v>77316</v>
      </c>
      <c r="C174" s="32"/>
      <c r="D174" s="32"/>
      <c r="E174" s="32"/>
      <c r="F174" s="32"/>
      <c r="G174" s="32"/>
      <c r="H174" s="32"/>
      <c r="I174" s="32"/>
      <c r="J174" s="32"/>
      <c r="K174" s="32"/>
      <c r="L174" s="32"/>
    </row>
    <row r="175" spans="1:12" s="33" customFormat="1" x14ac:dyDescent="0.25">
      <c r="A175" s="37">
        <v>592894970</v>
      </c>
      <c r="B175" s="26">
        <v>77364</v>
      </c>
      <c r="C175" s="32"/>
      <c r="D175" s="32"/>
      <c r="E175" s="32"/>
      <c r="F175" s="32"/>
      <c r="G175" s="32"/>
      <c r="H175" s="32"/>
      <c r="I175" s="32"/>
      <c r="J175" s="32"/>
      <c r="K175" s="32"/>
      <c r="L175" s="32"/>
    </row>
    <row r="176" spans="1:12" s="33" customFormat="1" x14ac:dyDescent="0.25">
      <c r="A176" s="37">
        <v>232357561</v>
      </c>
      <c r="B176" s="26">
        <v>77324</v>
      </c>
      <c r="C176" s="32"/>
      <c r="D176" s="32"/>
      <c r="E176" s="32"/>
      <c r="F176" s="32"/>
      <c r="G176" s="32"/>
      <c r="H176" s="32"/>
      <c r="I176" s="32"/>
      <c r="J176" s="32"/>
      <c r="K176" s="32"/>
      <c r="L176" s="32"/>
    </row>
    <row r="177" spans="1:12" s="33" customFormat="1" x14ac:dyDescent="0.25">
      <c r="A177" s="37">
        <v>0</v>
      </c>
      <c r="B177" s="26">
        <v>77326</v>
      </c>
      <c r="C177" s="32"/>
      <c r="D177" s="32"/>
      <c r="E177" s="32"/>
      <c r="F177" s="32"/>
      <c r="G177" s="32"/>
      <c r="H177" s="32"/>
      <c r="I177" s="32"/>
      <c r="J177" s="32"/>
      <c r="K177" s="32"/>
      <c r="L177" s="32"/>
    </row>
    <row r="178" spans="1:12" s="33" customFormat="1" x14ac:dyDescent="0.25">
      <c r="A178" s="37">
        <v>0</v>
      </c>
      <c r="B178" s="26">
        <v>77334</v>
      </c>
      <c r="C178" s="32"/>
      <c r="D178" s="32"/>
      <c r="E178" s="32"/>
      <c r="F178" s="32"/>
      <c r="G178" s="32"/>
      <c r="H178" s="32"/>
      <c r="I178" s="32"/>
      <c r="J178" s="32"/>
      <c r="K178" s="32"/>
      <c r="L178" s="32"/>
    </row>
    <row r="179" spans="1:12" s="33" customFormat="1" x14ac:dyDescent="0.25">
      <c r="A179" s="37">
        <v>450569191</v>
      </c>
      <c r="B179" s="26">
        <v>77340</v>
      </c>
      <c r="C179" s="32"/>
      <c r="D179" s="32"/>
      <c r="E179" s="32"/>
      <c r="F179" s="32"/>
      <c r="G179" s="32"/>
      <c r="H179" s="32"/>
      <c r="I179" s="32"/>
      <c r="J179" s="32"/>
      <c r="K179" s="32"/>
      <c r="L179" s="32"/>
    </row>
    <row r="180" spans="1:12" s="33" customFormat="1" x14ac:dyDescent="0.25">
      <c r="A180" s="37">
        <v>46926192</v>
      </c>
      <c r="B180" s="26">
        <v>77344</v>
      </c>
      <c r="C180" s="32"/>
      <c r="D180" s="32"/>
      <c r="E180" s="32"/>
      <c r="F180" s="32"/>
      <c r="G180" s="32"/>
      <c r="H180" s="32"/>
      <c r="I180" s="32"/>
      <c r="J180" s="32"/>
      <c r="K180" s="32"/>
      <c r="L180" s="32"/>
    </row>
    <row r="181" spans="1:12" s="33" customFormat="1" x14ac:dyDescent="0.25">
      <c r="A181" s="37">
        <v>0</v>
      </c>
      <c r="B181" s="26">
        <v>77348</v>
      </c>
      <c r="C181" s="32"/>
      <c r="D181" s="32"/>
      <c r="E181" s="32"/>
      <c r="F181" s="32"/>
      <c r="G181" s="32"/>
      <c r="H181" s="32"/>
      <c r="I181" s="32"/>
      <c r="J181" s="32"/>
      <c r="K181" s="32"/>
      <c r="L181" s="32"/>
    </row>
    <row r="182" spans="1:12" s="33" customFormat="1" x14ac:dyDescent="0.25">
      <c r="A182" s="37">
        <v>0</v>
      </c>
      <c r="B182" s="26">
        <v>77352</v>
      </c>
      <c r="C182" s="32"/>
      <c r="D182" s="32"/>
      <c r="E182" s="32"/>
      <c r="F182" s="32"/>
      <c r="G182" s="32"/>
      <c r="H182" s="32"/>
      <c r="I182" s="32"/>
      <c r="J182" s="32"/>
      <c r="K182" s="32"/>
      <c r="L182" s="32"/>
    </row>
    <row r="183" spans="1:12" s="33" customFormat="1" x14ac:dyDescent="0.25">
      <c r="A183" s="37">
        <v>0</v>
      </c>
      <c r="B183" s="26">
        <v>77356</v>
      </c>
      <c r="C183" s="32"/>
      <c r="D183" s="32"/>
      <c r="E183" s="32"/>
      <c r="F183" s="32"/>
      <c r="G183" s="32"/>
      <c r="H183" s="32"/>
      <c r="I183" s="32"/>
      <c r="J183" s="32"/>
      <c r="K183" s="32"/>
      <c r="L183" s="32"/>
    </row>
    <row r="184" spans="1:12" s="33" customFormat="1" x14ac:dyDescent="0.25">
      <c r="A184" s="37">
        <v>98887560.599999994</v>
      </c>
      <c r="B184" s="26">
        <v>77484</v>
      </c>
      <c r="C184" s="32"/>
      <c r="D184" s="32"/>
      <c r="E184" s="32"/>
      <c r="F184" s="32"/>
      <c r="G184" s="32"/>
      <c r="H184" s="32"/>
      <c r="I184" s="32"/>
      <c r="J184" s="32"/>
      <c r="K184" s="32"/>
      <c r="L184" s="32"/>
    </row>
    <row r="185" spans="1:12" s="33" customFormat="1" x14ac:dyDescent="0.25">
      <c r="A185" s="37">
        <v>250326356.52000001</v>
      </c>
      <c r="B185" s="26">
        <v>77754</v>
      </c>
      <c r="C185" s="32"/>
      <c r="D185" s="32"/>
      <c r="E185" s="32"/>
      <c r="F185" s="32"/>
      <c r="G185" s="32"/>
      <c r="H185" s="32"/>
      <c r="I185" s="32"/>
      <c r="J185" s="32"/>
      <c r="K185" s="32"/>
      <c r="L185" s="32"/>
    </row>
    <row r="186" spans="1:12" x14ac:dyDescent="0.25">
      <c r="A186" s="4">
        <f>SUMIFS(Disponibilidades!$D:$D,Disponibilidades!$B:$B,Resultados!$C186)</f>
        <v>644164372</v>
      </c>
      <c r="B186" s="2">
        <v>80001</v>
      </c>
      <c r="C186" s="8">
        <v>110100000000</v>
      </c>
    </row>
    <row r="187" spans="1:12" x14ac:dyDescent="0.25">
      <c r="A187" s="4">
        <f>SUMIFS(Disponibilidades!$D:$D,Disponibilidades!$B:$B,Resultados!$C187)</f>
        <v>125427701</v>
      </c>
      <c r="B187" s="2">
        <v>80651</v>
      </c>
      <c r="C187" s="8">
        <v>110403000000</v>
      </c>
    </row>
    <row r="188" spans="1:12" x14ac:dyDescent="0.25">
      <c r="A188" s="4">
        <f>SUMIFS(Disponibilidades!$D:$D,Disponibilidades!$B:$B,Resultados!$C188)+SUMIFS(Disponibilidades!$D:$D,Disponibilidades!$B:$B,Resultados!$D188)+SUMIFS(Disponibilidades!$D:$D,Disponibilidades!$B:$B,Resultados!$E188)</f>
        <v>129287044</v>
      </c>
      <c r="B188" s="2">
        <v>83002</v>
      </c>
      <c r="C188" s="8">
        <v>110404000000</v>
      </c>
      <c r="D188" s="8">
        <v>110200000000</v>
      </c>
      <c r="E188" s="8">
        <v>110202000000</v>
      </c>
    </row>
    <row r="189" spans="1:12" x14ac:dyDescent="0.25">
      <c r="A189" s="4">
        <f>SUMIFS(TC!$E:$E,TC!$B:$B,Resultados!$C189)</f>
        <v>7012251879.1100006</v>
      </c>
      <c r="B189" s="2">
        <v>86000</v>
      </c>
      <c r="C189" s="6">
        <v>131101000000</v>
      </c>
    </row>
    <row r="190" spans="1:12" s="33" customFormat="1" x14ac:dyDescent="0.25">
      <c r="A190" s="37">
        <v>1067473073</v>
      </c>
      <c r="B190" s="26">
        <v>86003</v>
      </c>
      <c r="C190" s="32"/>
      <c r="D190" s="32"/>
      <c r="E190" s="32"/>
      <c r="F190" s="32"/>
      <c r="G190" s="32"/>
      <c r="H190" s="32"/>
      <c r="I190" s="32"/>
      <c r="J190" s="32"/>
      <c r="K190" s="32"/>
      <c r="L190" s="32"/>
    </row>
    <row r="191" spans="1:12" x14ac:dyDescent="0.25">
      <c r="A191" s="4">
        <f>SUMIFS(TC!$E:$E,TC!$B:$B,Resultados!$C191)</f>
        <v>1073614707</v>
      </c>
      <c r="B191" s="2">
        <v>86006</v>
      </c>
      <c r="C191" s="6">
        <v>136101000000</v>
      </c>
    </row>
    <row r="192" spans="1:12" s="33" customFormat="1" x14ac:dyDescent="0.25">
      <c r="A192" s="37">
        <v>799695509</v>
      </c>
      <c r="B192" s="26">
        <v>86009</v>
      </c>
      <c r="C192" s="32"/>
      <c r="D192" s="32"/>
      <c r="E192" s="32"/>
      <c r="F192" s="32"/>
      <c r="G192" s="32"/>
      <c r="H192" s="32"/>
      <c r="I192" s="32"/>
      <c r="J192" s="32"/>
      <c r="K192" s="32"/>
      <c r="L192" s="32"/>
    </row>
    <row r="193" spans="1:12" x14ac:dyDescent="0.25">
      <c r="A193" s="4">
        <f>+SUMIFS(PrestamosPersonale!$E:$E,PrestamosPersonale!$B:$B,Resultados!$C193)-SUMIFS(PrestamosPersonale!$E:$E,PrestamosPersonale!$B:$B,Resultados!$D193)</f>
        <v>1086887080.6199999</v>
      </c>
      <c r="B193" s="2">
        <v>86012</v>
      </c>
      <c r="C193" s="6">
        <v>131102000000</v>
      </c>
      <c r="D193" s="6">
        <v>131102010000</v>
      </c>
    </row>
    <row r="194" spans="1:12" s="33" customFormat="1" x14ac:dyDescent="0.25">
      <c r="A194" s="37">
        <v>166825808</v>
      </c>
      <c r="B194" s="26">
        <v>86017</v>
      </c>
      <c r="C194" s="32"/>
      <c r="D194" s="32"/>
      <c r="E194" s="32"/>
      <c r="F194" s="32"/>
      <c r="G194" s="32"/>
      <c r="H194" s="32"/>
      <c r="I194" s="32"/>
      <c r="J194" s="32"/>
      <c r="K194" s="32"/>
      <c r="L194" s="32"/>
    </row>
    <row r="195" spans="1:12" x14ac:dyDescent="0.25">
      <c r="A195" s="4">
        <f>+SUMIFS(PrestamosPersonale!$E:$E,PrestamosPersonale!$B:$B,Resultados!$C195)</f>
        <v>84018834</v>
      </c>
      <c r="B195" s="2">
        <v>86018</v>
      </c>
      <c r="C195" s="6">
        <v>136102000000</v>
      </c>
    </row>
    <row r="196" spans="1:12" s="33" customFormat="1" x14ac:dyDescent="0.25">
      <c r="A196" s="37">
        <v>183479166</v>
      </c>
      <c r="B196" s="26">
        <v>89000</v>
      </c>
      <c r="C196" s="32"/>
      <c r="D196" s="32"/>
      <c r="E196" s="37"/>
      <c r="F196" s="32"/>
      <c r="G196" s="32"/>
      <c r="H196" s="32"/>
      <c r="I196" s="32"/>
      <c r="J196" s="32"/>
      <c r="K196" s="32"/>
      <c r="L196" s="32"/>
    </row>
    <row r="197" spans="1:12" x14ac:dyDescent="0.25">
      <c r="A197" s="8">
        <f>+CatalogoMinimo!C2+CatalogoMinimo!C3</f>
        <v>77689322</v>
      </c>
      <c r="B197" s="2">
        <v>84303</v>
      </c>
    </row>
    <row r="198" spans="1:12" x14ac:dyDescent="0.25">
      <c r="A198" s="4">
        <f>+CatalogoMinimo!C3</f>
        <v>10372688</v>
      </c>
      <c r="B198" s="2">
        <v>84311</v>
      </c>
    </row>
    <row r="199" spans="1:12" x14ac:dyDescent="0.25">
      <c r="A199" s="4">
        <f>+CatalogoMinimo!C4+CatalogoMinimo!C5-CatalogoMinimo!C6</f>
        <v>178875608</v>
      </c>
      <c r="B199" s="2">
        <v>84803</v>
      </c>
    </row>
    <row r="200" spans="1:12" x14ac:dyDescent="0.25">
      <c r="A200" s="4">
        <f>+CatalogoMinimo!C8-Resultados!A202</f>
        <v>418623763</v>
      </c>
      <c r="B200" s="2">
        <v>84903</v>
      </c>
    </row>
    <row r="201" spans="1:12" s="33" customFormat="1" x14ac:dyDescent="0.25">
      <c r="A201" s="37">
        <v>328420665</v>
      </c>
      <c r="B201" s="26">
        <v>84913</v>
      </c>
      <c r="C201" s="32"/>
      <c r="D201" s="32"/>
      <c r="E201" s="32"/>
      <c r="F201" s="32"/>
      <c r="G201" s="32"/>
      <c r="H201" s="32"/>
      <c r="I201" s="32"/>
      <c r="J201" s="32"/>
      <c r="K201" s="32"/>
      <c r="L201" s="32"/>
    </row>
    <row r="202" spans="1:12" x14ac:dyDescent="0.25">
      <c r="A202" s="4">
        <f>+CatalogoMinimo!C9</f>
        <v>430346407</v>
      </c>
      <c r="B202" s="2">
        <v>84921</v>
      </c>
    </row>
    <row r="203" spans="1:12" x14ac:dyDescent="0.25">
      <c r="A203" s="4">
        <f>+CatalogoMinimo!C10</f>
        <v>2877546</v>
      </c>
      <c r="B203" s="2">
        <v>89503</v>
      </c>
    </row>
    <row r="204" spans="1:12" x14ac:dyDescent="0.25">
      <c r="A204" s="4">
        <v>2000000</v>
      </c>
      <c r="B204" s="2">
        <v>89900</v>
      </c>
    </row>
    <row r="205" spans="1:12" x14ac:dyDescent="0.25">
      <c r="A205" s="4">
        <f>+CatalogoMinimo!C11+CatalogoMinimo!C12</f>
        <v>2565519350.75</v>
      </c>
      <c r="B205" s="2">
        <v>95005</v>
      </c>
    </row>
    <row r="206" spans="1:12" x14ac:dyDescent="0.25">
      <c r="A206" s="4">
        <f>+CatalogoMinimo!C13</f>
        <v>76796505.189999998</v>
      </c>
      <c r="B206" s="2">
        <v>95045</v>
      </c>
    </row>
    <row r="207" spans="1:12" x14ac:dyDescent="0.25">
      <c r="A207" s="4">
        <f>+CatalogoMinimo!C14</f>
        <v>-28035497.890000001</v>
      </c>
      <c r="B207" s="2">
        <v>95050</v>
      </c>
    </row>
    <row r="208" spans="1:12" x14ac:dyDescent="0.25">
      <c r="A208" s="4">
        <f>+CatalogoMinimo!C15-CatalogoMinimo!C16</f>
        <v>669926292.2699995</v>
      </c>
      <c r="B208" s="2">
        <v>95055</v>
      </c>
    </row>
    <row r="209" spans="1:12" x14ac:dyDescent="0.25">
      <c r="A209" s="4">
        <f>+A210</f>
        <v>1914091540</v>
      </c>
      <c r="B209" s="2">
        <v>95282</v>
      </c>
    </row>
    <row r="210" spans="1:12" x14ac:dyDescent="0.25">
      <c r="A210" s="4">
        <f>+CatalogoMinimo!C17-Resultados!A211</f>
        <v>1914091540</v>
      </c>
      <c r="B210" s="2">
        <v>95283</v>
      </c>
    </row>
    <row r="211" spans="1:12" s="33" customFormat="1" x14ac:dyDescent="0.25">
      <c r="A211" s="37">
        <v>2562507</v>
      </c>
      <c r="B211" s="26">
        <v>95666</v>
      </c>
      <c r="C211" s="32"/>
      <c r="D211" s="32"/>
      <c r="E211" s="32"/>
      <c r="F211" s="32"/>
      <c r="G211" s="32"/>
      <c r="H211" s="32"/>
      <c r="I211" s="32"/>
      <c r="J211" s="32"/>
      <c r="K211" s="32"/>
      <c r="L211" s="32"/>
    </row>
    <row r="212" spans="1:12" x14ac:dyDescent="0.25">
      <c r="A212" s="4">
        <f>+A213</f>
        <v>418623763</v>
      </c>
      <c r="B212" s="2">
        <v>95310</v>
      </c>
    </row>
    <row r="213" spans="1:12" x14ac:dyDescent="0.25">
      <c r="A213" s="4">
        <f>+A214</f>
        <v>418623763</v>
      </c>
      <c r="B213" s="2">
        <v>95335</v>
      </c>
    </row>
    <row r="214" spans="1:12" x14ac:dyDescent="0.25">
      <c r="A214" s="4">
        <f>+Resultados!A200</f>
        <v>418623763</v>
      </c>
      <c r="B214" s="2">
        <v>95340</v>
      </c>
    </row>
    <row r="215" spans="1:12" x14ac:dyDescent="0.25">
      <c r="A215" s="4">
        <f>+A216</f>
        <v>435288381</v>
      </c>
      <c r="B215" s="2">
        <v>95355</v>
      </c>
    </row>
    <row r="216" spans="1:12" x14ac:dyDescent="0.25">
      <c r="A216" s="4">
        <f>+CatalogoMinimo!C18</f>
        <v>435288381</v>
      </c>
      <c r="B216" s="2">
        <v>95380</v>
      </c>
    </row>
    <row r="217" spans="1:12" x14ac:dyDescent="0.25">
      <c r="A217" s="4">
        <f>+A218</f>
        <v>135385366</v>
      </c>
      <c r="B217" s="2">
        <v>95385</v>
      </c>
    </row>
    <row r="218" spans="1:12" x14ac:dyDescent="0.25">
      <c r="A218" s="4">
        <f>+CatalogoMinimo!C19</f>
        <v>135385366</v>
      </c>
      <c r="B218" s="2">
        <v>95390</v>
      </c>
    </row>
    <row r="219" spans="1:12" s="33" customFormat="1" x14ac:dyDescent="0.25">
      <c r="A219" s="37">
        <v>208881802</v>
      </c>
      <c r="B219" s="26">
        <v>93916</v>
      </c>
      <c r="C219" s="32"/>
      <c r="D219" s="32"/>
      <c r="E219" s="32"/>
      <c r="F219" s="32"/>
      <c r="G219" s="32"/>
      <c r="H219" s="32"/>
      <c r="I219" s="32"/>
      <c r="J219" s="32"/>
      <c r="K219" s="32"/>
      <c r="L219" s="32"/>
    </row>
    <row r="220" spans="1:12" x14ac:dyDescent="0.25">
      <c r="A220" s="4">
        <f>+SUM(A205:A208)</f>
        <v>3284206650.3199997</v>
      </c>
      <c r="B220" s="2">
        <v>90075</v>
      </c>
    </row>
    <row r="221" spans="1:12" x14ac:dyDescent="0.25">
      <c r="A221" s="4">
        <f>+A220</f>
        <v>3284206650.3199997</v>
      </c>
      <c r="B221" s="2">
        <v>90080</v>
      </c>
    </row>
    <row r="222" spans="1:12" x14ac:dyDescent="0.25">
      <c r="A222" s="4">
        <f>+CatalogoMinimo!C18</f>
        <v>435288381</v>
      </c>
      <c r="B222" s="2">
        <v>93500</v>
      </c>
    </row>
    <row r="223" spans="1:12" x14ac:dyDescent="0.25">
      <c r="A223" s="4">
        <f>+A222</f>
        <v>435288381</v>
      </c>
      <c r="B223" s="2">
        <v>93520</v>
      </c>
    </row>
    <row r="224" spans="1:12" x14ac:dyDescent="0.25">
      <c r="A224" s="4">
        <f>+A225</f>
        <v>418623763</v>
      </c>
      <c r="B224" s="2">
        <v>93700</v>
      </c>
    </row>
    <row r="225" spans="1:12" x14ac:dyDescent="0.25">
      <c r="A225" s="4">
        <f>+A226</f>
        <v>418623763</v>
      </c>
      <c r="B225" s="2">
        <v>93750</v>
      </c>
    </row>
    <row r="226" spans="1:12" x14ac:dyDescent="0.25">
      <c r="A226" s="4">
        <f>+A214</f>
        <v>418623763</v>
      </c>
      <c r="B226" s="2">
        <v>93755</v>
      </c>
    </row>
    <row r="227" spans="1:12" s="33" customFormat="1" x14ac:dyDescent="0.25">
      <c r="A227" s="37">
        <v>3284206650</v>
      </c>
      <c r="B227" s="26">
        <v>95560</v>
      </c>
      <c r="C227" s="32"/>
      <c r="D227" s="32"/>
      <c r="E227" s="32"/>
      <c r="F227" s="32"/>
      <c r="G227" s="32"/>
      <c r="H227" s="32"/>
      <c r="I227" s="32"/>
      <c r="J227" s="32"/>
      <c r="K227" s="32"/>
      <c r="L227" s="32"/>
    </row>
    <row r="228" spans="1:12" x14ac:dyDescent="0.25">
      <c r="A228" s="4">
        <f>+A227</f>
        <v>3284206650</v>
      </c>
      <c r="B228" s="2">
        <v>95610</v>
      </c>
    </row>
    <row r="229" spans="1:12" x14ac:dyDescent="0.25">
      <c r="A229" s="4">
        <f>+A228</f>
        <v>3284206650</v>
      </c>
      <c r="B229" s="2">
        <v>95615</v>
      </c>
    </row>
    <row r="230" spans="1:12" x14ac:dyDescent="0.25">
      <c r="A230" s="4">
        <f>+A232</f>
        <v>2562507</v>
      </c>
      <c r="B230" s="2">
        <v>95635</v>
      </c>
    </row>
    <row r="231" spans="1:12" x14ac:dyDescent="0.25">
      <c r="A231" s="4">
        <f>+A232</f>
        <v>2562507</v>
      </c>
      <c r="B231" s="2">
        <v>95640</v>
      </c>
    </row>
    <row r="232" spans="1:12" s="33" customFormat="1" x14ac:dyDescent="0.25">
      <c r="A232" s="37">
        <v>2562507</v>
      </c>
      <c r="B232" s="26">
        <v>95645</v>
      </c>
      <c r="C232" s="32"/>
      <c r="D232" s="32"/>
      <c r="E232" s="32"/>
      <c r="F232" s="32"/>
      <c r="G232" s="32"/>
      <c r="H232" s="32"/>
      <c r="I232" s="32"/>
      <c r="J232" s="32"/>
      <c r="K232" s="32"/>
      <c r="L232" s="32"/>
    </row>
    <row r="233" spans="1:12" x14ac:dyDescent="0.25">
      <c r="A233" s="4">
        <f>+A232+A229</f>
        <v>3286769157</v>
      </c>
      <c r="B233" s="2">
        <v>95650</v>
      </c>
    </row>
    <row r="234" spans="1:12" x14ac:dyDescent="0.25">
      <c r="A234" s="4">
        <f>+A233</f>
        <v>3286769157</v>
      </c>
      <c r="B234" s="2">
        <v>95655</v>
      </c>
    </row>
    <row r="235" spans="1:12" x14ac:dyDescent="0.25">
      <c r="A235" s="4">
        <f>+A234</f>
        <v>3286769157</v>
      </c>
      <c r="B235" s="2">
        <v>95660</v>
      </c>
    </row>
    <row r="236" spans="1:12" s="33" customFormat="1" x14ac:dyDescent="0.25">
      <c r="A236" s="37">
        <v>21.12</v>
      </c>
      <c r="B236" s="26">
        <v>95661</v>
      </c>
      <c r="C236" s="32"/>
      <c r="D236" s="32"/>
      <c r="E236" s="32"/>
      <c r="F236" s="32"/>
      <c r="G236" s="32"/>
      <c r="H236" s="32"/>
      <c r="I236" s="32"/>
      <c r="J236" s="32"/>
      <c r="K236" s="32"/>
      <c r="L236" s="32"/>
    </row>
    <row r="237" spans="1:12" s="33" customFormat="1" x14ac:dyDescent="0.25">
      <c r="A237" s="37">
        <v>2848918269</v>
      </c>
      <c r="B237" s="26">
        <v>94020</v>
      </c>
      <c r="C237" s="32"/>
      <c r="D237" s="32"/>
      <c r="E237" s="32"/>
      <c r="F237" s="32"/>
      <c r="G237" s="32"/>
      <c r="H237" s="32"/>
      <c r="I237" s="32"/>
      <c r="J237" s="32"/>
      <c r="K237" s="32"/>
      <c r="L237" s="32"/>
    </row>
    <row r="238" spans="1:12" x14ac:dyDescent="0.25">
      <c r="A238" s="4">
        <f>+A237+MIN((A223),0.1*(A223+A237))</f>
        <v>3177338934</v>
      </c>
      <c r="B238" s="2">
        <v>94030</v>
      </c>
    </row>
    <row r="239" spans="1:12" s="33" customFormat="1" x14ac:dyDescent="0.25">
      <c r="A239" s="37">
        <v>2968457132</v>
      </c>
      <c r="B239" s="26">
        <v>94050</v>
      </c>
      <c r="C239" s="32"/>
      <c r="D239" s="32"/>
      <c r="E239" s="32"/>
      <c r="F239" s="32"/>
      <c r="G239" s="32"/>
      <c r="H239" s="32"/>
      <c r="I239" s="32"/>
      <c r="J239" s="32"/>
      <c r="K239" s="32"/>
      <c r="L239" s="32"/>
    </row>
    <row r="240" spans="1:12" s="33" customFormat="1" x14ac:dyDescent="0.25">
      <c r="A240" s="37">
        <v>2562507</v>
      </c>
      <c r="B240" s="26">
        <v>94100</v>
      </c>
      <c r="C240" s="32"/>
      <c r="D240" s="32"/>
      <c r="E240" s="32"/>
      <c r="F240" s="32"/>
      <c r="G240" s="32"/>
      <c r="H240" s="32"/>
      <c r="I240" s="32"/>
      <c r="J240" s="32"/>
      <c r="K240" s="32"/>
      <c r="L240" s="32"/>
    </row>
    <row r="241" spans="1:6" x14ac:dyDescent="0.25">
      <c r="A241" s="4" t="e">
        <f>+SUMIFS(Tenencia!$P:$P,Tenencia!$I:$I,Resultados!$C241,Tenencia!#REF!,Resultados!$D241)</f>
        <v>#REF!</v>
      </c>
      <c r="B241" s="2">
        <v>103110</v>
      </c>
      <c r="C241" s="8" t="s">
        <v>194</v>
      </c>
      <c r="D241" s="8">
        <v>0.2</v>
      </c>
      <c r="F241" s="4"/>
    </row>
    <row r="242" spans="1:6" x14ac:dyDescent="0.25">
      <c r="A242" s="4" t="e">
        <f>+SUMIFS(Tenencia!$P:$P,Tenencia!$I:$I,Resultados!$C242,Tenencia!#REF!,Resultados!$D242)</f>
        <v>#REF!</v>
      </c>
      <c r="B242" s="2" t="s">
        <v>475</v>
      </c>
      <c r="C242" s="8" t="s">
        <v>194</v>
      </c>
      <c r="D242" s="8">
        <v>0.5</v>
      </c>
      <c r="F242" s="4"/>
    </row>
    <row r="243" spans="1:6" x14ac:dyDescent="0.25">
      <c r="A243" s="4" t="e">
        <f>+SUMIFS(Tenencia!$P:$P,Tenencia!$I:$I,Resultados!$C243,Tenencia!#REF!,Resultados!$D243)</f>
        <v>#REF!</v>
      </c>
      <c r="B243" s="2">
        <v>103130</v>
      </c>
      <c r="C243" s="8" t="s">
        <v>194</v>
      </c>
      <c r="D243" s="8">
        <v>1</v>
      </c>
      <c r="F243" s="4"/>
    </row>
    <row r="244" spans="1:6" x14ac:dyDescent="0.25">
      <c r="A244" s="4" t="e">
        <f>+SUMIFS(Tenencia!$P:$P,Tenencia!$I:$I,Resultados!$C244,Tenencia!#REF!,Resultados!$D244)</f>
        <v>#REF!</v>
      </c>
      <c r="B244" s="2" t="s">
        <v>476</v>
      </c>
      <c r="C244" s="8" t="s">
        <v>194</v>
      </c>
      <c r="D244" s="8">
        <v>3.5</v>
      </c>
      <c r="F244" s="4"/>
    </row>
    <row r="245" spans="1:6" x14ac:dyDescent="0.25">
      <c r="A245" s="4" t="e">
        <f>+SUMIFS(Tenencia!$P:$P,Tenencia!$I:$I,Resultados!$C245,Tenencia!#REF!,Resultados!$D245)</f>
        <v>#REF!</v>
      </c>
      <c r="B245" s="2">
        <v>104070</v>
      </c>
      <c r="C245" s="8" t="s">
        <v>194</v>
      </c>
      <c r="D245" s="8">
        <v>0.4</v>
      </c>
    </row>
  </sheetData>
  <mergeCells count="1">
    <mergeCell ref="C1:I1"/>
  </mergeCells>
  <pageMargins left="0.7" right="0.7" top="0.75" bottom="0.75" header="0.3" footer="0.3"/>
  <pageSetup paperSize="9" orientation="portrait" horizontalDpi="0" verticalDpi="0" r:id="rId1"/>
  <ignoredErrors>
    <ignoredError sqref="C2 B17:B19 B4:B16 B11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37"/>
  <sheetViews>
    <sheetView topLeftCell="A13" workbookViewId="0">
      <selection activeCell="C1" sqref="A1:C37"/>
    </sheetView>
  </sheetViews>
  <sheetFormatPr baseColWidth="10" defaultRowHeight="15" x14ac:dyDescent="0.25"/>
  <cols>
    <col min="2" max="2" width="15.7109375" bestFit="1" customWidth="1"/>
    <col min="3" max="3" width="12.42578125" bestFit="1" customWidth="1"/>
  </cols>
  <sheetData>
    <row r="1" spans="1:3" x14ac:dyDescent="0.25">
      <c r="A1" t="s">
        <v>0</v>
      </c>
      <c r="B1" t="s">
        <v>478</v>
      </c>
      <c r="C1" t="s">
        <v>479</v>
      </c>
    </row>
    <row r="2" spans="1:3" x14ac:dyDescent="0.25">
      <c r="A2" s="5">
        <v>41639</v>
      </c>
      <c r="B2">
        <v>36</v>
      </c>
      <c r="C2">
        <v>199.62</v>
      </c>
    </row>
    <row r="3" spans="1:3" x14ac:dyDescent="0.25">
      <c r="A3" s="5">
        <v>41639</v>
      </c>
      <c r="B3">
        <v>35</v>
      </c>
      <c r="C3">
        <v>232.71</v>
      </c>
    </row>
    <row r="4" spans="1:3" x14ac:dyDescent="0.25">
      <c r="A4" s="5">
        <v>41639</v>
      </c>
      <c r="B4">
        <v>34</v>
      </c>
      <c r="C4">
        <v>192.06</v>
      </c>
    </row>
    <row r="5" spans="1:3" x14ac:dyDescent="0.25">
      <c r="A5" s="5">
        <v>41639</v>
      </c>
      <c r="B5">
        <v>33</v>
      </c>
      <c r="C5">
        <v>212.06</v>
      </c>
    </row>
    <row r="6" spans="1:3" x14ac:dyDescent="0.25">
      <c r="A6" s="5">
        <v>41639</v>
      </c>
      <c r="B6">
        <v>32</v>
      </c>
      <c r="C6">
        <v>229.08</v>
      </c>
    </row>
    <row r="7" spans="1:3" x14ac:dyDescent="0.25">
      <c r="A7" s="5">
        <v>41639</v>
      </c>
      <c r="B7">
        <v>31</v>
      </c>
      <c r="C7">
        <v>229.08</v>
      </c>
    </row>
    <row r="8" spans="1:3" x14ac:dyDescent="0.25">
      <c r="A8" s="5">
        <v>41639</v>
      </c>
      <c r="B8">
        <v>30</v>
      </c>
      <c r="C8">
        <v>265.3</v>
      </c>
    </row>
    <row r="9" spans="1:3" x14ac:dyDescent="0.25">
      <c r="A9" s="5">
        <v>41639</v>
      </c>
      <c r="B9">
        <v>29</v>
      </c>
      <c r="C9">
        <v>268.11</v>
      </c>
    </row>
    <row r="10" spans="1:3" x14ac:dyDescent="0.25">
      <c r="A10" s="5">
        <v>41639</v>
      </c>
      <c r="B10">
        <v>28</v>
      </c>
      <c r="C10">
        <v>278.38</v>
      </c>
    </row>
    <row r="11" spans="1:3" x14ac:dyDescent="0.25">
      <c r="A11" s="5">
        <v>41639</v>
      </c>
      <c r="B11">
        <v>27</v>
      </c>
      <c r="C11">
        <v>285.33</v>
      </c>
    </row>
    <row r="12" spans="1:3" x14ac:dyDescent="0.25">
      <c r="A12" s="5">
        <v>41639</v>
      </c>
      <c r="B12">
        <v>26</v>
      </c>
      <c r="C12">
        <v>302.07</v>
      </c>
    </row>
    <row r="13" spans="1:3" x14ac:dyDescent="0.25">
      <c r="A13" s="5">
        <v>41639</v>
      </c>
      <c r="B13">
        <v>25</v>
      </c>
      <c r="C13">
        <v>300.88</v>
      </c>
    </row>
    <row r="14" spans="1:3" x14ac:dyDescent="0.25">
      <c r="A14" s="5">
        <v>41639</v>
      </c>
      <c r="B14">
        <v>24</v>
      </c>
      <c r="C14">
        <v>305.88</v>
      </c>
    </row>
    <row r="15" spans="1:3" x14ac:dyDescent="0.25">
      <c r="A15" s="5">
        <v>41639</v>
      </c>
      <c r="B15">
        <v>23</v>
      </c>
      <c r="C15">
        <v>334.94</v>
      </c>
    </row>
    <row r="16" spans="1:3" x14ac:dyDescent="0.25">
      <c r="A16" s="5">
        <v>41639</v>
      </c>
      <c r="B16">
        <v>22</v>
      </c>
      <c r="C16">
        <v>303.88</v>
      </c>
    </row>
    <row r="17" spans="1:3" x14ac:dyDescent="0.25">
      <c r="A17" s="5">
        <v>41639</v>
      </c>
      <c r="B17">
        <v>21</v>
      </c>
      <c r="C17">
        <v>320.23</v>
      </c>
    </row>
    <row r="18" spans="1:3" x14ac:dyDescent="0.25">
      <c r="A18" s="5">
        <v>41639</v>
      </c>
      <c r="B18">
        <v>20</v>
      </c>
      <c r="C18">
        <v>332.16</v>
      </c>
    </row>
    <row r="19" spans="1:3" x14ac:dyDescent="0.25">
      <c r="A19" s="5">
        <v>41639</v>
      </c>
      <c r="B19">
        <v>19</v>
      </c>
      <c r="C19">
        <v>318.39999999999998</v>
      </c>
    </row>
    <row r="20" spans="1:3" x14ac:dyDescent="0.25">
      <c r="A20" s="5">
        <v>41639</v>
      </c>
      <c r="B20">
        <v>18</v>
      </c>
      <c r="C20">
        <v>340.86</v>
      </c>
    </row>
    <row r="21" spans="1:3" x14ac:dyDescent="0.25">
      <c r="A21" s="5">
        <v>41639</v>
      </c>
      <c r="B21">
        <v>17</v>
      </c>
      <c r="C21">
        <v>340.48</v>
      </c>
    </row>
    <row r="22" spans="1:3" x14ac:dyDescent="0.25">
      <c r="A22" s="5">
        <v>41639</v>
      </c>
      <c r="B22">
        <v>16</v>
      </c>
      <c r="C22">
        <v>359.96</v>
      </c>
    </row>
    <row r="23" spans="1:3" x14ac:dyDescent="0.25">
      <c r="A23" s="5">
        <v>41639</v>
      </c>
      <c r="B23">
        <v>15</v>
      </c>
      <c r="C23">
        <v>367.34</v>
      </c>
    </row>
    <row r="24" spans="1:3" x14ac:dyDescent="0.25">
      <c r="A24" s="5">
        <v>41639</v>
      </c>
      <c r="B24">
        <v>14</v>
      </c>
      <c r="C24">
        <v>377.68</v>
      </c>
    </row>
    <row r="25" spans="1:3" x14ac:dyDescent="0.25">
      <c r="A25" s="5">
        <v>41639</v>
      </c>
      <c r="B25">
        <v>13</v>
      </c>
      <c r="C25">
        <v>409.85</v>
      </c>
    </row>
    <row r="26" spans="1:3" x14ac:dyDescent="0.25">
      <c r="A26" s="5">
        <v>41639</v>
      </c>
      <c r="B26">
        <v>12</v>
      </c>
      <c r="C26">
        <v>404.07</v>
      </c>
    </row>
    <row r="27" spans="1:3" x14ac:dyDescent="0.25">
      <c r="A27" s="5">
        <v>41639</v>
      </c>
      <c r="B27">
        <v>11</v>
      </c>
      <c r="C27">
        <v>444.5</v>
      </c>
    </row>
    <row r="28" spans="1:3" x14ac:dyDescent="0.25">
      <c r="A28" s="5">
        <v>41639</v>
      </c>
      <c r="B28">
        <v>10</v>
      </c>
      <c r="C28">
        <v>415.33</v>
      </c>
    </row>
    <row r="29" spans="1:3" x14ac:dyDescent="0.25">
      <c r="A29" s="5">
        <v>41639</v>
      </c>
      <c r="B29">
        <v>9</v>
      </c>
      <c r="C29">
        <v>429.3</v>
      </c>
    </row>
    <row r="30" spans="1:3" x14ac:dyDescent="0.25">
      <c r="A30" s="5">
        <v>41639</v>
      </c>
      <c r="B30">
        <v>8</v>
      </c>
      <c r="C30">
        <v>459.74</v>
      </c>
    </row>
    <row r="31" spans="1:3" x14ac:dyDescent="0.25">
      <c r="A31" s="5">
        <v>41639</v>
      </c>
      <c r="B31">
        <v>7</v>
      </c>
      <c r="C31">
        <v>438.96</v>
      </c>
    </row>
    <row r="32" spans="1:3" x14ac:dyDescent="0.25">
      <c r="A32" s="5">
        <v>41639</v>
      </c>
      <c r="B32">
        <v>6</v>
      </c>
      <c r="C32">
        <v>486.75</v>
      </c>
    </row>
    <row r="33" spans="1:3" x14ac:dyDescent="0.25">
      <c r="A33" s="5">
        <v>41639</v>
      </c>
      <c r="B33">
        <v>5</v>
      </c>
      <c r="C33">
        <v>505.14</v>
      </c>
    </row>
    <row r="34" spans="1:3" x14ac:dyDescent="0.25">
      <c r="A34" s="5">
        <v>41639</v>
      </c>
      <c r="B34">
        <v>4</v>
      </c>
      <c r="C34">
        <v>504.13</v>
      </c>
    </row>
    <row r="35" spans="1:3" x14ac:dyDescent="0.25">
      <c r="A35" s="5">
        <v>41639</v>
      </c>
      <c r="B35">
        <v>3</v>
      </c>
      <c r="C35">
        <v>507.22</v>
      </c>
    </row>
    <row r="36" spans="1:3" x14ac:dyDescent="0.25">
      <c r="A36" s="5">
        <v>41639</v>
      </c>
      <c r="B36">
        <v>2</v>
      </c>
      <c r="C36">
        <v>512.48</v>
      </c>
    </row>
    <row r="37" spans="1:3" x14ac:dyDescent="0.25">
      <c r="A37" s="5">
        <v>41639</v>
      </c>
      <c r="B37">
        <v>1</v>
      </c>
      <c r="C37">
        <v>517.12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90"/>
  <sheetViews>
    <sheetView workbookViewId="0">
      <selection activeCell="L3" sqref="L3"/>
    </sheetView>
  </sheetViews>
  <sheetFormatPr baseColWidth="10" defaultRowHeight="15" x14ac:dyDescent="0.25"/>
  <cols>
    <col min="1" max="1" width="20.7109375" style="10" bestFit="1" customWidth="1"/>
    <col min="2" max="2" width="12" style="10" bestFit="1" customWidth="1"/>
    <col min="3" max="3" width="12.140625" style="29" bestFit="1" customWidth="1"/>
    <col min="6" max="6" width="20.5703125" bestFit="1" customWidth="1"/>
    <col min="8" max="8" width="19.140625" bestFit="1" customWidth="1"/>
    <col min="11" max="11" width="13.5703125" bestFit="1" customWidth="1"/>
  </cols>
  <sheetData>
    <row r="1" spans="1:12" x14ac:dyDescent="0.25">
      <c r="A1" s="10" t="s">
        <v>200</v>
      </c>
      <c r="B1" s="10" t="s">
        <v>201</v>
      </c>
      <c r="C1" s="29" t="s">
        <v>202</v>
      </c>
      <c r="E1" t="s">
        <v>283</v>
      </c>
      <c r="F1" t="s">
        <v>203</v>
      </c>
      <c r="G1" t="s">
        <v>284</v>
      </c>
      <c r="H1" t="s">
        <v>285</v>
      </c>
      <c r="I1" t="s">
        <v>69</v>
      </c>
      <c r="K1" s="72" t="s">
        <v>485</v>
      </c>
      <c r="L1" t="s">
        <v>159</v>
      </c>
    </row>
    <row r="2" spans="1:12" x14ac:dyDescent="0.25">
      <c r="A2" s="10" t="s">
        <v>7</v>
      </c>
      <c r="B2" s="10" t="s">
        <v>196</v>
      </c>
      <c r="C2" s="29">
        <v>0.2</v>
      </c>
      <c r="E2" t="s">
        <v>208</v>
      </c>
      <c r="F2" t="s">
        <v>168</v>
      </c>
      <c r="G2">
        <v>10</v>
      </c>
      <c r="H2" t="s">
        <v>221</v>
      </c>
      <c r="I2" t="s">
        <v>282</v>
      </c>
      <c r="K2" s="73" t="s">
        <v>486</v>
      </c>
      <c r="L2" t="s">
        <v>175</v>
      </c>
    </row>
    <row r="3" spans="1:12" x14ac:dyDescent="0.25">
      <c r="A3" s="10" t="s">
        <v>8</v>
      </c>
      <c r="B3" s="10" t="s">
        <v>196</v>
      </c>
      <c r="C3" s="29">
        <v>1</v>
      </c>
      <c r="E3" t="s">
        <v>208</v>
      </c>
      <c r="F3" t="s">
        <v>169</v>
      </c>
      <c r="G3">
        <v>9</v>
      </c>
      <c r="H3" t="s">
        <v>222</v>
      </c>
      <c r="I3" t="s">
        <v>282</v>
      </c>
    </row>
    <row r="4" spans="1:12" x14ac:dyDescent="0.25">
      <c r="A4" s="10" t="s">
        <v>9</v>
      </c>
      <c r="B4" s="10" t="s">
        <v>196</v>
      </c>
      <c r="C4" s="29">
        <v>1</v>
      </c>
      <c r="E4" t="s">
        <v>208</v>
      </c>
      <c r="F4" t="s">
        <v>170</v>
      </c>
      <c r="G4">
        <v>8</v>
      </c>
      <c r="H4" t="s">
        <v>223</v>
      </c>
      <c r="I4" t="s">
        <v>282</v>
      </c>
    </row>
    <row r="5" spans="1:12" x14ac:dyDescent="0.25">
      <c r="A5" s="10" t="s">
        <v>10</v>
      </c>
      <c r="B5" s="10" t="s">
        <v>196</v>
      </c>
      <c r="C5" s="29">
        <v>1</v>
      </c>
      <c r="E5" t="s">
        <v>208</v>
      </c>
      <c r="F5" t="s">
        <v>204</v>
      </c>
      <c r="G5">
        <v>7</v>
      </c>
      <c r="H5" t="s">
        <v>224</v>
      </c>
      <c r="I5" t="s">
        <v>282</v>
      </c>
    </row>
    <row r="6" spans="1:12" x14ac:dyDescent="0.25">
      <c r="A6" s="10" t="s">
        <v>11</v>
      </c>
      <c r="B6" s="10" t="s">
        <v>196</v>
      </c>
      <c r="C6" s="29">
        <v>0.5</v>
      </c>
      <c r="E6" t="s">
        <v>208</v>
      </c>
      <c r="F6" t="s">
        <v>205</v>
      </c>
      <c r="G6">
        <v>6</v>
      </c>
      <c r="H6" t="s">
        <v>225</v>
      </c>
      <c r="I6" t="s">
        <v>282</v>
      </c>
    </row>
    <row r="7" spans="1:12" x14ac:dyDescent="0.25">
      <c r="A7" s="10" t="s">
        <v>12</v>
      </c>
      <c r="B7" s="10" t="s">
        <v>196</v>
      </c>
      <c r="C7" s="29">
        <v>0.5</v>
      </c>
      <c r="E7" t="s">
        <v>208</v>
      </c>
      <c r="F7" t="s">
        <v>206</v>
      </c>
      <c r="G7">
        <v>5</v>
      </c>
      <c r="H7" t="s">
        <v>226</v>
      </c>
      <c r="I7" t="s">
        <v>282</v>
      </c>
    </row>
    <row r="8" spans="1:12" x14ac:dyDescent="0.25">
      <c r="A8" s="10" t="s">
        <v>13</v>
      </c>
      <c r="B8" s="10" t="s">
        <v>196</v>
      </c>
      <c r="C8" s="29">
        <v>0.5</v>
      </c>
      <c r="E8" t="s">
        <v>208</v>
      </c>
      <c r="F8" t="s">
        <v>207</v>
      </c>
      <c r="G8">
        <v>4</v>
      </c>
      <c r="H8" t="s">
        <v>227</v>
      </c>
      <c r="I8" t="s">
        <v>282</v>
      </c>
    </row>
    <row r="9" spans="1:12" x14ac:dyDescent="0.25">
      <c r="A9" s="10" t="s">
        <v>14</v>
      </c>
      <c r="B9" s="10" t="s">
        <v>196</v>
      </c>
      <c r="C9" s="29">
        <v>0.2</v>
      </c>
      <c r="E9" t="s">
        <v>220</v>
      </c>
      <c r="F9" t="s">
        <v>162</v>
      </c>
      <c r="G9">
        <v>100</v>
      </c>
      <c r="H9" t="s">
        <v>229</v>
      </c>
      <c r="I9" t="s">
        <v>281</v>
      </c>
    </row>
    <row r="10" spans="1:12" x14ac:dyDescent="0.25">
      <c r="A10" s="10" t="s">
        <v>15</v>
      </c>
      <c r="B10" s="10" t="s">
        <v>196</v>
      </c>
      <c r="C10" s="29">
        <v>0.5</v>
      </c>
      <c r="E10" t="s">
        <v>220</v>
      </c>
      <c r="F10" t="s">
        <v>161</v>
      </c>
      <c r="G10">
        <v>99</v>
      </c>
      <c r="H10" t="s">
        <v>230</v>
      </c>
      <c r="I10" t="s">
        <v>281</v>
      </c>
    </row>
    <row r="11" spans="1:12" x14ac:dyDescent="0.25">
      <c r="A11" s="10" t="s">
        <v>16</v>
      </c>
      <c r="B11" s="10" t="s">
        <v>196</v>
      </c>
      <c r="C11" s="29">
        <v>0.5</v>
      </c>
      <c r="E11" t="s">
        <v>220</v>
      </c>
      <c r="F11" t="s">
        <v>164</v>
      </c>
      <c r="G11">
        <f>+G10-1</f>
        <v>98</v>
      </c>
      <c r="H11" t="s">
        <v>231</v>
      </c>
      <c r="I11" t="s">
        <v>281</v>
      </c>
    </row>
    <row r="12" spans="1:12" x14ac:dyDescent="0.25">
      <c r="A12" s="10" t="s">
        <v>17</v>
      </c>
      <c r="B12" s="10" t="s">
        <v>196</v>
      </c>
      <c r="C12" s="29">
        <v>0.2</v>
      </c>
      <c r="E12" t="s">
        <v>220</v>
      </c>
      <c r="F12" t="s">
        <v>163</v>
      </c>
      <c r="G12">
        <f t="shared" ref="G12:G29" si="0">+G11-1</f>
        <v>97</v>
      </c>
      <c r="H12" t="s">
        <v>232</v>
      </c>
      <c r="I12" t="s">
        <v>281</v>
      </c>
    </row>
    <row r="13" spans="1:12" x14ac:dyDescent="0.25">
      <c r="A13" s="10" t="s">
        <v>18</v>
      </c>
      <c r="B13" s="10" t="s">
        <v>196</v>
      </c>
      <c r="C13" s="29">
        <v>0.5</v>
      </c>
      <c r="E13" t="s">
        <v>220</v>
      </c>
      <c r="F13" t="s">
        <v>209</v>
      </c>
      <c r="G13">
        <f t="shared" si="0"/>
        <v>96</v>
      </c>
      <c r="H13" t="s">
        <v>233</v>
      </c>
      <c r="I13" t="s">
        <v>281</v>
      </c>
    </row>
    <row r="14" spans="1:12" x14ac:dyDescent="0.25">
      <c r="A14" s="10" t="s">
        <v>19</v>
      </c>
      <c r="B14" s="10" t="s">
        <v>196</v>
      </c>
      <c r="C14" s="29">
        <v>0.2</v>
      </c>
      <c r="E14" t="s">
        <v>220</v>
      </c>
      <c r="F14" t="s">
        <v>166</v>
      </c>
      <c r="G14">
        <f t="shared" si="0"/>
        <v>95</v>
      </c>
      <c r="H14" t="s">
        <v>234</v>
      </c>
      <c r="I14" t="s">
        <v>281</v>
      </c>
    </row>
    <row r="15" spans="1:12" x14ac:dyDescent="0.25">
      <c r="A15" s="10" t="s">
        <v>20</v>
      </c>
      <c r="B15" s="10" t="s">
        <v>196</v>
      </c>
      <c r="C15" s="29">
        <v>0.5</v>
      </c>
      <c r="E15" t="s">
        <v>220</v>
      </c>
      <c r="F15" t="s">
        <v>167</v>
      </c>
      <c r="G15">
        <f t="shared" si="0"/>
        <v>94</v>
      </c>
      <c r="H15" t="s">
        <v>235</v>
      </c>
      <c r="I15" t="s">
        <v>281</v>
      </c>
    </row>
    <row r="16" spans="1:12" x14ac:dyDescent="0.25">
      <c r="A16" s="10" t="s">
        <v>21</v>
      </c>
      <c r="B16" s="10" t="s">
        <v>196</v>
      </c>
      <c r="C16" s="29">
        <v>0.5</v>
      </c>
      <c r="E16" t="s">
        <v>220</v>
      </c>
      <c r="F16" t="s">
        <v>210</v>
      </c>
      <c r="G16">
        <f t="shared" si="0"/>
        <v>93</v>
      </c>
      <c r="H16" t="s">
        <v>236</v>
      </c>
      <c r="I16" t="s">
        <v>281</v>
      </c>
    </row>
    <row r="17" spans="1:9" x14ac:dyDescent="0.25">
      <c r="A17" s="10" t="s">
        <v>22</v>
      </c>
      <c r="B17" s="10" t="s">
        <v>196</v>
      </c>
      <c r="C17" s="29">
        <v>1</v>
      </c>
      <c r="E17" t="s">
        <v>220</v>
      </c>
      <c r="F17" t="s">
        <v>211</v>
      </c>
      <c r="G17">
        <f t="shared" si="0"/>
        <v>92</v>
      </c>
      <c r="H17" t="s">
        <v>237</v>
      </c>
      <c r="I17" t="s">
        <v>281</v>
      </c>
    </row>
    <row r="18" spans="1:9" x14ac:dyDescent="0.25">
      <c r="A18" s="10" t="s">
        <v>23</v>
      </c>
      <c r="B18" s="10" t="s">
        <v>196</v>
      </c>
      <c r="C18" s="29">
        <v>0.2</v>
      </c>
      <c r="E18" t="s">
        <v>220</v>
      </c>
      <c r="F18" t="s">
        <v>212</v>
      </c>
      <c r="G18">
        <f t="shared" si="0"/>
        <v>91</v>
      </c>
      <c r="H18" t="s">
        <v>238</v>
      </c>
      <c r="I18" t="s">
        <v>281</v>
      </c>
    </row>
    <row r="19" spans="1:9" x14ac:dyDescent="0.25">
      <c r="A19" s="10" t="s">
        <v>24</v>
      </c>
      <c r="B19" s="10" t="s">
        <v>196</v>
      </c>
      <c r="C19" s="29">
        <v>0.2</v>
      </c>
      <c r="E19" t="s">
        <v>220</v>
      </c>
      <c r="F19" t="s">
        <v>213</v>
      </c>
      <c r="G19">
        <f t="shared" si="0"/>
        <v>90</v>
      </c>
      <c r="H19" t="s">
        <v>239</v>
      </c>
      <c r="I19" t="s">
        <v>281</v>
      </c>
    </row>
    <row r="20" spans="1:9" x14ac:dyDescent="0.25">
      <c r="A20" s="10" t="s">
        <v>25</v>
      </c>
      <c r="B20" s="10" t="s">
        <v>196</v>
      </c>
      <c r="C20" s="29">
        <v>0.2</v>
      </c>
      <c r="E20" t="s">
        <v>220</v>
      </c>
      <c r="F20" t="s">
        <v>214</v>
      </c>
      <c r="G20">
        <f t="shared" si="0"/>
        <v>89</v>
      </c>
      <c r="H20" t="s">
        <v>240</v>
      </c>
      <c r="I20" t="s">
        <v>281</v>
      </c>
    </row>
    <row r="21" spans="1:9" x14ac:dyDescent="0.25">
      <c r="A21" s="10" t="s">
        <v>26</v>
      </c>
      <c r="B21" s="10" t="s">
        <v>196</v>
      </c>
      <c r="C21" s="29">
        <v>0.2</v>
      </c>
      <c r="E21" t="s">
        <v>220</v>
      </c>
      <c r="F21" t="s">
        <v>215</v>
      </c>
      <c r="G21">
        <f t="shared" si="0"/>
        <v>88</v>
      </c>
      <c r="H21" t="s">
        <v>241</v>
      </c>
      <c r="I21" t="s">
        <v>281</v>
      </c>
    </row>
    <row r="22" spans="1:9" x14ac:dyDescent="0.25">
      <c r="A22" s="10" t="s">
        <v>27</v>
      </c>
      <c r="B22" s="10" t="s">
        <v>196</v>
      </c>
      <c r="C22" s="29">
        <v>0.5</v>
      </c>
      <c r="E22" t="s">
        <v>220</v>
      </c>
      <c r="F22" t="s">
        <v>216</v>
      </c>
      <c r="G22">
        <f t="shared" si="0"/>
        <v>87</v>
      </c>
      <c r="H22" t="s">
        <v>242</v>
      </c>
      <c r="I22" t="s">
        <v>281</v>
      </c>
    </row>
    <row r="23" spans="1:9" x14ac:dyDescent="0.25">
      <c r="A23" s="10" t="s">
        <v>28</v>
      </c>
      <c r="B23" s="10" t="s">
        <v>196</v>
      </c>
      <c r="C23" s="29">
        <v>0.2</v>
      </c>
      <c r="E23" t="s">
        <v>220</v>
      </c>
      <c r="F23" t="s">
        <v>204</v>
      </c>
      <c r="G23">
        <f t="shared" si="0"/>
        <v>86</v>
      </c>
      <c r="H23" t="s">
        <v>243</v>
      </c>
      <c r="I23" t="s">
        <v>281</v>
      </c>
    </row>
    <row r="24" spans="1:9" x14ac:dyDescent="0.25">
      <c r="A24" s="10" t="s">
        <v>29</v>
      </c>
      <c r="B24" s="10" t="s">
        <v>196</v>
      </c>
      <c r="C24" s="29">
        <v>0.2</v>
      </c>
      <c r="E24" t="s">
        <v>220</v>
      </c>
      <c r="F24" t="s">
        <v>217</v>
      </c>
      <c r="G24">
        <f t="shared" si="0"/>
        <v>85</v>
      </c>
      <c r="H24" t="s">
        <v>244</v>
      </c>
      <c r="I24" t="s">
        <v>281</v>
      </c>
    </row>
    <row r="25" spans="1:9" x14ac:dyDescent="0.25">
      <c r="A25" s="10" t="s">
        <v>30</v>
      </c>
      <c r="B25" s="10" t="s">
        <v>197</v>
      </c>
      <c r="C25" s="29">
        <v>0</v>
      </c>
      <c r="E25" t="s">
        <v>220</v>
      </c>
      <c r="F25" t="s">
        <v>218</v>
      </c>
      <c r="G25">
        <f t="shared" si="0"/>
        <v>84</v>
      </c>
      <c r="H25" t="s">
        <v>225</v>
      </c>
      <c r="I25" t="s">
        <v>281</v>
      </c>
    </row>
    <row r="26" spans="1:9" x14ac:dyDescent="0.25">
      <c r="A26" s="10" t="s">
        <v>31</v>
      </c>
      <c r="B26" s="10" t="s">
        <v>198</v>
      </c>
      <c r="C26" s="29">
        <v>0.2</v>
      </c>
      <c r="E26" t="s">
        <v>220</v>
      </c>
      <c r="F26" t="s">
        <v>219</v>
      </c>
      <c r="G26">
        <f t="shared" si="0"/>
        <v>83</v>
      </c>
      <c r="H26" t="s">
        <v>245</v>
      </c>
      <c r="I26" t="s">
        <v>281</v>
      </c>
    </row>
    <row r="27" spans="1:9" x14ac:dyDescent="0.25">
      <c r="A27" s="10" t="s">
        <v>32</v>
      </c>
      <c r="B27" s="10" t="s">
        <v>198</v>
      </c>
      <c r="C27" s="29">
        <v>0.2</v>
      </c>
      <c r="E27" t="s">
        <v>220</v>
      </c>
      <c r="F27" t="s">
        <v>205</v>
      </c>
      <c r="G27">
        <f t="shared" si="0"/>
        <v>82</v>
      </c>
      <c r="H27" t="s">
        <v>246</v>
      </c>
      <c r="I27" t="s">
        <v>281</v>
      </c>
    </row>
    <row r="28" spans="1:9" x14ac:dyDescent="0.25">
      <c r="A28" s="10" t="s">
        <v>33</v>
      </c>
      <c r="B28" s="10" t="s">
        <v>197</v>
      </c>
      <c r="C28" s="29">
        <v>0</v>
      </c>
      <c r="E28" t="s">
        <v>220</v>
      </c>
      <c r="F28" t="s">
        <v>206</v>
      </c>
      <c r="G28">
        <f t="shared" si="0"/>
        <v>81</v>
      </c>
      <c r="H28" t="s">
        <v>246</v>
      </c>
      <c r="I28" t="s">
        <v>281</v>
      </c>
    </row>
    <row r="29" spans="1:9" x14ac:dyDescent="0.25">
      <c r="A29" s="10" t="s">
        <v>34</v>
      </c>
      <c r="B29" s="10" t="s">
        <v>198</v>
      </c>
      <c r="C29" s="29">
        <v>0.2</v>
      </c>
      <c r="E29" t="s">
        <v>220</v>
      </c>
      <c r="F29" t="s">
        <v>207</v>
      </c>
      <c r="G29">
        <f t="shared" si="0"/>
        <v>80</v>
      </c>
      <c r="H29" t="s">
        <v>246</v>
      </c>
      <c r="I29" t="s">
        <v>281</v>
      </c>
    </row>
    <row r="30" spans="1:9" x14ac:dyDescent="0.25">
      <c r="A30" s="10" t="s">
        <v>35</v>
      </c>
      <c r="B30" s="10" t="s">
        <v>198</v>
      </c>
      <c r="C30" s="29">
        <v>0.2</v>
      </c>
      <c r="E30" t="s">
        <v>228</v>
      </c>
      <c r="F30" t="s">
        <v>221</v>
      </c>
      <c r="G30">
        <v>10</v>
      </c>
      <c r="H30" t="s">
        <v>221</v>
      </c>
      <c r="I30" t="s">
        <v>282</v>
      </c>
    </row>
    <row r="31" spans="1:9" x14ac:dyDescent="0.25">
      <c r="A31" s="10" t="s">
        <v>36</v>
      </c>
      <c r="B31" s="10" t="s">
        <v>198</v>
      </c>
      <c r="C31" s="29">
        <v>0.2</v>
      </c>
      <c r="E31" t="s">
        <v>228</v>
      </c>
      <c r="F31" t="s">
        <v>222</v>
      </c>
      <c r="G31">
        <v>9</v>
      </c>
      <c r="H31" t="s">
        <v>222</v>
      </c>
      <c r="I31" t="s">
        <v>282</v>
      </c>
    </row>
    <row r="32" spans="1:9" x14ac:dyDescent="0.25">
      <c r="A32" s="10" t="s">
        <v>37</v>
      </c>
      <c r="B32" s="10" t="s">
        <v>198</v>
      </c>
      <c r="C32" s="29">
        <v>0.2</v>
      </c>
      <c r="E32" t="s">
        <v>228</v>
      </c>
      <c r="F32" t="s">
        <v>223</v>
      </c>
      <c r="G32">
        <v>8</v>
      </c>
      <c r="H32" t="s">
        <v>223</v>
      </c>
      <c r="I32" t="s">
        <v>282</v>
      </c>
    </row>
    <row r="33" spans="1:9" x14ac:dyDescent="0.25">
      <c r="A33" s="10" t="s">
        <v>38</v>
      </c>
      <c r="B33" s="10" t="s">
        <v>198</v>
      </c>
      <c r="C33" s="29">
        <v>0.2</v>
      </c>
      <c r="E33" t="s">
        <v>228</v>
      </c>
      <c r="F33" t="s">
        <v>224</v>
      </c>
      <c r="G33">
        <v>7</v>
      </c>
      <c r="H33" t="s">
        <v>224</v>
      </c>
      <c r="I33" t="s">
        <v>282</v>
      </c>
    </row>
    <row r="34" spans="1:9" x14ac:dyDescent="0.25">
      <c r="A34" s="10" t="s">
        <v>39</v>
      </c>
      <c r="B34" s="10" t="s">
        <v>198</v>
      </c>
      <c r="C34" s="29">
        <v>0.2</v>
      </c>
      <c r="E34" t="s">
        <v>228</v>
      </c>
      <c r="F34" t="s">
        <v>225</v>
      </c>
      <c r="G34">
        <v>6</v>
      </c>
      <c r="H34" t="s">
        <v>225</v>
      </c>
      <c r="I34" t="s">
        <v>282</v>
      </c>
    </row>
    <row r="35" spans="1:9" x14ac:dyDescent="0.25">
      <c r="A35" s="10" t="s">
        <v>40</v>
      </c>
      <c r="B35" s="10" t="s">
        <v>198</v>
      </c>
      <c r="C35" s="29">
        <v>0.2</v>
      </c>
      <c r="E35" t="s">
        <v>228</v>
      </c>
      <c r="F35" t="s">
        <v>226</v>
      </c>
      <c r="G35">
        <v>5</v>
      </c>
      <c r="H35" t="s">
        <v>226</v>
      </c>
      <c r="I35" t="s">
        <v>282</v>
      </c>
    </row>
    <row r="36" spans="1:9" x14ac:dyDescent="0.25">
      <c r="A36" s="10" t="s">
        <v>41</v>
      </c>
      <c r="B36" s="10" t="s">
        <v>197</v>
      </c>
      <c r="C36" s="29">
        <v>0.2</v>
      </c>
      <c r="E36" t="s">
        <v>228</v>
      </c>
      <c r="F36" t="s">
        <v>227</v>
      </c>
      <c r="G36">
        <v>4</v>
      </c>
      <c r="H36" t="s">
        <v>227</v>
      </c>
      <c r="I36" t="s">
        <v>282</v>
      </c>
    </row>
    <row r="37" spans="1:9" x14ac:dyDescent="0.25">
      <c r="A37" s="10" t="s">
        <v>42</v>
      </c>
      <c r="B37" s="10" t="s">
        <v>199</v>
      </c>
      <c r="C37" s="29">
        <v>0.2</v>
      </c>
      <c r="E37" t="s">
        <v>247</v>
      </c>
      <c r="F37" t="s">
        <v>229</v>
      </c>
      <c r="G37">
        <v>100</v>
      </c>
      <c r="H37" t="s">
        <v>229</v>
      </c>
      <c r="I37" t="s">
        <v>281</v>
      </c>
    </row>
    <row r="38" spans="1:9" x14ac:dyDescent="0.25">
      <c r="A38" s="10" t="s">
        <v>43</v>
      </c>
      <c r="B38" s="10" t="s">
        <v>199</v>
      </c>
      <c r="C38" s="29">
        <v>0.2</v>
      </c>
      <c r="E38" t="s">
        <v>247</v>
      </c>
      <c r="F38" t="s">
        <v>230</v>
      </c>
      <c r="G38">
        <v>99</v>
      </c>
      <c r="H38" t="s">
        <v>230</v>
      </c>
      <c r="I38" t="s">
        <v>281</v>
      </c>
    </row>
    <row r="39" spans="1:9" x14ac:dyDescent="0.25">
      <c r="A39" s="10" t="s">
        <v>44</v>
      </c>
      <c r="B39" s="10" t="s">
        <v>197</v>
      </c>
      <c r="C39" s="29">
        <v>0.2</v>
      </c>
      <c r="E39" t="s">
        <v>247</v>
      </c>
      <c r="F39" t="s">
        <v>231</v>
      </c>
      <c r="G39">
        <f t="shared" ref="G39:G57" si="1">+G38-1</f>
        <v>98</v>
      </c>
      <c r="H39" t="s">
        <v>231</v>
      </c>
      <c r="I39" t="s">
        <v>281</v>
      </c>
    </row>
    <row r="40" spans="1:9" x14ac:dyDescent="0.25">
      <c r="A40" s="10" t="s">
        <v>45</v>
      </c>
      <c r="B40" s="10" t="s">
        <v>197</v>
      </c>
      <c r="C40" s="29">
        <v>0.2</v>
      </c>
      <c r="E40" t="s">
        <v>247</v>
      </c>
      <c r="F40" t="s">
        <v>232</v>
      </c>
      <c r="G40">
        <f t="shared" si="1"/>
        <v>97</v>
      </c>
      <c r="H40" t="s">
        <v>232</v>
      </c>
      <c r="I40" t="s">
        <v>281</v>
      </c>
    </row>
    <row r="41" spans="1:9" x14ac:dyDescent="0.25">
      <c r="A41" s="10" t="s">
        <v>46</v>
      </c>
      <c r="B41" s="10" t="s">
        <v>197</v>
      </c>
      <c r="C41" s="29">
        <v>0.2</v>
      </c>
      <c r="E41" t="s">
        <v>247</v>
      </c>
      <c r="F41" t="s">
        <v>233</v>
      </c>
      <c r="G41">
        <f t="shared" si="1"/>
        <v>96</v>
      </c>
      <c r="H41" t="s">
        <v>233</v>
      </c>
      <c r="I41" t="s">
        <v>281</v>
      </c>
    </row>
    <row r="42" spans="1:9" x14ac:dyDescent="0.25">
      <c r="A42" s="10" t="s">
        <v>47</v>
      </c>
      <c r="B42" s="10" t="s">
        <v>197</v>
      </c>
      <c r="C42" s="29">
        <v>0.2</v>
      </c>
      <c r="E42" t="s">
        <v>247</v>
      </c>
      <c r="F42" t="s">
        <v>234</v>
      </c>
      <c r="G42">
        <f t="shared" si="1"/>
        <v>95</v>
      </c>
      <c r="H42" t="s">
        <v>234</v>
      </c>
      <c r="I42" t="s">
        <v>281</v>
      </c>
    </row>
    <row r="43" spans="1:9" x14ac:dyDescent="0.25">
      <c r="A43" s="10" t="s">
        <v>48</v>
      </c>
      <c r="B43" s="10" t="s">
        <v>197</v>
      </c>
      <c r="C43" s="29">
        <v>0.2</v>
      </c>
      <c r="E43" t="s">
        <v>247</v>
      </c>
      <c r="F43" t="s">
        <v>235</v>
      </c>
      <c r="G43">
        <f t="shared" si="1"/>
        <v>94</v>
      </c>
      <c r="H43" t="s">
        <v>235</v>
      </c>
      <c r="I43" t="s">
        <v>281</v>
      </c>
    </row>
    <row r="44" spans="1:9" x14ac:dyDescent="0.25">
      <c r="A44" s="10" t="s">
        <v>50</v>
      </c>
      <c r="B44" s="10" t="s">
        <v>198</v>
      </c>
      <c r="C44" s="29">
        <v>0.5</v>
      </c>
      <c r="E44" t="s">
        <v>247</v>
      </c>
      <c r="F44" t="s">
        <v>236</v>
      </c>
      <c r="G44">
        <f t="shared" si="1"/>
        <v>93</v>
      </c>
      <c r="H44" t="s">
        <v>236</v>
      </c>
      <c r="I44" t="s">
        <v>281</v>
      </c>
    </row>
    <row r="45" spans="1:9" x14ac:dyDescent="0.25">
      <c r="A45" s="10" t="s">
        <v>51</v>
      </c>
      <c r="B45" s="10" t="s">
        <v>198</v>
      </c>
      <c r="C45" s="29">
        <v>0.5</v>
      </c>
      <c r="E45" t="s">
        <v>247</v>
      </c>
      <c r="F45" t="s">
        <v>237</v>
      </c>
      <c r="G45">
        <f t="shared" si="1"/>
        <v>92</v>
      </c>
      <c r="H45" t="s">
        <v>237</v>
      </c>
      <c r="I45" t="s">
        <v>281</v>
      </c>
    </row>
    <row r="46" spans="1:9" x14ac:dyDescent="0.25">
      <c r="A46" s="10" t="s">
        <v>52</v>
      </c>
      <c r="B46" s="10" t="s">
        <v>198</v>
      </c>
      <c r="C46" s="29">
        <v>0.5</v>
      </c>
      <c r="E46" t="s">
        <v>247</v>
      </c>
      <c r="F46" t="s">
        <v>238</v>
      </c>
      <c r="G46">
        <f t="shared" si="1"/>
        <v>91</v>
      </c>
      <c r="H46" t="s">
        <v>238</v>
      </c>
      <c r="I46" t="s">
        <v>281</v>
      </c>
    </row>
    <row r="47" spans="1:9" x14ac:dyDescent="0.25">
      <c r="A47" s="10" t="s">
        <v>53</v>
      </c>
      <c r="B47" s="10" t="s">
        <v>198</v>
      </c>
      <c r="C47" s="29">
        <v>1</v>
      </c>
      <c r="E47" t="s">
        <v>247</v>
      </c>
      <c r="F47" t="s">
        <v>239</v>
      </c>
      <c r="G47">
        <f t="shared" si="1"/>
        <v>90</v>
      </c>
      <c r="H47" t="s">
        <v>239</v>
      </c>
      <c r="I47" t="s">
        <v>281</v>
      </c>
    </row>
    <row r="48" spans="1:9" x14ac:dyDescent="0.25">
      <c r="A48" s="10" t="s">
        <v>54</v>
      </c>
      <c r="B48" s="10" t="s">
        <v>198</v>
      </c>
      <c r="C48" s="29">
        <v>0.5</v>
      </c>
      <c r="E48" t="s">
        <v>247</v>
      </c>
      <c r="F48" t="s">
        <v>240</v>
      </c>
      <c r="G48">
        <f t="shared" si="1"/>
        <v>89</v>
      </c>
      <c r="H48" t="s">
        <v>240</v>
      </c>
      <c r="I48" t="s">
        <v>281</v>
      </c>
    </row>
    <row r="49" spans="1:9" x14ac:dyDescent="0.25">
      <c r="A49" s="10" t="s">
        <v>55</v>
      </c>
      <c r="B49" s="10" t="s">
        <v>198</v>
      </c>
      <c r="C49" s="29">
        <v>0.5</v>
      </c>
      <c r="E49" t="s">
        <v>247</v>
      </c>
      <c r="F49" t="s">
        <v>241</v>
      </c>
      <c r="G49">
        <f t="shared" si="1"/>
        <v>88</v>
      </c>
      <c r="H49" t="s">
        <v>241</v>
      </c>
      <c r="I49" t="s">
        <v>281</v>
      </c>
    </row>
    <row r="50" spans="1:9" x14ac:dyDescent="0.25">
      <c r="A50" s="10" t="s">
        <v>56</v>
      </c>
      <c r="B50" s="10" t="s">
        <v>198</v>
      </c>
      <c r="C50" s="29">
        <v>0.5</v>
      </c>
      <c r="E50" t="s">
        <v>247</v>
      </c>
      <c r="F50" t="s">
        <v>242</v>
      </c>
      <c r="G50">
        <f t="shared" si="1"/>
        <v>87</v>
      </c>
      <c r="H50" t="s">
        <v>242</v>
      </c>
      <c r="I50" t="s">
        <v>281</v>
      </c>
    </row>
    <row r="51" spans="1:9" x14ac:dyDescent="0.25">
      <c r="A51" s="10" t="s">
        <v>57</v>
      </c>
      <c r="B51" s="10" t="s">
        <v>197</v>
      </c>
      <c r="C51" s="29">
        <v>0</v>
      </c>
      <c r="E51" t="s">
        <v>247</v>
      </c>
      <c r="F51" t="s">
        <v>243</v>
      </c>
      <c r="G51">
        <f t="shared" si="1"/>
        <v>86</v>
      </c>
      <c r="H51" t="s">
        <v>243</v>
      </c>
      <c r="I51" t="s">
        <v>281</v>
      </c>
    </row>
    <row r="52" spans="1:9" x14ac:dyDescent="0.25">
      <c r="A52" s="10" t="s">
        <v>59</v>
      </c>
      <c r="B52" s="10" t="s">
        <v>198</v>
      </c>
      <c r="C52" s="29">
        <v>0.2</v>
      </c>
      <c r="E52" t="s">
        <v>247</v>
      </c>
      <c r="F52" t="s">
        <v>244</v>
      </c>
      <c r="G52">
        <f t="shared" si="1"/>
        <v>85</v>
      </c>
      <c r="H52" t="s">
        <v>244</v>
      </c>
      <c r="I52" t="s">
        <v>281</v>
      </c>
    </row>
    <row r="53" spans="1:9" x14ac:dyDescent="0.25">
      <c r="A53" s="10" t="s">
        <v>61</v>
      </c>
      <c r="B53" s="10" t="s">
        <v>5</v>
      </c>
      <c r="C53" s="29">
        <v>0</v>
      </c>
      <c r="E53" t="s">
        <v>247</v>
      </c>
      <c r="F53" t="s">
        <v>225</v>
      </c>
      <c r="G53">
        <f t="shared" si="1"/>
        <v>84</v>
      </c>
      <c r="H53" t="s">
        <v>225</v>
      </c>
      <c r="I53" t="s">
        <v>281</v>
      </c>
    </row>
    <row r="54" spans="1:9" x14ac:dyDescent="0.25">
      <c r="A54" s="10" t="s">
        <v>63</v>
      </c>
      <c r="B54" s="10" t="s">
        <v>5</v>
      </c>
      <c r="C54" s="29">
        <v>0</v>
      </c>
      <c r="E54" t="s">
        <v>247</v>
      </c>
      <c r="F54" t="s">
        <v>245</v>
      </c>
      <c r="G54">
        <f t="shared" si="1"/>
        <v>83</v>
      </c>
      <c r="H54" t="s">
        <v>245</v>
      </c>
      <c r="I54" t="s">
        <v>281</v>
      </c>
    </row>
    <row r="55" spans="1:9" x14ac:dyDescent="0.25">
      <c r="E55" t="s">
        <v>247</v>
      </c>
      <c r="F55" t="s">
        <v>246</v>
      </c>
      <c r="G55">
        <f t="shared" si="1"/>
        <v>82</v>
      </c>
      <c r="H55" t="s">
        <v>246</v>
      </c>
      <c r="I55" t="s">
        <v>281</v>
      </c>
    </row>
    <row r="56" spans="1:9" x14ac:dyDescent="0.25">
      <c r="E56" t="s">
        <v>247</v>
      </c>
      <c r="F56" t="s">
        <v>246</v>
      </c>
      <c r="G56">
        <f t="shared" si="1"/>
        <v>81</v>
      </c>
      <c r="H56" t="s">
        <v>246</v>
      </c>
      <c r="I56" t="s">
        <v>281</v>
      </c>
    </row>
    <row r="57" spans="1:9" x14ac:dyDescent="0.25">
      <c r="E57" t="s">
        <v>247</v>
      </c>
      <c r="F57" t="s">
        <v>227</v>
      </c>
      <c r="G57">
        <f t="shared" si="1"/>
        <v>80</v>
      </c>
      <c r="H57" t="s">
        <v>227</v>
      </c>
      <c r="I57" t="s">
        <v>281</v>
      </c>
    </row>
    <row r="58" spans="1:9" x14ac:dyDescent="0.25">
      <c r="E58" t="s">
        <v>252</v>
      </c>
      <c r="F58" t="s">
        <v>248</v>
      </c>
      <c r="G58">
        <v>10</v>
      </c>
      <c r="H58" t="s">
        <v>221</v>
      </c>
      <c r="I58" t="s">
        <v>282</v>
      </c>
    </row>
    <row r="59" spans="1:9" x14ac:dyDescent="0.25">
      <c r="E59" t="s">
        <v>252</v>
      </c>
      <c r="F59" t="s">
        <v>249</v>
      </c>
      <c r="G59">
        <v>9</v>
      </c>
      <c r="H59" t="s">
        <v>222</v>
      </c>
      <c r="I59" t="s">
        <v>282</v>
      </c>
    </row>
    <row r="60" spans="1:9" x14ac:dyDescent="0.25">
      <c r="E60" t="s">
        <v>252</v>
      </c>
      <c r="F60" t="s">
        <v>250</v>
      </c>
      <c r="G60">
        <v>8</v>
      </c>
      <c r="H60" t="s">
        <v>223</v>
      </c>
      <c r="I60" t="s">
        <v>282</v>
      </c>
    </row>
    <row r="61" spans="1:9" x14ac:dyDescent="0.25">
      <c r="E61" t="s">
        <v>252</v>
      </c>
      <c r="F61" t="s">
        <v>251</v>
      </c>
      <c r="G61">
        <v>7</v>
      </c>
      <c r="H61" t="s">
        <v>224</v>
      </c>
      <c r="I61" t="s">
        <v>282</v>
      </c>
    </row>
    <row r="62" spans="1:9" x14ac:dyDescent="0.25">
      <c r="E62" t="s">
        <v>278</v>
      </c>
      <c r="F62" t="s">
        <v>160</v>
      </c>
      <c r="G62">
        <v>100</v>
      </c>
      <c r="H62" t="s">
        <v>229</v>
      </c>
      <c r="I62" t="s">
        <v>281</v>
      </c>
    </row>
    <row r="63" spans="1:9" x14ac:dyDescent="0.25">
      <c r="E63" t="s">
        <v>278</v>
      </c>
      <c r="F63" t="s">
        <v>255</v>
      </c>
      <c r="G63">
        <v>99</v>
      </c>
      <c r="H63" t="s">
        <v>230</v>
      </c>
      <c r="I63" t="s">
        <v>281</v>
      </c>
    </row>
    <row r="64" spans="1:9" x14ac:dyDescent="0.25">
      <c r="E64" t="s">
        <v>278</v>
      </c>
      <c r="F64" t="s">
        <v>256</v>
      </c>
      <c r="G64">
        <f>+G63-1</f>
        <v>98</v>
      </c>
      <c r="H64" t="s">
        <v>231</v>
      </c>
      <c r="I64" t="s">
        <v>281</v>
      </c>
    </row>
    <row r="65" spans="5:9" x14ac:dyDescent="0.25">
      <c r="E65" t="s">
        <v>278</v>
      </c>
      <c r="F65" t="s">
        <v>253</v>
      </c>
      <c r="G65">
        <f t="shared" ref="G65:G82" si="2">+G64-1</f>
        <v>97</v>
      </c>
      <c r="H65" t="s">
        <v>232</v>
      </c>
      <c r="I65" t="s">
        <v>281</v>
      </c>
    </row>
    <row r="66" spans="5:9" x14ac:dyDescent="0.25">
      <c r="E66" t="s">
        <v>278</v>
      </c>
      <c r="F66" t="s">
        <v>254</v>
      </c>
      <c r="G66">
        <f t="shared" si="2"/>
        <v>96</v>
      </c>
      <c r="H66" t="s">
        <v>233</v>
      </c>
      <c r="I66" t="s">
        <v>281</v>
      </c>
    </row>
    <row r="67" spans="5:9" x14ac:dyDescent="0.25">
      <c r="E67" t="s">
        <v>278</v>
      </c>
      <c r="F67" t="s">
        <v>165</v>
      </c>
      <c r="G67">
        <f t="shared" si="2"/>
        <v>95</v>
      </c>
      <c r="H67" t="s">
        <v>234</v>
      </c>
      <c r="I67" t="s">
        <v>281</v>
      </c>
    </row>
    <row r="68" spans="5:9" x14ac:dyDescent="0.25">
      <c r="E68" t="s">
        <v>278</v>
      </c>
      <c r="F68" t="s">
        <v>257</v>
      </c>
      <c r="G68">
        <f t="shared" si="2"/>
        <v>94</v>
      </c>
      <c r="H68" t="s">
        <v>235</v>
      </c>
      <c r="I68" t="s">
        <v>281</v>
      </c>
    </row>
    <row r="69" spans="5:9" x14ac:dyDescent="0.25">
      <c r="E69" t="s">
        <v>278</v>
      </c>
      <c r="F69" t="s">
        <v>258</v>
      </c>
      <c r="G69">
        <f t="shared" si="2"/>
        <v>93</v>
      </c>
      <c r="H69" t="s">
        <v>236</v>
      </c>
      <c r="I69" t="s">
        <v>281</v>
      </c>
    </row>
    <row r="70" spans="5:9" x14ac:dyDescent="0.25">
      <c r="E70" t="s">
        <v>278</v>
      </c>
      <c r="F70" t="s">
        <v>259</v>
      </c>
      <c r="G70">
        <f t="shared" si="2"/>
        <v>92</v>
      </c>
      <c r="H70" t="s">
        <v>237</v>
      </c>
      <c r="I70" t="s">
        <v>281</v>
      </c>
    </row>
    <row r="71" spans="5:9" x14ac:dyDescent="0.25">
      <c r="E71" t="s">
        <v>278</v>
      </c>
      <c r="F71" t="s">
        <v>262</v>
      </c>
      <c r="G71">
        <f t="shared" si="2"/>
        <v>91</v>
      </c>
      <c r="H71" t="s">
        <v>238</v>
      </c>
      <c r="I71" t="s">
        <v>281</v>
      </c>
    </row>
    <row r="72" spans="5:9" x14ac:dyDescent="0.25">
      <c r="E72" t="s">
        <v>278</v>
      </c>
      <c r="F72" t="s">
        <v>263</v>
      </c>
      <c r="G72">
        <f t="shared" si="2"/>
        <v>90</v>
      </c>
      <c r="H72" t="s">
        <v>239</v>
      </c>
      <c r="I72" t="s">
        <v>281</v>
      </c>
    </row>
    <row r="73" spans="5:9" x14ac:dyDescent="0.25">
      <c r="E73" t="s">
        <v>278</v>
      </c>
      <c r="F73" t="s">
        <v>260</v>
      </c>
      <c r="G73">
        <f t="shared" si="2"/>
        <v>89</v>
      </c>
      <c r="H73" t="s">
        <v>240</v>
      </c>
      <c r="I73" t="s">
        <v>281</v>
      </c>
    </row>
    <row r="74" spans="5:9" x14ac:dyDescent="0.25">
      <c r="E74" t="s">
        <v>278</v>
      </c>
      <c r="F74" t="s">
        <v>264</v>
      </c>
      <c r="G74">
        <f t="shared" si="2"/>
        <v>88</v>
      </c>
      <c r="H74" t="s">
        <v>241</v>
      </c>
      <c r="I74" t="s">
        <v>281</v>
      </c>
    </row>
    <row r="75" spans="5:9" x14ac:dyDescent="0.25">
      <c r="E75" t="s">
        <v>278</v>
      </c>
      <c r="F75" t="s">
        <v>265</v>
      </c>
      <c r="G75">
        <f t="shared" si="2"/>
        <v>87</v>
      </c>
      <c r="H75" t="s">
        <v>242</v>
      </c>
      <c r="I75" t="s">
        <v>281</v>
      </c>
    </row>
    <row r="76" spans="5:9" x14ac:dyDescent="0.25">
      <c r="E76" t="s">
        <v>278</v>
      </c>
      <c r="F76" t="s">
        <v>266</v>
      </c>
      <c r="G76">
        <f t="shared" si="2"/>
        <v>86</v>
      </c>
      <c r="H76" t="s">
        <v>243</v>
      </c>
      <c r="I76" t="s">
        <v>281</v>
      </c>
    </row>
    <row r="77" spans="5:9" x14ac:dyDescent="0.25">
      <c r="E77" t="s">
        <v>278</v>
      </c>
      <c r="F77" t="s">
        <v>261</v>
      </c>
      <c r="G77">
        <f t="shared" si="2"/>
        <v>85</v>
      </c>
      <c r="H77" t="s">
        <v>244</v>
      </c>
      <c r="I77" t="s">
        <v>281</v>
      </c>
    </row>
    <row r="78" spans="5:9" x14ac:dyDescent="0.25">
      <c r="E78" t="s">
        <v>278</v>
      </c>
      <c r="F78" t="s">
        <v>267</v>
      </c>
      <c r="G78">
        <f t="shared" si="2"/>
        <v>84</v>
      </c>
      <c r="H78" t="s">
        <v>225</v>
      </c>
      <c r="I78" t="s">
        <v>281</v>
      </c>
    </row>
    <row r="79" spans="5:9" x14ac:dyDescent="0.25">
      <c r="E79" t="s">
        <v>278</v>
      </c>
      <c r="F79" t="s">
        <v>268</v>
      </c>
      <c r="G79">
        <f t="shared" si="2"/>
        <v>83</v>
      </c>
      <c r="H79" t="s">
        <v>245</v>
      </c>
      <c r="I79" t="s">
        <v>281</v>
      </c>
    </row>
    <row r="80" spans="5:9" x14ac:dyDescent="0.25">
      <c r="E80" t="s">
        <v>278</v>
      </c>
      <c r="F80" t="s">
        <v>269</v>
      </c>
      <c r="G80">
        <f t="shared" si="2"/>
        <v>82</v>
      </c>
      <c r="H80" t="s">
        <v>246</v>
      </c>
      <c r="I80" t="s">
        <v>281</v>
      </c>
    </row>
    <row r="81" spans="5:9" x14ac:dyDescent="0.25">
      <c r="E81" t="s">
        <v>278</v>
      </c>
      <c r="F81" t="s">
        <v>270</v>
      </c>
      <c r="G81">
        <f t="shared" si="2"/>
        <v>81</v>
      </c>
      <c r="H81" t="s">
        <v>246</v>
      </c>
      <c r="I81" t="s">
        <v>281</v>
      </c>
    </row>
    <row r="82" spans="5:9" x14ac:dyDescent="0.25">
      <c r="E82" t="s">
        <v>278</v>
      </c>
      <c r="F82" t="s">
        <v>271</v>
      </c>
      <c r="G82">
        <f t="shared" si="2"/>
        <v>80</v>
      </c>
      <c r="H82" t="s">
        <v>227</v>
      </c>
      <c r="I82" t="s">
        <v>281</v>
      </c>
    </row>
    <row r="83" spans="5:9" x14ac:dyDescent="0.25">
      <c r="E83" t="s">
        <v>278</v>
      </c>
      <c r="F83" t="s">
        <v>272</v>
      </c>
      <c r="G83">
        <v>80</v>
      </c>
      <c r="H83" t="s">
        <v>227</v>
      </c>
      <c r="I83" t="s">
        <v>281</v>
      </c>
    </row>
    <row r="84" spans="5:9" x14ac:dyDescent="0.25">
      <c r="E84" t="s">
        <v>278</v>
      </c>
      <c r="F84" t="s">
        <v>273</v>
      </c>
      <c r="G84">
        <v>80</v>
      </c>
      <c r="H84" t="s">
        <v>227</v>
      </c>
      <c r="I84" t="s">
        <v>281</v>
      </c>
    </row>
    <row r="85" spans="5:9" x14ac:dyDescent="0.25">
      <c r="E85" t="s">
        <v>278</v>
      </c>
      <c r="F85" t="s">
        <v>274</v>
      </c>
      <c r="G85">
        <v>80</v>
      </c>
      <c r="H85" t="s">
        <v>227</v>
      </c>
      <c r="I85" t="s">
        <v>281</v>
      </c>
    </row>
    <row r="86" spans="5:9" x14ac:dyDescent="0.25">
      <c r="E86" t="s">
        <v>278</v>
      </c>
      <c r="F86" t="s">
        <v>275</v>
      </c>
      <c r="G86">
        <v>80</v>
      </c>
      <c r="H86" t="s">
        <v>227</v>
      </c>
      <c r="I86" t="s">
        <v>281</v>
      </c>
    </row>
    <row r="87" spans="5:9" x14ac:dyDescent="0.25">
      <c r="E87" t="s">
        <v>278</v>
      </c>
      <c r="F87" t="s">
        <v>276</v>
      </c>
      <c r="G87">
        <v>80</v>
      </c>
      <c r="H87" t="s">
        <v>227</v>
      </c>
      <c r="I87" t="s">
        <v>281</v>
      </c>
    </row>
    <row r="88" spans="5:9" x14ac:dyDescent="0.25">
      <c r="E88" t="s">
        <v>278</v>
      </c>
      <c r="F88" t="s">
        <v>277</v>
      </c>
      <c r="G88">
        <v>80</v>
      </c>
      <c r="H88" t="s">
        <v>227</v>
      </c>
      <c r="I88" t="s">
        <v>281</v>
      </c>
    </row>
    <row r="89" spans="5:9" x14ac:dyDescent="0.25">
      <c r="G89">
        <v>200</v>
      </c>
      <c r="H89" t="s">
        <v>227</v>
      </c>
    </row>
    <row r="90" spans="5:9" x14ac:dyDescent="0.25">
      <c r="F90" s="30" t="s">
        <v>158</v>
      </c>
      <c r="G90">
        <v>200</v>
      </c>
      <c r="H90" t="s">
        <v>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068"/>
  <sheetViews>
    <sheetView workbookViewId="0">
      <selection activeCell="F1" sqref="F1"/>
    </sheetView>
  </sheetViews>
  <sheetFormatPr baseColWidth="10" defaultRowHeight="15" x14ac:dyDescent="0.25"/>
  <cols>
    <col min="2" max="2" width="15.5703125" style="6" bestFit="1" customWidth="1"/>
    <col min="3" max="3" width="28.28515625" bestFit="1" customWidth="1"/>
    <col min="4" max="4" width="15.140625" style="7" bestFit="1" customWidth="1"/>
    <col min="5" max="5" width="18.140625" bestFit="1" customWidth="1"/>
    <col min="6" max="6" width="11.42578125" style="27"/>
    <col min="8" max="10" width="14.140625" bestFit="1" customWidth="1"/>
  </cols>
  <sheetData>
    <row r="1" spans="1:10" x14ac:dyDescent="0.25">
      <c r="A1" t="s">
        <v>0</v>
      </c>
      <c r="B1" s="6" t="s">
        <v>72</v>
      </c>
      <c r="C1" t="s">
        <v>73</v>
      </c>
      <c r="D1" s="7" t="s">
        <v>74</v>
      </c>
      <c r="E1" t="s">
        <v>75</v>
      </c>
      <c r="F1" s="27" t="s">
        <v>69</v>
      </c>
    </row>
    <row r="2" spans="1:10" x14ac:dyDescent="0.25">
      <c r="A2" s="5">
        <v>41639</v>
      </c>
      <c r="B2" s="6">
        <v>110100000000</v>
      </c>
      <c r="C2" t="s">
        <v>64</v>
      </c>
      <c r="D2" s="7">
        <v>644164372</v>
      </c>
      <c r="E2" s="5">
        <v>41641</v>
      </c>
      <c r="F2" s="28">
        <f>+E2-A2</f>
        <v>2</v>
      </c>
    </row>
    <row r="3" spans="1:10" x14ac:dyDescent="0.25">
      <c r="A3" s="5">
        <v>41639</v>
      </c>
      <c r="B3" s="6">
        <v>110200000000</v>
      </c>
      <c r="C3" t="s">
        <v>65</v>
      </c>
      <c r="D3" s="7">
        <v>112564152</v>
      </c>
      <c r="E3" s="5">
        <v>41641</v>
      </c>
      <c r="F3" s="28">
        <f t="shared" ref="F3:F65" si="0">+E3-A3</f>
        <v>2</v>
      </c>
    </row>
    <row r="4" spans="1:10" x14ac:dyDescent="0.25">
      <c r="A4" s="5">
        <v>41639</v>
      </c>
      <c r="B4" s="6">
        <v>110000000000</v>
      </c>
      <c r="C4" t="s">
        <v>66</v>
      </c>
      <c r="D4" s="7">
        <v>16722895</v>
      </c>
      <c r="E4" s="5">
        <v>41641</v>
      </c>
      <c r="F4" s="28">
        <f t="shared" si="0"/>
        <v>2</v>
      </c>
    </row>
    <row r="5" spans="1:10" x14ac:dyDescent="0.25">
      <c r="A5" s="5">
        <v>41639</v>
      </c>
      <c r="B5" s="6">
        <v>110403000000</v>
      </c>
      <c r="C5" t="s">
        <v>76</v>
      </c>
      <c r="D5" s="7">
        <v>62713850</v>
      </c>
      <c r="E5" s="5">
        <v>41642</v>
      </c>
      <c r="F5" s="28">
        <f t="shared" si="0"/>
        <v>3</v>
      </c>
      <c r="J5" s="7"/>
    </row>
    <row r="6" spans="1:10" x14ac:dyDescent="0.25">
      <c r="A6" s="5">
        <v>41639</v>
      </c>
      <c r="B6" s="6">
        <v>110403000000</v>
      </c>
      <c r="C6" t="s">
        <v>76</v>
      </c>
      <c r="D6" s="7">
        <v>31356925</v>
      </c>
      <c r="E6" s="5">
        <v>41643</v>
      </c>
      <c r="F6" s="28">
        <f t="shared" si="0"/>
        <v>4</v>
      </c>
      <c r="H6" s="11"/>
      <c r="I6" s="11"/>
    </row>
    <row r="7" spans="1:10" x14ac:dyDescent="0.25">
      <c r="A7" s="5">
        <v>41639</v>
      </c>
      <c r="B7" s="6">
        <v>110403000000</v>
      </c>
      <c r="C7" t="s">
        <v>76</v>
      </c>
      <c r="D7" s="7">
        <v>31356926</v>
      </c>
      <c r="E7" s="5">
        <v>41644</v>
      </c>
      <c r="F7" s="28">
        <f t="shared" si="0"/>
        <v>5</v>
      </c>
      <c r="H7" s="11"/>
    </row>
    <row r="8" spans="1:10" x14ac:dyDescent="0.25">
      <c r="A8" s="5">
        <v>41639</v>
      </c>
      <c r="B8" s="6">
        <v>110202000000</v>
      </c>
      <c r="C8" t="s">
        <v>301</v>
      </c>
      <c r="D8" s="7">
        <v>4180723</v>
      </c>
      <c r="E8" s="5">
        <v>41645</v>
      </c>
      <c r="F8" s="28">
        <f t="shared" si="0"/>
        <v>6</v>
      </c>
      <c r="I8" s="11"/>
    </row>
    <row r="9" spans="1:10" x14ac:dyDescent="0.25">
      <c r="A9" s="5">
        <v>41639</v>
      </c>
      <c r="B9" s="6">
        <v>110202000000</v>
      </c>
      <c r="C9" t="s">
        <v>301</v>
      </c>
      <c r="D9" s="7">
        <v>4180723</v>
      </c>
      <c r="E9" s="5">
        <v>41645</v>
      </c>
      <c r="F9" s="28">
        <f t="shared" si="0"/>
        <v>6</v>
      </c>
    </row>
    <row r="10" spans="1:10" x14ac:dyDescent="0.25">
      <c r="A10" s="5">
        <v>41639</v>
      </c>
      <c r="B10" s="6">
        <v>110202000000</v>
      </c>
      <c r="C10" t="s">
        <v>301</v>
      </c>
      <c r="D10" s="7">
        <v>4180723</v>
      </c>
      <c r="E10" s="5">
        <v>41645</v>
      </c>
      <c r="F10" s="28">
        <f t="shared" si="0"/>
        <v>6</v>
      </c>
    </row>
    <row r="11" spans="1:10" x14ac:dyDescent="0.25">
      <c r="A11" s="5">
        <v>41639</v>
      </c>
      <c r="B11" s="6">
        <v>110202000000</v>
      </c>
      <c r="C11" t="s">
        <v>301</v>
      </c>
      <c r="D11" s="7">
        <v>4180723</v>
      </c>
      <c r="E11" s="5">
        <v>41645</v>
      </c>
      <c r="F11" s="28">
        <f t="shared" si="0"/>
        <v>6</v>
      </c>
    </row>
    <row r="12" spans="1:10" x14ac:dyDescent="0.25">
      <c r="F12" s="28">
        <f t="shared" si="0"/>
        <v>0</v>
      </c>
    </row>
    <row r="13" spans="1:10" x14ac:dyDescent="0.25">
      <c r="F13" s="28">
        <f t="shared" si="0"/>
        <v>0</v>
      </c>
    </row>
    <row r="14" spans="1:10" x14ac:dyDescent="0.25">
      <c r="F14" s="28">
        <f t="shared" si="0"/>
        <v>0</v>
      </c>
    </row>
    <row r="15" spans="1:10" x14ac:dyDescent="0.25">
      <c r="F15" s="28">
        <f t="shared" si="0"/>
        <v>0</v>
      </c>
    </row>
    <row r="16" spans="1:10" x14ac:dyDescent="0.25">
      <c r="F16" s="28">
        <f t="shared" si="0"/>
        <v>0</v>
      </c>
    </row>
    <row r="17" spans="6:6" x14ac:dyDescent="0.25">
      <c r="F17" s="28">
        <f t="shared" si="0"/>
        <v>0</v>
      </c>
    </row>
    <row r="18" spans="6:6" x14ac:dyDescent="0.25">
      <c r="F18" s="28">
        <f t="shared" si="0"/>
        <v>0</v>
      </c>
    </row>
    <row r="19" spans="6:6" x14ac:dyDescent="0.25">
      <c r="F19" s="28">
        <f t="shared" si="0"/>
        <v>0</v>
      </c>
    </row>
    <row r="20" spans="6:6" x14ac:dyDescent="0.25">
      <c r="F20" s="28">
        <f t="shared" si="0"/>
        <v>0</v>
      </c>
    </row>
    <row r="21" spans="6:6" x14ac:dyDescent="0.25">
      <c r="F21" s="28">
        <f t="shared" si="0"/>
        <v>0</v>
      </c>
    </row>
    <row r="22" spans="6:6" x14ac:dyDescent="0.25">
      <c r="F22" s="28">
        <f t="shared" si="0"/>
        <v>0</v>
      </c>
    </row>
    <row r="23" spans="6:6" x14ac:dyDescent="0.25">
      <c r="F23" s="28">
        <f t="shared" si="0"/>
        <v>0</v>
      </c>
    </row>
    <row r="24" spans="6:6" x14ac:dyDescent="0.25">
      <c r="F24" s="28">
        <f t="shared" si="0"/>
        <v>0</v>
      </c>
    </row>
    <row r="25" spans="6:6" x14ac:dyDescent="0.25">
      <c r="F25" s="28">
        <f t="shared" si="0"/>
        <v>0</v>
      </c>
    </row>
    <row r="26" spans="6:6" x14ac:dyDescent="0.25">
      <c r="F26" s="28">
        <f t="shared" si="0"/>
        <v>0</v>
      </c>
    </row>
    <row r="27" spans="6:6" x14ac:dyDescent="0.25">
      <c r="F27" s="28">
        <f t="shared" si="0"/>
        <v>0</v>
      </c>
    </row>
    <row r="28" spans="6:6" x14ac:dyDescent="0.25">
      <c r="F28" s="28">
        <f t="shared" si="0"/>
        <v>0</v>
      </c>
    </row>
    <row r="29" spans="6:6" x14ac:dyDescent="0.25">
      <c r="F29" s="28">
        <f t="shared" si="0"/>
        <v>0</v>
      </c>
    </row>
    <row r="30" spans="6:6" x14ac:dyDescent="0.25">
      <c r="F30" s="28">
        <f t="shared" si="0"/>
        <v>0</v>
      </c>
    </row>
    <row r="31" spans="6:6" x14ac:dyDescent="0.25">
      <c r="F31" s="28">
        <f t="shared" si="0"/>
        <v>0</v>
      </c>
    </row>
    <row r="32" spans="6:6" x14ac:dyDescent="0.25">
      <c r="F32" s="28">
        <f t="shared" si="0"/>
        <v>0</v>
      </c>
    </row>
    <row r="33" spans="6:6" x14ac:dyDescent="0.25">
      <c r="F33" s="28">
        <f t="shared" si="0"/>
        <v>0</v>
      </c>
    </row>
    <row r="34" spans="6:6" x14ac:dyDescent="0.25">
      <c r="F34" s="28">
        <f t="shared" si="0"/>
        <v>0</v>
      </c>
    </row>
    <row r="35" spans="6:6" x14ac:dyDescent="0.25">
      <c r="F35" s="28">
        <f t="shared" si="0"/>
        <v>0</v>
      </c>
    </row>
    <row r="36" spans="6:6" x14ac:dyDescent="0.25">
      <c r="F36" s="28">
        <f t="shared" si="0"/>
        <v>0</v>
      </c>
    </row>
    <row r="37" spans="6:6" x14ac:dyDescent="0.25">
      <c r="F37" s="28">
        <f t="shared" si="0"/>
        <v>0</v>
      </c>
    </row>
    <row r="38" spans="6:6" x14ac:dyDescent="0.25">
      <c r="F38" s="28">
        <f t="shared" si="0"/>
        <v>0</v>
      </c>
    </row>
    <row r="39" spans="6:6" x14ac:dyDescent="0.25">
      <c r="F39" s="28">
        <f t="shared" si="0"/>
        <v>0</v>
      </c>
    </row>
    <row r="40" spans="6:6" x14ac:dyDescent="0.25">
      <c r="F40" s="28">
        <f t="shared" si="0"/>
        <v>0</v>
      </c>
    </row>
    <row r="41" spans="6:6" x14ac:dyDescent="0.25">
      <c r="F41" s="28">
        <f t="shared" si="0"/>
        <v>0</v>
      </c>
    </row>
    <row r="42" spans="6:6" x14ac:dyDescent="0.25">
      <c r="F42" s="28">
        <f t="shared" si="0"/>
        <v>0</v>
      </c>
    </row>
    <row r="43" spans="6:6" x14ac:dyDescent="0.25">
      <c r="F43" s="28">
        <f t="shared" si="0"/>
        <v>0</v>
      </c>
    </row>
    <row r="44" spans="6:6" x14ac:dyDescent="0.25">
      <c r="F44" s="28">
        <f t="shared" si="0"/>
        <v>0</v>
      </c>
    </row>
    <row r="45" spans="6:6" x14ac:dyDescent="0.25">
      <c r="F45" s="28">
        <f t="shared" si="0"/>
        <v>0</v>
      </c>
    </row>
    <row r="46" spans="6:6" x14ac:dyDescent="0.25">
      <c r="F46" s="28">
        <f t="shared" si="0"/>
        <v>0</v>
      </c>
    </row>
    <row r="47" spans="6:6" x14ac:dyDescent="0.25">
      <c r="F47" s="28">
        <f t="shared" si="0"/>
        <v>0</v>
      </c>
    </row>
    <row r="48" spans="6:6" x14ac:dyDescent="0.25">
      <c r="F48" s="28">
        <f t="shared" si="0"/>
        <v>0</v>
      </c>
    </row>
    <row r="49" spans="6:6" x14ac:dyDescent="0.25">
      <c r="F49" s="28">
        <f t="shared" si="0"/>
        <v>0</v>
      </c>
    </row>
    <row r="50" spans="6:6" x14ac:dyDescent="0.25">
      <c r="F50" s="28">
        <f t="shared" si="0"/>
        <v>0</v>
      </c>
    </row>
    <row r="51" spans="6:6" x14ac:dyDescent="0.25">
      <c r="F51" s="28">
        <f t="shared" si="0"/>
        <v>0</v>
      </c>
    </row>
    <row r="52" spans="6:6" x14ac:dyDescent="0.25">
      <c r="F52" s="28">
        <f t="shared" si="0"/>
        <v>0</v>
      </c>
    </row>
    <row r="53" spans="6:6" x14ac:dyDescent="0.25">
      <c r="F53" s="28">
        <f t="shared" si="0"/>
        <v>0</v>
      </c>
    </row>
    <row r="54" spans="6:6" x14ac:dyDescent="0.25">
      <c r="F54" s="28">
        <f t="shared" si="0"/>
        <v>0</v>
      </c>
    </row>
    <row r="55" spans="6:6" x14ac:dyDescent="0.25">
      <c r="F55" s="28">
        <f t="shared" si="0"/>
        <v>0</v>
      </c>
    </row>
    <row r="56" spans="6:6" x14ac:dyDescent="0.25">
      <c r="F56" s="28">
        <f t="shared" si="0"/>
        <v>0</v>
      </c>
    </row>
    <row r="57" spans="6:6" x14ac:dyDescent="0.25">
      <c r="F57" s="28">
        <f t="shared" si="0"/>
        <v>0</v>
      </c>
    </row>
    <row r="58" spans="6:6" x14ac:dyDescent="0.25">
      <c r="F58" s="28">
        <f t="shared" si="0"/>
        <v>0</v>
      </c>
    </row>
    <row r="59" spans="6:6" x14ac:dyDescent="0.25">
      <c r="F59" s="28">
        <f t="shared" si="0"/>
        <v>0</v>
      </c>
    </row>
    <row r="60" spans="6:6" x14ac:dyDescent="0.25">
      <c r="F60" s="28">
        <f t="shared" si="0"/>
        <v>0</v>
      </c>
    </row>
    <row r="61" spans="6:6" x14ac:dyDescent="0.25">
      <c r="F61" s="28">
        <f t="shared" si="0"/>
        <v>0</v>
      </c>
    </row>
    <row r="62" spans="6:6" x14ac:dyDescent="0.25">
      <c r="F62" s="28">
        <f t="shared" si="0"/>
        <v>0</v>
      </c>
    </row>
    <row r="63" spans="6:6" x14ac:dyDescent="0.25">
      <c r="F63" s="28">
        <f t="shared" si="0"/>
        <v>0</v>
      </c>
    </row>
    <row r="64" spans="6:6" x14ac:dyDescent="0.25">
      <c r="F64" s="28">
        <f t="shared" si="0"/>
        <v>0</v>
      </c>
    </row>
    <row r="65" spans="6:6" x14ac:dyDescent="0.25">
      <c r="F65" s="28">
        <f t="shared" si="0"/>
        <v>0</v>
      </c>
    </row>
    <row r="66" spans="6:6" x14ac:dyDescent="0.25">
      <c r="F66" s="28">
        <f t="shared" ref="F66:F129" si="1">+E66-A66</f>
        <v>0</v>
      </c>
    </row>
    <row r="67" spans="6:6" x14ac:dyDescent="0.25">
      <c r="F67" s="28">
        <f t="shared" si="1"/>
        <v>0</v>
      </c>
    </row>
    <row r="68" spans="6:6" x14ac:dyDescent="0.25">
      <c r="F68" s="28">
        <f t="shared" si="1"/>
        <v>0</v>
      </c>
    </row>
    <row r="69" spans="6:6" x14ac:dyDescent="0.25">
      <c r="F69" s="28">
        <f t="shared" si="1"/>
        <v>0</v>
      </c>
    </row>
    <row r="70" spans="6:6" x14ac:dyDescent="0.25">
      <c r="F70" s="28">
        <f t="shared" si="1"/>
        <v>0</v>
      </c>
    </row>
    <row r="71" spans="6:6" x14ac:dyDescent="0.25">
      <c r="F71" s="28">
        <f t="shared" si="1"/>
        <v>0</v>
      </c>
    </row>
    <row r="72" spans="6:6" x14ac:dyDescent="0.25">
      <c r="F72" s="28">
        <f t="shared" si="1"/>
        <v>0</v>
      </c>
    </row>
    <row r="73" spans="6:6" x14ac:dyDescent="0.25">
      <c r="F73" s="28">
        <f t="shared" si="1"/>
        <v>0</v>
      </c>
    </row>
    <row r="74" spans="6:6" x14ac:dyDescent="0.25">
      <c r="F74" s="28">
        <f t="shared" si="1"/>
        <v>0</v>
      </c>
    </row>
    <row r="75" spans="6:6" x14ac:dyDescent="0.25">
      <c r="F75" s="28">
        <f t="shared" si="1"/>
        <v>0</v>
      </c>
    </row>
    <row r="76" spans="6:6" x14ac:dyDescent="0.25">
      <c r="F76" s="28">
        <f t="shared" si="1"/>
        <v>0</v>
      </c>
    </row>
    <row r="77" spans="6:6" x14ac:dyDescent="0.25">
      <c r="F77" s="28">
        <f t="shared" si="1"/>
        <v>0</v>
      </c>
    </row>
    <row r="78" spans="6:6" x14ac:dyDescent="0.25">
      <c r="F78" s="28">
        <f t="shared" si="1"/>
        <v>0</v>
      </c>
    </row>
    <row r="79" spans="6:6" x14ac:dyDescent="0.25">
      <c r="F79" s="28">
        <f t="shared" si="1"/>
        <v>0</v>
      </c>
    </row>
    <row r="80" spans="6:6" x14ac:dyDescent="0.25">
      <c r="F80" s="28">
        <f t="shared" si="1"/>
        <v>0</v>
      </c>
    </row>
    <row r="81" spans="6:6" x14ac:dyDescent="0.25">
      <c r="F81" s="28">
        <f t="shared" si="1"/>
        <v>0</v>
      </c>
    </row>
    <row r="82" spans="6:6" x14ac:dyDescent="0.25">
      <c r="F82" s="28">
        <f t="shared" si="1"/>
        <v>0</v>
      </c>
    </row>
    <row r="83" spans="6:6" x14ac:dyDescent="0.25">
      <c r="F83" s="28">
        <f t="shared" si="1"/>
        <v>0</v>
      </c>
    </row>
    <row r="84" spans="6:6" x14ac:dyDescent="0.25">
      <c r="F84" s="28">
        <f t="shared" si="1"/>
        <v>0</v>
      </c>
    </row>
    <row r="85" spans="6:6" x14ac:dyDescent="0.25">
      <c r="F85" s="28">
        <f t="shared" si="1"/>
        <v>0</v>
      </c>
    </row>
    <row r="86" spans="6:6" x14ac:dyDescent="0.25">
      <c r="F86" s="28">
        <f t="shared" si="1"/>
        <v>0</v>
      </c>
    </row>
    <row r="87" spans="6:6" x14ac:dyDescent="0.25">
      <c r="F87" s="28">
        <f t="shared" si="1"/>
        <v>0</v>
      </c>
    </row>
    <row r="88" spans="6:6" x14ac:dyDescent="0.25">
      <c r="F88" s="28">
        <f t="shared" si="1"/>
        <v>0</v>
      </c>
    </row>
    <row r="89" spans="6:6" x14ac:dyDescent="0.25">
      <c r="F89" s="28">
        <f t="shared" si="1"/>
        <v>0</v>
      </c>
    </row>
    <row r="90" spans="6:6" x14ac:dyDescent="0.25">
      <c r="F90" s="28">
        <f t="shared" si="1"/>
        <v>0</v>
      </c>
    </row>
    <row r="91" spans="6:6" x14ac:dyDescent="0.25">
      <c r="F91" s="28">
        <f t="shared" si="1"/>
        <v>0</v>
      </c>
    </row>
    <row r="92" spans="6:6" x14ac:dyDescent="0.25">
      <c r="F92" s="28">
        <f t="shared" si="1"/>
        <v>0</v>
      </c>
    </row>
    <row r="93" spans="6:6" x14ac:dyDescent="0.25">
      <c r="F93" s="28">
        <f t="shared" si="1"/>
        <v>0</v>
      </c>
    </row>
    <row r="94" spans="6:6" x14ac:dyDescent="0.25">
      <c r="F94" s="28">
        <f t="shared" si="1"/>
        <v>0</v>
      </c>
    </row>
    <row r="95" spans="6:6" x14ac:dyDescent="0.25">
      <c r="F95" s="28">
        <f t="shared" si="1"/>
        <v>0</v>
      </c>
    </row>
    <row r="96" spans="6:6" x14ac:dyDescent="0.25">
      <c r="F96" s="28">
        <f t="shared" si="1"/>
        <v>0</v>
      </c>
    </row>
    <row r="97" spans="6:6" x14ac:dyDescent="0.25">
      <c r="F97" s="28">
        <f t="shared" si="1"/>
        <v>0</v>
      </c>
    </row>
    <row r="98" spans="6:6" x14ac:dyDescent="0.25">
      <c r="F98" s="28">
        <f t="shared" si="1"/>
        <v>0</v>
      </c>
    </row>
    <row r="99" spans="6:6" x14ac:dyDescent="0.25">
      <c r="F99" s="28">
        <f t="shared" si="1"/>
        <v>0</v>
      </c>
    </row>
    <row r="100" spans="6:6" x14ac:dyDescent="0.25">
      <c r="F100" s="28">
        <f t="shared" si="1"/>
        <v>0</v>
      </c>
    </row>
    <row r="101" spans="6:6" x14ac:dyDescent="0.25">
      <c r="F101" s="28">
        <f t="shared" si="1"/>
        <v>0</v>
      </c>
    </row>
    <row r="102" spans="6:6" x14ac:dyDescent="0.25">
      <c r="F102" s="28">
        <f t="shared" si="1"/>
        <v>0</v>
      </c>
    </row>
    <row r="103" spans="6:6" x14ac:dyDescent="0.25">
      <c r="F103" s="28">
        <f t="shared" si="1"/>
        <v>0</v>
      </c>
    </row>
    <row r="104" spans="6:6" x14ac:dyDescent="0.25">
      <c r="F104" s="28">
        <f t="shared" si="1"/>
        <v>0</v>
      </c>
    </row>
    <row r="105" spans="6:6" x14ac:dyDescent="0.25">
      <c r="F105" s="28">
        <f t="shared" si="1"/>
        <v>0</v>
      </c>
    </row>
    <row r="106" spans="6:6" x14ac:dyDescent="0.25">
      <c r="F106" s="28">
        <f t="shared" si="1"/>
        <v>0</v>
      </c>
    </row>
    <row r="107" spans="6:6" x14ac:dyDescent="0.25">
      <c r="F107" s="28">
        <f t="shared" si="1"/>
        <v>0</v>
      </c>
    </row>
    <row r="108" spans="6:6" x14ac:dyDescent="0.25">
      <c r="F108" s="28">
        <f t="shared" si="1"/>
        <v>0</v>
      </c>
    </row>
    <row r="109" spans="6:6" x14ac:dyDescent="0.25">
      <c r="F109" s="28">
        <f t="shared" si="1"/>
        <v>0</v>
      </c>
    </row>
    <row r="110" spans="6:6" x14ac:dyDescent="0.25">
      <c r="F110" s="28">
        <f t="shared" si="1"/>
        <v>0</v>
      </c>
    </row>
    <row r="111" spans="6:6" x14ac:dyDescent="0.25">
      <c r="F111" s="28">
        <f t="shared" si="1"/>
        <v>0</v>
      </c>
    </row>
    <row r="112" spans="6:6" x14ac:dyDescent="0.25">
      <c r="F112" s="28">
        <f t="shared" si="1"/>
        <v>0</v>
      </c>
    </row>
    <row r="113" spans="6:6" x14ac:dyDescent="0.25">
      <c r="F113" s="28">
        <f t="shared" si="1"/>
        <v>0</v>
      </c>
    </row>
    <row r="114" spans="6:6" x14ac:dyDescent="0.25">
      <c r="F114" s="28">
        <f t="shared" si="1"/>
        <v>0</v>
      </c>
    </row>
    <row r="115" spans="6:6" x14ac:dyDescent="0.25">
      <c r="F115" s="28">
        <f t="shared" si="1"/>
        <v>0</v>
      </c>
    </row>
    <row r="116" spans="6:6" x14ac:dyDescent="0.25">
      <c r="F116" s="28">
        <f t="shared" si="1"/>
        <v>0</v>
      </c>
    </row>
    <row r="117" spans="6:6" x14ac:dyDescent="0.25">
      <c r="F117" s="28">
        <f t="shared" si="1"/>
        <v>0</v>
      </c>
    </row>
    <row r="118" spans="6:6" x14ac:dyDescent="0.25">
      <c r="F118" s="28">
        <f t="shared" si="1"/>
        <v>0</v>
      </c>
    </row>
    <row r="119" spans="6:6" x14ac:dyDescent="0.25">
      <c r="F119" s="28">
        <f t="shared" si="1"/>
        <v>0</v>
      </c>
    </row>
    <row r="120" spans="6:6" x14ac:dyDescent="0.25">
      <c r="F120" s="28">
        <f t="shared" si="1"/>
        <v>0</v>
      </c>
    </row>
    <row r="121" spans="6:6" x14ac:dyDescent="0.25">
      <c r="F121" s="28">
        <f t="shared" si="1"/>
        <v>0</v>
      </c>
    </row>
    <row r="122" spans="6:6" x14ac:dyDescent="0.25">
      <c r="F122" s="28">
        <f t="shared" si="1"/>
        <v>0</v>
      </c>
    </row>
    <row r="123" spans="6:6" x14ac:dyDescent="0.25">
      <c r="F123" s="28">
        <f t="shared" si="1"/>
        <v>0</v>
      </c>
    </row>
    <row r="124" spans="6:6" x14ac:dyDescent="0.25">
      <c r="F124" s="28">
        <f t="shared" si="1"/>
        <v>0</v>
      </c>
    </row>
    <row r="125" spans="6:6" x14ac:dyDescent="0.25">
      <c r="F125" s="28">
        <f t="shared" si="1"/>
        <v>0</v>
      </c>
    </row>
    <row r="126" spans="6:6" x14ac:dyDescent="0.25">
      <c r="F126" s="28">
        <f t="shared" si="1"/>
        <v>0</v>
      </c>
    </row>
    <row r="127" spans="6:6" x14ac:dyDescent="0.25">
      <c r="F127" s="28">
        <f t="shared" si="1"/>
        <v>0</v>
      </c>
    </row>
    <row r="128" spans="6:6" x14ac:dyDescent="0.25">
      <c r="F128" s="28">
        <f t="shared" si="1"/>
        <v>0</v>
      </c>
    </row>
    <row r="129" spans="6:6" x14ac:dyDescent="0.25">
      <c r="F129" s="28">
        <f t="shared" si="1"/>
        <v>0</v>
      </c>
    </row>
    <row r="130" spans="6:6" x14ac:dyDescent="0.25">
      <c r="F130" s="28">
        <f t="shared" ref="F130:F193" si="2">+E130-A130</f>
        <v>0</v>
      </c>
    </row>
    <row r="131" spans="6:6" x14ac:dyDescent="0.25">
      <c r="F131" s="28">
        <f t="shared" si="2"/>
        <v>0</v>
      </c>
    </row>
    <row r="132" spans="6:6" x14ac:dyDescent="0.25">
      <c r="F132" s="28">
        <f t="shared" si="2"/>
        <v>0</v>
      </c>
    </row>
    <row r="133" spans="6:6" x14ac:dyDescent="0.25">
      <c r="F133" s="28">
        <f t="shared" si="2"/>
        <v>0</v>
      </c>
    </row>
    <row r="134" spans="6:6" x14ac:dyDescent="0.25">
      <c r="F134" s="28">
        <f t="shared" si="2"/>
        <v>0</v>
      </c>
    </row>
    <row r="135" spans="6:6" x14ac:dyDescent="0.25">
      <c r="F135" s="28">
        <f t="shared" si="2"/>
        <v>0</v>
      </c>
    </row>
    <row r="136" spans="6:6" x14ac:dyDescent="0.25">
      <c r="F136" s="28">
        <f t="shared" si="2"/>
        <v>0</v>
      </c>
    </row>
    <row r="137" spans="6:6" x14ac:dyDescent="0.25">
      <c r="F137" s="28">
        <f t="shared" si="2"/>
        <v>0</v>
      </c>
    </row>
    <row r="138" spans="6:6" x14ac:dyDescent="0.25">
      <c r="F138" s="28">
        <f t="shared" si="2"/>
        <v>0</v>
      </c>
    </row>
    <row r="139" spans="6:6" x14ac:dyDescent="0.25">
      <c r="F139" s="28">
        <f t="shared" si="2"/>
        <v>0</v>
      </c>
    </row>
    <row r="140" spans="6:6" x14ac:dyDescent="0.25">
      <c r="F140" s="28">
        <f t="shared" si="2"/>
        <v>0</v>
      </c>
    </row>
    <row r="141" spans="6:6" x14ac:dyDescent="0.25">
      <c r="F141" s="28">
        <f t="shared" si="2"/>
        <v>0</v>
      </c>
    </row>
    <row r="142" spans="6:6" x14ac:dyDescent="0.25">
      <c r="F142" s="28">
        <f t="shared" si="2"/>
        <v>0</v>
      </c>
    </row>
    <row r="143" spans="6:6" x14ac:dyDescent="0.25">
      <c r="F143" s="28">
        <f t="shared" si="2"/>
        <v>0</v>
      </c>
    </row>
    <row r="144" spans="6:6" x14ac:dyDescent="0.25">
      <c r="F144" s="28">
        <f t="shared" si="2"/>
        <v>0</v>
      </c>
    </row>
    <row r="145" spans="6:6" x14ac:dyDescent="0.25">
      <c r="F145" s="28">
        <f t="shared" si="2"/>
        <v>0</v>
      </c>
    </row>
    <row r="146" spans="6:6" x14ac:dyDescent="0.25">
      <c r="F146" s="28">
        <f t="shared" si="2"/>
        <v>0</v>
      </c>
    </row>
    <row r="147" spans="6:6" x14ac:dyDescent="0.25">
      <c r="F147" s="28">
        <f t="shared" si="2"/>
        <v>0</v>
      </c>
    </row>
    <row r="148" spans="6:6" x14ac:dyDescent="0.25">
      <c r="F148" s="28">
        <f t="shared" si="2"/>
        <v>0</v>
      </c>
    </row>
    <row r="149" spans="6:6" x14ac:dyDescent="0.25">
      <c r="F149" s="28">
        <f t="shared" si="2"/>
        <v>0</v>
      </c>
    </row>
    <row r="150" spans="6:6" x14ac:dyDescent="0.25">
      <c r="F150" s="28">
        <f t="shared" si="2"/>
        <v>0</v>
      </c>
    </row>
    <row r="151" spans="6:6" x14ac:dyDescent="0.25">
      <c r="F151" s="28">
        <f t="shared" si="2"/>
        <v>0</v>
      </c>
    </row>
    <row r="152" spans="6:6" x14ac:dyDescent="0.25">
      <c r="F152" s="28">
        <f t="shared" si="2"/>
        <v>0</v>
      </c>
    </row>
    <row r="153" spans="6:6" x14ac:dyDescent="0.25">
      <c r="F153" s="28">
        <f t="shared" si="2"/>
        <v>0</v>
      </c>
    </row>
    <row r="154" spans="6:6" x14ac:dyDescent="0.25">
      <c r="F154" s="28">
        <f t="shared" si="2"/>
        <v>0</v>
      </c>
    </row>
    <row r="155" spans="6:6" x14ac:dyDescent="0.25">
      <c r="F155" s="28">
        <f t="shared" si="2"/>
        <v>0</v>
      </c>
    </row>
    <row r="156" spans="6:6" x14ac:dyDescent="0.25">
      <c r="F156" s="28">
        <f t="shared" si="2"/>
        <v>0</v>
      </c>
    </row>
    <row r="157" spans="6:6" x14ac:dyDescent="0.25">
      <c r="F157" s="28">
        <f t="shared" si="2"/>
        <v>0</v>
      </c>
    </row>
    <row r="158" spans="6:6" x14ac:dyDescent="0.25">
      <c r="F158" s="28">
        <f t="shared" si="2"/>
        <v>0</v>
      </c>
    </row>
    <row r="159" spans="6:6" x14ac:dyDescent="0.25">
      <c r="F159" s="28">
        <f t="shared" si="2"/>
        <v>0</v>
      </c>
    </row>
    <row r="160" spans="6:6" x14ac:dyDescent="0.25">
      <c r="F160" s="28">
        <f t="shared" si="2"/>
        <v>0</v>
      </c>
    </row>
    <row r="161" spans="6:6" x14ac:dyDescent="0.25">
      <c r="F161" s="28">
        <f t="shared" si="2"/>
        <v>0</v>
      </c>
    </row>
    <row r="162" spans="6:6" x14ac:dyDescent="0.25">
      <c r="F162" s="28">
        <f t="shared" si="2"/>
        <v>0</v>
      </c>
    </row>
    <row r="163" spans="6:6" x14ac:dyDescent="0.25">
      <c r="F163" s="28">
        <f t="shared" si="2"/>
        <v>0</v>
      </c>
    </row>
    <row r="164" spans="6:6" x14ac:dyDescent="0.25">
      <c r="F164" s="28">
        <f t="shared" si="2"/>
        <v>0</v>
      </c>
    </row>
    <row r="165" spans="6:6" x14ac:dyDescent="0.25">
      <c r="F165" s="28">
        <f t="shared" si="2"/>
        <v>0</v>
      </c>
    </row>
    <row r="166" spans="6:6" x14ac:dyDescent="0.25">
      <c r="F166" s="28">
        <f t="shared" si="2"/>
        <v>0</v>
      </c>
    </row>
    <row r="167" spans="6:6" x14ac:dyDescent="0.25">
      <c r="F167" s="28">
        <f t="shared" si="2"/>
        <v>0</v>
      </c>
    </row>
    <row r="168" spans="6:6" x14ac:dyDescent="0.25">
      <c r="F168" s="28">
        <f t="shared" si="2"/>
        <v>0</v>
      </c>
    </row>
    <row r="169" spans="6:6" x14ac:dyDescent="0.25">
      <c r="F169" s="28">
        <f t="shared" si="2"/>
        <v>0</v>
      </c>
    </row>
    <row r="170" spans="6:6" x14ac:dyDescent="0.25">
      <c r="F170" s="28">
        <f t="shared" si="2"/>
        <v>0</v>
      </c>
    </row>
    <row r="171" spans="6:6" x14ac:dyDescent="0.25">
      <c r="F171" s="28">
        <f t="shared" si="2"/>
        <v>0</v>
      </c>
    </row>
    <row r="172" spans="6:6" x14ac:dyDescent="0.25">
      <c r="F172" s="28">
        <f t="shared" si="2"/>
        <v>0</v>
      </c>
    </row>
    <row r="173" spans="6:6" x14ac:dyDescent="0.25">
      <c r="F173" s="28">
        <f t="shared" si="2"/>
        <v>0</v>
      </c>
    </row>
    <row r="174" spans="6:6" x14ac:dyDescent="0.25">
      <c r="F174" s="28">
        <f t="shared" si="2"/>
        <v>0</v>
      </c>
    </row>
    <row r="175" spans="6:6" x14ac:dyDescent="0.25">
      <c r="F175" s="28">
        <f t="shared" si="2"/>
        <v>0</v>
      </c>
    </row>
    <row r="176" spans="6:6" x14ac:dyDescent="0.25">
      <c r="F176" s="28">
        <f t="shared" si="2"/>
        <v>0</v>
      </c>
    </row>
    <row r="177" spans="6:6" x14ac:dyDescent="0.25">
      <c r="F177" s="28">
        <f t="shared" si="2"/>
        <v>0</v>
      </c>
    </row>
    <row r="178" spans="6:6" x14ac:dyDescent="0.25">
      <c r="F178" s="28">
        <f t="shared" si="2"/>
        <v>0</v>
      </c>
    </row>
    <row r="179" spans="6:6" x14ac:dyDescent="0.25">
      <c r="F179" s="28">
        <f t="shared" si="2"/>
        <v>0</v>
      </c>
    </row>
    <row r="180" spans="6:6" x14ac:dyDescent="0.25">
      <c r="F180" s="28">
        <f t="shared" si="2"/>
        <v>0</v>
      </c>
    </row>
    <row r="181" spans="6:6" x14ac:dyDescent="0.25">
      <c r="F181" s="28">
        <f t="shared" si="2"/>
        <v>0</v>
      </c>
    </row>
    <row r="182" spans="6:6" x14ac:dyDescent="0.25">
      <c r="F182" s="28">
        <f t="shared" si="2"/>
        <v>0</v>
      </c>
    </row>
    <row r="183" spans="6:6" x14ac:dyDescent="0.25">
      <c r="F183" s="28">
        <f t="shared" si="2"/>
        <v>0</v>
      </c>
    </row>
    <row r="184" spans="6:6" x14ac:dyDescent="0.25">
      <c r="F184" s="28">
        <f t="shared" si="2"/>
        <v>0</v>
      </c>
    </row>
    <row r="185" spans="6:6" x14ac:dyDescent="0.25">
      <c r="F185" s="28">
        <f t="shared" si="2"/>
        <v>0</v>
      </c>
    </row>
    <row r="186" spans="6:6" x14ac:dyDescent="0.25">
      <c r="F186" s="28">
        <f t="shared" si="2"/>
        <v>0</v>
      </c>
    </row>
    <row r="187" spans="6:6" x14ac:dyDescent="0.25">
      <c r="F187" s="28">
        <f t="shared" si="2"/>
        <v>0</v>
      </c>
    </row>
    <row r="188" spans="6:6" x14ac:dyDescent="0.25">
      <c r="F188" s="28">
        <f t="shared" si="2"/>
        <v>0</v>
      </c>
    </row>
    <row r="189" spans="6:6" x14ac:dyDescent="0.25">
      <c r="F189" s="28">
        <f t="shared" si="2"/>
        <v>0</v>
      </c>
    </row>
    <row r="190" spans="6:6" x14ac:dyDescent="0.25">
      <c r="F190" s="28">
        <f t="shared" si="2"/>
        <v>0</v>
      </c>
    </row>
    <row r="191" spans="6:6" x14ac:dyDescent="0.25">
      <c r="F191" s="28">
        <f t="shared" si="2"/>
        <v>0</v>
      </c>
    </row>
    <row r="192" spans="6:6" x14ac:dyDescent="0.25">
      <c r="F192" s="28">
        <f t="shared" si="2"/>
        <v>0</v>
      </c>
    </row>
    <row r="193" spans="6:6" x14ac:dyDescent="0.25">
      <c r="F193" s="28">
        <f t="shared" si="2"/>
        <v>0</v>
      </c>
    </row>
    <row r="194" spans="6:6" x14ac:dyDescent="0.25">
      <c r="F194" s="28">
        <f t="shared" ref="F194:F257" si="3">+E194-A194</f>
        <v>0</v>
      </c>
    </row>
    <row r="195" spans="6:6" x14ac:dyDescent="0.25">
      <c r="F195" s="28">
        <f t="shared" si="3"/>
        <v>0</v>
      </c>
    </row>
    <row r="196" spans="6:6" x14ac:dyDescent="0.25">
      <c r="F196" s="28">
        <f t="shared" si="3"/>
        <v>0</v>
      </c>
    </row>
    <row r="197" spans="6:6" x14ac:dyDescent="0.25">
      <c r="F197" s="28">
        <f t="shared" si="3"/>
        <v>0</v>
      </c>
    </row>
    <row r="198" spans="6:6" x14ac:dyDescent="0.25">
      <c r="F198" s="28">
        <f t="shared" si="3"/>
        <v>0</v>
      </c>
    </row>
    <row r="199" spans="6:6" x14ac:dyDescent="0.25">
      <c r="F199" s="28">
        <f t="shared" si="3"/>
        <v>0</v>
      </c>
    </row>
    <row r="200" spans="6:6" x14ac:dyDescent="0.25">
      <c r="F200" s="28">
        <f t="shared" si="3"/>
        <v>0</v>
      </c>
    </row>
    <row r="201" spans="6:6" x14ac:dyDescent="0.25">
      <c r="F201" s="28">
        <f t="shared" si="3"/>
        <v>0</v>
      </c>
    </row>
    <row r="202" spans="6:6" x14ac:dyDescent="0.25">
      <c r="F202" s="28">
        <f t="shared" si="3"/>
        <v>0</v>
      </c>
    </row>
    <row r="203" spans="6:6" x14ac:dyDescent="0.25">
      <c r="F203" s="28">
        <f t="shared" si="3"/>
        <v>0</v>
      </c>
    </row>
    <row r="204" spans="6:6" x14ac:dyDescent="0.25">
      <c r="F204" s="28">
        <f t="shared" si="3"/>
        <v>0</v>
      </c>
    </row>
    <row r="205" spans="6:6" x14ac:dyDescent="0.25">
      <c r="F205" s="28">
        <f t="shared" si="3"/>
        <v>0</v>
      </c>
    </row>
    <row r="206" spans="6:6" x14ac:dyDescent="0.25">
      <c r="F206" s="28">
        <f t="shared" si="3"/>
        <v>0</v>
      </c>
    </row>
    <row r="207" spans="6:6" x14ac:dyDescent="0.25">
      <c r="F207" s="28">
        <f t="shared" si="3"/>
        <v>0</v>
      </c>
    </row>
    <row r="208" spans="6:6" x14ac:dyDescent="0.25">
      <c r="F208" s="28">
        <f t="shared" si="3"/>
        <v>0</v>
      </c>
    </row>
    <row r="209" spans="6:6" x14ac:dyDescent="0.25">
      <c r="F209" s="28">
        <f t="shared" si="3"/>
        <v>0</v>
      </c>
    </row>
    <row r="210" spans="6:6" x14ac:dyDescent="0.25">
      <c r="F210" s="28">
        <f t="shared" si="3"/>
        <v>0</v>
      </c>
    </row>
    <row r="211" spans="6:6" x14ac:dyDescent="0.25">
      <c r="F211" s="28">
        <f t="shared" si="3"/>
        <v>0</v>
      </c>
    </row>
    <row r="212" spans="6:6" x14ac:dyDescent="0.25">
      <c r="F212" s="28">
        <f t="shared" si="3"/>
        <v>0</v>
      </c>
    </row>
    <row r="213" spans="6:6" x14ac:dyDescent="0.25">
      <c r="F213" s="28">
        <f t="shared" si="3"/>
        <v>0</v>
      </c>
    </row>
    <row r="214" spans="6:6" x14ac:dyDescent="0.25">
      <c r="F214" s="28">
        <f t="shared" si="3"/>
        <v>0</v>
      </c>
    </row>
    <row r="215" spans="6:6" x14ac:dyDescent="0.25">
      <c r="F215" s="28">
        <f t="shared" si="3"/>
        <v>0</v>
      </c>
    </row>
    <row r="216" spans="6:6" x14ac:dyDescent="0.25">
      <c r="F216" s="28">
        <f t="shared" si="3"/>
        <v>0</v>
      </c>
    </row>
    <row r="217" spans="6:6" x14ac:dyDescent="0.25">
      <c r="F217" s="28">
        <f t="shared" si="3"/>
        <v>0</v>
      </c>
    </row>
    <row r="218" spans="6:6" x14ac:dyDescent="0.25">
      <c r="F218" s="28">
        <f t="shared" si="3"/>
        <v>0</v>
      </c>
    </row>
    <row r="219" spans="6:6" x14ac:dyDescent="0.25">
      <c r="F219" s="28">
        <f t="shared" si="3"/>
        <v>0</v>
      </c>
    </row>
    <row r="220" spans="6:6" x14ac:dyDescent="0.25">
      <c r="F220" s="28">
        <f t="shared" si="3"/>
        <v>0</v>
      </c>
    </row>
    <row r="221" spans="6:6" x14ac:dyDescent="0.25">
      <c r="F221" s="28">
        <f t="shared" si="3"/>
        <v>0</v>
      </c>
    </row>
    <row r="222" spans="6:6" x14ac:dyDescent="0.25">
      <c r="F222" s="28">
        <f t="shared" si="3"/>
        <v>0</v>
      </c>
    </row>
    <row r="223" spans="6:6" x14ac:dyDescent="0.25">
      <c r="F223" s="28">
        <f t="shared" si="3"/>
        <v>0</v>
      </c>
    </row>
    <row r="224" spans="6:6" x14ac:dyDescent="0.25">
      <c r="F224" s="28">
        <f t="shared" si="3"/>
        <v>0</v>
      </c>
    </row>
    <row r="225" spans="6:6" x14ac:dyDescent="0.25">
      <c r="F225" s="28">
        <f t="shared" si="3"/>
        <v>0</v>
      </c>
    </row>
    <row r="226" spans="6:6" x14ac:dyDescent="0.25">
      <c r="F226" s="28">
        <f t="shared" si="3"/>
        <v>0</v>
      </c>
    </row>
    <row r="227" spans="6:6" x14ac:dyDescent="0.25">
      <c r="F227" s="28">
        <f t="shared" si="3"/>
        <v>0</v>
      </c>
    </row>
    <row r="228" spans="6:6" x14ac:dyDescent="0.25">
      <c r="F228" s="28">
        <f t="shared" si="3"/>
        <v>0</v>
      </c>
    </row>
    <row r="229" spans="6:6" x14ac:dyDescent="0.25">
      <c r="F229" s="28">
        <f t="shared" si="3"/>
        <v>0</v>
      </c>
    </row>
    <row r="230" spans="6:6" x14ac:dyDescent="0.25">
      <c r="F230" s="28">
        <f t="shared" si="3"/>
        <v>0</v>
      </c>
    </row>
    <row r="231" spans="6:6" x14ac:dyDescent="0.25">
      <c r="F231" s="28">
        <f t="shared" si="3"/>
        <v>0</v>
      </c>
    </row>
    <row r="232" spans="6:6" x14ac:dyDescent="0.25">
      <c r="F232" s="28">
        <f t="shared" si="3"/>
        <v>0</v>
      </c>
    </row>
    <row r="233" spans="6:6" x14ac:dyDescent="0.25">
      <c r="F233" s="28">
        <f t="shared" si="3"/>
        <v>0</v>
      </c>
    </row>
    <row r="234" spans="6:6" x14ac:dyDescent="0.25">
      <c r="F234" s="28">
        <f t="shared" si="3"/>
        <v>0</v>
      </c>
    </row>
    <row r="235" spans="6:6" x14ac:dyDescent="0.25">
      <c r="F235" s="28">
        <f t="shared" si="3"/>
        <v>0</v>
      </c>
    </row>
    <row r="236" spans="6:6" x14ac:dyDescent="0.25">
      <c r="F236" s="28">
        <f t="shared" si="3"/>
        <v>0</v>
      </c>
    </row>
    <row r="237" spans="6:6" x14ac:dyDescent="0.25">
      <c r="F237" s="28">
        <f t="shared" si="3"/>
        <v>0</v>
      </c>
    </row>
    <row r="238" spans="6:6" x14ac:dyDescent="0.25">
      <c r="F238" s="28">
        <f t="shared" si="3"/>
        <v>0</v>
      </c>
    </row>
    <row r="239" spans="6:6" x14ac:dyDescent="0.25">
      <c r="F239" s="28">
        <f t="shared" si="3"/>
        <v>0</v>
      </c>
    </row>
    <row r="240" spans="6:6" x14ac:dyDescent="0.25">
      <c r="F240" s="28">
        <f t="shared" si="3"/>
        <v>0</v>
      </c>
    </row>
    <row r="241" spans="6:6" x14ac:dyDescent="0.25">
      <c r="F241" s="28">
        <f t="shared" si="3"/>
        <v>0</v>
      </c>
    </row>
    <row r="242" spans="6:6" x14ac:dyDescent="0.25">
      <c r="F242" s="28">
        <f t="shared" si="3"/>
        <v>0</v>
      </c>
    </row>
    <row r="243" spans="6:6" x14ac:dyDescent="0.25">
      <c r="F243" s="28">
        <f t="shared" si="3"/>
        <v>0</v>
      </c>
    </row>
    <row r="244" spans="6:6" x14ac:dyDescent="0.25">
      <c r="F244" s="28">
        <f t="shared" si="3"/>
        <v>0</v>
      </c>
    </row>
    <row r="245" spans="6:6" x14ac:dyDescent="0.25">
      <c r="F245" s="28">
        <f t="shared" si="3"/>
        <v>0</v>
      </c>
    </row>
    <row r="246" spans="6:6" x14ac:dyDescent="0.25">
      <c r="F246" s="28">
        <f t="shared" si="3"/>
        <v>0</v>
      </c>
    </row>
    <row r="247" spans="6:6" x14ac:dyDescent="0.25">
      <c r="F247" s="28">
        <f t="shared" si="3"/>
        <v>0</v>
      </c>
    </row>
    <row r="248" spans="6:6" x14ac:dyDescent="0.25">
      <c r="F248" s="28">
        <f t="shared" si="3"/>
        <v>0</v>
      </c>
    </row>
    <row r="249" spans="6:6" x14ac:dyDescent="0.25">
      <c r="F249" s="28">
        <f t="shared" si="3"/>
        <v>0</v>
      </c>
    </row>
    <row r="250" spans="6:6" x14ac:dyDescent="0.25">
      <c r="F250" s="28">
        <f t="shared" si="3"/>
        <v>0</v>
      </c>
    </row>
    <row r="251" spans="6:6" x14ac:dyDescent="0.25">
      <c r="F251" s="28">
        <f t="shared" si="3"/>
        <v>0</v>
      </c>
    </row>
    <row r="252" spans="6:6" x14ac:dyDescent="0.25">
      <c r="F252" s="28">
        <f t="shared" si="3"/>
        <v>0</v>
      </c>
    </row>
    <row r="253" spans="6:6" x14ac:dyDescent="0.25">
      <c r="F253" s="28">
        <f t="shared" si="3"/>
        <v>0</v>
      </c>
    </row>
    <row r="254" spans="6:6" x14ac:dyDescent="0.25">
      <c r="F254" s="28">
        <f t="shared" si="3"/>
        <v>0</v>
      </c>
    </row>
    <row r="255" spans="6:6" x14ac:dyDescent="0.25">
      <c r="F255" s="28">
        <f t="shared" si="3"/>
        <v>0</v>
      </c>
    </row>
    <row r="256" spans="6:6" x14ac:dyDescent="0.25">
      <c r="F256" s="28">
        <f t="shared" si="3"/>
        <v>0</v>
      </c>
    </row>
    <row r="257" spans="6:6" x14ac:dyDescent="0.25">
      <c r="F257" s="28">
        <f t="shared" si="3"/>
        <v>0</v>
      </c>
    </row>
    <row r="258" spans="6:6" x14ac:dyDescent="0.25">
      <c r="F258" s="28">
        <f t="shared" ref="F258:F321" si="4">+E258-A258</f>
        <v>0</v>
      </c>
    </row>
    <row r="259" spans="6:6" x14ac:dyDescent="0.25">
      <c r="F259" s="28">
        <f t="shared" si="4"/>
        <v>0</v>
      </c>
    </row>
    <row r="260" spans="6:6" x14ac:dyDescent="0.25">
      <c r="F260" s="28">
        <f t="shared" si="4"/>
        <v>0</v>
      </c>
    </row>
    <row r="261" spans="6:6" x14ac:dyDescent="0.25">
      <c r="F261" s="28">
        <f t="shared" si="4"/>
        <v>0</v>
      </c>
    </row>
    <row r="262" spans="6:6" x14ac:dyDescent="0.25">
      <c r="F262" s="28">
        <f t="shared" si="4"/>
        <v>0</v>
      </c>
    </row>
    <row r="263" spans="6:6" x14ac:dyDescent="0.25">
      <c r="F263" s="28">
        <f t="shared" si="4"/>
        <v>0</v>
      </c>
    </row>
    <row r="264" spans="6:6" x14ac:dyDescent="0.25">
      <c r="F264" s="28">
        <f t="shared" si="4"/>
        <v>0</v>
      </c>
    </row>
    <row r="265" spans="6:6" x14ac:dyDescent="0.25">
      <c r="F265" s="28">
        <f t="shared" si="4"/>
        <v>0</v>
      </c>
    </row>
    <row r="266" spans="6:6" x14ac:dyDescent="0.25">
      <c r="F266" s="28">
        <f t="shared" si="4"/>
        <v>0</v>
      </c>
    </row>
    <row r="267" spans="6:6" x14ac:dyDescent="0.25">
      <c r="F267" s="28">
        <f t="shared" si="4"/>
        <v>0</v>
      </c>
    </row>
    <row r="268" spans="6:6" x14ac:dyDescent="0.25">
      <c r="F268" s="28">
        <f t="shared" si="4"/>
        <v>0</v>
      </c>
    </row>
    <row r="269" spans="6:6" x14ac:dyDescent="0.25">
      <c r="F269" s="28">
        <f t="shared" si="4"/>
        <v>0</v>
      </c>
    </row>
    <row r="270" spans="6:6" x14ac:dyDescent="0.25">
      <c r="F270" s="28">
        <f t="shared" si="4"/>
        <v>0</v>
      </c>
    </row>
    <row r="271" spans="6:6" x14ac:dyDescent="0.25">
      <c r="F271" s="28">
        <f t="shared" si="4"/>
        <v>0</v>
      </c>
    </row>
    <row r="272" spans="6:6" x14ac:dyDescent="0.25">
      <c r="F272" s="28">
        <f t="shared" si="4"/>
        <v>0</v>
      </c>
    </row>
    <row r="273" spans="6:6" x14ac:dyDescent="0.25">
      <c r="F273" s="28">
        <f t="shared" si="4"/>
        <v>0</v>
      </c>
    </row>
    <row r="274" spans="6:6" x14ac:dyDescent="0.25">
      <c r="F274" s="28">
        <f t="shared" si="4"/>
        <v>0</v>
      </c>
    </row>
    <row r="275" spans="6:6" x14ac:dyDescent="0.25">
      <c r="F275" s="28">
        <f t="shared" si="4"/>
        <v>0</v>
      </c>
    </row>
    <row r="276" spans="6:6" x14ac:dyDescent="0.25">
      <c r="F276" s="28">
        <f t="shared" si="4"/>
        <v>0</v>
      </c>
    </row>
    <row r="277" spans="6:6" x14ac:dyDescent="0.25">
      <c r="F277" s="28">
        <f t="shared" si="4"/>
        <v>0</v>
      </c>
    </row>
    <row r="278" spans="6:6" x14ac:dyDescent="0.25">
      <c r="F278" s="28">
        <f t="shared" si="4"/>
        <v>0</v>
      </c>
    </row>
    <row r="279" spans="6:6" x14ac:dyDescent="0.25">
      <c r="F279" s="28">
        <f t="shared" si="4"/>
        <v>0</v>
      </c>
    </row>
    <row r="280" spans="6:6" x14ac:dyDescent="0.25">
      <c r="F280" s="28">
        <f t="shared" si="4"/>
        <v>0</v>
      </c>
    </row>
    <row r="281" spans="6:6" x14ac:dyDescent="0.25">
      <c r="F281" s="28">
        <f t="shared" si="4"/>
        <v>0</v>
      </c>
    </row>
    <row r="282" spans="6:6" x14ac:dyDescent="0.25">
      <c r="F282" s="28">
        <f t="shared" si="4"/>
        <v>0</v>
      </c>
    </row>
    <row r="283" spans="6:6" x14ac:dyDescent="0.25">
      <c r="F283" s="28">
        <f t="shared" si="4"/>
        <v>0</v>
      </c>
    </row>
    <row r="284" spans="6:6" x14ac:dyDescent="0.25">
      <c r="F284" s="28">
        <f t="shared" si="4"/>
        <v>0</v>
      </c>
    </row>
    <row r="285" spans="6:6" x14ac:dyDescent="0.25">
      <c r="F285" s="28">
        <f t="shared" si="4"/>
        <v>0</v>
      </c>
    </row>
    <row r="286" spans="6:6" x14ac:dyDescent="0.25">
      <c r="F286" s="28">
        <f t="shared" si="4"/>
        <v>0</v>
      </c>
    </row>
    <row r="287" spans="6:6" x14ac:dyDescent="0.25">
      <c r="F287" s="28">
        <f t="shared" si="4"/>
        <v>0</v>
      </c>
    </row>
    <row r="288" spans="6:6" x14ac:dyDescent="0.25">
      <c r="F288" s="28">
        <f t="shared" si="4"/>
        <v>0</v>
      </c>
    </row>
    <row r="289" spans="6:6" x14ac:dyDescent="0.25">
      <c r="F289" s="28">
        <f t="shared" si="4"/>
        <v>0</v>
      </c>
    </row>
    <row r="290" spans="6:6" x14ac:dyDescent="0.25">
      <c r="F290" s="28">
        <f t="shared" si="4"/>
        <v>0</v>
      </c>
    </row>
    <row r="291" spans="6:6" x14ac:dyDescent="0.25">
      <c r="F291" s="28">
        <f t="shared" si="4"/>
        <v>0</v>
      </c>
    </row>
    <row r="292" spans="6:6" x14ac:dyDescent="0.25">
      <c r="F292" s="28">
        <f t="shared" si="4"/>
        <v>0</v>
      </c>
    </row>
    <row r="293" spans="6:6" x14ac:dyDescent="0.25">
      <c r="F293" s="28">
        <f t="shared" si="4"/>
        <v>0</v>
      </c>
    </row>
    <row r="294" spans="6:6" x14ac:dyDescent="0.25">
      <c r="F294" s="28">
        <f t="shared" si="4"/>
        <v>0</v>
      </c>
    </row>
    <row r="295" spans="6:6" x14ac:dyDescent="0.25">
      <c r="F295" s="28">
        <f t="shared" si="4"/>
        <v>0</v>
      </c>
    </row>
    <row r="296" spans="6:6" x14ac:dyDescent="0.25">
      <c r="F296" s="28">
        <f t="shared" si="4"/>
        <v>0</v>
      </c>
    </row>
    <row r="297" spans="6:6" x14ac:dyDescent="0.25">
      <c r="F297" s="28">
        <f t="shared" si="4"/>
        <v>0</v>
      </c>
    </row>
    <row r="298" spans="6:6" x14ac:dyDescent="0.25">
      <c r="F298" s="28">
        <f t="shared" si="4"/>
        <v>0</v>
      </c>
    </row>
    <row r="299" spans="6:6" x14ac:dyDescent="0.25">
      <c r="F299" s="28">
        <f t="shared" si="4"/>
        <v>0</v>
      </c>
    </row>
    <row r="300" spans="6:6" x14ac:dyDescent="0.25">
      <c r="F300" s="28">
        <f t="shared" si="4"/>
        <v>0</v>
      </c>
    </row>
    <row r="301" spans="6:6" x14ac:dyDescent="0.25">
      <c r="F301" s="28">
        <f t="shared" si="4"/>
        <v>0</v>
      </c>
    </row>
    <row r="302" spans="6:6" x14ac:dyDescent="0.25">
      <c r="F302" s="28">
        <f t="shared" si="4"/>
        <v>0</v>
      </c>
    </row>
    <row r="303" spans="6:6" x14ac:dyDescent="0.25">
      <c r="F303" s="28">
        <f t="shared" si="4"/>
        <v>0</v>
      </c>
    </row>
    <row r="304" spans="6:6" x14ac:dyDescent="0.25">
      <c r="F304" s="28">
        <f t="shared" si="4"/>
        <v>0</v>
      </c>
    </row>
    <row r="305" spans="6:6" x14ac:dyDescent="0.25">
      <c r="F305" s="28">
        <f t="shared" si="4"/>
        <v>0</v>
      </c>
    </row>
    <row r="306" spans="6:6" x14ac:dyDescent="0.25">
      <c r="F306" s="28">
        <f t="shared" si="4"/>
        <v>0</v>
      </c>
    </row>
    <row r="307" spans="6:6" x14ac:dyDescent="0.25">
      <c r="F307" s="28">
        <f t="shared" si="4"/>
        <v>0</v>
      </c>
    </row>
    <row r="308" spans="6:6" x14ac:dyDescent="0.25">
      <c r="F308" s="28">
        <f t="shared" si="4"/>
        <v>0</v>
      </c>
    </row>
    <row r="309" spans="6:6" x14ac:dyDescent="0.25">
      <c r="F309" s="28">
        <f t="shared" si="4"/>
        <v>0</v>
      </c>
    </row>
    <row r="310" spans="6:6" x14ac:dyDescent="0.25">
      <c r="F310" s="28">
        <f t="shared" si="4"/>
        <v>0</v>
      </c>
    </row>
    <row r="311" spans="6:6" x14ac:dyDescent="0.25">
      <c r="F311" s="28">
        <f t="shared" si="4"/>
        <v>0</v>
      </c>
    </row>
    <row r="312" spans="6:6" x14ac:dyDescent="0.25">
      <c r="F312" s="28">
        <f t="shared" si="4"/>
        <v>0</v>
      </c>
    </row>
    <row r="313" spans="6:6" x14ac:dyDescent="0.25">
      <c r="F313" s="28">
        <f t="shared" si="4"/>
        <v>0</v>
      </c>
    </row>
    <row r="314" spans="6:6" x14ac:dyDescent="0.25">
      <c r="F314" s="28">
        <f t="shared" si="4"/>
        <v>0</v>
      </c>
    </row>
    <row r="315" spans="6:6" x14ac:dyDescent="0.25">
      <c r="F315" s="28">
        <f t="shared" si="4"/>
        <v>0</v>
      </c>
    </row>
    <row r="316" spans="6:6" x14ac:dyDescent="0.25">
      <c r="F316" s="28">
        <f t="shared" si="4"/>
        <v>0</v>
      </c>
    </row>
    <row r="317" spans="6:6" x14ac:dyDescent="0.25">
      <c r="F317" s="28">
        <f t="shared" si="4"/>
        <v>0</v>
      </c>
    </row>
    <row r="318" spans="6:6" x14ac:dyDescent="0.25">
      <c r="F318" s="28">
        <f t="shared" si="4"/>
        <v>0</v>
      </c>
    </row>
    <row r="319" spans="6:6" x14ac:dyDescent="0.25">
      <c r="F319" s="28">
        <f t="shared" si="4"/>
        <v>0</v>
      </c>
    </row>
    <row r="320" spans="6:6" x14ac:dyDescent="0.25">
      <c r="F320" s="28">
        <f t="shared" si="4"/>
        <v>0</v>
      </c>
    </row>
    <row r="321" spans="6:6" x14ac:dyDescent="0.25">
      <c r="F321" s="28">
        <f t="shared" si="4"/>
        <v>0</v>
      </c>
    </row>
    <row r="322" spans="6:6" x14ac:dyDescent="0.25">
      <c r="F322" s="28">
        <f t="shared" ref="F322:F385" si="5">+E322-A322</f>
        <v>0</v>
      </c>
    </row>
    <row r="323" spans="6:6" x14ac:dyDescent="0.25">
      <c r="F323" s="28">
        <f t="shared" si="5"/>
        <v>0</v>
      </c>
    </row>
    <row r="324" spans="6:6" x14ac:dyDescent="0.25">
      <c r="F324" s="28">
        <f t="shared" si="5"/>
        <v>0</v>
      </c>
    </row>
    <row r="325" spans="6:6" x14ac:dyDescent="0.25">
      <c r="F325" s="28">
        <f t="shared" si="5"/>
        <v>0</v>
      </c>
    </row>
    <row r="326" spans="6:6" x14ac:dyDescent="0.25">
      <c r="F326" s="28">
        <f t="shared" si="5"/>
        <v>0</v>
      </c>
    </row>
    <row r="327" spans="6:6" x14ac:dyDescent="0.25">
      <c r="F327" s="28">
        <f t="shared" si="5"/>
        <v>0</v>
      </c>
    </row>
    <row r="328" spans="6:6" x14ac:dyDescent="0.25">
      <c r="F328" s="28">
        <f t="shared" si="5"/>
        <v>0</v>
      </c>
    </row>
    <row r="329" spans="6:6" x14ac:dyDescent="0.25">
      <c r="F329" s="28">
        <f t="shared" si="5"/>
        <v>0</v>
      </c>
    </row>
    <row r="330" spans="6:6" x14ac:dyDescent="0.25">
      <c r="F330" s="28">
        <f t="shared" si="5"/>
        <v>0</v>
      </c>
    </row>
    <row r="331" spans="6:6" x14ac:dyDescent="0.25">
      <c r="F331" s="28">
        <f t="shared" si="5"/>
        <v>0</v>
      </c>
    </row>
    <row r="332" spans="6:6" x14ac:dyDescent="0.25">
      <c r="F332" s="28">
        <f t="shared" si="5"/>
        <v>0</v>
      </c>
    </row>
    <row r="333" spans="6:6" x14ac:dyDescent="0.25">
      <c r="F333" s="28">
        <f t="shared" si="5"/>
        <v>0</v>
      </c>
    </row>
    <row r="334" spans="6:6" x14ac:dyDescent="0.25">
      <c r="F334" s="28">
        <f t="shared" si="5"/>
        <v>0</v>
      </c>
    </row>
    <row r="335" spans="6:6" x14ac:dyDescent="0.25">
      <c r="F335" s="28">
        <f t="shared" si="5"/>
        <v>0</v>
      </c>
    </row>
    <row r="336" spans="6:6" x14ac:dyDescent="0.25">
      <c r="F336" s="28">
        <f t="shared" si="5"/>
        <v>0</v>
      </c>
    </row>
    <row r="337" spans="6:6" x14ac:dyDescent="0.25">
      <c r="F337" s="28">
        <f t="shared" si="5"/>
        <v>0</v>
      </c>
    </row>
    <row r="338" spans="6:6" x14ac:dyDescent="0.25">
      <c r="F338" s="28">
        <f t="shared" si="5"/>
        <v>0</v>
      </c>
    </row>
    <row r="339" spans="6:6" x14ac:dyDescent="0.25">
      <c r="F339" s="28">
        <f t="shared" si="5"/>
        <v>0</v>
      </c>
    </row>
    <row r="340" spans="6:6" x14ac:dyDescent="0.25">
      <c r="F340" s="28">
        <f t="shared" si="5"/>
        <v>0</v>
      </c>
    </row>
    <row r="341" spans="6:6" x14ac:dyDescent="0.25">
      <c r="F341" s="28">
        <f t="shared" si="5"/>
        <v>0</v>
      </c>
    </row>
    <row r="342" spans="6:6" x14ac:dyDescent="0.25">
      <c r="F342" s="28">
        <f t="shared" si="5"/>
        <v>0</v>
      </c>
    </row>
    <row r="343" spans="6:6" x14ac:dyDescent="0.25">
      <c r="F343" s="28">
        <f t="shared" si="5"/>
        <v>0</v>
      </c>
    </row>
    <row r="344" spans="6:6" x14ac:dyDescent="0.25">
      <c r="F344" s="28">
        <f t="shared" si="5"/>
        <v>0</v>
      </c>
    </row>
    <row r="345" spans="6:6" x14ac:dyDescent="0.25">
      <c r="F345" s="28">
        <f t="shared" si="5"/>
        <v>0</v>
      </c>
    </row>
    <row r="346" spans="6:6" x14ac:dyDescent="0.25">
      <c r="F346" s="28">
        <f t="shared" si="5"/>
        <v>0</v>
      </c>
    </row>
    <row r="347" spans="6:6" x14ac:dyDescent="0.25">
      <c r="F347" s="28">
        <f t="shared" si="5"/>
        <v>0</v>
      </c>
    </row>
    <row r="348" spans="6:6" x14ac:dyDescent="0.25">
      <c r="F348" s="28">
        <f t="shared" si="5"/>
        <v>0</v>
      </c>
    </row>
    <row r="349" spans="6:6" x14ac:dyDescent="0.25">
      <c r="F349" s="28">
        <f t="shared" si="5"/>
        <v>0</v>
      </c>
    </row>
    <row r="350" spans="6:6" x14ac:dyDescent="0.25">
      <c r="F350" s="28">
        <f t="shared" si="5"/>
        <v>0</v>
      </c>
    </row>
    <row r="351" spans="6:6" x14ac:dyDescent="0.25">
      <c r="F351" s="28">
        <f t="shared" si="5"/>
        <v>0</v>
      </c>
    </row>
    <row r="352" spans="6:6" x14ac:dyDescent="0.25">
      <c r="F352" s="28">
        <f t="shared" si="5"/>
        <v>0</v>
      </c>
    </row>
    <row r="353" spans="6:6" x14ac:dyDescent="0.25">
      <c r="F353" s="28">
        <f t="shared" si="5"/>
        <v>0</v>
      </c>
    </row>
    <row r="354" spans="6:6" x14ac:dyDescent="0.25">
      <c r="F354" s="28">
        <f t="shared" si="5"/>
        <v>0</v>
      </c>
    </row>
    <row r="355" spans="6:6" x14ac:dyDescent="0.25">
      <c r="F355" s="28">
        <f t="shared" si="5"/>
        <v>0</v>
      </c>
    </row>
    <row r="356" spans="6:6" x14ac:dyDescent="0.25">
      <c r="F356" s="28">
        <f t="shared" si="5"/>
        <v>0</v>
      </c>
    </row>
    <row r="357" spans="6:6" x14ac:dyDescent="0.25">
      <c r="F357" s="28">
        <f t="shared" si="5"/>
        <v>0</v>
      </c>
    </row>
    <row r="358" spans="6:6" x14ac:dyDescent="0.25">
      <c r="F358" s="28">
        <f t="shared" si="5"/>
        <v>0</v>
      </c>
    </row>
    <row r="359" spans="6:6" x14ac:dyDescent="0.25">
      <c r="F359" s="28">
        <f t="shared" si="5"/>
        <v>0</v>
      </c>
    </row>
    <row r="360" spans="6:6" x14ac:dyDescent="0.25">
      <c r="F360" s="28">
        <f t="shared" si="5"/>
        <v>0</v>
      </c>
    </row>
    <row r="361" spans="6:6" x14ac:dyDescent="0.25">
      <c r="F361" s="28">
        <f t="shared" si="5"/>
        <v>0</v>
      </c>
    </row>
    <row r="362" spans="6:6" x14ac:dyDescent="0.25">
      <c r="F362" s="28">
        <f t="shared" si="5"/>
        <v>0</v>
      </c>
    </row>
    <row r="363" spans="6:6" x14ac:dyDescent="0.25">
      <c r="F363" s="28">
        <f t="shared" si="5"/>
        <v>0</v>
      </c>
    </row>
    <row r="364" spans="6:6" x14ac:dyDescent="0.25">
      <c r="F364" s="28">
        <f t="shared" si="5"/>
        <v>0</v>
      </c>
    </row>
    <row r="365" spans="6:6" x14ac:dyDescent="0.25">
      <c r="F365" s="28">
        <f t="shared" si="5"/>
        <v>0</v>
      </c>
    </row>
    <row r="366" spans="6:6" x14ac:dyDescent="0.25">
      <c r="F366" s="28">
        <f t="shared" si="5"/>
        <v>0</v>
      </c>
    </row>
    <row r="367" spans="6:6" x14ac:dyDescent="0.25">
      <c r="F367" s="28">
        <f t="shared" si="5"/>
        <v>0</v>
      </c>
    </row>
    <row r="368" spans="6:6" x14ac:dyDescent="0.25">
      <c r="F368" s="28">
        <f t="shared" si="5"/>
        <v>0</v>
      </c>
    </row>
    <row r="369" spans="6:6" x14ac:dyDescent="0.25">
      <c r="F369" s="28">
        <f t="shared" si="5"/>
        <v>0</v>
      </c>
    </row>
    <row r="370" spans="6:6" x14ac:dyDescent="0.25">
      <c r="F370" s="28">
        <f t="shared" si="5"/>
        <v>0</v>
      </c>
    </row>
    <row r="371" spans="6:6" x14ac:dyDescent="0.25">
      <c r="F371" s="28">
        <f t="shared" si="5"/>
        <v>0</v>
      </c>
    </row>
    <row r="372" spans="6:6" x14ac:dyDescent="0.25">
      <c r="F372" s="28">
        <f t="shared" si="5"/>
        <v>0</v>
      </c>
    </row>
    <row r="373" spans="6:6" x14ac:dyDescent="0.25">
      <c r="F373" s="28">
        <f t="shared" si="5"/>
        <v>0</v>
      </c>
    </row>
    <row r="374" spans="6:6" x14ac:dyDescent="0.25">
      <c r="F374" s="28">
        <f t="shared" si="5"/>
        <v>0</v>
      </c>
    </row>
    <row r="375" spans="6:6" x14ac:dyDescent="0.25">
      <c r="F375" s="28">
        <f t="shared" si="5"/>
        <v>0</v>
      </c>
    </row>
    <row r="376" spans="6:6" x14ac:dyDescent="0.25">
      <c r="F376" s="28">
        <f t="shared" si="5"/>
        <v>0</v>
      </c>
    </row>
    <row r="377" spans="6:6" x14ac:dyDescent="0.25">
      <c r="F377" s="28">
        <f t="shared" si="5"/>
        <v>0</v>
      </c>
    </row>
    <row r="378" spans="6:6" x14ac:dyDescent="0.25">
      <c r="F378" s="28">
        <f t="shared" si="5"/>
        <v>0</v>
      </c>
    </row>
    <row r="379" spans="6:6" x14ac:dyDescent="0.25">
      <c r="F379" s="28">
        <f t="shared" si="5"/>
        <v>0</v>
      </c>
    </row>
    <row r="380" spans="6:6" x14ac:dyDescent="0.25">
      <c r="F380" s="28">
        <f t="shared" si="5"/>
        <v>0</v>
      </c>
    </row>
    <row r="381" spans="6:6" x14ac:dyDescent="0.25">
      <c r="F381" s="28">
        <f t="shared" si="5"/>
        <v>0</v>
      </c>
    </row>
    <row r="382" spans="6:6" x14ac:dyDescent="0.25">
      <c r="F382" s="28">
        <f t="shared" si="5"/>
        <v>0</v>
      </c>
    </row>
    <row r="383" spans="6:6" x14ac:dyDescent="0.25">
      <c r="F383" s="28">
        <f t="shared" si="5"/>
        <v>0</v>
      </c>
    </row>
    <row r="384" spans="6:6" x14ac:dyDescent="0.25">
      <c r="F384" s="28">
        <f t="shared" si="5"/>
        <v>0</v>
      </c>
    </row>
    <row r="385" spans="6:6" x14ac:dyDescent="0.25">
      <c r="F385" s="28">
        <f t="shared" si="5"/>
        <v>0</v>
      </c>
    </row>
    <row r="386" spans="6:6" x14ac:dyDescent="0.25">
      <c r="F386" s="28">
        <f t="shared" ref="F386:F449" si="6">+E386-A386</f>
        <v>0</v>
      </c>
    </row>
    <row r="387" spans="6:6" x14ac:dyDescent="0.25">
      <c r="F387" s="28">
        <f t="shared" si="6"/>
        <v>0</v>
      </c>
    </row>
    <row r="388" spans="6:6" x14ac:dyDescent="0.25">
      <c r="F388" s="28">
        <f t="shared" si="6"/>
        <v>0</v>
      </c>
    </row>
    <row r="389" spans="6:6" x14ac:dyDescent="0.25">
      <c r="F389" s="28">
        <f t="shared" si="6"/>
        <v>0</v>
      </c>
    </row>
    <row r="390" spans="6:6" x14ac:dyDescent="0.25">
      <c r="F390" s="28">
        <f t="shared" si="6"/>
        <v>0</v>
      </c>
    </row>
    <row r="391" spans="6:6" x14ac:dyDescent="0.25">
      <c r="F391" s="28">
        <f t="shared" si="6"/>
        <v>0</v>
      </c>
    </row>
    <row r="392" spans="6:6" x14ac:dyDescent="0.25">
      <c r="F392" s="28">
        <f t="shared" si="6"/>
        <v>0</v>
      </c>
    </row>
    <row r="393" spans="6:6" x14ac:dyDescent="0.25">
      <c r="F393" s="28">
        <f t="shared" si="6"/>
        <v>0</v>
      </c>
    </row>
    <row r="394" spans="6:6" x14ac:dyDescent="0.25">
      <c r="F394" s="28">
        <f t="shared" si="6"/>
        <v>0</v>
      </c>
    </row>
    <row r="395" spans="6:6" x14ac:dyDescent="0.25">
      <c r="F395" s="28">
        <f t="shared" si="6"/>
        <v>0</v>
      </c>
    </row>
    <row r="396" spans="6:6" x14ac:dyDescent="0.25">
      <c r="F396" s="28">
        <f t="shared" si="6"/>
        <v>0</v>
      </c>
    </row>
    <row r="397" spans="6:6" x14ac:dyDescent="0.25">
      <c r="F397" s="28">
        <f t="shared" si="6"/>
        <v>0</v>
      </c>
    </row>
    <row r="398" spans="6:6" x14ac:dyDescent="0.25">
      <c r="F398" s="28">
        <f t="shared" si="6"/>
        <v>0</v>
      </c>
    </row>
    <row r="399" spans="6:6" x14ac:dyDescent="0.25">
      <c r="F399" s="28">
        <f t="shared" si="6"/>
        <v>0</v>
      </c>
    </row>
    <row r="400" spans="6:6" x14ac:dyDescent="0.25">
      <c r="F400" s="28">
        <f t="shared" si="6"/>
        <v>0</v>
      </c>
    </row>
    <row r="401" spans="6:6" x14ac:dyDescent="0.25">
      <c r="F401" s="28">
        <f t="shared" si="6"/>
        <v>0</v>
      </c>
    </row>
    <row r="402" spans="6:6" x14ac:dyDescent="0.25">
      <c r="F402" s="28">
        <f t="shared" si="6"/>
        <v>0</v>
      </c>
    </row>
    <row r="403" spans="6:6" x14ac:dyDescent="0.25">
      <c r="F403" s="28">
        <f t="shared" si="6"/>
        <v>0</v>
      </c>
    </row>
    <row r="404" spans="6:6" x14ac:dyDescent="0.25">
      <c r="F404" s="28">
        <f t="shared" si="6"/>
        <v>0</v>
      </c>
    </row>
    <row r="405" spans="6:6" x14ac:dyDescent="0.25">
      <c r="F405" s="28">
        <f t="shared" si="6"/>
        <v>0</v>
      </c>
    </row>
    <row r="406" spans="6:6" x14ac:dyDescent="0.25">
      <c r="F406" s="28">
        <f t="shared" si="6"/>
        <v>0</v>
      </c>
    </row>
    <row r="407" spans="6:6" x14ac:dyDescent="0.25">
      <c r="F407" s="28">
        <f t="shared" si="6"/>
        <v>0</v>
      </c>
    </row>
    <row r="408" spans="6:6" x14ac:dyDescent="0.25">
      <c r="F408" s="28">
        <f t="shared" si="6"/>
        <v>0</v>
      </c>
    </row>
    <row r="409" spans="6:6" x14ac:dyDescent="0.25">
      <c r="F409" s="28">
        <f t="shared" si="6"/>
        <v>0</v>
      </c>
    </row>
    <row r="410" spans="6:6" x14ac:dyDescent="0.25">
      <c r="F410" s="28">
        <f t="shared" si="6"/>
        <v>0</v>
      </c>
    </row>
    <row r="411" spans="6:6" x14ac:dyDescent="0.25">
      <c r="F411" s="28">
        <f t="shared" si="6"/>
        <v>0</v>
      </c>
    </row>
    <row r="412" spans="6:6" x14ac:dyDescent="0.25">
      <c r="F412" s="28">
        <f t="shared" si="6"/>
        <v>0</v>
      </c>
    </row>
    <row r="413" spans="6:6" x14ac:dyDescent="0.25">
      <c r="F413" s="28">
        <f t="shared" si="6"/>
        <v>0</v>
      </c>
    </row>
    <row r="414" spans="6:6" x14ac:dyDescent="0.25">
      <c r="F414" s="28">
        <f t="shared" si="6"/>
        <v>0</v>
      </c>
    </row>
    <row r="415" spans="6:6" x14ac:dyDescent="0.25">
      <c r="F415" s="28">
        <f t="shared" si="6"/>
        <v>0</v>
      </c>
    </row>
    <row r="416" spans="6:6" x14ac:dyDescent="0.25">
      <c r="F416" s="28">
        <f t="shared" si="6"/>
        <v>0</v>
      </c>
    </row>
    <row r="417" spans="6:6" x14ac:dyDescent="0.25">
      <c r="F417" s="28">
        <f t="shared" si="6"/>
        <v>0</v>
      </c>
    </row>
    <row r="418" spans="6:6" x14ac:dyDescent="0.25">
      <c r="F418" s="28">
        <f t="shared" si="6"/>
        <v>0</v>
      </c>
    </row>
    <row r="419" spans="6:6" x14ac:dyDescent="0.25">
      <c r="F419" s="28">
        <f t="shared" si="6"/>
        <v>0</v>
      </c>
    </row>
    <row r="420" spans="6:6" x14ac:dyDescent="0.25">
      <c r="F420" s="28">
        <f t="shared" si="6"/>
        <v>0</v>
      </c>
    </row>
    <row r="421" spans="6:6" x14ac:dyDescent="0.25">
      <c r="F421" s="28">
        <f t="shared" si="6"/>
        <v>0</v>
      </c>
    </row>
    <row r="422" spans="6:6" x14ac:dyDescent="0.25">
      <c r="F422" s="28">
        <f t="shared" si="6"/>
        <v>0</v>
      </c>
    </row>
    <row r="423" spans="6:6" x14ac:dyDescent="0.25">
      <c r="F423" s="28">
        <f t="shared" si="6"/>
        <v>0</v>
      </c>
    </row>
    <row r="424" spans="6:6" x14ac:dyDescent="0.25">
      <c r="F424" s="28">
        <f t="shared" si="6"/>
        <v>0</v>
      </c>
    </row>
    <row r="425" spans="6:6" x14ac:dyDescent="0.25">
      <c r="F425" s="28">
        <f t="shared" si="6"/>
        <v>0</v>
      </c>
    </row>
    <row r="426" spans="6:6" x14ac:dyDescent="0.25">
      <c r="F426" s="28">
        <f t="shared" si="6"/>
        <v>0</v>
      </c>
    </row>
    <row r="427" spans="6:6" x14ac:dyDescent="0.25">
      <c r="F427" s="28">
        <f t="shared" si="6"/>
        <v>0</v>
      </c>
    </row>
    <row r="428" spans="6:6" x14ac:dyDescent="0.25">
      <c r="F428" s="28">
        <f t="shared" si="6"/>
        <v>0</v>
      </c>
    </row>
    <row r="429" spans="6:6" x14ac:dyDescent="0.25">
      <c r="F429" s="28">
        <f t="shared" si="6"/>
        <v>0</v>
      </c>
    </row>
    <row r="430" spans="6:6" x14ac:dyDescent="0.25">
      <c r="F430" s="28">
        <f t="shared" si="6"/>
        <v>0</v>
      </c>
    </row>
    <row r="431" spans="6:6" x14ac:dyDescent="0.25">
      <c r="F431" s="28">
        <f t="shared" si="6"/>
        <v>0</v>
      </c>
    </row>
    <row r="432" spans="6:6" x14ac:dyDescent="0.25">
      <c r="F432" s="28">
        <f t="shared" si="6"/>
        <v>0</v>
      </c>
    </row>
    <row r="433" spans="6:6" x14ac:dyDescent="0.25">
      <c r="F433" s="28">
        <f t="shared" si="6"/>
        <v>0</v>
      </c>
    </row>
    <row r="434" spans="6:6" x14ac:dyDescent="0.25">
      <c r="F434" s="28">
        <f t="shared" si="6"/>
        <v>0</v>
      </c>
    </row>
    <row r="435" spans="6:6" x14ac:dyDescent="0.25">
      <c r="F435" s="28">
        <f t="shared" si="6"/>
        <v>0</v>
      </c>
    </row>
    <row r="436" spans="6:6" x14ac:dyDescent="0.25">
      <c r="F436" s="28">
        <f t="shared" si="6"/>
        <v>0</v>
      </c>
    </row>
    <row r="437" spans="6:6" x14ac:dyDescent="0.25">
      <c r="F437" s="28">
        <f t="shared" si="6"/>
        <v>0</v>
      </c>
    </row>
    <row r="438" spans="6:6" x14ac:dyDescent="0.25">
      <c r="F438" s="28">
        <f t="shared" si="6"/>
        <v>0</v>
      </c>
    </row>
    <row r="439" spans="6:6" x14ac:dyDescent="0.25">
      <c r="F439" s="28">
        <f t="shared" si="6"/>
        <v>0</v>
      </c>
    </row>
    <row r="440" spans="6:6" x14ac:dyDescent="0.25">
      <c r="F440" s="28">
        <f t="shared" si="6"/>
        <v>0</v>
      </c>
    </row>
    <row r="441" spans="6:6" x14ac:dyDescent="0.25">
      <c r="F441" s="28">
        <f t="shared" si="6"/>
        <v>0</v>
      </c>
    </row>
    <row r="442" spans="6:6" x14ac:dyDescent="0.25">
      <c r="F442" s="28">
        <f t="shared" si="6"/>
        <v>0</v>
      </c>
    </row>
    <row r="443" spans="6:6" x14ac:dyDescent="0.25">
      <c r="F443" s="28">
        <f t="shared" si="6"/>
        <v>0</v>
      </c>
    </row>
    <row r="444" spans="6:6" x14ac:dyDescent="0.25">
      <c r="F444" s="28">
        <f t="shared" si="6"/>
        <v>0</v>
      </c>
    </row>
    <row r="445" spans="6:6" x14ac:dyDescent="0.25">
      <c r="F445" s="28">
        <f t="shared" si="6"/>
        <v>0</v>
      </c>
    </row>
    <row r="446" spans="6:6" x14ac:dyDescent="0.25">
      <c r="F446" s="28">
        <f t="shared" si="6"/>
        <v>0</v>
      </c>
    </row>
    <row r="447" spans="6:6" x14ac:dyDescent="0.25">
      <c r="F447" s="28">
        <f t="shared" si="6"/>
        <v>0</v>
      </c>
    </row>
    <row r="448" spans="6:6" x14ac:dyDescent="0.25">
      <c r="F448" s="28">
        <f t="shared" si="6"/>
        <v>0</v>
      </c>
    </row>
    <row r="449" spans="6:6" x14ac:dyDescent="0.25">
      <c r="F449" s="28">
        <f t="shared" si="6"/>
        <v>0</v>
      </c>
    </row>
    <row r="450" spans="6:6" x14ac:dyDescent="0.25">
      <c r="F450" s="28">
        <f t="shared" ref="F450:F513" si="7">+E450-A450</f>
        <v>0</v>
      </c>
    </row>
    <row r="451" spans="6:6" x14ac:dyDescent="0.25">
      <c r="F451" s="28">
        <f t="shared" si="7"/>
        <v>0</v>
      </c>
    </row>
    <row r="452" spans="6:6" x14ac:dyDescent="0.25">
      <c r="F452" s="28">
        <f t="shared" si="7"/>
        <v>0</v>
      </c>
    </row>
    <row r="453" spans="6:6" x14ac:dyDescent="0.25">
      <c r="F453" s="28">
        <f t="shared" si="7"/>
        <v>0</v>
      </c>
    </row>
    <row r="454" spans="6:6" x14ac:dyDescent="0.25">
      <c r="F454" s="28">
        <f t="shared" si="7"/>
        <v>0</v>
      </c>
    </row>
    <row r="455" spans="6:6" x14ac:dyDescent="0.25">
      <c r="F455" s="28">
        <f t="shared" si="7"/>
        <v>0</v>
      </c>
    </row>
    <row r="456" spans="6:6" x14ac:dyDescent="0.25">
      <c r="F456" s="28">
        <f t="shared" si="7"/>
        <v>0</v>
      </c>
    </row>
    <row r="457" spans="6:6" x14ac:dyDescent="0.25">
      <c r="F457" s="28">
        <f t="shared" si="7"/>
        <v>0</v>
      </c>
    </row>
    <row r="458" spans="6:6" x14ac:dyDescent="0.25">
      <c r="F458" s="28">
        <f t="shared" si="7"/>
        <v>0</v>
      </c>
    </row>
    <row r="459" spans="6:6" x14ac:dyDescent="0.25">
      <c r="F459" s="28">
        <f t="shared" si="7"/>
        <v>0</v>
      </c>
    </row>
    <row r="460" spans="6:6" x14ac:dyDescent="0.25">
      <c r="F460" s="28">
        <f t="shared" si="7"/>
        <v>0</v>
      </c>
    </row>
    <row r="461" spans="6:6" x14ac:dyDescent="0.25">
      <c r="F461" s="28">
        <f t="shared" si="7"/>
        <v>0</v>
      </c>
    </row>
    <row r="462" spans="6:6" x14ac:dyDescent="0.25">
      <c r="F462" s="28">
        <f t="shared" si="7"/>
        <v>0</v>
      </c>
    </row>
    <row r="463" spans="6:6" x14ac:dyDescent="0.25">
      <c r="F463" s="28">
        <f t="shared" si="7"/>
        <v>0</v>
      </c>
    </row>
    <row r="464" spans="6:6" x14ac:dyDescent="0.25">
      <c r="F464" s="28">
        <f t="shared" si="7"/>
        <v>0</v>
      </c>
    </row>
    <row r="465" spans="6:6" x14ac:dyDescent="0.25">
      <c r="F465" s="28">
        <f t="shared" si="7"/>
        <v>0</v>
      </c>
    </row>
    <row r="466" spans="6:6" x14ac:dyDescent="0.25">
      <c r="F466" s="28">
        <f t="shared" si="7"/>
        <v>0</v>
      </c>
    </row>
    <row r="467" spans="6:6" x14ac:dyDescent="0.25">
      <c r="F467" s="28">
        <f t="shared" si="7"/>
        <v>0</v>
      </c>
    </row>
    <row r="468" spans="6:6" x14ac:dyDescent="0.25">
      <c r="F468" s="28">
        <f t="shared" si="7"/>
        <v>0</v>
      </c>
    </row>
    <row r="469" spans="6:6" x14ac:dyDescent="0.25">
      <c r="F469" s="28">
        <f t="shared" si="7"/>
        <v>0</v>
      </c>
    </row>
    <row r="470" spans="6:6" x14ac:dyDescent="0.25">
      <c r="F470" s="28">
        <f t="shared" si="7"/>
        <v>0</v>
      </c>
    </row>
    <row r="471" spans="6:6" x14ac:dyDescent="0.25">
      <c r="F471" s="28">
        <f t="shared" si="7"/>
        <v>0</v>
      </c>
    </row>
    <row r="472" spans="6:6" x14ac:dyDescent="0.25">
      <c r="F472" s="28">
        <f t="shared" si="7"/>
        <v>0</v>
      </c>
    </row>
    <row r="473" spans="6:6" x14ac:dyDescent="0.25">
      <c r="F473" s="28">
        <f t="shared" si="7"/>
        <v>0</v>
      </c>
    </row>
    <row r="474" spans="6:6" x14ac:dyDescent="0.25">
      <c r="F474" s="28">
        <f t="shared" si="7"/>
        <v>0</v>
      </c>
    </row>
    <row r="475" spans="6:6" x14ac:dyDescent="0.25">
      <c r="F475" s="28">
        <f t="shared" si="7"/>
        <v>0</v>
      </c>
    </row>
    <row r="476" spans="6:6" x14ac:dyDescent="0.25">
      <c r="F476" s="28">
        <f t="shared" si="7"/>
        <v>0</v>
      </c>
    </row>
    <row r="477" spans="6:6" x14ac:dyDescent="0.25">
      <c r="F477" s="28">
        <f t="shared" si="7"/>
        <v>0</v>
      </c>
    </row>
    <row r="478" spans="6:6" x14ac:dyDescent="0.25">
      <c r="F478" s="28">
        <f t="shared" si="7"/>
        <v>0</v>
      </c>
    </row>
    <row r="479" spans="6:6" x14ac:dyDescent="0.25">
      <c r="F479" s="28">
        <f t="shared" si="7"/>
        <v>0</v>
      </c>
    </row>
    <row r="480" spans="6:6" x14ac:dyDescent="0.25">
      <c r="F480" s="28">
        <f t="shared" si="7"/>
        <v>0</v>
      </c>
    </row>
    <row r="481" spans="6:6" x14ac:dyDescent="0.25">
      <c r="F481" s="28">
        <f t="shared" si="7"/>
        <v>0</v>
      </c>
    </row>
    <row r="482" spans="6:6" x14ac:dyDescent="0.25">
      <c r="F482" s="28">
        <f t="shared" si="7"/>
        <v>0</v>
      </c>
    </row>
    <row r="483" spans="6:6" x14ac:dyDescent="0.25">
      <c r="F483" s="28">
        <f t="shared" si="7"/>
        <v>0</v>
      </c>
    </row>
    <row r="484" spans="6:6" x14ac:dyDescent="0.25">
      <c r="F484" s="28">
        <f t="shared" si="7"/>
        <v>0</v>
      </c>
    </row>
    <row r="485" spans="6:6" x14ac:dyDescent="0.25">
      <c r="F485" s="28">
        <f t="shared" si="7"/>
        <v>0</v>
      </c>
    </row>
    <row r="486" spans="6:6" x14ac:dyDescent="0.25">
      <c r="F486" s="28">
        <f t="shared" si="7"/>
        <v>0</v>
      </c>
    </row>
    <row r="487" spans="6:6" x14ac:dyDescent="0.25">
      <c r="F487" s="28">
        <f t="shared" si="7"/>
        <v>0</v>
      </c>
    </row>
    <row r="488" spans="6:6" x14ac:dyDescent="0.25">
      <c r="F488" s="28">
        <f t="shared" si="7"/>
        <v>0</v>
      </c>
    </row>
    <row r="489" spans="6:6" x14ac:dyDescent="0.25">
      <c r="F489" s="28">
        <f t="shared" si="7"/>
        <v>0</v>
      </c>
    </row>
    <row r="490" spans="6:6" x14ac:dyDescent="0.25">
      <c r="F490" s="28">
        <f t="shared" si="7"/>
        <v>0</v>
      </c>
    </row>
    <row r="491" spans="6:6" x14ac:dyDescent="0.25">
      <c r="F491" s="28">
        <f t="shared" si="7"/>
        <v>0</v>
      </c>
    </row>
    <row r="492" spans="6:6" x14ac:dyDescent="0.25">
      <c r="F492" s="28">
        <f t="shared" si="7"/>
        <v>0</v>
      </c>
    </row>
    <row r="493" spans="6:6" x14ac:dyDescent="0.25">
      <c r="F493" s="28">
        <f t="shared" si="7"/>
        <v>0</v>
      </c>
    </row>
    <row r="494" spans="6:6" x14ac:dyDescent="0.25">
      <c r="F494" s="28">
        <f t="shared" si="7"/>
        <v>0</v>
      </c>
    </row>
    <row r="495" spans="6:6" x14ac:dyDescent="0.25">
      <c r="F495" s="28">
        <f t="shared" si="7"/>
        <v>0</v>
      </c>
    </row>
    <row r="496" spans="6:6" x14ac:dyDescent="0.25">
      <c r="F496" s="28">
        <f t="shared" si="7"/>
        <v>0</v>
      </c>
    </row>
    <row r="497" spans="6:6" x14ac:dyDescent="0.25">
      <c r="F497" s="28">
        <f t="shared" si="7"/>
        <v>0</v>
      </c>
    </row>
    <row r="498" spans="6:6" x14ac:dyDescent="0.25">
      <c r="F498" s="28">
        <f t="shared" si="7"/>
        <v>0</v>
      </c>
    </row>
    <row r="499" spans="6:6" x14ac:dyDescent="0.25">
      <c r="F499" s="28">
        <f t="shared" si="7"/>
        <v>0</v>
      </c>
    </row>
    <row r="500" spans="6:6" x14ac:dyDescent="0.25">
      <c r="F500" s="28">
        <f t="shared" si="7"/>
        <v>0</v>
      </c>
    </row>
    <row r="501" spans="6:6" x14ac:dyDescent="0.25">
      <c r="F501" s="28">
        <f t="shared" si="7"/>
        <v>0</v>
      </c>
    </row>
    <row r="502" spans="6:6" x14ac:dyDescent="0.25">
      <c r="F502" s="28">
        <f t="shared" si="7"/>
        <v>0</v>
      </c>
    </row>
    <row r="503" spans="6:6" x14ac:dyDescent="0.25">
      <c r="F503" s="28">
        <f t="shared" si="7"/>
        <v>0</v>
      </c>
    </row>
    <row r="504" spans="6:6" x14ac:dyDescent="0.25">
      <c r="F504" s="28">
        <f t="shared" si="7"/>
        <v>0</v>
      </c>
    </row>
    <row r="505" spans="6:6" x14ac:dyDescent="0.25">
      <c r="F505" s="28">
        <f t="shared" si="7"/>
        <v>0</v>
      </c>
    </row>
    <row r="506" spans="6:6" x14ac:dyDescent="0.25">
      <c r="F506" s="28">
        <f t="shared" si="7"/>
        <v>0</v>
      </c>
    </row>
    <row r="507" spans="6:6" x14ac:dyDescent="0.25">
      <c r="F507" s="28">
        <f t="shared" si="7"/>
        <v>0</v>
      </c>
    </row>
    <row r="508" spans="6:6" x14ac:dyDescent="0.25">
      <c r="F508" s="28">
        <f t="shared" si="7"/>
        <v>0</v>
      </c>
    </row>
    <row r="509" spans="6:6" x14ac:dyDescent="0.25">
      <c r="F509" s="28">
        <f t="shared" si="7"/>
        <v>0</v>
      </c>
    </row>
    <row r="510" spans="6:6" x14ac:dyDescent="0.25">
      <c r="F510" s="28">
        <f t="shared" si="7"/>
        <v>0</v>
      </c>
    </row>
    <row r="511" spans="6:6" x14ac:dyDescent="0.25">
      <c r="F511" s="28">
        <f t="shared" si="7"/>
        <v>0</v>
      </c>
    </row>
    <row r="512" spans="6:6" x14ac:dyDescent="0.25">
      <c r="F512" s="28">
        <f t="shared" si="7"/>
        <v>0</v>
      </c>
    </row>
    <row r="513" spans="6:6" x14ac:dyDescent="0.25">
      <c r="F513" s="28">
        <f t="shared" si="7"/>
        <v>0</v>
      </c>
    </row>
    <row r="514" spans="6:6" x14ac:dyDescent="0.25">
      <c r="F514" s="28">
        <f t="shared" ref="F514:F577" si="8">+E514-A514</f>
        <v>0</v>
      </c>
    </row>
    <row r="515" spans="6:6" x14ac:dyDescent="0.25">
      <c r="F515" s="28">
        <f t="shared" si="8"/>
        <v>0</v>
      </c>
    </row>
    <row r="516" spans="6:6" x14ac:dyDescent="0.25">
      <c r="F516" s="28">
        <f t="shared" si="8"/>
        <v>0</v>
      </c>
    </row>
    <row r="517" spans="6:6" x14ac:dyDescent="0.25">
      <c r="F517" s="28">
        <f t="shared" si="8"/>
        <v>0</v>
      </c>
    </row>
    <row r="518" spans="6:6" x14ac:dyDescent="0.25">
      <c r="F518" s="28">
        <f t="shared" si="8"/>
        <v>0</v>
      </c>
    </row>
    <row r="519" spans="6:6" x14ac:dyDescent="0.25">
      <c r="F519" s="28">
        <f t="shared" si="8"/>
        <v>0</v>
      </c>
    </row>
    <row r="520" spans="6:6" x14ac:dyDescent="0.25">
      <c r="F520" s="28">
        <f t="shared" si="8"/>
        <v>0</v>
      </c>
    </row>
    <row r="521" spans="6:6" x14ac:dyDescent="0.25">
      <c r="F521" s="28">
        <f t="shared" si="8"/>
        <v>0</v>
      </c>
    </row>
    <row r="522" spans="6:6" x14ac:dyDescent="0.25">
      <c r="F522" s="28">
        <f t="shared" si="8"/>
        <v>0</v>
      </c>
    </row>
    <row r="523" spans="6:6" x14ac:dyDescent="0.25">
      <c r="F523" s="28">
        <f t="shared" si="8"/>
        <v>0</v>
      </c>
    </row>
    <row r="524" spans="6:6" x14ac:dyDescent="0.25">
      <c r="F524" s="28">
        <f t="shared" si="8"/>
        <v>0</v>
      </c>
    </row>
    <row r="525" spans="6:6" x14ac:dyDescent="0.25">
      <c r="F525" s="28">
        <f t="shared" si="8"/>
        <v>0</v>
      </c>
    </row>
    <row r="526" spans="6:6" x14ac:dyDescent="0.25">
      <c r="F526" s="28">
        <f t="shared" si="8"/>
        <v>0</v>
      </c>
    </row>
    <row r="527" spans="6:6" x14ac:dyDescent="0.25">
      <c r="F527" s="28">
        <f t="shared" si="8"/>
        <v>0</v>
      </c>
    </row>
    <row r="528" spans="6:6" x14ac:dyDescent="0.25">
      <c r="F528" s="28">
        <f t="shared" si="8"/>
        <v>0</v>
      </c>
    </row>
    <row r="529" spans="6:6" x14ac:dyDescent="0.25">
      <c r="F529" s="28">
        <f t="shared" si="8"/>
        <v>0</v>
      </c>
    </row>
    <row r="530" spans="6:6" x14ac:dyDescent="0.25">
      <c r="F530" s="28">
        <f t="shared" si="8"/>
        <v>0</v>
      </c>
    </row>
    <row r="531" spans="6:6" x14ac:dyDescent="0.25">
      <c r="F531" s="28">
        <f t="shared" si="8"/>
        <v>0</v>
      </c>
    </row>
    <row r="532" spans="6:6" x14ac:dyDescent="0.25">
      <c r="F532" s="28">
        <f t="shared" si="8"/>
        <v>0</v>
      </c>
    </row>
    <row r="533" spans="6:6" x14ac:dyDescent="0.25">
      <c r="F533" s="28">
        <f t="shared" si="8"/>
        <v>0</v>
      </c>
    </row>
    <row r="534" spans="6:6" x14ac:dyDescent="0.25">
      <c r="F534" s="28">
        <f t="shared" si="8"/>
        <v>0</v>
      </c>
    </row>
    <row r="535" spans="6:6" x14ac:dyDescent="0.25">
      <c r="F535" s="28">
        <f t="shared" si="8"/>
        <v>0</v>
      </c>
    </row>
    <row r="536" spans="6:6" x14ac:dyDescent="0.25">
      <c r="F536" s="28">
        <f t="shared" si="8"/>
        <v>0</v>
      </c>
    </row>
    <row r="537" spans="6:6" x14ac:dyDescent="0.25">
      <c r="F537" s="28">
        <f t="shared" si="8"/>
        <v>0</v>
      </c>
    </row>
    <row r="538" spans="6:6" x14ac:dyDescent="0.25">
      <c r="F538" s="28">
        <f t="shared" si="8"/>
        <v>0</v>
      </c>
    </row>
    <row r="539" spans="6:6" x14ac:dyDescent="0.25">
      <c r="F539" s="28">
        <f t="shared" si="8"/>
        <v>0</v>
      </c>
    </row>
    <row r="540" spans="6:6" x14ac:dyDescent="0.25">
      <c r="F540" s="28">
        <f t="shared" si="8"/>
        <v>0</v>
      </c>
    </row>
    <row r="541" spans="6:6" x14ac:dyDescent="0.25">
      <c r="F541" s="28">
        <f t="shared" si="8"/>
        <v>0</v>
      </c>
    </row>
    <row r="542" spans="6:6" x14ac:dyDescent="0.25">
      <c r="F542" s="28">
        <f t="shared" si="8"/>
        <v>0</v>
      </c>
    </row>
    <row r="543" spans="6:6" x14ac:dyDescent="0.25">
      <c r="F543" s="28">
        <f t="shared" si="8"/>
        <v>0</v>
      </c>
    </row>
    <row r="544" spans="6:6" x14ac:dyDescent="0.25">
      <c r="F544" s="28">
        <f t="shared" si="8"/>
        <v>0</v>
      </c>
    </row>
    <row r="545" spans="6:6" x14ac:dyDescent="0.25">
      <c r="F545" s="28">
        <f t="shared" si="8"/>
        <v>0</v>
      </c>
    </row>
    <row r="546" spans="6:6" x14ac:dyDescent="0.25">
      <c r="F546" s="28">
        <f t="shared" si="8"/>
        <v>0</v>
      </c>
    </row>
    <row r="547" spans="6:6" x14ac:dyDescent="0.25">
      <c r="F547" s="28">
        <f t="shared" si="8"/>
        <v>0</v>
      </c>
    </row>
    <row r="548" spans="6:6" x14ac:dyDescent="0.25">
      <c r="F548" s="28">
        <f t="shared" si="8"/>
        <v>0</v>
      </c>
    </row>
    <row r="549" spans="6:6" x14ac:dyDescent="0.25">
      <c r="F549" s="28">
        <f t="shared" si="8"/>
        <v>0</v>
      </c>
    </row>
    <row r="550" spans="6:6" x14ac:dyDescent="0.25">
      <c r="F550" s="28">
        <f t="shared" si="8"/>
        <v>0</v>
      </c>
    </row>
    <row r="551" spans="6:6" x14ac:dyDescent="0.25">
      <c r="F551" s="28">
        <f t="shared" si="8"/>
        <v>0</v>
      </c>
    </row>
    <row r="552" spans="6:6" x14ac:dyDescent="0.25">
      <c r="F552" s="28">
        <f t="shared" si="8"/>
        <v>0</v>
      </c>
    </row>
    <row r="553" spans="6:6" x14ac:dyDescent="0.25">
      <c r="F553" s="28">
        <f t="shared" si="8"/>
        <v>0</v>
      </c>
    </row>
    <row r="554" spans="6:6" x14ac:dyDescent="0.25">
      <c r="F554" s="28">
        <f t="shared" si="8"/>
        <v>0</v>
      </c>
    </row>
    <row r="555" spans="6:6" x14ac:dyDescent="0.25">
      <c r="F555" s="28">
        <f t="shared" si="8"/>
        <v>0</v>
      </c>
    </row>
    <row r="556" spans="6:6" x14ac:dyDescent="0.25">
      <c r="F556" s="28">
        <f t="shared" si="8"/>
        <v>0</v>
      </c>
    </row>
    <row r="557" spans="6:6" x14ac:dyDescent="0.25">
      <c r="F557" s="28">
        <f t="shared" si="8"/>
        <v>0</v>
      </c>
    </row>
    <row r="558" spans="6:6" x14ac:dyDescent="0.25">
      <c r="F558" s="28">
        <f t="shared" si="8"/>
        <v>0</v>
      </c>
    </row>
    <row r="559" spans="6:6" x14ac:dyDescent="0.25">
      <c r="F559" s="28">
        <f t="shared" si="8"/>
        <v>0</v>
      </c>
    </row>
    <row r="560" spans="6:6" x14ac:dyDescent="0.25">
      <c r="F560" s="28">
        <f t="shared" si="8"/>
        <v>0</v>
      </c>
    </row>
    <row r="561" spans="6:6" x14ac:dyDescent="0.25">
      <c r="F561" s="28">
        <f t="shared" si="8"/>
        <v>0</v>
      </c>
    </row>
    <row r="562" spans="6:6" x14ac:dyDescent="0.25">
      <c r="F562" s="28">
        <f t="shared" si="8"/>
        <v>0</v>
      </c>
    </row>
    <row r="563" spans="6:6" x14ac:dyDescent="0.25">
      <c r="F563" s="28">
        <f t="shared" si="8"/>
        <v>0</v>
      </c>
    </row>
    <row r="564" spans="6:6" x14ac:dyDescent="0.25">
      <c r="F564" s="28">
        <f t="shared" si="8"/>
        <v>0</v>
      </c>
    </row>
    <row r="565" spans="6:6" x14ac:dyDescent="0.25">
      <c r="F565" s="28">
        <f t="shared" si="8"/>
        <v>0</v>
      </c>
    </row>
    <row r="566" spans="6:6" x14ac:dyDescent="0.25">
      <c r="F566" s="28">
        <f t="shared" si="8"/>
        <v>0</v>
      </c>
    </row>
    <row r="567" spans="6:6" x14ac:dyDescent="0.25">
      <c r="F567" s="28">
        <f t="shared" si="8"/>
        <v>0</v>
      </c>
    </row>
    <row r="568" spans="6:6" x14ac:dyDescent="0.25">
      <c r="F568" s="28">
        <f t="shared" si="8"/>
        <v>0</v>
      </c>
    </row>
    <row r="569" spans="6:6" x14ac:dyDescent="0.25">
      <c r="F569" s="28">
        <f t="shared" si="8"/>
        <v>0</v>
      </c>
    </row>
    <row r="570" spans="6:6" x14ac:dyDescent="0.25">
      <c r="F570" s="28">
        <f t="shared" si="8"/>
        <v>0</v>
      </c>
    </row>
    <row r="571" spans="6:6" x14ac:dyDescent="0.25">
      <c r="F571" s="28">
        <f t="shared" si="8"/>
        <v>0</v>
      </c>
    </row>
    <row r="572" spans="6:6" x14ac:dyDescent="0.25">
      <c r="F572" s="28">
        <f t="shared" si="8"/>
        <v>0</v>
      </c>
    </row>
    <row r="573" spans="6:6" x14ac:dyDescent="0.25">
      <c r="F573" s="28">
        <f t="shared" si="8"/>
        <v>0</v>
      </c>
    </row>
    <row r="574" spans="6:6" x14ac:dyDescent="0.25">
      <c r="F574" s="28">
        <f t="shared" si="8"/>
        <v>0</v>
      </c>
    </row>
    <row r="575" spans="6:6" x14ac:dyDescent="0.25">
      <c r="F575" s="28">
        <f t="shared" si="8"/>
        <v>0</v>
      </c>
    </row>
    <row r="576" spans="6:6" x14ac:dyDescent="0.25">
      <c r="F576" s="28">
        <f t="shared" si="8"/>
        <v>0</v>
      </c>
    </row>
    <row r="577" spans="6:6" x14ac:dyDescent="0.25">
      <c r="F577" s="28">
        <f t="shared" si="8"/>
        <v>0</v>
      </c>
    </row>
    <row r="578" spans="6:6" x14ac:dyDescent="0.25">
      <c r="F578" s="28">
        <f t="shared" ref="F578:F641" si="9">+E578-A578</f>
        <v>0</v>
      </c>
    </row>
    <row r="579" spans="6:6" x14ac:dyDescent="0.25">
      <c r="F579" s="28">
        <f t="shared" si="9"/>
        <v>0</v>
      </c>
    </row>
    <row r="580" spans="6:6" x14ac:dyDescent="0.25">
      <c r="F580" s="28">
        <f t="shared" si="9"/>
        <v>0</v>
      </c>
    </row>
    <row r="581" spans="6:6" x14ac:dyDescent="0.25">
      <c r="F581" s="28">
        <f t="shared" si="9"/>
        <v>0</v>
      </c>
    </row>
    <row r="582" spans="6:6" x14ac:dyDescent="0.25">
      <c r="F582" s="28">
        <f t="shared" si="9"/>
        <v>0</v>
      </c>
    </row>
    <row r="583" spans="6:6" x14ac:dyDescent="0.25">
      <c r="F583" s="28">
        <f t="shared" si="9"/>
        <v>0</v>
      </c>
    </row>
    <row r="584" spans="6:6" x14ac:dyDescent="0.25">
      <c r="F584" s="28">
        <f t="shared" si="9"/>
        <v>0</v>
      </c>
    </row>
    <row r="585" spans="6:6" x14ac:dyDescent="0.25">
      <c r="F585" s="28">
        <f t="shared" si="9"/>
        <v>0</v>
      </c>
    </row>
    <row r="586" spans="6:6" x14ac:dyDescent="0.25">
      <c r="F586" s="28">
        <f t="shared" si="9"/>
        <v>0</v>
      </c>
    </row>
    <row r="587" spans="6:6" x14ac:dyDescent="0.25">
      <c r="F587" s="28">
        <f t="shared" si="9"/>
        <v>0</v>
      </c>
    </row>
    <row r="588" spans="6:6" x14ac:dyDescent="0.25">
      <c r="F588" s="28">
        <f t="shared" si="9"/>
        <v>0</v>
      </c>
    </row>
    <row r="589" spans="6:6" x14ac:dyDescent="0.25">
      <c r="F589" s="28">
        <f t="shared" si="9"/>
        <v>0</v>
      </c>
    </row>
    <row r="590" spans="6:6" x14ac:dyDescent="0.25">
      <c r="F590" s="28">
        <f t="shared" si="9"/>
        <v>0</v>
      </c>
    </row>
    <row r="591" spans="6:6" x14ac:dyDescent="0.25">
      <c r="F591" s="28">
        <f t="shared" si="9"/>
        <v>0</v>
      </c>
    </row>
    <row r="592" spans="6:6" x14ac:dyDescent="0.25">
      <c r="F592" s="28">
        <f t="shared" si="9"/>
        <v>0</v>
      </c>
    </row>
    <row r="593" spans="6:6" x14ac:dyDescent="0.25">
      <c r="F593" s="28">
        <f t="shared" si="9"/>
        <v>0</v>
      </c>
    </row>
    <row r="594" spans="6:6" x14ac:dyDescent="0.25">
      <c r="F594" s="28">
        <f t="shared" si="9"/>
        <v>0</v>
      </c>
    </row>
    <row r="595" spans="6:6" x14ac:dyDescent="0.25">
      <c r="F595" s="28">
        <f t="shared" si="9"/>
        <v>0</v>
      </c>
    </row>
    <row r="596" spans="6:6" x14ac:dyDescent="0.25">
      <c r="F596" s="28">
        <f t="shared" si="9"/>
        <v>0</v>
      </c>
    </row>
    <row r="597" spans="6:6" x14ac:dyDescent="0.25">
      <c r="F597" s="28">
        <f t="shared" si="9"/>
        <v>0</v>
      </c>
    </row>
    <row r="598" spans="6:6" x14ac:dyDescent="0.25">
      <c r="F598" s="28">
        <f t="shared" si="9"/>
        <v>0</v>
      </c>
    </row>
    <row r="599" spans="6:6" x14ac:dyDescent="0.25">
      <c r="F599" s="28">
        <f t="shared" si="9"/>
        <v>0</v>
      </c>
    </row>
    <row r="600" spans="6:6" x14ac:dyDescent="0.25">
      <c r="F600" s="28">
        <f t="shared" si="9"/>
        <v>0</v>
      </c>
    </row>
    <row r="601" spans="6:6" x14ac:dyDescent="0.25">
      <c r="F601" s="28">
        <f t="shared" si="9"/>
        <v>0</v>
      </c>
    </row>
    <row r="602" spans="6:6" x14ac:dyDescent="0.25">
      <c r="F602" s="28">
        <f t="shared" si="9"/>
        <v>0</v>
      </c>
    </row>
    <row r="603" spans="6:6" x14ac:dyDescent="0.25">
      <c r="F603" s="28">
        <f t="shared" si="9"/>
        <v>0</v>
      </c>
    </row>
    <row r="604" spans="6:6" x14ac:dyDescent="0.25">
      <c r="F604" s="28">
        <f t="shared" si="9"/>
        <v>0</v>
      </c>
    </row>
    <row r="605" spans="6:6" x14ac:dyDescent="0.25">
      <c r="F605" s="28">
        <f t="shared" si="9"/>
        <v>0</v>
      </c>
    </row>
    <row r="606" spans="6:6" x14ac:dyDescent="0.25">
      <c r="F606" s="28">
        <f t="shared" si="9"/>
        <v>0</v>
      </c>
    </row>
    <row r="607" spans="6:6" x14ac:dyDescent="0.25">
      <c r="F607" s="28">
        <f t="shared" si="9"/>
        <v>0</v>
      </c>
    </row>
    <row r="608" spans="6:6" x14ac:dyDescent="0.25">
      <c r="F608" s="28">
        <f t="shared" si="9"/>
        <v>0</v>
      </c>
    </row>
    <row r="609" spans="6:6" x14ac:dyDescent="0.25">
      <c r="F609" s="28">
        <f t="shared" si="9"/>
        <v>0</v>
      </c>
    </row>
    <row r="610" spans="6:6" x14ac:dyDescent="0.25">
      <c r="F610" s="28">
        <f t="shared" si="9"/>
        <v>0</v>
      </c>
    </row>
    <row r="611" spans="6:6" x14ac:dyDescent="0.25">
      <c r="F611" s="28">
        <f t="shared" si="9"/>
        <v>0</v>
      </c>
    </row>
    <row r="612" spans="6:6" x14ac:dyDescent="0.25">
      <c r="F612" s="28">
        <f t="shared" si="9"/>
        <v>0</v>
      </c>
    </row>
    <row r="613" spans="6:6" x14ac:dyDescent="0.25">
      <c r="F613" s="28">
        <f t="shared" si="9"/>
        <v>0</v>
      </c>
    </row>
    <row r="614" spans="6:6" x14ac:dyDescent="0.25">
      <c r="F614" s="28">
        <f t="shared" si="9"/>
        <v>0</v>
      </c>
    </row>
    <row r="615" spans="6:6" x14ac:dyDescent="0.25">
      <c r="F615" s="28">
        <f t="shared" si="9"/>
        <v>0</v>
      </c>
    </row>
    <row r="616" spans="6:6" x14ac:dyDescent="0.25">
      <c r="F616" s="28">
        <f t="shared" si="9"/>
        <v>0</v>
      </c>
    </row>
    <row r="617" spans="6:6" x14ac:dyDescent="0.25">
      <c r="F617" s="28">
        <f t="shared" si="9"/>
        <v>0</v>
      </c>
    </row>
    <row r="618" spans="6:6" x14ac:dyDescent="0.25">
      <c r="F618" s="28">
        <f t="shared" si="9"/>
        <v>0</v>
      </c>
    </row>
    <row r="619" spans="6:6" x14ac:dyDescent="0.25">
      <c r="F619" s="28">
        <f t="shared" si="9"/>
        <v>0</v>
      </c>
    </row>
    <row r="620" spans="6:6" x14ac:dyDescent="0.25">
      <c r="F620" s="28">
        <f t="shared" si="9"/>
        <v>0</v>
      </c>
    </row>
    <row r="621" spans="6:6" x14ac:dyDescent="0.25">
      <c r="F621" s="28">
        <f t="shared" si="9"/>
        <v>0</v>
      </c>
    </row>
    <row r="622" spans="6:6" x14ac:dyDescent="0.25">
      <c r="F622" s="28">
        <f t="shared" si="9"/>
        <v>0</v>
      </c>
    </row>
    <row r="623" spans="6:6" x14ac:dyDescent="0.25">
      <c r="F623" s="28">
        <f t="shared" si="9"/>
        <v>0</v>
      </c>
    </row>
    <row r="624" spans="6:6" x14ac:dyDescent="0.25">
      <c r="F624" s="28">
        <f t="shared" si="9"/>
        <v>0</v>
      </c>
    </row>
    <row r="625" spans="6:6" x14ac:dyDescent="0.25">
      <c r="F625" s="28">
        <f t="shared" si="9"/>
        <v>0</v>
      </c>
    </row>
    <row r="626" spans="6:6" x14ac:dyDescent="0.25">
      <c r="F626" s="28">
        <f t="shared" si="9"/>
        <v>0</v>
      </c>
    </row>
    <row r="627" spans="6:6" x14ac:dyDescent="0.25">
      <c r="F627" s="28">
        <f t="shared" si="9"/>
        <v>0</v>
      </c>
    </row>
    <row r="628" spans="6:6" x14ac:dyDescent="0.25">
      <c r="F628" s="28">
        <f t="shared" si="9"/>
        <v>0</v>
      </c>
    </row>
    <row r="629" spans="6:6" x14ac:dyDescent="0.25">
      <c r="F629" s="28">
        <f t="shared" si="9"/>
        <v>0</v>
      </c>
    </row>
    <row r="630" spans="6:6" x14ac:dyDescent="0.25">
      <c r="F630" s="28">
        <f t="shared" si="9"/>
        <v>0</v>
      </c>
    </row>
    <row r="631" spans="6:6" x14ac:dyDescent="0.25">
      <c r="F631" s="28">
        <f t="shared" si="9"/>
        <v>0</v>
      </c>
    </row>
    <row r="632" spans="6:6" x14ac:dyDescent="0.25">
      <c r="F632" s="28">
        <f t="shared" si="9"/>
        <v>0</v>
      </c>
    </row>
    <row r="633" spans="6:6" x14ac:dyDescent="0.25">
      <c r="F633" s="28">
        <f t="shared" si="9"/>
        <v>0</v>
      </c>
    </row>
    <row r="634" spans="6:6" x14ac:dyDescent="0.25">
      <c r="F634" s="28">
        <f t="shared" si="9"/>
        <v>0</v>
      </c>
    </row>
    <row r="635" spans="6:6" x14ac:dyDescent="0.25">
      <c r="F635" s="28">
        <f t="shared" si="9"/>
        <v>0</v>
      </c>
    </row>
    <row r="636" spans="6:6" x14ac:dyDescent="0.25">
      <c r="F636" s="28">
        <f t="shared" si="9"/>
        <v>0</v>
      </c>
    </row>
    <row r="637" spans="6:6" x14ac:dyDescent="0.25">
      <c r="F637" s="28">
        <f t="shared" si="9"/>
        <v>0</v>
      </c>
    </row>
    <row r="638" spans="6:6" x14ac:dyDescent="0.25">
      <c r="F638" s="28">
        <f t="shared" si="9"/>
        <v>0</v>
      </c>
    </row>
    <row r="639" spans="6:6" x14ac:dyDescent="0.25">
      <c r="F639" s="28">
        <f t="shared" si="9"/>
        <v>0</v>
      </c>
    </row>
    <row r="640" spans="6:6" x14ac:dyDescent="0.25">
      <c r="F640" s="28">
        <f t="shared" si="9"/>
        <v>0</v>
      </c>
    </row>
    <row r="641" spans="6:6" x14ac:dyDescent="0.25">
      <c r="F641" s="28">
        <f t="shared" si="9"/>
        <v>0</v>
      </c>
    </row>
    <row r="642" spans="6:6" x14ac:dyDescent="0.25">
      <c r="F642" s="28">
        <f t="shared" ref="F642:F705" si="10">+E642-A642</f>
        <v>0</v>
      </c>
    </row>
    <row r="643" spans="6:6" x14ac:dyDescent="0.25">
      <c r="F643" s="28">
        <f t="shared" si="10"/>
        <v>0</v>
      </c>
    </row>
    <row r="644" spans="6:6" x14ac:dyDescent="0.25">
      <c r="F644" s="28">
        <f t="shared" si="10"/>
        <v>0</v>
      </c>
    </row>
    <row r="645" spans="6:6" x14ac:dyDescent="0.25">
      <c r="F645" s="28">
        <f t="shared" si="10"/>
        <v>0</v>
      </c>
    </row>
    <row r="646" spans="6:6" x14ac:dyDescent="0.25">
      <c r="F646" s="28">
        <f t="shared" si="10"/>
        <v>0</v>
      </c>
    </row>
    <row r="647" spans="6:6" x14ac:dyDescent="0.25">
      <c r="F647" s="28">
        <f t="shared" si="10"/>
        <v>0</v>
      </c>
    </row>
    <row r="648" spans="6:6" x14ac:dyDescent="0.25">
      <c r="F648" s="28">
        <f t="shared" si="10"/>
        <v>0</v>
      </c>
    </row>
    <row r="649" spans="6:6" x14ac:dyDescent="0.25">
      <c r="F649" s="28">
        <f t="shared" si="10"/>
        <v>0</v>
      </c>
    </row>
    <row r="650" spans="6:6" x14ac:dyDescent="0.25">
      <c r="F650" s="28">
        <f t="shared" si="10"/>
        <v>0</v>
      </c>
    </row>
    <row r="651" spans="6:6" x14ac:dyDescent="0.25">
      <c r="F651" s="28">
        <f t="shared" si="10"/>
        <v>0</v>
      </c>
    </row>
    <row r="652" spans="6:6" x14ac:dyDescent="0.25">
      <c r="F652" s="28">
        <f t="shared" si="10"/>
        <v>0</v>
      </c>
    </row>
    <row r="653" spans="6:6" x14ac:dyDescent="0.25">
      <c r="F653" s="28">
        <f t="shared" si="10"/>
        <v>0</v>
      </c>
    </row>
    <row r="654" spans="6:6" x14ac:dyDescent="0.25">
      <c r="F654" s="28">
        <f t="shared" si="10"/>
        <v>0</v>
      </c>
    </row>
    <row r="655" spans="6:6" x14ac:dyDescent="0.25">
      <c r="F655" s="28">
        <f t="shared" si="10"/>
        <v>0</v>
      </c>
    </row>
    <row r="656" spans="6:6" x14ac:dyDescent="0.25">
      <c r="F656" s="28">
        <f t="shared" si="10"/>
        <v>0</v>
      </c>
    </row>
    <row r="657" spans="6:6" x14ac:dyDescent="0.25">
      <c r="F657" s="28">
        <f t="shared" si="10"/>
        <v>0</v>
      </c>
    </row>
    <row r="658" spans="6:6" x14ac:dyDescent="0.25">
      <c r="F658" s="28">
        <f t="shared" si="10"/>
        <v>0</v>
      </c>
    </row>
    <row r="659" spans="6:6" x14ac:dyDescent="0.25">
      <c r="F659" s="28">
        <f t="shared" si="10"/>
        <v>0</v>
      </c>
    </row>
    <row r="660" spans="6:6" x14ac:dyDescent="0.25">
      <c r="F660" s="28">
        <f t="shared" si="10"/>
        <v>0</v>
      </c>
    </row>
    <row r="661" spans="6:6" x14ac:dyDescent="0.25">
      <c r="F661" s="28">
        <f t="shared" si="10"/>
        <v>0</v>
      </c>
    </row>
    <row r="662" spans="6:6" x14ac:dyDescent="0.25">
      <c r="F662" s="28">
        <f t="shared" si="10"/>
        <v>0</v>
      </c>
    </row>
    <row r="663" spans="6:6" x14ac:dyDescent="0.25">
      <c r="F663" s="28">
        <f t="shared" si="10"/>
        <v>0</v>
      </c>
    </row>
    <row r="664" spans="6:6" x14ac:dyDescent="0.25">
      <c r="F664" s="28">
        <f t="shared" si="10"/>
        <v>0</v>
      </c>
    </row>
    <row r="665" spans="6:6" x14ac:dyDescent="0.25">
      <c r="F665" s="28">
        <f t="shared" si="10"/>
        <v>0</v>
      </c>
    </row>
    <row r="666" spans="6:6" x14ac:dyDescent="0.25">
      <c r="F666" s="28">
        <f t="shared" si="10"/>
        <v>0</v>
      </c>
    </row>
    <row r="667" spans="6:6" x14ac:dyDescent="0.25">
      <c r="F667" s="28">
        <f t="shared" si="10"/>
        <v>0</v>
      </c>
    </row>
    <row r="668" spans="6:6" x14ac:dyDescent="0.25">
      <c r="F668" s="28">
        <f t="shared" si="10"/>
        <v>0</v>
      </c>
    </row>
    <row r="669" spans="6:6" x14ac:dyDescent="0.25">
      <c r="F669" s="28">
        <f t="shared" si="10"/>
        <v>0</v>
      </c>
    </row>
    <row r="670" spans="6:6" x14ac:dyDescent="0.25">
      <c r="F670" s="28">
        <f t="shared" si="10"/>
        <v>0</v>
      </c>
    </row>
    <row r="671" spans="6:6" x14ac:dyDescent="0.25">
      <c r="F671" s="28">
        <f t="shared" si="10"/>
        <v>0</v>
      </c>
    </row>
    <row r="672" spans="6:6" x14ac:dyDescent="0.25">
      <c r="F672" s="28">
        <f t="shared" si="10"/>
        <v>0</v>
      </c>
    </row>
    <row r="673" spans="6:6" x14ac:dyDescent="0.25">
      <c r="F673" s="28">
        <f t="shared" si="10"/>
        <v>0</v>
      </c>
    </row>
    <row r="674" spans="6:6" x14ac:dyDescent="0.25">
      <c r="F674" s="28">
        <f t="shared" si="10"/>
        <v>0</v>
      </c>
    </row>
    <row r="675" spans="6:6" x14ac:dyDescent="0.25">
      <c r="F675" s="28">
        <f t="shared" si="10"/>
        <v>0</v>
      </c>
    </row>
    <row r="676" spans="6:6" x14ac:dyDescent="0.25">
      <c r="F676" s="28">
        <f t="shared" si="10"/>
        <v>0</v>
      </c>
    </row>
    <row r="677" spans="6:6" x14ac:dyDescent="0.25">
      <c r="F677" s="28">
        <f t="shared" si="10"/>
        <v>0</v>
      </c>
    </row>
    <row r="678" spans="6:6" x14ac:dyDescent="0.25">
      <c r="F678" s="28">
        <f t="shared" si="10"/>
        <v>0</v>
      </c>
    </row>
    <row r="679" spans="6:6" x14ac:dyDescent="0.25">
      <c r="F679" s="28">
        <f t="shared" si="10"/>
        <v>0</v>
      </c>
    </row>
    <row r="680" spans="6:6" x14ac:dyDescent="0.25">
      <c r="F680" s="28">
        <f t="shared" si="10"/>
        <v>0</v>
      </c>
    </row>
    <row r="681" spans="6:6" x14ac:dyDescent="0.25">
      <c r="F681" s="28">
        <f t="shared" si="10"/>
        <v>0</v>
      </c>
    </row>
    <row r="682" spans="6:6" x14ac:dyDescent="0.25">
      <c r="F682" s="28">
        <f t="shared" si="10"/>
        <v>0</v>
      </c>
    </row>
    <row r="683" spans="6:6" x14ac:dyDescent="0.25">
      <c r="F683" s="28">
        <f t="shared" si="10"/>
        <v>0</v>
      </c>
    </row>
    <row r="684" spans="6:6" x14ac:dyDescent="0.25">
      <c r="F684" s="28">
        <f t="shared" si="10"/>
        <v>0</v>
      </c>
    </row>
    <row r="685" spans="6:6" x14ac:dyDescent="0.25">
      <c r="F685" s="28">
        <f t="shared" si="10"/>
        <v>0</v>
      </c>
    </row>
    <row r="686" spans="6:6" x14ac:dyDescent="0.25">
      <c r="F686" s="28">
        <f t="shared" si="10"/>
        <v>0</v>
      </c>
    </row>
    <row r="687" spans="6:6" x14ac:dyDescent="0.25">
      <c r="F687" s="28">
        <f t="shared" si="10"/>
        <v>0</v>
      </c>
    </row>
    <row r="688" spans="6:6" x14ac:dyDescent="0.25">
      <c r="F688" s="28">
        <f t="shared" si="10"/>
        <v>0</v>
      </c>
    </row>
    <row r="689" spans="6:6" x14ac:dyDescent="0.25">
      <c r="F689" s="28">
        <f t="shared" si="10"/>
        <v>0</v>
      </c>
    </row>
    <row r="690" spans="6:6" x14ac:dyDescent="0.25">
      <c r="F690" s="28">
        <f t="shared" si="10"/>
        <v>0</v>
      </c>
    </row>
    <row r="691" spans="6:6" x14ac:dyDescent="0.25">
      <c r="F691" s="28">
        <f t="shared" si="10"/>
        <v>0</v>
      </c>
    </row>
    <row r="692" spans="6:6" x14ac:dyDescent="0.25">
      <c r="F692" s="28">
        <f t="shared" si="10"/>
        <v>0</v>
      </c>
    </row>
    <row r="693" spans="6:6" x14ac:dyDescent="0.25">
      <c r="F693" s="28">
        <f t="shared" si="10"/>
        <v>0</v>
      </c>
    </row>
    <row r="694" spans="6:6" x14ac:dyDescent="0.25">
      <c r="F694" s="28">
        <f t="shared" si="10"/>
        <v>0</v>
      </c>
    </row>
    <row r="695" spans="6:6" x14ac:dyDescent="0.25">
      <c r="F695" s="28">
        <f t="shared" si="10"/>
        <v>0</v>
      </c>
    </row>
    <row r="696" spans="6:6" x14ac:dyDescent="0.25">
      <c r="F696" s="28">
        <f t="shared" si="10"/>
        <v>0</v>
      </c>
    </row>
    <row r="697" spans="6:6" x14ac:dyDescent="0.25">
      <c r="F697" s="28">
        <f t="shared" si="10"/>
        <v>0</v>
      </c>
    </row>
    <row r="698" spans="6:6" x14ac:dyDescent="0.25">
      <c r="F698" s="28">
        <f t="shared" si="10"/>
        <v>0</v>
      </c>
    </row>
    <row r="699" spans="6:6" x14ac:dyDescent="0.25">
      <c r="F699" s="28">
        <f t="shared" si="10"/>
        <v>0</v>
      </c>
    </row>
    <row r="700" spans="6:6" x14ac:dyDescent="0.25">
      <c r="F700" s="28">
        <f t="shared" si="10"/>
        <v>0</v>
      </c>
    </row>
    <row r="701" spans="6:6" x14ac:dyDescent="0.25">
      <c r="F701" s="28">
        <f t="shared" si="10"/>
        <v>0</v>
      </c>
    </row>
    <row r="702" spans="6:6" x14ac:dyDescent="0.25">
      <c r="F702" s="28">
        <f t="shared" si="10"/>
        <v>0</v>
      </c>
    </row>
    <row r="703" spans="6:6" x14ac:dyDescent="0.25">
      <c r="F703" s="28">
        <f t="shared" si="10"/>
        <v>0</v>
      </c>
    </row>
    <row r="704" spans="6:6" x14ac:dyDescent="0.25">
      <c r="F704" s="28">
        <f t="shared" si="10"/>
        <v>0</v>
      </c>
    </row>
    <row r="705" spans="6:6" x14ac:dyDescent="0.25">
      <c r="F705" s="28">
        <f t="shared" si="10"/>
        <v>0</v>
      </c>
    </row>
    <row r="706" spans="6:6" x14ac:dyDescent="0.25">
      <c r="F706" s="28">
        <f t="shared" ref="F706:F769" si="11">+E706-A706</f>
        <v>0</v>
      </c>
    </row>
    <row r="707" spans="6:6" x14ac:dyDescent="0.25">
      <c r="F707" s="28">
        <f t="shared" si="11"/>
        <v>0</v>
      </c>
    </row>
    <row r="708" spans="6:6" x14ac:dyDescent="0.25">
      <c r="F708" s="28">
        <f t="shared" si="11"/>
        <v>0</v>
      </c>
    </row>
    <row r="709" spans="6:6" x14ac:dyDescent="0.25">
      <c r="F709" s="28">
        <f t="shared" si="11"/>
        <v>0</v>
      </c>
    </row>
    <row r="710" spans="6:6" x14ac:dyDescent="0.25">
      <c r="F710" s="28">
        <f t="shared" si="11"/>
        <v>0</v>
      </c>
    </row>
    <row r="711" spans="6:6" x14ac:dyDescent="0.25">
      <c r="F711" s="28">
        <f t="shared" si="11"/>
        <v>0</v>
      </c>
    </row>
    <row r="712" spans="6:6" x14ac:dyDescent="0.25">
      <c r="F712" s="28">
        <f t="shared" si="11"/>
        <v>0</v>
      </c>
    </row>
    <row r="713" spans="6:6" x14ac:dyDescent="0.25">
      <c r="F713" s="28">
        <f t="shared" si="11"/>
        <v>0</v>
      </c>
    </row>
    <row r="714" spans="6:6" x14ac:dyDescent="0.25">
      <c r="F714" s="28">
        <f t="shared" si="11"/>
        <v>0</v>
      </c>
    </row>
    <row r="715" spans="6:6" x14ac:dyDescent="0.25">
      <c r="F715" s="28">
        <f t="shared" si="11"/>
        <v>0</v>
      </c>
    </row>
    <row r="716" spans="6:6" x14ac:dyDescent="0.25">
      <c r="F716" s="28">
        <f t="shared" si="11"/>
        <v>0</v>
      </c>
    </row>
    <row r="717" spans="6:6" x14ac:dyDescent="0.25">
      <c r="F717" s="28">
        <f t="shared" si="11"/>
        <v>0</v>
      </c>
    </row>
    <row r="718" spans="6:6" x14ac:dyDescent="0.25">
      <c r="F718" s="28">
        <f t="shared" si="11"/>
        <v>0</v>
      </c>
    </row>
    <row r="719" spans="6:6" x14ac:dyDescent="0.25">
      <c r="F719" s="28">
        <f t="shared" si="11"/>
        <v>0</v>
      </c>
    </row>
    <row r="720" spans="6:6" x14ac:dyDescent="0.25">
      <c r="F720" s="28">
        <f t="shared" si="11"/>
        <v>0</v>
      </c>
    </row>
    <row r="721" spans="6:6" x14ac:dyDescent="0.25">
      <c r="F721" s="28">
        <f t="shared" si="11"/>
        <v>0</v>
      </c>
    </row>
    <row r="722" spans="6:6" x14ac:dyDescent="0.25">
      <c r="F722" s="28">
        <f t="shared" si="11"/>
        <v>0</v>
      </c>
    </row>
    <row r="723" spans="6:6" x14ac:dyDescent="0.25">
      <c r="F723" s="28">
        <f t="shared" si="11"/>
        <v>0</v>
      </c>
    </row>
    <row r="724" spans="6:6" x14ac:dyDescent="0.25">
      <c r="F724" s="28">
        <f t="shared" si="11"/>
        <v>0</v>
      </c>
    </row>
    <row r="725" spans="6:6" x14ac:dyDescent="0.25">
      <c r="F725" s="28">
        <f t="shared" si="11"/>
        <v>0</v>
      </c>
    </row>
    <row r="726" spans="6:6" x14ac:dyDescent="0.25">
      <c r="F726" s="28">
        <f t="shared" si="11"/>
        <v>0</v>
      </c>
    </row>
    <row r="727" spans="6:6" x14ac:dyDescent="0.25">
      <c r="F727" s="28">
        <f t="shared" si="11"/>
        <v>0</v>
      </c>
    </row>
    <row r="728" spans="6:6" x14ac:dyDescent="0.25">
      <c r="F728" s="28">
        <f t="shared" si="11"/>
        <v>0</v>
      </c>
    </row>
    <row r="729" spans="6:6" x14ac:dyDescent="0.25">
      <c r="F729" s="28">
        <f t="shared" si="11"/>
        <v>0</v>
      </c>
    </row>
    <row r="730" spans="6:6" x14ac:dyDescent="0.25">
      <c r="F730" s="28">
        <f t="shared" si="11"/>
        <v>0</v>
      </c>
    </row>
    <row r="731" spans="6:6" x14ac:dyDescent="0.25">
      <c r="F731" s="28">
        <f t="shared" si="11"/>
        <v>0</v>
      </c>
    </row>
    <row r="732" spans="6:6" x14ac:dyDescent="0.25">
      <c r="F732" s="28">
        <f t="shared" si="11"/>
        <v>0</v>
      </c>
    </row>
    <row r="733" spans="6:6" x14ac:dyDescent="0.25">
      <c r="F733" s="28">
        <f t="shared" si="11"/>
        <v>0</v>
      </c>
    </row>
    <row r="734" spans="6:6" x14ac:dyDescent="0.25">
      <c r="F734" s="28">
        <f t="shared" si="11"/>
        <v>0</v>
      </c>
    </row>
    <row r="735" spans="6:6" x14ac:dyDescent="0.25">
      <c r="F735" s="28">
        <f t="shared" si="11"/>
        <v>0</v>
      </c>
    </row>
    <row r="736" spans="6:6" x14ac:dyDescent="0.25">
      <c r="F736" s="28">
        <f t="shared" si="11"/>
        <v>0</v>
      </c>
    </row>
    <row r="737" spans="6:6" x14ac:dyDescent="0.25">
      <c r="F737" s="28">
        <f t="shared" si="11"/>
        <v>0</v>
      </c>
    </row>
    <row r="738" spans="6:6" x14ac:dyDescent="0.25">
      <c r="F738" s="28">
        <f t="shared" si="11"/>
        <v>0</v>
      </c>
    </row>
    <row r="739" spans="6:6" x14ac:dyDescent="0.25">
      <c r="F739" s="28">
        <f t="shared" si="11"/>
        <v>0</v>
      </c>
    </row>
    <row r="740" spans="6:6" x14ac:dyDescent="0.25">
      <c r="F740" s="28">
        <f t="shared" si="11"/>
        <v>0</v>
      </c>
    </row>
    <row r="741" spans="6:6" x14ac:dyDescent="0.25">
      <c r="F741" s="28">
        <f t="shared" si="11"/>
        <v>0</v>
      </c>
    </row>
    <row r="742" spans="6:6" x14ac:dyDescent="0.25">
      <c r="F742" s="28">
        <f t="shared" si="11"/>
        <v>0</v>
      </c>
    </row>
    <row r="743" spans="6:6" x14ac:dyDescent="0.25">
      <c r="F743" s="28">
        <f t="shared" si="11"/>
        <v>0</v>
      </c>
    </row>
    <row r="744" spans="6:6" x14ac:dyDescent="0.25">
      <c r="F744" s="28">
        <f t="shared" si="11"/>
        <v>0</v>
      </c>
    </row>
    <row r="745" spans="6:6" x14ac:dyDescent="0.25">
      <c r="F745" s="28">
        <f t="shared" si="11"/>
        <v>0</v>
      </c>
    </row>
    <row r="746" spans="6:6" x14ac:dyDescent="0.25">
      <c r="F746" s="28">
        <f t="shared" si="11"/>
        <v>0</v>
      </c>
    </row>
    <row r="747" spans="6:6" x14ac:dyDescent="0.25">
      <c r="F747" s="28">
        <f t="shared" si="11"/>
        <v>0</v>
      </c>
    </row>
    <row r="748" spans="6:6" x14ac:dyDescent="0.25">
      <c r="F748" s="28">
        <f t="shared" si="11"/>
        <v>0</v>
      </c>
    </row>
    <row r="749" spans="6:6" x14ac:dyDescent="0.25">
      <c r="F749" s="28">
        <f t="shared" si="11"/>
        <v>0</v>
      </c>
    </row>
    <row r="750" spans="6:6" x14ac:dyDescent="0.25">
      <c r="F750" s="28">
        <f t="shared" si="11"/>
        <v>0</v>
      </c>
    </row>
    <row r="751" spans="6:6" x14ac:dyDescent="0.25">
      <c r="F751" s="28">
        <f t="shared" si="11"/>
        <v>0</v>
      </c>
    </row>
    <row r="752" spans="6:6" x14ac:dyDescent="0.25">
      <c r="F752" s="28">
        <f t="shared" si="11"/>
        <v>0</v>
      </c>
    </row>
    <row r="753" spans="6:6" x14ac:dyDescent="0.25">
      <c r="F753" s="28">
        <f t="shared" si="11"/>
        <v>0</v>
      </c>
    </row>
    <row r="754" spans="6:6" x14ac:dyDescent="0.25">
      <c r="F754" s="28">
        <f t="shared" si="11"/>
        <v>0</v>
      </c>
    </row>
    <row r="755" spans="6:6" x14ac:dyDescent="0.25">
      <c r="F755" s="28">
        <f t="shared" si="11"/>
        <v>0</v>
      </c>
    </row>
    <row r="756" spans="6:6" x14ac:dyDescent="0.25">
      <c r="F756" s="28">
        <f t="shared" si="11"/>
        <v>0</v>
      </c>
    </row>
    <row r="757" spans="6:6" x14ac:dyDescent="0.25">
      <c r="F757" s="28">
        <f t="shared" si="11"/>
        <v>0</v>
      </c>
    </row>
    <row r="758" spans="6:6" x14ac:dyDescent="0.25">
      <c r="F758" s="28">
        <f t="shared" si="11"/>
        <v>0</v>
      </c>
    </row>
    <row r="759" spans="6:6" x14ac:dyDescent="0.25">
      <c r="F759" s="28">
        <f t="shared" si="11"/>
        <v>0</v>
      </c>
    </row>
    <row r="760" spans="6:6" x14ac:dyDescent="0.25">
      <c r="F760" s="28">
        <f t="shared" si="11"/>
        <v>0</v>
      </c>
    </row>
    <row r="761" spans="6:6" x14ac:dyDescent="0.25">
      <c r="F761" s="28">
        <f t="shared" si="11"/>
        <v>0</v>
      </c>
    </row>
    <row r="762" spans="6:6" x14ac:dyDescent="0.25">
      <c r="F762" s="28">
        <f t="shared" si="11"/>
        <v>0</v>
      </c>
    </row>
    <row r="763" spans="6:6" x14ac:dyDescent="0.25">
      <c r="F763" s="28">
        <f t="shared" si="11"/>
        <v>0</v>
      </c>
    </row>
    <row r="764" spans="6:6" x14ac:dyDescent="0.25">
      <c r="F764" s="28">
        <f t="shared" si="11"/>
        <v>0</v>
      </c>
    </row>
    <row r="765" spans="6:6" x14ac:dyDescent="0.25">
      <c r="F765" s="28">
        <f t="shared" si="11"/>
        <v>0</v>
      </c>
    </row>
    <row r="766" spans="6:6" x14ac:dyDescent="0.25">
      <c r="F766" s="28">
        <f t="shared" si="11"/>
        <v>0</v>
      </c>
    </row>
    <row r="767" spans="6:6" x14ac:dyDescent="0.25">
      <c r="F767" s="28">
        <f t="shared" si="11"/>
        <v>0</v>
      </c>
    </row>
    <row r="768" spans="6:6" x14ac:dyDescent="0.25">
      <c r="F768" s="28">
        <f t="shared" si="11"/>
        <v>0</v>
      </c>
    </row>
    <row r="769" spans="6:6" x14ac:dyDescent="0.25">
      <c r="F769" s="28">
        <f t="shared" si="11"/>
        <v>0</v>
      </c>
    </row>
    <row r="770" spans="6:6" x14ac:dyDescent="0.25">
      <c r="F770" s="28">
        <f t="shared" ref="F770:F833" si="12">+E770-A770</f>
        <v>0</v>
      </c>
    </row>
    <row r="771" spans="6:6" x14ac:dyDescent="0.25">
      <c r="F771" s="28">
        <f t="shared" si="12"/>
        <v>0</v>
      </c>
    </row>
    <row r="772" spans="6:6" x14ac:dyDescent="0.25">
      <c r="F772" s="28">
        <f t="shared" si="12"/>
        <v>0</v>
      </c>
    </row>
    <row r="773" spans="6:6" x14ac:dyDescent="0.25">
      <c r="F773" s="28">
        <f t="shared" si="12"/>
        <v>0</v>
      </c>
    </row>
    <row r="774" spans="6:6" x14ac:dyDescent="0.25">
      <c r="F774" s="28">
        <f t="shared" si="12"/>
        <v>0</v>
      </c>
    </row>
    <row r="775" spans="6:6" x14ac:dyDescent="0.25">
      <c r="F775" s="28">
        <f t="shared" si="12"/>
        <v>0</v>
      </c>
    </row>
    <row r="776" spans="6:6" x14ac:dyDescent="0.25">
      <c r="F776" s="28">
        <f t="shared" si="12"/>
        <v>0</v>
      </c>
    </row>
    <row r="777" spans="6:6" x14ac:dyDescent="0.25">
      <c r="F777" s="28">
        <f t="shared" si="12"/>
        <v>0</v>
      </c>
    </row>
    <row r="778" spans="6:6" x14ac:dyDescent="0.25">
      <c r="F778" s="28">
        <f t="shared" si="12"/>
        <v>0</v>
      </c>
    </row>
    <row r="779" spans="6:6" x14ac:dyDescent="0.25">
      <c r="F779" s="28">
        <f t="shared" si="12"/>
        <v>0</v>
      </c>
    </row>
    <row r="780" spans="6:6" x14ac:dyDescent="0.25">
      <c r="F780" s="28">
        <f t="shared" si="12"/>
        <v>0</v>
      </c>
    </row>
    <row r="781" spans="6:6" x14ac:dyDescent="0.25">
      <c r="F781" s="28">
        <f t="shared" si="12"/>
        <v>0</v>
      </c>
    </row>
    <row r="782" spans="6:6" x14ac:dyDescent="0.25">
      <c r="F782" s="28">
        <f t="shared" si="12"/>
        <v>0</v>
      </c>
    </row>
    <row r="783" spans="6:6" x14ac:dyDescent="0.25">
      <c r="F783" s="28">
        <f t="shared" si="12"/>
        <v>0</v>
      </c>
    </row>
    <row r="784" spans="6:6" x14ac:dyDescent="0.25">
      <c r="F784" s="28">
        <f t="shared" si="12"/>
        <v>0</v>
      </c>
    </row>
    <row r="785" spans="6:6" x14ac:dyDescent="0.25">
      <c r="F785" s="28">
        <f t="shared" si="12"/>
        <v>0</v>
      </c>
    </row>
    <row r="786" spans="6:6" x14ac:dyDescent="0.25">
      <c r="F786" s="28">
        <f t="shared" si="12"/>
        <v>0</v>
      </c>
    </row>
    <row r="787" spans="6:6" x14ac:dyDescent="0.25">
      <c r="F787" s="28">
        <f t="shared" si="12"/>
        <v>0</v>
      </c>
    </row>
    <row r="788" spans="6:6" x14ac:dyDescent="0.25">
      <c r="F788" s="28">
        <f t="shared" si="12"/>
        <v>0</v>
      </c>
    </row>
    <row r="789" spans="6:6" x14ac:dyDescent="0.25">
      <c r="F789" s="28">
        <f t="shared" si="12"/>
        <v>0</v>
      </c>
    </row>
    <row r="790" spans="6:6" x14ac:dyDescent="0.25">
      <c r="F790" s="28">
        <f t="shared" si="12"/>
        <v>0</v>
      </c>
    </row>
    <row r="791" spans="6:6" x14ac:dyDescent="0.25">
      <c r="F791" s="28">
        <f t="shared" si="12"/>
        <v>0</v>
      </c>
    </row>
    <row r="792" spans="6:6" x14ac:dyDescent="0.25">
      <c r="F792" s="28">
        <f t="shared" si="12"/>
        <v>0</v>
      </c>
    </row>
    <row r="793" spans="6:6" x14ac:dyDescent="0.25">
      <c r="F793" s="28">
        <f t="shared" si="12"/>
        <v>0</v>
      </c>
    </row>
    <row r="794" spans="6:6" x14ac:dyDescent="0.25">
      <c r="F794" s="28">
        <f t="shared" si="12"/>
        <v>0</v>
      </c>
    </row>
    <row r="795" spans="6:6" x14ac:dyDescent="0.25">
      <c r="F795" s="28">
        <f t="shared" si="12"/>
        <v>0</v>
      </c>
    </row>
    <row r="796" spans="6:6" x14ac:dyDescent="0.25">
      <c r="F796" s="28">
        <f t="shared" si="12"/>
        <v>0</v>
      </c>
    </row>
    <row r="797" spans="6:6" x14ac:dyDescent="0.25">
      <c r="F797" s="28">
        <f t="shared" si="12"/>
        <v>0</v>
      </c>
    </row>
    <row r="798" spans="6:6" x14ac:dyDescent="0.25">
      <c r="F798" s="28">
        <f t="shared" si="12"/>
        <v>0</v>
      </c>
    </row>
    <row r="799" spans="6:6" x14ac:dyDescent="0.25">
      <c r="F799" s="28">
        <f t="shared" si="12"/>
        <v>0</v>
      </c>
    </row>
    <row r="800" spans="6:6" x14ac:dyDescent="0.25">
      <c r="F800" s="28">
        <f t="shared" si="12"/>
        <v>0</v>
      </c>
    </row>
    <row r="801" spans="6:6" x14ac:dyDescent="0.25">
      <c r="F801" s="28">
        <f t="shared" si="12"/>
        <v>0</v>
      </c>
    </row>
    <row r="802" spans="6:6" x14ac:dyDescent="0.25">
      <c r="F802" s="28">
        <f t="shared" si="12"/>
        <v>0</v>
      </c>
    </row>
    <row r="803" spans="6:6" x14ac:dyDescent="0.25">
      <c r="F803" s="28">
        <f t="shared" si="12"/>
        <v>0</v>
      </c>
    </row>
    <row r="804" spans="6:6" x14ac:dyDescent="0.25">
      <c r="F804" s="28">
        <f t="shared" si="12"/>
        <v>0</v>
      </c>
    </row>
    <row r="805" spans="6:6" x14ac:dyDescent="0.25">
      <c r="F805" s="28">
        <f t="shared" si="12"/>
        <v>0</v>
      </c>
    </row>
    <row r="806" spans="6:6" x14ac:dyDescent="0.25">
      <c r="F806" s="28">
        <f t="shared" si="12"/>
        <v>0</v>
      </c>
    </row>
    <row r="807" spans="6:6" x14ac:dyDescent="0.25">
      <c r="F807" s="28">
        <f t="shared" si="12"/>
        <v>0</v>
      </c>
    </row>
    <row r="808" spans="6:6" x14ac:dyDescent="0.25">
      <c r="F808" s="28">
        <f t="shared" si="12"/>
        <v>0</v>
      </c>
    </row>
    <row r="809" spans="6:6" x14ac:dyDescent="0.25">
      <c r="F809" s="28">
        <f t="shared" si="12"/>
        <v>0</v>
      </c>
    </row>
    <row r="810" spans="6:6" x14ac:dyDescent="0.25">
      <c r="F810" s="28">
        <f t="shared" si="12"/>
        <v>0</v>
      </c>
    </row>
    <row r="811" spans="6:6" x14ac:dyDescent="0.25">
      <c r="F811" s="28">
        <f t="shared" si="12"/>
        <v>0</v>
      </c>
    </row>
    <row r="812" spans="6:6" x14ac:dyDescent="0.25">
      <c r="F812" s="28">
        <f t="shared" si="12"/>
        <v>0</v>
      </c>
    </row>
    <row r="813" spans="6:6" x14ac:dyDescent="0.25">
      <c r="F813" s="28">
        <f t="shared" si="12"/>
        <v>0</v>
      </c>
    </row>
    <row r="814" spans="6:6" x14ac:dyDescent="0.25">
      <c r="F814" s="28">
        <f t="shared" si="12"/>
        <v>0</v>
      </c>
    </row>
    <row r="815" spans="6:6" x14ac:dyDescent="0.25">
      <c r="F815" s="28">
        <f t="shared" si="12"/>
        <v>0</v>
      </c>
    </row>
    <row r="816" spans="6:6" x14ac:dyDescent="0.25">
      <c r="F816" s="28">
        <f t="shared" si="12"/>
        <v>0</v>
      </c>
    </row>
    <row r="817" spans="6:6" x14ac:dyDescent="0.25">
      <c r="F817" s="28">
        <f t="shared" si="12"/>
        <v>0</v>
      </c>
    </row>
    <row r="818" spans="6:6" x14ac:dyDescent="0.25">
      <c r="F818" s="28">
        <f t="shared" si="12"/>
        <v>0</v>
      </c>
    </row>
    <row r="819" spans="6:6" x14ac:dyDescent="0.25">
      <c r="F819" s="28">
        <f t="shared" si="12"/>
        <v>0</v>
      </c>
    </row>
    <row r="820" spans="6:6" x14ac:dyDescent="0.25">
      <c r="F820" s="28">
        <f t="shared" si="12"/>
        <v>0</v>
      </c>
    </row>
    <row r="821" spans="6:6" x14ac:dyDescent="0.25">
      <c r="F821" s="28">
        <f t="shared" si="12"/>
        <v>0</v>
      </c>
    </row>
    <row r="822" spans="6:6" x14ac:dyDescent="0.25">
      <c r="F822" s="28">
        <f t="shared" si="12"/>
        <v>0</v>
      </c>
    </row>
    <row r="823" spans="6:6" x14ac:dyDescent="0.25">
      <c r="F823" s="28">
        <f t="shared" si="12"/>
        <v>0</v>
      </c>
    </row>
    <row r="824" spans="6:6" x14ac:dyDescent="0.25">
      <c r="F824" s="28">
        <f t="shared" si="12"/>
        <v>0</v>
      </c>
    </row>
    <row r="825" spans="6:6" x14ac:dyDescent="0.25">
      <c r="F825" s="28">
        <f t="shared" si="12"/>
        <v>0</v>
      </c>
    </row>
    <row r="826" spans="6:6" x14ac:dyDescent="0.25">
      <c r="F826" s="28">
        <f t="shared" si="12"/>
        <v>0</v>
      </c>
    </row>
    <row r="827" spans="6:6" x14ac:dyDescent="0.25">
      <c r="F827" s="28">
        <f t="shared" si="12"/>
        <v>0</v>
      </c>
    </row>
    <row r="828" spans="6:6" x14ac:dyDescent="0.25">
      <c r="F828" s="28">
        <f t="shared" si="12"/>
        <v>0</v>
      </c>
    </row>
    <row r="829" spans="6:6" x14ac:dyDescent="0.25">
      <c r="F829" s="28">
        <f t="shared" si="12"/>
        <v>0</v>
      </c>
    </row>
    <row r="830" spans="6:6" x14ac:dyDescent="0.25">
      <c r="F830" s="28">
        <f t="shared" si="12"/>
        <v>0</v>
      </c>
    </row>
    <row r="831" spans="6:6" x14ac:dyDescent="0.25">
      <c r="F831" s="28">
        <f t="shared" si="12"/>
        <v>0</v>
      </c>
    </row>
    <row r="832" spans="6:6" x14ac:dyDescent="0.25">
      <c r="F832" s="28">
        <f t="shared" si="12"/>
        <v>0</v>
      </c>
    </row>
    <row r="833" spans="6:6" x14ac:dyDescent="0.25">
      <c r="F833" s="28">
        <f t="shared" si="12"/>
        <v>0</v>
      </c>
    </row>
    <row r="834" spans="6:6" x14ac:dyDescent="0.25">
      <c r="F834" s="28">
        <f t="shared" ref="F834:F897" si="13">+E834-A834</f>
        <v>0</v>
      </c>
    </row>
    <row r="835" spans="6:6" x14ac:dyDescent="0.25">
      <c r="F835" s="28">
        <f t="shared" si="13"/>
        <v>0</v>
      </c>
    </row>
    <row r="836" spans="6:6" x14ac:dyDescent="0.25">
      <c r="F836" s="28">
        <f t="shared" si="13"/>
        <v>0</v>
      </c>
    </row>
    <row r="837" spans="6:6" x14ac:dyDescent="0.25">
      <c r="F837" s="28">
        <f t="shared" si="13"/>
        <v>0</v>
      </c>
    </row>
    <row r="838" spans="6:6" x14ac:dyDescent="0.25">
      <c r="F838" s="28">
        <f t="shared" si="13"/>
        <v>0</v>
      </c>
    </row>
    <row r="839" spans="6:6" x14ac:dyDescent="0.25">
      <c r="F839" s="28">
        <f t="shared" si="13"/>
        <v>0</v>
      </c>
    </row>
    <row r="840" spans="6:6" x14ac:dyDescent="0.25">
      <c r="F840" s="28">
        <f t="shared" si="13"/>
        <v>0</v>
      </c>
    </row>
    <row r="841" spans="6:6" x14ac:dyDescent="0.25">
      <c r="F841" s="28">
        <f t="shared" si="13"/>
        <v>0</v>
      </c>
    </row>
    <row r="842" spans="6:6" x14ac:dyDescent="0.25">
      <c r="F842" s="28">
        <f t="shared" si="13"/>
        <v>0</v>
      </c>
    </row>
    <row r="843" spans="6:6" x14ac:dyDescent="0.25">
      <c r="F843" s="28">
        <f t="shared" si="13"/>
        <v>0</v>
      </c>
    </row>
    <row r="844" spans="6:6" x14ac:dyDescent="0.25">
      <c r="F844" s="28">
        <f t="shared" si="13"/>
        <v>0</v>
      </c>
    </row>
    <row r="845" spans="6:6" x14ac:dyDescent="0.25">
      <c r="F845" s="28">
        <f t="shared" si="13"/>
        <v>0</v>
      </c>
    </row>
    <row r="846" spans="6:6" x14ac:dyDescent="0.25">
      <c r="F846" s="28">
        <f t="shared" si="13"/>
        <v>0</v>
      </c>
    </row>
    <row r="847" spans="6:6" x14ac:dyDescent="0.25">
      <c r="F847" s="28">
        <f t="shared" si="13"/>
        <v>0</v>
      </c>
    </row>
    <row r="848" spans="6:6" x14ac:dyDescent="0.25">
      <c r="F848" s="28">
        <f t="shared" si="13"/>
        <v>0</v>
      </c>
    </row>
    <row r="849" spans="6:6" x14ac:dyDescent="0.25">
      <c r="F849" s="28">
        <f t="shared" si="13"/>
        <v>0</v>
      </c>
    </row>
    <row r="850" spans="6:6" x14ac:dyDescent="0.25">
      <c r="F850" s="28">
        <f t="shared" si="13"/>
        <v>0</v>
      </c>
    </row>
    <row r="851" spans="6:6" x14ac:dyDescent="0.25">
      <c r="F851" s="28">
        <f t="shared" si="13"/>
        <v>0</v>
      </c>
    </row>
    <row r="852" spans="6:6" x14ac:dyDescent="0.25">
      <c r="F852" s="28">
        <f t="shared" si="13"/>
        <v>0</v>
      </c>
    </row>
    <row r="853" spans="6:6" x14ac:dyDescent="0.25">
      <c r="F853" s="28">
        <f t="shared" si="13"/>
        <v>0</v>
      </c>
    </row>
    <row r="854" spans="6:6" x14ac:dyDescent="0.25">
      <c r="F854" s="28">
        <f t="shared" si="13"/>
        <v>0</v>
      </c>
    </row>
    <row r="855" spans="6:6" x14ac:dyDescent="0.25">
      <c r="F855" s="28">
        <f t="shared" si="13"/>
        <v>0</v>
      </c>
    </row>
    <row r="856" spans="6:6" x14ac:dyDescent="0.25">
      <c r="F856" s="28">
        <f t="shared" si="13"/>
        <v>0</v>
      </c>
    </row>
    <row r="857" spans="6:6" x14ac:dyDescent="0.25">
      <c r="F857" s="28">
        <f t="shared" si="13"/>
        <v>0</v>
      </c>
    </row>
    <row r="858" spans="6:6" x14ac:dyDescent="0.25">
      <c r="F858" s="28">
        <f t="shared" si="13"/>
        <v>0</v>
      </c>
    </row>
    <row r="859" spans="6:6" x14ac:dyDescent="0.25">
      <c r="F859" s="28">
        <f t="shared" si="13"/>
        <v>0</v>
      </c>
    </row>
    <row r="860" spans="6:6" x14ac:dyDescent="0.25">
      <c r="F860" s="28">
        <f t="shared" si="13"/>
        <v>0</v>
      </c>
    </row>
    <row r="861" spans="6:6" x14ac:dyDescent="0.25">
      <c r="F861" s="28">
        <f t="shared" si="13"/>
        <v>0</v>
      </c>
    </row>
    <row r="862" spans="6:6" x14ac:dyDescent="0.25">
      <c r="F862" s="28">
        <f t="shared" si="13"/>
        <v>0</v>
      </c>
    </row>
    <row r="863" spans="6:6" x14ac:dyDescent="0.25">
      <c r="F863" s="28">
        <f t="shared" si="13"/>
        <v>0</v>
      </c>
    </row>
    <row r="864" spans="6:6" x14ac:dyDescent="0.25">
      <c r="F864" s="28">
        <f t="shared" si="13"/>
        <v>0</v>
      </c>
    </row>
    <row r="865" spans="6:6" x14ac:dyDescent="0.25">
      <c r="F865" s="28">
        <f t="shared" si="13"/>
        <v>0</v>
      </c>
    </row>
    <row r="866" spans="6:6" x14ac:dyDescent="0.25">
      <c r="F866" s="28">
        <f t="shared" si="13"/>
        <v>0</v>
      </c>
    </row>
    <row r="867" spans="6:6" x14ac:dyDescent="0.25">
      <c r="F867" s="28">
        <f t="shared" si="13"/>
        <v>0</v>
      </c>
    </row>
    <row r="868" spans="6:6" x14ac:dyDescent="0.25">
      <c r="F868" s="28">
        <f t="shared" si="13"/>
        <v>0</v>
      </c>
    </row>
    <row r="869" spans="6:6" x14ac:dyDescent="0.25">
      <c r="F869" s="28">
        <f t="shared" si="13"/>
        <v>0</v>
      </c>
    </row>
    <row r="870" spans="6:6" x14ac:dyDescent="0.25">
      <c r="F870" s="28">
        <f t="shared" si="13"/>
        <v>0</v>
      </c>
    </row>
    <row r="871" spans="6:6" x14ac:dyDescent="0.25">
      <c r="F871" s="28">
        <f t="shared" si="13"/>
        <v>0</v>
      </c>
    </row>
    <row r="872" spans="6:6" x14ac:dyDescent="0.25">
      <c r="F872" s="28">
        <f t="shared" si="13"/>
        <v>0</v>
      </c>
    </row>
    <row r="873" spans="6:6" x14ac:dyDescent="0.25">
      <c r="F873" s="28">
        <f t="shared" si="13"/>
        <v>0</v>
      </c>
    </row>
    <row r="874" spans="6:6" x14ac:dyDescent="0.25">
      <c r="F874" s="28">
        <f t="shared" si="13"/>
        <v>0</v>
      </c>
    </row>
    <row r="875" spans="6:6" x14ac:dyDescent="0.25">
      <c r="F875" s="28">
        <f t="shared" si="13"/>
        <v>0</v>
      </c>
    </row>
    <row r="876" spans="6:6" x14ac:dyDescent="0.25">
      <c r="F876" s="28">
        <f t="shared" si="13"/>
        <v>0</v>
      </c>
    </row>
    <row r="877" spans="6:6" x14ac:dyDescent="0.25">
      <c r="F877" s="28">
        <f t="shared" si="13"/>
        <v>0</v>
      </c>
    </row>
    <row r="878" spans="6:6" x14ac:dyDescent="0.25">
      <c r="F878" s="28">
        <f t="shared" si="13"/>
        <v>0</v>
      </c>
    </row>
    <row r="879" spans="6:6" x14ac:dyDescent="0.25">
      <c r="F879" s="28">
        <f t="shared" si="13"/>
        <v>0</v>
      </c>
    </row>
    <row r="880" spans="6:6" x14ac:dyDescent="0.25">
      <c r="F880" s="28">
        <f t="shared" si="13"/>
        <v>0</v>
      </c>
    </row>
    <row r="881" spans="6:6" x14ac:dyDescent="0.25">
      <c r="F881" s="28">
        <f t="shared" si="13"/>
        <v>0</v>
      </c>
    </row>
    <row r="882" spans="6:6" x14ac:dyDescent="0.25">
      <c r="F882" s="28">
        <f t="shared" si="13"/>
        <v>0</v>
      </c>
    </row>
    <row r="883" spans="6:6" x14ac:dyDescent="0.25">
      <c r="F883" s="28">
        <f t="shared" si="13"/>
        <v>0</v>
      </c>
    </row>
    <row r="884" spans="6:6" x14ac:dyDescent="0.25">
      <c r="F884" s="28">
        <f t="shared" si="13"/>
        <v>0</v>
      </c>
    </row>
    <row r="885" spans="6:6" x14ac:dyDescent="0.25">
      <c r="F885" s="28">
        <f t="shared" si="13"/>
        <v>0</v>
      </c>
    </row>
    <row r="886" spans="6:6" x14ac:dyDescent="0.25">
      <c r="F886" s="28">
        <f t="shared" si="13"/>
        <v>0</v>
      </c>
    </row>
    <row r="887" spans="6:6" x14ac:dyDescent="0.25">
      <c r="F887" s="28">
        <f t="shared" si="13"/>
        <v>0</v>
      </c>
    </row>
    <row r="888" spans="6:6" x14ac:dyDescent="0.25">
      <c r="F888" s="28">
        <f t="shared" si="13"/>
        <v>0</v>
      </c>
    </row>
    <row r="889" spans="6:6" x14ac:dyDescent="0.25">
      <c r="F889" s="28">
        <f t="shared" si="13"/>
        <v>0</v>
      </c>
    </row>
    <row r="890" spans="6:6" x14ac:dyDescent="0.25">
      <c r="F890" s="28">
        <f t="shared" si="13"/>
        <v>0</v>
      </c>
    </row>
    <row r="891" spans="6:6" x14ac:dyDescent="0.25">
      <c r="F891" s="28">
        <f t="shared" si="13"/>
        <v>0</v>
      </c>
    </row>
    <row r="892" spans="6:6" x14ac:dyDescent="0.25">
      <c r="F892" s="28">
        <f t="shared" si="13"/>
        <v>0</v>
      </c>
    </row>
    <row r="893" spans="6:6" x14ac:dyDescent="0.25">
      <c r="F893" s="28">
        <f t="shared" si="13"/>
        <v>0</v>
      </c>
    </row>
    <row r="894" spans="6:6" x14ac:dyDescent="0.25">
      <c r="F894" s="28">
        <f t="shared" si="13"/>
        <v>0</v>
      </c>
    </row>
    <row r="895" spans="6:6" x14ac:dyDescent="0.25">
      <c r="F895" s="28">
        <f t="shared" si="13"/>
        <v>0</v>
      </c>
    </row>
    <row r="896" spans="6:6" x14ac:dyDescent="0.25">
      <c r="F896" s="28">
        <f t="shared" si="13"/>
        <v>0</v>
      </c>
    </row>
    <row r="897" spans="6:6" x14ac:dyDescent="0.25">
      <c r="F897" s="28">
        <f t="shared" si="13"/>
        <v>0</v>
      </c>
    </row>
    <row r="898" spans="6:6" x14ac:dyDescent="0.25">
      <c r="F898" s="28">
        <f t="shared" ref="F898:F961" si="14">+E898-A898</f>
        <v>0</v>
      </c>
    </row>
    <row r="899" spans="6:6" x14ac:dyDescent="0.25">
      <c r="F899" s="28">
        <f t="shared" si="14"/>
        <v>0</v>
      </c>
    </row>
    <row r="900" spans="6:6" x14ac:dyDescent="0.25">
      <c r="F900" s="28">
        <f t="shared" si="14"/>
        <v>0</v>
      </c>
    </row>
    <row r="901" spans="6:6" x14ac:dyDescent="0.25">
      <c r="F901" s="28">
        <f t="shared" si="14"/>
        <v>0</v>
      </c>
    </row>
    <row r="902" spans="6:6" x14ac:dyDescent="0.25">
      <c r="F902" s="28">
        <f t="shared" si="14"/>
        <v>0</v>
      </c>
    </row>
    <row r="903" spans="6:6" x14ac:dyDescent="0.25">
      <c r="F903" s="28">
        <f t="shared" si="14"/>
        <v>0</v>
      </c>
    </row>
    <row r="904" spans="6:6" x14ac:dyDescent="0.25">
      <c r="F904" s="28">
        <f t="shared" si="14"/>
        <v>0</v>
      </c>
    </row>
    <row r="905" spans="6:6" x14ac:dyDescent="0.25">
      <c r="F905" s="28">
        <f t="shared" si="14"/>
        <v>0</v>
      </c>
    </row>
    <row r="906" spans="6:6" x14ac:dyDescent="0.25">
      <c r="F906" s="28">
        <f t="shared" si="14"/>
        <v>0</v>
      </c>
    </row>
    <row r="907" spans="6:6" x14ac:dyDescent="0.25">
      <c r="F907" s="28">
        <f t="shared" si="14"/>
        <v>0</v>
      </c>
    </row>
    <row r="908" spans="6:6" x14ac:dyDescent="0.25">
      <c r="F908" s="28">
        <f t="shared" si="14"/>
        <v>0</v>
      </c>
    </row>
    <row r="909" spans="6:6" x14ac:dyDescent="0.25">
      <c r="F909" s="28">
        <f t="shared" si="14"/>
        <v>0</v>
      </c>
    </row>
    <row r="910" spans="6:6" x14ac:dyDescent="0.25">
      <c r="F910" s="28">
        <f t="shared" si="14"/>
        <v>0</v>
      </c>
    </row>
    <row r="911" spans="6:6" x14ac:dyDescent="0.25">
      <c r="F911" s="28">
        <f t="shared" si="14"/>
        <v>0</v>
      </c>
    </row>
    <row r="912" spans="6:6" x14ac:dyDescent="0.25">
      <c r="F912" s="28">
        <f t="shared" si="14"/>
        <v>0</v>
      </c>
    </row>
    <row r="913" spans="6:6" x14ac:dyDescent="0.25">
      <c r="F913" s="28">
        <f t="shared" si="14"/>
        <v>0</v>
      </c>
    </row>
    <row r="914" spans="6:6" x14ac:dyDescent="0.25">
      <c r="F914" s="28">
        <f t="shared" si="14"/>
        <v>0</v>
      </c>
    </row>
    <row r="915" spans="6:6" x14ac:dyDescent="0.25">
      <c r="F915" s="28">
        <f t="shared" si="14"/>
        <v>0</v>
      </c>
    </row>
    <row r="916" spans="6:6" x14ac:dyDescent="0.25">
      <c r="F916" s="28">
        <f t="shared" si="14"/>
        <v>0</v>
      </c>
    </row>
    <row r="917" spans="6:6" x14ac:dyDescent="0.25">
      <c r="F917" s="28">
        <f t="shared" si="14"/>
        <v>0</v>
      </c>
    </row>
    <row r="918" spans="6:6" x14ac:dyDescent="0.25">
      <c r="F918" s="28">
        <f t="shared" si="14"/>
        <v>0</v>
      </c>
    </row>
    <row r="919" spans="6:6" x14ac:dyDescent="0.25">
      <c r="F919" s="28">
        <f t="shared" si="14"/>
        <v>0</v>
      </c>
    </row>
    <row r="920" spans="6:6" x14ac:dyDescent="0.25">
      <c r="F920" s="28">
        <f t="shared" si="14"/>
        <v>0</v>
      </c>
    </row>
    <row r="921" spans="6:6" x14ac:dyDescent="0.25">
      <c r="F921" s="28">
        <f t="shared" si="14"/>
        <v>0</v>
      </c>
    </row>
    <row r="922" spans="6:6" x14ac:dyDescent="0.25">
      <c r="F922" s="28">
        <f t="shared" si="14"/>
        <v>0</v>
      </c>
    </row>
    <row r="923" spans="6:6" x14ac:dyDescent="0.25">
      <c r="F923" s="28">
        <f t="shared" si="14"/>
        <v>0</v>
      </c>
    </row>
    <row r="924" spans="6:6" x14ac:dyDescent="0.25">
      <c r="F924" s="28">
        <f t="shared" si="14"/>
        <v>0</v>
      </c>
    </row>
    <row r="925" spans="6:6" x14ac:dyDescent="0.25">
      <c r="F925" s="28">
        <f t="shared" si="14"/>
        <v>0</v>
      </c>
    </row>
    <row r="926" spans="6:6" x14ac:dyDescent="0.25">
      <c r="F926" s="28">
        <f t="shared" si="14"/>
        <v>0</v>
      </c>
    </row>
    <row r="927" spans="6:6" x14ac:dyDescent="0.25">
      <c r="F927" s="28">
        <f t="shared" si="14"/>
        <v>0</v>
      </c>
    </row>
    <row r="928" spans="6:6" x14ac:dyDescent="0.25">
      <c r="F928" s="28">
        <f t="shared" si="14"/>
        <v>0</v>
      </c>
    </row>
    <row r="929" spans="6:6" x14ac:dyDescent="0.25">
      <c r="F929" s="28">
        <f t="shared" si="14"/>
        <v>0</v>
      </c>
    </row>
    <row r="930" spans="6:6" x14ac:dyDescent="0.25">
      <c r="F930" s="28">
        <f t="shared" si="14"/>
        <v>0</v>
      </c>
    </row>
    <row r="931" spans="6:6" x14ac:dyDescent="0.25">
      <c r="F931" s="28">
        <f t="shared" si="14"/>
        <v>0</v>
      </c>
    </row>
    <row r="932" spans="6:6" x14ac:dyDescent="0.25">
      <c r="F932" s="28">
        <f t="shared" si="14"/>
        <v>0</v>
      </c>
    </row>
    <row r="933" spans="6:6" x14ac:dyDescent="0.25">
      <c r="F933" s="28">
        <f t="shared" si="14"/>
        <v>0</v>
      </c>
    </row>
    <row r="934" spans="6:6" x14ac:dyDescent="0.25">
      <c r="F934" s="28">
        <f t="shared" si="14"/>
        <v>0</v>
      </c>
    </row>
    <row r="935" spans="6:6" x14ac:dyDescent="0.25">
      <c r="F935" s="28">
        <f t="shared" si="14"/>
        <v>0</v>
      </c>
    </row>
    <row r="936" spans="6:6" x14ac:dyDescent="0.25">
      <c r="F936" s="28">
        <f t="shared" si="14"/>
        <v>0</v>
      </c>
    </row>
    <row r="937" spans="6:6" x14ac:dyDescent="0.25">
      <c r="F937" s="28">
        <f t="shared" si="14"/>
        <v>0</v>
      </c>
    </row>
    <row r="938" spans="6:6" x14ac:dyDescent="0.25">
      <c r="F938" s="28">
        <f t="shared" si="14"/>
        <v>0</v>
      </c>
    </row>
    <row r="939" spans="6:6" x14ac:dyDescent="0.25">
      <c r="F939" s="28">
        <f t="shared" si="14"/>
        <v>0</v>
      </c>
    </row>
    <row r="940" spans="6:6" x14ac:dyDescent="0.25">
      <c r="F940" s="28">
        <f t="shared" si="14"/>
        <v>0</v>
      </c>
    </row>
    <row r="941" spans="6:6" x14ac:dyDescent="0.25">
      <c r="F941" s="28">
        <f t="shared" si="14"/>
        <v>0</v>
      </c>
    </row>
    <row r="942" spans="6:6" x14ac:dyDescent="0.25">
      <c r="F942" s="28">
        <f t="shared" si="14"/>
        <v>0</v>
      </c>
    </row>
    <row r="943" spans="6:6" x14ac:dyDescent="0.25">
      <c r="F943" s="28">
        <f t="shared" si="14"/>
        <v>0</v>
      </c>
    </row>
    <row r="944" spans="6:6" x14ac:dyDescent="0.25">
      <c r="F944" s="28">
        <f t="shared" si="14"/>
        <v>0</v>
      </c>
    </row>
    <row r="945" spans="6:6" x14ac:dyDescent="0.25">
      <c r="F945" s="28">
        <f t="shared" si="14"/>
        <v>0</v>
      </c>
    </row>
    <row r="946" spans="6:6" x14ac:dyDescent="0.25">
      <c r="F946" s="28">
        <f t="shared" si="14"/>
        <v>0</v>
      </c>
    </row>
    <row r="947" spans="6:6" x14ac:dyDescent="0.25">
      <c r="F947" s="28">
        <f t="shared" si="14"/>
        <v>0</v>
      </c>
    </row>
    <row r="948" spans="6:6" x14ac:dyDescent="0.25">
      <c r="F948" s="28">
        <f t="shared" si="14"/>
        <v>0</v>
      </c>
    </row>
    <row r="949" spans="6:6" x14ac:dyDescent="0.25">
      <c r="F949" s="28">
        <f t="shared" si="14"/>
        <v>0</v>
      </c>
    </row>
    <row r="950" spans="6:6" x14ac:dyDescent="0.25">
      <c r="F950" s="28">
        <f t="shared" si="14"/>
        <v>0</v>
      </c>
    </row>
    <row r="951" spans="6:6" x14ac:dyDescent="0.25">
      <c r="F951" s="28">
        <f t="shared" si="14"/>
        <v>0</v>
      </c>
    </row>
    <row r="952" spans="6:6" x14ac:dyDescent="0.25">
      <c r="F952" s="28">
        <f t="shared" si="14"/>
        <v>0</v>
      </c>
    </row>
    <row r="953" spans="6:6" x14ac:dyDescent="0.25">
      <c r="F953" s="28">
        <f t="shared" si="14"/>
        <v>0</v>
      </c>
    </row>
    <row r="954" spans="6:6" x14ac:dyDescent="0.25">
      <c r="F954" s="28">
        <f t="shared" si="14"/>
        <v>0</v>
      </c>
    </row>
    <row r="955" spans="6:6" x14ac:dyDescent="0.25">
      <c r="F955" s="28">
        <f t="shared" si="14"/>
        <v>0</v>
      </c>
    </row>
    <row r="956" spans="6:6" x14ac:dyDescent="0.25">
      <c r="F956" s="28">
        <f t="shared" si="14"/>
        <v>0</v>
      </c>
    </row>
    <row r="957" spans="6:6" x14ac:dyDescent="0.25">
      <c r="F957" s="28">
        <f t="shared" si="14"/>
        <v>0</v>
      </c>
    </row>
    <row r="958" spans="6:6" x14ac:dyDescent="0.25">
      <c r="F958" s="28">
        <f t="shared" si="14"/>
        <v>0</v>
      </c>
    </row>
    <row r="959" spans="6:6" x14ac:dyDescent="0.25">
      <c r="F959" s="28">
        <f t="shared" si="14"/>
        <v>0</v>
      </c>
    </row>
    <row r="960" spans="6:6" x14ac:dyDescent="0.25">
      <c r="F960" s="28">
        <f t="shared" si="14"/>
        <v>0</v>
      </c>
    </row>
    <row r="961" spans="6:6" x14ac:dyDescent="0.25">
      <c r="F961" s="28">
        <f t="shared" si="14"/>
        <v>0</v>
      </c>
    </row>
    <row r="962" spans="6:6" x14ac:dyDescent="0.25">
      <c r="F962" s="28">
        <f t="shared" ref="F962:F1025" si="15">+E962-A962</f>
        <v>0</v>
      </c>
    </row>
    <row r="963" spans="6:6" x14ac:dyDescent="0.25">
      <c r="F963" s="28">
        <f t="shared" si="15"/>
        <v>0</v>
      </c>
    </row>
    <row r="964" spans="6:6" x14ac:dyDescent="0.25">
      <c r="F964" s="28">
        <f t="shared" si="15"/>
        <v>0</v>
      </c>
    </row>
    <row r="965" spans="6:6" x14ac:dyDescent="0.25">
      <c r="F965" s="28">
        <f t="shared" si="15"/>
        <v>0</v>
      </c>
    </row>
    <row r="966" spans="6:6" x14ac:dyDescent="0.25">
      <c r="F966" s="28">
        <f t="shared" si="15"/>
        <v>0</v>
      </c>
    </row>
    <row r="967" spans="6:6" x14ac:dyDescent="0.25">
      <c r="F967" s="28">
        <f t="shared" si="15"/>
        <v>0</v>
      </c>
    </row>
    <row r="968" spans="6:6" x14ac:dyDescent="0.25">
      <c r="F968" s="28">
        <f t="shared" si="15"/>
        <v>0</v>
      </c>
    </row>
    <row r="969" spans="6:6" x14ac:dyDescent="0.25">
      <c r="F969" s="28">
        <f t="shared" si="15"/>
        <v>0</v>
      </c>
    </row>
    <row r="970" spans="6:6" x14ac:dyDescent="0.25">
      <c r="F970" s="28">
        <f t="shared" si="15"/>
        <v>0</v>
      </c>
    </row>
    <row r="971" spans="6:6" x14ac:dyDescent="0.25">
      <c r="F971" s="28">
        <f t="shared" si="15"/>
        <v>0</v>
      </c>
    </row>
    <row r="972" spans="6:6" x14ac:dyDescent="0.25">
      <c r="F972" s="28">
        <f t="shared" si="15"/>
        <v>0</v>
      </c>
    </row>
    <row r="973" spans="6:6" x14ac:dyDescent="0.25">
      <c r="F973" s="28">
        <f t="shared" si="15"/>
        <v>0</v>
      </c>
    </row>
    <row r="974" spans="6:6" x14ac:dyDescent="0.25">
      <c r="F974" s="28">
        <f t="shared" si="15"/>
        <v>0</v>
      </c>
    </row>
    <row r="975" spans="6:6" x14ac:dyDescent="0.25">
      <c r="F975" s="28">
        <f t="shared" si="15"/>
        <v>0</v>
      </c>
    </row>
    <row r="976" spans="6:6" x14ac:dyDescent="0.25">
      <c r="F976" s="28">
        <f t="shared" si="15"/>
        <v>0</v>
      </c>
    </row>
    <row r="977" spans="6:6" x14ac:dyDescent="0.25">
      <c r="F977" s="28">
        <f t="shared" si="15"/>
        <v>0</v>
      </c>
    </row>
    <row r="978" spans="6:6" x14ac:dyDescent="0.25">
      <c r="F978" s="28">
        <f t="shared" si="15"/>
        <v>0</v>
      </c>
    </row>
    <row r="979" spans="6:6" x14ac:dyDescent="0.25">
      <c r="F979" s="28">
        <f t="shared" si="15"/>
        <v>0</v>
      </c>
    </row>
    <row r="980" spans="6:6" x14ac:dyDescent="0.25">
      <c r="F980" s="28">
        <f t="shared" si="15"/>
        <v>0</v>
      </c>
    </row>
    <row r="981" spans="6:6" x14ac:dyDescent="0.25">
      <c r="F981" s="28">
        <f t="shared" si="15"/>
        <v>0</v>
      </c>
    </row>
    <row r="982" spans="6:6" x14ac:dyDescent="0.25">
      <c r="F982" s="28">
        <f t="shared" si="15"/>
        <v>0</v>
      </c>
    </row>
    <row r="983" spans="6:6" x14ac:dyDescent="0.25">
      <c r="F983" s="28">
        <f t="shared" si="15"/>
        <v>0</v>
      </c>
    </row>
    <row r="984" spans="6:6" x14ac:dyDescent="0.25">
      <c r="F984" s="28">
        <f t="shared" si="15"/>
        <v>0</v>
      </c>
    </row>
    <row r="985" spans="6:6" x14ac:dyDescent="0.25">
      <c r="F985" s="28">
        <f t="shared" si="15"/>
        <v>0</v>
      </c>
    </row>
    <row r="986" spans="6:6" x14ac:dyDescent="0.25">
      <c r="F986" s="28">
        <f t="shared" si="15"/>
        <v>0</v>
      </c>
    </row>
    <row r="987" spans="6:6" x14ac:dyDescent="0.25">
      <c r="F987" s="28">
        <f t="shared" si="15"/>
        <v>0</v>
      </c>
    </row>
    <row r="988" spans="6:6" x14ac:dyDescent="0.25">
      <c r="F988" s="28">
        <f t="shared" si="15"/>
        <v>0</v>
      </c>
    </row>
    <row r="989" spans="6:6" x14ac:dyDescent="0.25">
      <c r="F989" s="28">
        <f t="shared" si="15"/>
        <v>0</v>
      </c>
    </row>
    <row r="990" spans="6:6" x14ac:dyDescent="0.25">
      <c r="F990" s="28">
        <f t="shared" si="15"/>
        <v>0</v>
      </c>
    </row>
    <row r="991" spans="6:6" x14ac:dyDescent="0.25">
      <c r="F991" s="28">
        <f t="shared" si="15"/>
        <v>0</v>
      </c>
    </row>
    <row r="992" spans="6:6" x14ac:dyDescent="0.25">
      <c r="F992" s="28">
        <f t="shared" si="15"/>
        <v>0</v>
      </c>
    </row>
    <row r="993" spans="6:6" x14ac:dyDescent="0.25">
      <c r="F993" s="28">
        <f t="shared" si="15"/>
        <v>0</v>
      </c>
    </row>
    <row r="994" spans="6:6" x14ac:dyDescent="0.25">
      <c r="F994" s="28">
        <f t="shared" si="15"/>
        <v>0</v>
      </c>
    </row>
    <row r="995" spans="6:6" x14ac:dyDescent="0.25">
      <c r="F995" s="28">
        <f t="shared" si="15"/>
        <v>0</v>
      </c>
    </row>
    <row r="996" spans="6:6" x14ac:dyDescent="0.25">
      <c r="F996" s="28">
        <f t="shared" si="15"/>
        <v>0</v>
      </c>
    </row>
    <row r="997" spans="6:6" x14ac:dyDescent="0.25">
      <c r="F997" s="28">
        <f t="shared" si="15"/>
        <v>0</v>
      </c>
    </row>
    <row r="998" spans="6:6" x14ac:dyDescent="0.25">
      <c r="F998" s="28">
        <f t="shared" si="15"/>
        <v>0</v>
      </c>
    </row>
    <row r="999" spans="6:6" x14ac:dyDescent="0.25">
      <c r="F999" s="28">
        <f t="shared" si="15"/>
        <v>0</v>
      </c>
    </row>
    <row r="1000" spans="6:6" x14ac:dyDescent="0.25">
      <c r="F1000" s="28">
        <f t="shared" si="15"/>
        <v>0</v>
      </c>
    </row>
    <row r="1001" spans="6:6" x14ac:dyDescent="0.25">
      <c r="F1001" s="28">
        <f t="shared" si="15"/>
        <v>0</v>
      </c>
    </row>
    <row r="1002" spans="6:6" x14ac:dyDescent="0.25">
      <c r="F1002" s="28">
        <f t="shared" si="15"/>
        <v>0</v>
      </c>
    </row>
    <row r="1003" spans="6:6" x14ac:dyDescent="0.25">
      <c r="F1003" s="28">
        <f t="shared" si="15"/>
        <v>0</v>
      </c>
    </row>
    <row r="1004" spans="6:6" x14ac:dyDescent="0.25">
      <c r="F1004" s="28">
        <f t="shared" si="15"/>
        <v>0</v>
      </c>
    </row>
    <row r="1005" spans="6:6" x14ac:dyDescent="0.25">
      <c r="F1005" s="28">
        <f t="shared" si="15"/>
        <v>0</v>
      </c>
    </row>
    <row r="1006" spans="6:6" x14ac:dyDescent="0.25">
      <c r="F1006" s="28">
        <f t="shared" si="15"/>
        <v>0</v>
      </c>
    </row>
    <row r="1007" spans="6:6" x14ac:dyDescent="0.25">
      <c r="F1007" s="28">
        <f t="shared" si="15"/>
        <v>0</v>
      </c>
    </row>
    <row r="1008" spans="6:6" x14ac:dyDescent="0.25">
      <c r="F1008" s="28">
        <f t="shared" si="15"/>
        <v>0</v>
      </c>
    </row>
    <row r="1009" spans="6:6" x14ac:dyDescent="0.25">
      <c r="F1009" s="28">
        <f t="shared" si="15"/>
        <v>0</v>
      </c>
    </row>
    <row r="1010" spans="6:6" x14ac:dyDescent="0.25">
      <c r="F1010" s="28">
        <f t="shared" si="15"/>
        <v>0</v>
      </c>
    </row>
    <row r="1011" spans="6:6" x14ac:dyDescent="0.25">
      <c r="F1011" s="28">
        <f t="shared" si="15"/>
        <v>0</v>
      </c>
    </row>
    <row r="1012" spans="6:6" x14ac:dyDescent="0.25">
      <c r="F1012" s="28">
        <f t="shared" si="15"/>
        <v>0</v>
      </c>
    </row>
    <row r="1013" spans="6:6" x14ac:dyDescent="0.25">
      <c r="F1013" s="28">
        <f t="shared" si="15"/>
        <v>0</v>
      </c>
    </row>
    <row r="1014" spans="6:6" x14ac:dyDescent="0.25">
      <c r="F1014" s="28">
        <f t="shared" si="15"/>
        <v>0</v>
      </c>
    </row>
    <row r="1015" spans="6:6" x14ac:dyDescent="0.25">
      <c r="F1015" s="28">
        <f t="shared" si="15"/>
        <v>0</v>
      </c>
    </row>
    <row r="1016" spans="6:6" x14ac:dyDescent="0.25">
      <c r="F1016" s="28">
        <f t="shared" si="15"/>
        <v>0</v>
      </c>
    </row>
    <row r="1017" spans="6:6" x14ac:dyDescent="0.25">
      <c r="F1017" s="28">
        <f t="shared" si="15"/>
        <v>0</v>
      </c>
    </row>
    <row r="1018" spans="6:6" x14ac:dyDescent="0.25">
      <c r="F1018" s="28">
        <f t="shared" si="15"/>
        <v>0</v>
      </c>
    </row>
    <row r="1019" spans="6:6" x14ac:dyDescent="0.25">
      <c r="F1019" s="28">
        <f t="shared" si="15"/>
        <v>0</v>
      </c>
    </row>
    <row r="1020" spans="6:6" x14ac:dyDescent="0.25">
      <c r="F1020" s="28">
        <f t="shared" si="15"/>
        <v>0</v>
      </c>
    </row>
    <row r="1021" spans="6:6" x14ac:dyDescent="0.25">
      <c r="F1021" s="28">
        <f t="shared" si="15"/>
        <v>0</v>
      </c>
    </row>
    <row r="1022" spans="6:6" x14ac:dyDescent="0.25">
      <c r="F1022" s="28">
        <f t="shared" si="15"/>
        <v>0</v>
      </c>
    </row>
    <row r="1023" spans="6:6" x14ac:dyDescent="0.25">
      <c r="F1023" s="28">
        <f t="shared" si="15"/>
        <v>0</v>
      </c>
    </row>
    <row r="1024" spans="6:6" x14ac:dyDescent="0.25">
      <c r="F1024" s="28">
        <f t="shared" si="15"/>
        <v>0</v>
      </c>
    </row>
    <row r="1025" spans="6:6" x14ac:dyDescent="0.25">
      <c r="F1025" s="28">
        <f t="shared" si="15"/>
        <v>0</v>
      </c>
    </row>
    <row r="1026" spans="6:6" x14ac:dyDescent="0.25">
      <c r="F1026" s="28">
        <f t="shared" ref="F1026:F1089" si="16">+E1026-A1026</f>
        <v>0</v>
      </c>
    </row>
    <row r="1027" spans="6:6" x14ac:dyDescent="0.25">
      <c r="F1027" s="28">
        <f t="shared" si="16"/>
        <v>0</v>
      </c>
    </row>
    <row r="1028" spans="6:6" x14ac:dyDescent="0.25">
      <c r="F1028" s="28">
        <f t="shared" si="16"/>
        <v>0</v>
      </c>
    </row>
    <row r="1029" spans="6:6" x14ac:dyDescent="0.25">
      <c r="F1029" s="28">
        <f t="shared" si="16"/>
        <v>0</v>
      </c>
    </row>
    <row r="1030" spans="6:6" x14ac:dyDescent="0.25">
      <c r="F1030" s="28">
        <f t="shared" si="16"/>
        <v>0</v>
      </c>
    </row>
    <row r="1031" spans="6:6" x14ac:dyDescent="0.25">
      <c r="F1031" s="28">
        <f t="shared" si="16"/>
        <v>0</v>
      </c>
    </row>
    <row r="1032" spans="6:6" x14ac:dyDescent="0.25">
      <c r="F1032" s="28">
        <f t="shared" si="16"/>
        <v>0</v>
      </c>
    </row>
    <row r="1033" spans="6:6" x14ac:dyDescent="0.25">
      <c r="F1033" s="28">
        <f t="shared" si="16"/>
        <v>0</v>
      </c>
    </row>
    <row r="1034" spans="6:6" x14ac:dyDescent="0.25">
      <c r="F1034" s="28">
        <f t="shared" si="16"/>
        <v>0</v>
      </c>
    </row>
    <row r="1035" spans="6:6" x14ac:dyDescent="0.25">
      <c r="F1035" s="28">
        <f t="shared" si="16"/>
        <v>0</v>
      </c>
    </row>
    <row r="1036" spans="6:6" x14ac:dyDescent="0.25">
      <c r="F1036" s="28">
        <f t="shared" si="16"/>
        <v>0</v>
      </c>
    </row>
    <row r="1037" spans="6:6" x14ac:dyDescent="0.25">
      <c r="F1037" s="28">
        <f t="shared" si="16"/>
        <v>0</v>
      </c>
    </row>
    <row r="1038" spans="6:6" x14ac:dyDescent="0.25">
      <c r="F1038" s="28">
        <f t="shared" si="16"/>
        <v>0</v>
      </c>
    </row>
    <row r="1039" spans="6:6" x14ac:dyDescent="0.25">
      <c r="F1039" s="28">
        <f t="shared" si="16"/>
        <v>0</v>
      </c>
    </row>
    <row r="1040" spans="6:6" x14ac:dyDescent="0.25">
      <c r="F1040" s="28">
        <f t="shared" si="16"/>
        <v>0</v>
      </c>
    </row>
    <row r="1041" spans="6:6" x14ac:dyDescent="0.25">
      <c r="F1041" s="28">
        <f t="shared" si="16"/>
        <v>0</v>
      </c>
    </row>
    <row r="1042" spans="6:6" x14ac:dyDescent="0.25">
      <c r="F1042" s="28">
        <f t="shared" si="16"/>
        <v>0</v>
      </c>
    </row>
    <row r="1043" spans="6:6" x14ac:dyDescent="0.25">
      <c r="F1043" s="28">
        <f t="shared" si="16"/>
        <v>0</v>
      </c>
    </row>
    <row r="1044" spans="6:6" x14ac:dyDescent="0.25">
      <c r="F1044" s="28">
        <f t="shared" si="16"/>
        <v>0</v>
      </c>
    </row>
    <row r="1045" spans="6:6" x14ac:dyDescent="0.25">
      <c r="F1045" s="28">
        <f t="shared" si="16"/>
        <v>0</v>
      </c>
    </row>
    <row r="1046" spans="6:6" x14ac:dyDescent="0.25">
      <c r="F1046" s="28">
        <f t="shared" si="16"/>
        <v>0</v>
      </c>
    </row>
    <row r="1047" spans="6:6" x14ac:dyDescent="0.25">
      <c r="F1047" s="28">
        <f t="shared" si="16"/>
        <v>0</v>
      </c>
    </row>
    <row r="1048" spans="6:6" x14ac:dyDescent="0.25">
      <c r="F1048" s="28">
        <f t="shared" si="16"/>
        <v>0</v>
      </c>
    </row>
    <row r="1049" spans="6:6" x14ac:dyDescent="0.25">
      <c r="F1049" s="28">
        <f t="shared" si="16"/>
        <v>0</v>
      </c>
    </row>
    <row r="1050" spans="6:6" x14ac:dyDescent="0.25">
      <c r="F1050" s="28">
        <f t="shared" si="16"/>
        <v>0</v>
      </c>
    </row>
    <row r="1051" spans="6:6" x14ac:dyDescent="0.25">
      <c r="F1051" s="28">
        <f t="shared" si="16"/>
        <v>0</v>
      </c>
    </row>
    <row r="1052" spans="6:6" x14ac:dyDescent="0.25">
      <c r="F1052" s="28">
        <f t="shared" si="16"/>
        <v>0</v>
      </c>
    </row>
    <row r="1053" spans="6:6" x14ac:dyDescent="0.25">
      <c r="F1053" s="28">
        <f t="shared" si="16"/>
        <v>0</v>
      </c>
    </row>
    <row r="1054" spans="6:6" x14ac:dyDescent="0.25">
      <c r="F1054" s="28">
        <f t="shared" si="16"/>
        <v>0</v>
      </c>
    </row>
    <row r="1055" spans="6:6" x14ac:dyDescent="0.25">
      <c r="F1055" s="28">
        <f t="shared" si="16"/>
        <v>0</v>
      </c>
    </row>
    <row r="1056" spans="6:6" x14ac:dyDescent="0.25">
      <c r="F1056" s="28">
        <f t="shared" si="16"/>
        <v>0</v>
      </c>
    </row>
    <row r="1057" spans="6:6" x14ac:dyDescent="0.25">
      <c r="F1057" s="28">
        <f t="shared" si="16"/>
        <v>0</v>
      </c>
    </row>
    <row r="1058" spans="6:6" x14ac:dyDescent="0.25">
      <c r="F1058" s="28">
        <f t="shared" si="16"/>
        <v>0</v>
      </c>
    </row>
    <row r="1059" spans="6:6" x14ac:dyDescent="0.25">
      <c r="F1059" s="28">
        <f t="shared" si="16"/>
        <v>0</v>
      </c>
    </row>
    <row r="1060" spans="6:6" x14ac:dyDescent="0.25">
      <c r="F1060" s="28">
        <f t="shared" si="16"/>
        <v>0</v>
      </c>
    </row>
    <row r="1061" spans="6:6" x14ac:dyDescent="0.25">
      <c r="F1061" s="28">
        <f t="shared" si="16"/>
        <v>0</v>
      </c>
    </row>
    <row r="1062" spans="6:6" x14ac:dyDescent="0.25">
      <c r="F1062" s="28">
        <f t="shared" si="16"/>
        <v>0</v>
      </c>
    </row>
    <row r="1063" spans="6:6" x14ac:dyDescent="0.25">
      <c r="F1063" s="28">
        <f t="shared" si="16"/>
        <v>0</v>
      </c>
    </row>
    <row r="1064" spans="6:6" x14ac:dyDescent="0.25">
      <c r="F1064" s="28">
        <f t="shared" si="16"/>
        <v>0</v>
      </c>
    </row>
    <row r="1065" spans="6:6" x14ac:dyDescent="0.25">
      <c r="F1065" s="28">
        <f t="shared" si="16"/>
        <v>0</v>
      </c>
    </row>
    <row r="1066" spans="6:6" x14ac:dyDescent="0.25">
      <c r="F1066" s="28">
        <f t="shared" si="16"/>
        <v>0</v>
      </c>
    </row>
    <row r="1067" spans="6:6" x14ac:dyDescent="0.25">
      <c r="F1067" s="28">
        <f t="shared" si="16"/>
        <v>0</v>
      </c>
    </row>
    <row r="1068" spans="6:6" x14ac:dyDescent="0.25">
      <c r="F1068" s="28">
        <f t="shared" si="16"/>
        <v>0</v>
      </c>
    </row>
    <row r="1069" spans="6:6" x14ac:dyDescent="0.25">
      <c r="F1069" s="28">
        <f t="shared" si="16"/>
        <v>0</v>
      </c>
    </row>
    <row r="1070" spans="6:6" x14ac:dyDescent="0.25">
      <c r="F1070" s="28">
        <f t="shared" si="16"/>
        <v>0</v>
      </c>
    </row>
    <row r="1071" spans="6:6" x14ac:dyDescent="0.25">
      <c r="F1071" s="28">
        <f t="shared" si="16"/>
        <v>0</v>
      </c>
    </row>
    <row r="1072" spans="6:6" x14ac:dyDescent="0.25">
      <c r="F1072" s="28">
        <f t="shared" si="16"/>
        <v>0</v>
      </c>
    </row>
    <row r="1073" spans="6:6" x14ac:dyDescent="0.25">
      <c r="F1073" s="28">
        <f t="shared" si="16"/>
        <v>0</v>
      </c>
    </row>
    <row r="1074" spans="6:6" x14ac:dyDescent="0.25">
      <c r="F1074" s="28">
        <f t="shared" si="16"/>
        <v>0</v>
      </c>
    </row>
    <row r="1075" spans="6:6" x14ac:dyDescent="0.25">
      <c r="F1075" s="28">
        <f t="shared" si="16"/>
        <v>0</v>
      </c>
    </row>
    <row r="1076" spans="6:6" x14ac:dyDescent="0.25">
      <c r="F1076" s="28">
        <f t="shared" si="16"/>
        <v>0</v>
      </c>
    </row>
    <row r="1077" spans="6:6" x14ac:dyDescent="0.25">
      <c r="F1077" s="28">
        <f t="shared" si="16"/>
        <v>0</v>
      </c>
    </row>
    <row r="1078" spans="6:6" x14ac:dyDescent="0.25">
      <c r="F1078" s="28">
        <f t="shared" si="16"/>
        <v>0</v>
      </c>
    </row>
    <row r="1079" spans="6:6" x14ac:dyDescent="0.25">
      <c r="F1079" s="28">
        <f t="shared" si="16"/>
        <v>0</v>
      </c>
    </row>
    <row r="1080" spans="6:6" x14ac:dyDescent="0.25">
      <c r="F1080" s="28">
        <f t="shared" si="16"/>
        <v>0</v>
      </c>
    </row>
    <row r="1081" spans="6:6" x14ac:dyDescent="0.25">
      <c r="F1081" s="28">
        <f t="shared" si="16"/>
        <v>0</v>
      </c>
    </row>
    <row r="1082" spans="6:6" x14ac:dyDescent="0.25">
      <c r="F1082" s="28">
        <f t="shared" si="16"/>
        <v>0</v>
      </c>
    </row>
    <row r="1083" spans="6:6" x14ac:dyDescent="0.25">
      <c r="F1083" s="28">
        <f t="shared" si="16"/>
        <v>0</v>
      </c>
    </row>
    <row r="1084" spans="6:6" x14ac:dyDescent="0.25">
      <c r="F1084" s="28">
        <f t="shared" si="16"/>
        <v>0</v>
      </c>
    </row>
    <row r="1085" spans="6:6" x14ac:dyDescent="0.25">
      <c r="F1085" s="28">
        <f t="shared" si="16"/>
        <v>0</v>
      </c>
    </row>
    <row r="1086" spans="6:6" x14ac:dyDescent="0.25">
      <c r="F1086" s="28">
        <f t="shared" si="16"/>
        <v>0</v>
      </c>
    </row>
    <row r="1087" spans="6:6" x14ac:dyDescent="0.25">
      <c r="F1087" s="28">
        <f t="shared" si="16"/>
        <v>0</v>
      </c>
    </row>
    <row r="1088" spans="6:6" x14ac:dyDescent="0.25">
      <c r="F1088" s="28">
        <f t="shared" si="16"/>
        <v>0</v>
      </c>
    </row>
    <row r="1089" spans="6:6" x14ac:dyDescent="0.25">
      <c r="F1089" s="28">
        <f t="shared" si="16"/>
        <v>0</v>
      </c>
    </row>
    <row r="1090" spans="6:6" x14ac:dyDescent="0.25">
      <c r="F1090" s="28">
        <f t="shared" ref="F1090:F1153" si="17">+E1090-A1090</f>
        <v>0</v>
      </c>
    </row>
    <row r="1091" spans="6:6" x14ac:dyDescent="0.25">
      <c r="F1091" s="28">
        <f t="shared" si="17"/>
        <v>0</v>
      </c>
    </row>
    <row r="1092" spans="6:6" x14ac:dyDescent="0.25">
      <c r="F1092" s="28">
        <f t="shared" si="17"/>
        <v>0</v>
      </c>
    </row>
    <row r="1093" spans="6:6" x14ac:dyDescent="0.25">
      <c r="F1093" s="28">
        <f t="shared" si="17"/>
        <v>0</v>
      </c>
    </row>
    <row r="1094" spans="6:6" x14ac:dyDescent="0.25">
      <c r="F1094" s="28">
        <f t="shared" si="17"/>
        <v>0</v>
      </c>
    </row>
    <row r="1095" spans="6:6" x14ac:dyDescent="0.25">
      <c r="F1095" s="28">
        <f t="shared" si="17"/>
        <v>0</v>
      </c>
    </row>
    <row r="1096" spans="6:6" x14ac:dyDescent="0.25">
      <c r="F1096" s="28">
        <f t="shared" si="17"/>
        <v>0</v>
      </c>
    </row>
    <row r="1097" spans="6:6" x14ac:dyDescent="0.25">
      <c r="F1097" s="28">
        <f t="shared" si="17"/>
        <v>0</v>
      </c>
    </row>
    <row r="1098" spans="6:6" x14ac:dyDescent="0.25">
      <c r="F1098" s="28">
        <f t="shared" si="17"/>
        <v>0</v>
      </c>
    </row>
    <row r="1099" spans="6:6" x14ac:dyDescent="0.25">
      <c r="F1099" s="28">
        <f t="shared" si="17"/>
        <v>0</v>
      </c>
    </row>
    <row r="1100" spans="6:6" x14ac:dyDescent="0.25">
      <c r="F1100" s="28">
        <f t="shared" si="17"/>
        <v>0</v>
      </c>
    </row>
    <row r="1101" spans="6:6" x14ac:dyDescent="0.25">
      <c r="F1101" s="28">
        <f t="shared" si="17"/>
        <v>0</v>
      </c>
    </row>
    <row r="1102" spans="6:6" x14ac:dyDescent="0.25">
      <c r="F1102" s="28">
        <f t="shared" si="17"/>
        <v>0</v>
      </c>
    </row>
    <row r="1103" spans="6:6" x14ac:dyDescent="0.25">
      <c r="F1103" s="28">
        <f t="shared" si="17"/>
        <v>0</v>
      </c>
    </row>
    <row r="1104" spans="6:6" x14ac:dyDescent="0.25">
      <c r="F1104" s="28">
        <f t="shared" si="17"/>
        <v>0</v>
      </c>
    </row>
    <row r="1105" spans="6:6" x14ac:dyDescent="0.25">
      <c r="F1105" s="28">
        <f t="shared" si="17"/>
        <v>0</v>
      </c>
    </row>
    <row r="1106" spans="6:6" x14ac:dyDescent="0.25">
      <c r="F1106" s="28">
        <f t="shared" si="17"/>
        <v>0</v>
      </c>
    </row>
    <row r="1107" spans="6:6" x14ac:dyDescent="0.25">
      <c r="F1107" s="28">
        <f t="shared" si="17"/>
        <v>0</v>
      </c>
    </row>
    <row r="1108" spans="6:6" x14ac:dyDescent="0.25">
      <c r="F1108" s="28">
        <f t="shared" si="17"/>
        <v>0</v>
      </c>
    </row>
    <row r="1109" spans="6:6" x14ac:dyDescent="0.25">
      <c r="F1109" s="28">
        <f t="shared" si="17"/>
        <v>0</v>
      </c>
    </row>
    <row r="1110" spans="6:6" x14ac:dyDescent="0.25">
      <c r="F1110" s="28">
        <f t="shared" si="17"/>
        <v>0</v>
      </c>
    </row>
    <row r="1111" spans="6:6" x14ac:dyDescent="0.25">
      <c r="F1111" s="28">
        <f t="shared" si="17"/>
        <v>0</v>
      </c>
    </row>
    <row r="1112" spans="6:6" x14ac:dyDescent="0.25">
      <c r="F1112" s="28">
        <f t="shared" si="17"/>
        <v>0</v>
      </c>
    </row>
    <row r="1113" spans="6:6" x14ac:dyDescent="0.25">
      <c r="F1113" s="28">
        <f t="shared" si="17"/>
        <v>0</v>
      </c>
    </row>
    <row r="1114" spans="6:6" x14ac:dyDescent="0.25">
      <c r="F1114" s="28">
        <f t="shared" si="17"/>
        <v>0</v>
      </c>
    </row>
    <row r="1115" spans="6:6" x14ac:dyDescent="0.25">
      <c r="F1115" s="28">
        <f t="shared" si="17"/>
        <v>0</v>
      </c>
    </row>
    <row r="1116" spans="6:6" x14ac:dyDescent="0.25">
      <c r="F1116" s="28">
        <f t="shared" si="17"/>
        <v>0</v>
      </c>
    </row>
    <row r="1117" spans="6:6" x14ac:dyDescent="0.25">
      <c r="F1117" s="28">
        <f t="shared" si="17"/>
        <v>0</v>
      </c>
    </row>
    <row r="1118" spans="6:6" x14ac:dyDescent="0.25">
      <c r="F1118" s="28">
        <f t="shared" si="17"/>
        <v>0</v>
      </c>
    </row>
    <row r="1119" spans="6:6" x14ac:dyDescent="0.25">
      <c r="F1119" s="28">
        <f t="shared" si="17"/>
        <v>0</v>
      </c>
    </row>
    <row r="1120" spans="6:6" x14ac:dyDescent="0.25">
      <c r="F1120" s="28">
        <f t="shared" si="17"/>
        <v>0</v>
      </c>
    </row>
    <row r="1121" spans="6:6" x14ac:dyDescent="0.25">
      <c r="F1121" s="28">
        <f t="shared" si="17"/>
        <v>0</v>
      </c>
    </row>
    <row r="1122" spans="6:6" x14ac:dyDescent="0.25">
      <c r="F1122" s="28">
        <f t="shared" si="17"/>
        <v>0</v>
      </c>
    </row>
    <row r="1123" spans="6:6" x14ac:dyDescent="0.25">
      <c r="F1123" s="28">
        <f t="shared" si="17"/>
        <v>0</v>
      </c>
    </row>
    <row r="1124" spans="6:6" x14ac:dyDescent="0.25">
      <c r="F1124" s="28">
        <f t="shared" si="17"/>
        <v>0</v>
      </c>
    </row>
    <row r="1125" spans="6:6" x14ac:dyDescent="0.25">
      <c r="F1125" s="28">
        <f t="shared" si="17"/>
        <v>0</v>
      </c>
    </row>
    <row r="1126" spans="6:6" x14ac:dyDescent="0.25">
      <c r="F1126" s="28">
        <f t="shared" si="17"/>
        <v>0</v>
      </c>
    </row>
    <row r="1127" spans="6:6" x14ac:dyDescent="0.25">
      <c r="F1127" s="28">
        <f t="shared" si="17"/>
        <v>0</v>
      </c>
    </row>
    <row r="1128" spans="6:6" x14ac:dyDescent="0.25">
      <c r="F1128" s="28">
        <f t="shared" si="17"/>
        <v>0</v>
      </c>
    </row>
    <row r="1129" spans="6:6" x14ac:dyDescent="0.25">
      <c r="F1129" s="28">
        <f t="shared" si="17"/>
        <v>0</v>
      </c>
    </row>
    <row r="1130" spans="6:6" x14ac:dyDescent="0.25">
      <c r="F1130" s="28">
        <f t="shared" si="17"/>
        <v>0</v>
      </c>
    </row>
    <row r="1131" spans="6:6" x14ac:dyDescent="0.25">
      <c r="F1131" s="28">
        <f t="shared" si="17"/>
        <v>0</v>
      </c>
    </row>
    <row r="1132" spans="6:6" x14ac:dyDescent="0.25">
      <c r="F1132" s="28">
        <f t="shared" si="17"/>
        <v>0</v>
      </c>
    </row>
    <row r="1133" spans="6:6" x14ac:dyDescent="0.25">
      <c r="F1133" s="28">
        <f t="shared" si="17"/>
        <v>0</v>
      </c>
    </row>
    <row r="1134" spans="6:6" x14ac:dyDescent="0.25">
      <c r="F1134" s="28">
        <f t="shared" si="17"/>
        <v>0</v>
      </c>
    </row>
    <row r="1135" spans="6:6" x14ac:dyDescent="0.25">
      <c r="F1135" s="28">
        <f t="shared" si="17"/>
        <v>0</v>
      </c>
    </row>
    <row r="1136" spans="6:6" x14ac:dyDescent="0.25">
      <c r="F1136" s="28">
        <f t="shared" si="17"/>
        <v>0</v>
      </c>
    </row>
    <row r="1137" spans="6:6" x14ac:dyDescent="0.25">
      <c r="F1137" s="28">
        <f t="shared" si="17"/>
        <v>0</v>
      </c>
    </row>
    <row r="1138" spans="6:6" x14ac:dyDescent="0.25">
      <c r="F1138" s="28">
        <f t="shared" si="17"/>
        <v>0</v>
      </c>
    </row>
    <row r="1139" spans="6:6" x14ac:dyDescent="0.25">
      <c r="F1139" s="28">
        <f t="shared" si="17"/>
        <v>0</v>
      </c>
    </row>
    <row r="1140" spans="6:6" x14ac:dyDescent="0.25">
      <c r="F1140" s="28">
        <f t="shared" si="17"/>
        <v>0</v>
      </c>
    </row>
    <row r="1141" spans="6:6" x14ac:dyDescent="0.25">
      <c r="F1141" s="28">
        <f t="shared" si="17"/>
        <v>0</v>
      </c>
    </row>
    <row r="1142" spans="6:6" x14ac:dyDescent="0.25">
      <c r="F1142" s="28">
        <f t="shared" si="17"/>
        <v>0</v>
      </c>
    </row>
    <row r="1143" spans="6:6" x14ac:dyDescent="0.25">
      <c r="F1143" s="28">
        <f t="shared" si="17"/>
        <v>0</v>
      </c>
    </row>
    <row r="1144" spans="6:6" x14ac:dyDescent="0.25">
      <c r="F1144" s="28">
        <f t="shared" si="17"/>
        <v>0</v>
      </c>
    </row>
    <row r="1145" spans="6:6" x14ac:dyDescent="0.25">
      <c r="F1145" s="28">
        <f t="shared" si="17"/>
        <v>0</v>
      </c>
    </row>
    <row r="1146" spans="6:6" x14ac:dyDescent="0.25">
      <c r="F1146" s="28">
        <f t="shared" si="17"/>
        <v>0</v>
      </c>
    </row>
    <row r="1147" spans="6:6" x14ac:dyDescent="0.25">
      <c r="F1147" s="28">
        <f t="shared" si="17"/>
        <v>0</v>
      </c>
    </row>
    <row r="1148" spans="6:6" x14ac:dyDescent="0.25">
      <c r="F1148" s="28">
        <f t="shared" si="17"/>
        <v>0</v>
      </c>
    </row>
    <row r="1149" spans="6:6" x14ac:dyDescent="0.25">
      <c r="F1149" s="28">
        <f t="shared" si="17"/>
        <v>0</v>
      </c>
    </row>
    <row r="1150" spans="6:6" x14ac:dyDescent="0.25">
      <c r="F1150" s="28">
        <f t="shared" si="17"/>
        <v>0</v>
      </c>
    </row>
    <row r="1151" spans="6:6" x14ac:dyDescent="0.25">
      <c r="F1151" s="28">
        <f t="shared" si="17"/>
        <v>0</v>
      </c>
    </row>
    <row r="1152" spans="6:6" x14ac:dyDescent="0.25">
      <c r="F1152" s="28">
        <f t="shared" si="17"/>
        <v>0</v>
      </c>
    </row>
    <row r="1153" spans="6:6" x14ac:dyDescent="0.25">
      <c r="F1153" s="28">
        <f t="shared" si="17"/>
        <v>0</v>
      </c>
    </row>
    <row r="1154" spans="6:6" x14ac:dyDescent="0.25">
      <c r="F1154" s="28">
        <f t="shared" ref="F1154:F1217" si="18">+E1154-A1154</f>
        <v>0</v>
      </c>
    </row>
    <row r="1155" spans="6:6" x14ac:dyDescent="0.25">
      <c r="F1155" s="28">
        <f t="shared" si="18"/>
        <v>0</v>
      </c>
    </row>
    <row r="1156" spans="6:6" x14ac:dyDescent="0.25">
      <c r="F1156" s="28">
        <f t="shared" si="18"/>
        <v>0</v>
      </c>
    </row>
    <row r="1157" spans="6:6" x14ac:dyDescent="0.25">
      <c r="F1157" s="28">
        <f t="shared" si="18"/>
        <v>0</v>
      </c>
    </row>
    <row r="1158" spans="6:6" x14ac:dyDescent="0.25">
      <c r="F1158" s="28">
        <f t="shared" si="18"/>
        <v>0</v>
      </c>
    </row>
    <row r="1159" spans="6:6" x14ac:dyDescent="0.25">
      <c r="F1159" s="28">
        <f t="shared" si="18"/>
        <v>0</v>
      </c>
    </row>
    <row r="1160" spans="6:6" x14ac:dyDescent="0.25">
      <c r="F1160" s="28">
        <f t="shared" si="18"/>
        <v>0</v>
      </c>
    </row>
    <row r="1161" spans="6:6" x14ac:dyDescent="0.25">
      <c r="F1161" s="28">
        <f t="shared" si="18"/>
        <v>0</v>
      </c>
    </row>
    <row r="1162" spans="6:6" x14ac:dyDescent="0.25">
      <c r="F1162" s="28">
        <f t="shared" si="18"/>
        <v>0</v>
      </c>
    </row>
    <row r="1163" spans="6:6" x14ac:dyDescent="0.25">
      <c r="F1163" s="28">
        <f t="shared" si="18"/>
        <v>0</v>
      </c>
    </row>
    <row r="1164" spans="6:6" x14ac:dyDescent="0.25">
      <c r="F1164" s="28">
        <f t="shared" si="18"/>
        <v>0</v>
      </c>
    </row>
    <row r="1165" spans="6:6" x14ac:dyDescent="0.25">
      <c r="F1165" s="28">
        <f t="shared" si="18"/>
        <v>0</v>
      </c>
    </row>
    <row r="1166" spans="6:6" x14ac:dyDescent="0.25">
      <c r="F1166" s="28">
        <f t="shared" si="18"/>
        <v>0</v>
      </c>
    </row>
    <row r="1167" spans="6:6" x14ac:dyDescent="0.25">
      <c r="F1167" s="28">
        <f t="shared" si="18"/>
        <v>0</v>
      </c>
    </row>
    <row r="1168" spans="6:6" x14ac:dyDescent="0.25">
      <c r="F1168" s="28">
        <f t="shared" si="18"/>
        <v>0</v>
      </c>
    </row>
    <row r="1169" spans="6:6" x14ac:dyDescent="0.25">
      <c r="F1169" s="28">
        <f t="shared" si="18"/>
        <v>0</v>
      </c>
    </row>
    <row r="1170" spans="6:6" x14ac:dyDescent="0.25">
      <c r="F1170" s="28">
        <f t="shared" si="18"/>
        <v>0</v>
      </c>
    </row>
    <row r="1171" spans="6:6" x14ac:dyDescent="0.25">
      <c r="F1171" s="28">
        <f t="shared" si="18"/>
        <v>0</v>
      </c>
    </row>
    <row r="1172" spans="6:6" x14ac:dyDescent="0.25">
      <c r="F1172" s="28">
        <f t="shared" si="18"/>
        <v>0</v>
      </c>
    </row>
    <row r="1173" spans="6:6" x14ac:dyDescent="0.25">
      <c r="F1173" s="28">
        <f t="shared" si="18"/>
        <v>0</v>
      </c>
    </row>
    <row r="1174" spans="6:6" x14ac:dyDescent="0.25">
      <c r="F1174" s="28">
        <f t="shared" si="18"/>
        <v>0</v>
      </c>
    </row>
    <row r="1175" spans="6:6" x14ac:dyDescent="0.25">
      <c r="F1175" s="28">
        <f t="shared" si="18"/>
        <v>0</v>
      </c>
    </row>
    <row r="1176" spans="6:6" x14ac:dyDescent="0.25">
      <c r="F1176" s="28">
        <f t="shared" si="18"/>
        <v>0</v>
      </c>
    </row>
    <row r="1177" spans="6:6" x14ac:dyDescent="0.25">
      <c r="F1177" s="28">
        <f t="shared" si="18"/>
        <v>0</v>
      </c>
    </row>
    <row r="1178" spans="6:6" x14ac:dyDescent="0.25">
      <c r="F1178" s="28">
        <f t="shared" si="18"/>
        <v>0</v>
      </c>
    </row>
    <row r="1179" spans="6:6" x14ac:dyDescent="0.25">
      <c r="F1179" s="28">
        <f t="shared" si="18"/>
        <v>0</v>
      </c>
    </row>
    <row r="1180" spans="6:6" x14ac:dyDescent="0.25">
      <c r="F1180" s="28">
        <f t="shared" si="18"/>
        <v>0</v>
      </c>
    </row>
    <row r="1181" spans="6:6" x14ac:dyDescent="0.25">
      <c r="F1181" s="28">
        <f t="shared" si="18"/>
        <v>0</v>
      </c>
    </row>
    <row r="1182" spans="6:6" x14ac:dyDescent="0.25">
      <c r="F1182" s="28">
        <f t="shared" si="18"/>
        <v>0</v>
      </c>
    </row>
    <row r="1183" spans="6:6" x14ac:dyDescent="0.25">
      <c r="F1183" s="28">
        <f t="shared" si="18"/>
        <v>0</v>
      </c>
    </row>
    <row r="1184" spans="6:6" x14ac:dyDescent="0.25">
      <c r="F1184" s="28">
        <f t="shared" si="18"/>
        <v>0</v>
      </c>
    </row>
    <row r="1185" spans="6:6" x14ac:dyDescent="0.25">
      <c r="F1185" s="28">
        <f t="shared" si="18"/>
        <v>0</v>
      </c>
    </row>
    <row r="1186" spans="6:6" x14ac:dyDescent="0.25">
      <c r="F1186" s="28">
        <f t="shared" si="18"/>
        <v>0</v>
      </c>
    </row>
    <row r="1187" spans="6:6" x14ac:dyDescent="0.25">
      <c r="F1187" s="28">
        <f t="shared" si="18"/>
        <v>0</v>
      </c>
    </row>
    <row r="1188" spans="6:6" x14ac:dyDescent="0.25">
      <c r="F1188" s="28">
        <f t="shared" si="18"/>
        <v>0</v>
      </c>
    </row>
    <row r="1189" spans="6:6" x14ac:dyDescent="0.25">
      <c r="F1189" s="28">
        <f t="shared" si="18"/>
        <v>0</v>
      </c>
    </row>
    <row r="1190" spans="6:6" x14ac:dyDescent="0.25">
      <c r="F1190" s="28">
        <f t="shared" si="18"/>
        <v>0</v>
      </c>
    </row>
    <row r="1191" spans="6:6" x14ac:dyDescent="0.25">
      <c r="F1191" s="28">
        <f t="shared" si="18"/>
        <v>0</v>
      </c>
    </row>
    <row r="1192" spans="6:6" x14ac:dyDescent="0.25">
      <c r="F1192" s="28">
        <f t="shared" si="18"/>
        <v>0</v>
      </c>
    </row>
    <row r="1193" spans="6:6" x14ac:dyDescent="0.25">
      <c r="F1193" s="28">
        <f t="shared" si="18"/>
        <v>0</v>
      </c>
    </row>
    <row r="1194" spans="6:6" x14ac:dyDescent="0.25">
      <c r="F1194" s="28">
        <f t="shared" si="18"/>
        <v>0</v>
      </c>
    </row>
    <row r="1195" spans="6:6" x14ac:dyDescent="0.25">
      <c r="F1195" s="28">
        <f t="shared" si="18"/>
        <v>0</v>
      </c>
    </row>
    <row r="1196" spans="6:6" x14ac:dyDescent="0.25">
      <c r="F1196" s="28">
        <f t="shared" si="18"/>
        <v>0</v>
      </c>
    </row>
    <row r="1197" spans="6:6" x14ac:dyDescent="0.25">
      <c r="F1197" s="28">
        <f t="shared" si="18"/>
        <v>0</v>
      </c>
    </row>
    <row r="1198" spans="6:6" x14ac:dyDescent="0.25">
      <c r="F1198" s="28">
        <f t="shared" si="18"/>
        <v>0</v>
      </c>
    </row>
    <row r="1199" spans="6:6" x14ac:dyDescent="0.25">
      <c r="F1199" s="28">
        <f t="shared" si="18"/>
        <v>0</v>
      </c>
    </row>
    <row r="1200" spans="6:6" x14ac:dyDescent="0.25">
      <c r="F1200" s="28">
        <f t="shared" si="18"/>
        <v>0</v>
      </c>
    </row>
    <row r="1201" spans="6:6" x14ac:dyDescent="0.25">
      <c r="F1201" s="28">
        <f t="shared" si="18"/>
        <v>0</v>
      </c>
    </row>
    <row r="1202" spans="6:6" x14ac:dyDescent="0.25">
      <c r="F1202" s="28">
        <f t="shared" si="18"/>
        <v>0</v>
      </c>
    </row>
    <row r="1203" spans="6:6" x14ac:dyDescent="0.25">
      <c r="F1203" s="28">
        <f t="shared" si="18"/>
        <v>0</v>
      </c>
    </row>
    <row r="1204" spans="6:6" x14ac:dyDescent="0.25">
      <c r="F1204" s="28">
        <f t="shared" si="18"/>
        <v>0</v>
      </c>
    </row>
    <row r="1205" spans="6:6" x14ac:dyDescent="0.25">
      <c r="F1205" s="28">
        <f t="shared" si="18"/>
        <v>0</v>
      </c>
    </row>
    <row r="1206" spans="6:6" x14ac:dyDescent="0.25">
      <c r="F1206" s="28">
        <f t="shared" si="18"/>
        <v>0</v>
      </c>
    </row>
    <row r="1207" spans="6:6" x14ac:dyDescent="0.25">
      <c r="F1207" s="28">
        <f t="shared" si="18"/>
        <v>0</v>
      </c>
    </row>
    <row r="1208" spans="6:6" x14ac:dyDescent="0.25">
      <c r="F1208" s="28">
        <f t="shared" si="18"/>
        <v>0</v>
      </c>
    </row>
    <row r="1209" spans="6:6" x14ac:dyDescent="0.25">
      <c r="F1209" s="28">
        <f t="shared" si="18"/>
        <v>0</v>
      </c>
    </row>
    <row r="1210" spans="6:6" x14ac:dyDescent="0.25">
      <c r="F1210" s="28">
        <f t="shared" si="18"/>
        <v>0</v>
      </c>
    </row>
    <row r="1211" spans="6:6" x14ac:dyDescent="0.25">
      <c r="F1211" s="28">
        <f t="shared" si="18"/>
        <v>0</v>
      </c>
    </row>
    <row r="1212" spans="6:6" x14ac:dyDescent="0.25">
      <c r="F1212" s="28">
        <f t="shared" si="18"/>
        <v>0</v>
      </c>
    </row>
    <row r="1213" spans="6:6" x14ac:dyDescent="0.25">
      <c r="F1213" s="28">
        <f t="shared" si="18"/>
        <v>0</v>
      </c>
    </row>
    <row r="1214" spans="6:6" x14ac:dyDescent="0.25">
      <c r="F1214" s="28">
        <f t="shared" si="18"/>
        <v>0</v>
      </c>
    </row>
    <row r="1215" spans="6:6" x14ac:dyDescent="0.25">
      <c r="F1215" s="28">
        <f t="shared" si="18"/>
        <v>0</v>
      </c>
    </row>
    <row r="1216" spans="6:6" x14ac:dyDescent="0.25">
      <c r="F1216" s="28">
        <f t="shared" si="18"/>
        <v>0</v>
      </c>
    </row>
    <row r="1217" spans="6:6" x14ac:dyDescent="0.25">
      <c r="F1217" s="28">
        <f t="shared" si="18"/>
        <v>0</v>
      </c>
    </row>
    <row r="1218" spans="6:6" x14ac:dyDescent="0.25">
      <c r="F1218" s="28">
        <f t="shared" ref="F1218:F1281" si="19">+E1218-A1218</f>
        <v>0</v>
      </c>
    </row>
    <row r="1219" spans="6:6" x14ac:dyDescent="0.25">
      <c r="F1219" s="28">
        <f t="shared" si="19"/>
        <v>0</v>
      </c>
    </row>
    <row r="1220" spans="6:6" x14ac:dyDescent="0.25">
      <c r="F1220" s="28">
        <f t="shared" si="19"/>
        <v>0</v>
      </c>
    </row>
    <row r="1221" spans="6:6" x14ac:dyDescent="0.25">
      <c r="F1221" s="28">
        <f t="shared" si="19"/>
        <v>0</v>
      </c>
    </row>
    <row r="1222" spans="6:6" x14ac:dyDescent="0.25">
      <c r="F1222" s="28">
        <f t="shared" si="19"/>
        <v>0</v>
      </c>
    </row>
    <row r="1223" spans="6:6" x14ac:dyDescent="0.25">
      <c r="F1223" s="28">
        <f t="shared" si="19"/>
        <v>0</v>
      </c>
    </row>
    <row r="1224" spans="6:6" x14ac:dyDescent="0.25">
      <c r="F1224" s="28">
        <f t="shared" si="19"/>
        <v>0</v>
      </c>
    </row>
    <row r="1225" spans="6:6" x14ac:dyDescent="0.25">
      <c r="F1225" s="28">
        <f t="shared" si="19"/>
        <v>0</v>
      </c>
    </row>
    <row r="1226" spans="6:6" x14ac:dyDescent="0.25">
      <c r="F1226" s="28">
        <f t="shared" si="19"/>
        <v>0</v>
      </c>
    </row>
    <row r="1227" spans="6:6" x14ac:dyDescent="0.25">
      <c r="F1227" s="28">
        <f t="shared" si="19"/>
        <v>0</v>
      </c>
    </row>
    <row r="1228" spans="6:6" x14ac:dyDescent="0.25">
      <c r="F1228" s="28">
        <f t="shared" si="19"/>
        <v>0</v>
      </c>
    </row>
    <row r="1229" spans="6:6" x14ac:dyDescent="0.25">
      <c r="F1229" s="28">
        <f t="shared" si="19"/>
        <v>0</v>
      </c>
    </row>
    <row r="1230" spans="6:6" x14ac:dyDescent="0.25">
      <c r="F1230" s="28">
        <f t="shared" si="19"/>
        <v>0</v>
      </c>
    </row>
    <row r="1231" spans="6:6" x14ac:dyDescent="0.25">
      <c r="F1231" s="28">
        <f t="shared" si="19"/>
        <v>0</v>
      </c>
    </row>
    <row r="1232" spans="6:6" x14ac:dyDescent="0.25">
      <c r="F1232" s="28">
        <f t="shared" si="19"/>
        <v>0</v>
      </c>
    </row>
    <row r="1233" spans="6:6" x14ac:dyDescent="0.25">
      <c r="F1233" s="28">
        <f t="shared" si="19"/>
        <v>0</v>
      </c>
    </row>
    <row r="1234" spans="6:6" x14ac:dyDescent="0.25">
      <c r="F1234" s="28">
        <f t="shared" si="19"/>
        <v>0</v>
      </c>
    </row>
    <row r="1235" spans="6:6" x14ac:dyDescent="0.25">
      <c r="F1235" s="28">
        <f t="shared" si="19"/>
        <v>0</v>
      </c>
    </row>
    <row r="1236" spans="6:6" x14ac:dyDescent="0.25">
      <c r="F1236" s="28">
        <f t="shared" si="19"/>
        <v>0</v>
      </c>
    </row>
    <row r="1237" spans="6:6" x14ac:dyDescent="0.25">
      <c r="F1237" s="28">
        <f t="shared" si="19"/>
        <v>0</v>
      </c>
    </row>
    <row r="1238" spans="6:6" x14ac:dyDescent="0.25">
      <c r="F1238" s="28">
        <f t="shared" si="19"/>
        <v>0</v>
      </c>
    </row>
    <row r="1239" spans="6:6" x14ac:dyDescent="0.25">
      <c r="F1239" s="28">
        <f t="shared" si="19"/>
        <v>0</v>
      </c>
    </row>
    <row r="1240" spans="6:6" x14ac:dyDescent="0.25">
      <c r="F1240" s="28">
        <f t="shared" si="19"/>
        <v>0</v>
      </c>
    </row>
    <row r="1241" spans="6:6" x14ac:dyDescent="0.25">
      <c r="F1241" s="28">
        <f t="shared" si="19"/>
        <v>0</v>
      </c>
    </row>
    <row r="1242" spans="6:6" x14ac:dyDescent="0.25">
      <c r="F1242" s="28">
        <f t="shared" si="19"/>
        <v>0</v>
      </c>
    </row>
    <row r="1243" spans="6:6" x14ac:dyDescent="0.25">
      <c r="F1243" s="28">
        <f t="shared" si="19"/>
        <v>0</v>
      </c>
    </row>
    <row r="1244" spans="6:6" x14ac:dyDescent="0.25">
      <c r="F1244" s="28">
        <f t="shared" si="19"/>
        <v>0</v>
      </c>
    </row>
    <row r="1245" spans="6:6" x14ac:dyDescent="0.25">
      <c r="F1245" s="28">
        <f t="shared" si="19"/>
        <v>0</v>
      </c>
    </row>
    <row r="1246" spans="6:6" x14ac:dyDescent="0.25">
      <c r="F1246" s="28">
        <f t="shared" si="19"/>
        <v>0</v>
      </c>
    </row>
    <row r="1247" spans="6:6" x14ac:dyDescent="0.25">
      <c r="F1247" s="28">
        <f t="shared" si="19"/>
        <v>0</v>
      </c>
    </row>
    <row r="1248" spans="6:6" x14ac:dyDescent="0.25">
      <c r="F1248" s="28">
        <f t="shared" si="19"/>
        <v>0</v>
      </c>
    </row>
    <row r="1249" spans="6:6" x14ac:dyDescent="0.25">
      <c r="F1249" s="28">
        <f t="shared" si="19"/>
        <v>0</v>
      </c>
    </row>
    <row r="1250" spans="6:6" x14ac:dyDescent="0.25">
      <c r="F1250" s="28">
        <f t="shared" si="19"/>
        <v>0</v>
      </c>
    </row>
    <row r="1251" spans="6:6" x14ac:dyDescent="0.25">
      <c r="F1251" s="28">
        <f t="shared" si="19"/>
        <v>0</v>
      </c>
    </row>
    <row r="1252" spans="6:6" x14ac:dyDescent="0.25">
      <c r="F1252" s="28">
        <f t="shared" si="19"/>
        <v>0</v>
      </c>
    </row>
    <row r="1253" spans="6:6" x14ac:dyDescent="0.25">
      <c r="F1253" s="28">
        <f t="shared" si="19"/>
        <v>0</v>
      </c>
    </row>
    <row r="1254" spans="6:6" x14ac:dyDescent="0.25">
      <c r="F1254" s="28">
        <f t="shared" si="19"/>
        <v>0</v>
      </c>
    </row>
    <row r="1255" spans="6:6" x14ac:dyDescent="0.25">
      <c r="F1255" s="28">
        <f t="shared" si="19"/>
        <v>0</v>
      </c>
    </row>
    <row r="1256" spans="6:6" x14ac:dyDescent="0.25">
      <c r="F1256" s="28">
        <f t="shared" si="19"/>
        <v>0</v>
      </c>
    </row>
    <row r="1257" spans="6:6" x14ac:dyDescent="0.25">
      <c r="F1257" s="28">
        <f t="shared" si="19"/>
        <v>0</v>
      </c>
    </row>
    <row r="1258" spans="6:6" x14ac:dyDescent="0.25">
      <c r="F1258" s="28">
        <f t="shared" si="19"/>
        <v>0</v>
      </c>
    </row>
    <row r="1259" spans="6:6" x14ac:dyDescent="0.25">
      <c r="F1259" s="28">
        <f t="shared" si="19"/>
        <v>0</v>
      </c>
    </row>
    <row r="1260" spans="6:6" x14ac:dyDescent="0.25">
      <c r="F1260" s="28">
        <f t="shared" si="19"/>
        <v>0</v>
      </c>
    </row>
    <row r="1261" spans="6:6" x14ac:dyDescent="0.25">
      <c r="F1261" s="28">
        <f t="shared" si="19"/>
        <v>0</v>
      </c>
    </row>
    <row r="1262" spans="6:6" x14ac:dyDescent="0.25">
      <c r="F1262" s="28">
        <f t="shared" si="19"/>
        <v>0</v>
      </c>
    </row>
    <row r="1263" spans="6:6" x14ac:dyDescent="0.25">
      <c r="F1263" s="28">
        <f t="shared" si="19"/>
        <v>0</v>
      </c>
    </row>
    <row r="1264" spans="6:6" x14ac:dyDescent="0.25">
      <c r="F1264" s="28">
        <f t="shared" si="19"/>
        <v>0</v>
      </c>
    </row>
    <row r="1265" spans="6:6" x14ac:dyDescent="0.25">
      <c r="F1265" s="28">
        <f t="shared" si="19"/>
        <v>0</v>
      </c>
    </row>
    <row r="1266" spans="6:6" x14ac:dyDescent="0.25">
      <c r="F1266" s="28">
        <f t="shared" si="19"/>
        <v>0</v>
      </c>
    </row>
    <row r="1267" spans="6:6" x14ac:dyDescent="0.25">
      <c r="F1267" s="28">
        <f t="shared" si="19"/>
        <v>0</v>
      </c>
    </row>
    <row r="1268" spans="6:6" x14ac:dyDescent="0.25">
      <c r="F1268" s="28">
        <f t="shared" si="19"/>
        <v>0</v>
      </c>
    </row>
    <row r="1269" spans="6:6" x14ac:dyDescent="0.25">
      <c r="F1269" s="28">
        <f t="shared" si="19"/>
        <v>0</v>
      </c>
    </row>
    <row r="1270" spans="6:6" x14ac:dyDescent="0.25">
      <c r="F1270" s="28">
        <f t="shared" si="19"/>
        <v>0</v>
      </c>
    </row>
    <row r="1271" spans="6:6" x14ac:dyDescent="0.25">
      <c r="F1271" s="28">
        <f t="shared" si="19"/>
        <v>0</v>
      </c>
    </row>
    <row r="1272" spans="6:6" x14ac:dyDescent="0.25">
      <c r="F1272" s="28">
        <f t="shared" si="19"/>
        <v>0</v>
      </c>
    </row>
    <row r="1273" spans="6:6" x14ac:dyDescent="0.25">
      <c r="F1273" s="28">
        <f t="shared" si="19"/>
        <v>0</v>
      </c>
    </row>
    <row r="1274" spans="6:6" x14ac:dyDescent="0.25">
      <c r="F1274" s="28">
        <f t="shared" si="19"/>
        <v>0</v>
      </c>
    </row>
    <row r="1275" spans="6:6" x14ac:dyDescent="0.25">
      <c r="F1275" s="28">
        <f t="shared" si="19"/>
        <v>0</v>
      </c>
    </row>
    <row r="1276" spans="6:6" x14ac:dyDescent="0.25">
      <c r="F1276" s="28">
        <f t="shared" si="19"/>
        <v>0</v>
      </c>
    </row>
    <row r="1277" spans="6:6" x14ac:dyDescent="0.25">
      <c r="F1277" s="28">
        <f t="shared" si="19"/>
        <v>0</v>
      </c>
    </row>
    <row r="1278" spans="6:6" x14ac:dyDescent="0.25">
      <c r="F1278" s="28">
        <f t="shared" si="19"/>
        <v>0</v>
      </c>
    </row>
    <row r="1279" spans="6:6" x14ac:dyDescent="0.25">
      <c r="F1279" s="28">
        <f t="shared" si="19"/>
        <v>0</v>
      </c>
    </row>
    <row r="1280" spans="6:6" x14ac:dyDescent="0.25">
      <c r="F1280" s="28">
        <f t="shared" si="19"/>
        <v>0</v>
      </c>
    </row>
    <row r="1281" spans="6:6" x14ac:dyDescent="0.25">
      <c r="F1281" s="28">
        <f t="shared" si="19"/>
        <v>0</v>
      </c>
    </row>
    <row r="1282" spans="6:6" x14ac:dyDescent="0.25">
      <c r="F1282" s="28">
        <f t="shared" ref="F1282:F1345" si="20">+E1282-A1282</f>
        <v>0</v>
      </c>
    </row>
    <row r="1283" spans="6:6" x14ac:dyDescent="0.25">
      <c r="F1283" s="28">
        <f t="shared" si="20"/>
        <v>0</v>
      </c>
    </row>
    <row r="1284" spans="6:6" x14ac:dyDescent="0.25">
      <c r="F1284" s="28">
        <f t="shared" si="20"/>
        <v>0</v>
      </c>
    </row>
    <row r="1285" spans="6:6" x14ac:dyDescent="0.25">
      <c r="F1285" s="28">
        <f t="shared" si="20"/>
        <v>0</v>
      </c>
    </row>
    <row r="1286" spans="6:6" x14ac:dyDescent="0.25">
      <c r="F1286" s="28">
        <f t="shared" si="20"/>
        <v>0</v>
      </c>
    </row>
    <row r="1287" spans="6:6" x14ac:dyDescent="0.25">
      <c r="F1287" s="28">
        <f t="shared" si="20"/>
        <v>0</v>
      </c>
    </row>
    <row r="1288" spans="6:6" x14ac:dyDescent="0.25">
      <c r="F1288" s="28">
        <f t="shared" si="20"/>
        <v>0</v>
      </c>
    </row>
    <row r="1289" spans="6:6" x14ac:dyDescent="0.25">
      <c r="F1289" s="28">
        <f t="shared" si="20"/>
        <v>0</v>
      </c>
    </row>
    <row r="1290" spans="6:6" x14ac:dyDescent="0.25">
      <c r="F1290" s="28">
        <f t="shared" si="20"/>
        <v>0</v>
      </c>
    </row>
    <row r="1291" spans="6:6" x14ac:dyDescent="0.25">
      <c r="F1291" s="28">
        <f t="shared" si="20"/>
        <v>0</v>
      </c>
    </row>
    <row r="1292" spans="6:6" x14ac:dyDescent="0.25">
      <c r="F1292" s="28">
        <f t="shared" si="20"/>
        <v>0</v>
      </c>
    </row>
    <row r="1293" spans="6:6" x14ac:dyDescent="0.25">
      <c r="F1293" s="28">
        <f t="shared" si="20"/>
        <v>0</v>
      </c>
    </row>
    <row r="1294" spans="6:6" x14ac:dyDescent="0.25">
      <c r="F1294" s="28">
        <f t="shared" si="20"/>
        <v>0</v>
      </c>
    </row>
    <row r="1295" spans="6:6" x14ac:dyDescent="0.25">
      <c r="F1295" s="28">
        <f t="shared" si="20"/>
        <v>0</v>
      </c>
    </row>
    <row r="1296" spans="6:6" x14ac:dyDescent="0.25">
      <c r="F1296" s="28">
        <f t="shared" si="20"/>
        <v>0</v>
      </c>
    </row>
    <row r="1297" spans="6:6" x14ac:dyDescent="0.25">
      <c r="F1297" s="28">
        <f t="shared" si="20"/>
        <v>0</v>
      </c>
    </row>
    <row r="1298" spans="6:6" x14ac:dyDescent="0.25">
      <c r="F1298" s="28">
        <f t="shared" si="20"/>
        <v>0</v>
      </c>
    </row>
    <row r="1299" spans="6:6" x14ac:dyDescent="0.25">
      <c r="F1299" s="28">
        <f t="shared" si="20"/>
        <v>0</v>
      </c>
    </row>
    <row r="1300" spans="6:6" x14ac:dyDescent="0.25">
      <c r="F1300" s="28">
        <f t="shared" si="20"/>
        <v>0</v>
      </c>
    </row>
    <row r="1301" spans="6:6" x14ac:dyDescent="0.25">
      <c r="F1301" s="28">
        <f t="shared" si="20"/>
        <v>0</v>
      </c>
    </row>
    <row r="1302" spans="6:6" x14ac:dyDescent="0.25">
      <c r="F1302" s="28">
        <f t="shared" si="20"/>
        <v>0</v>
      </c>
    </row>
    <row r="1303" spans="6:6" x14ac:dyDescent="0.25">
      <c r="F1303" s="28">
        <f t="shared" si="20"/>
        <v>0</v>
      </c>
    </row>
    <row r="1304" spans="6:6" x14ac:dyDescent="0.25">
      <c r="F1304" s="28">
        <f t="shared" si="20"/>
        <v>0</v>
      </c>
    </row>
    <row r="1305" spans="6:6" x14ac:dyDescent="0.25">
      <c r="F1305" s="28">
        <f t="shared" si="20"/>
        <v>0</v>
      </c>
    </row>
    <row r="1306" spans="6:6" x14ac:dyDescent="0.25">
      <c r="F1306" s="28">
        <f t="shared" si="20"/>
        <v>0</v>
      </c>
    </row>
    <row r="1307" spans="6:6" x14ac:dyDescent="0.25">
      <c r="F1307" s="28">
        <f t="shared" si="20"/>
        <v>0</v>
      </c>
    </row>
    <row r="1308" spans="6:6" x14ac:dyDescent="0.25">
      <c r="F1308" s="28">
        <f t="shared" si="20"/>
        <v>0</v>
      </c>
    </row>
    <row r="1309" spans="6:6" x14ac:dyDescent="0.25">
      <c r="F1309" s="28">
        <f t="shared" si="20"/>
        <v>0</v>
      </c>
    </row>
    <row r="1310" spans="6:6" x14ac:dyDescent="0.25">
      <c r="F1310" s="28">
        <f t="shared" si="20"/>
        <v>0</v>
      </c>
    </row>
    <row r="1311" spans="6:6" x14ac:dyDescent="0.25">
      <c r="F1311" s="28">
        <f t="shared" si="20"/>
        <v>0</v>
      </c>
    </row>
    <row r="1312" spans="6:6" x14ac:dyDescent="0.25">
      <c r="F1312" s="28">
        <f t="shared" si="20"/>
        <v>0</v>
      </c>
    </row>
    <row r="1313" spans="6:6" x14ac:dyDescent="0.25">
      <c r="F1313" s="28">
        <f t="shared" si="20"/>
        <v>0</v>
      </c>
    </row>
    <row r="1314" spans="6:6" x14ac:dyDescent="0.25">
      <c r="F1314" s="28">
        <f t="shared" si="20"/>
        <v>0</v>
      </c>
    </row>
    <row r="1315" spans="6:6" x14ac:dyDescent="0.25">
      <c r="F1315" s="28">
        <f t="shared" si="20"/>
        <v>0</v>
      </c>
    </row>
    <row r="1316" spans="6:6" x14ac:dyDescent="0.25">
      <c r="F1316" s="28">
        <f t="shared" si="20"/>
        <v>0</v>
      </c>
    </row>
    <row r="1317" spans="6:6" x14ac:dyDescent="0.25">
      <c r="F1317" s="28">
        <f t="shared" si="20"/>
        <v>0</v>
      </c>
    </row>
    <row r="1318" spans="6:6" x14ac:dyDescent="0.25">
      <c r="F1318" s="28">
        <f t="shared" si="20"/>
        <v>0</v>
      </c>
    </row>
    <row r="1319" spans="6:6" x14ac:dyDescent="0.25">
      <c r="F1319" s="28">
        <f t="shared" si="20"/>
        <v>0</v>
      </c>
    </row>
    <row r="1320" spans="6:6" x14ac:dyDescent="0.25">
      <c r="F1320" s="28">
        <f t="shared" si="20"/>
        <v>0</v>
      </c>
    </row>
    <row r="1321" spans="6:6" x14ac:dyDescent="0.25">
      <c r="F1321" s="28">
        <f t="shared" si="20"/>
        <v>0</v>
      </c>
    </row>
    <row r="1322" spans="6:6" x14ac:dyDescent="0.25">
      <c r="F1322" s="28">
        <f t="shared" si="20"/>
        <v>0</v>
      </c>
    </row>
    <row r="1323" spans="6:6" x14ac:dyDescent="0.25">
      <c r="F1323" s="28">
        <f t="shared" si="20"/>
        <v>0</v>
      </c>
    </row>
    <row r="1324" spans="6:6" x14ac:dyDescent="0.25">
      <c r="F1324" s="28">
        <f t="shared" si="20"/>
        <v>0</v>
      </c>
    </row>
    <row r="1325" spans="6:6" x14ac:dyDescent="0.25">
      <c r="F1325" s="28">
        <f t="shared" si="20"/>
        <v>0</v>
      </c>
    </row>
    <row r="1326" spans="6:6" x14ac:dyDescent="0.25">
      <c r="F1326" s="28">
        <f t="shared" si="20"/>
        <v>0</v>
      </c>
    </row>
    <row r="1327" spans="6:6" x14ac:dyDescent="0.25">
      <c r="F1327" s="28">
        <f t="shared" si="20"/>
        <v>0</v>
      </c>
    </row>
    <row r="1328" spans="6:6" x14ac:dyDescent="0.25">
      <c r="F1328" s="28">
        <f t="shared" si="20"/>
        <v>0</v>
      </c>
    </row>
    <row r="1329" spans="6:6" x14ac:dyDescent="0.25">
      <c r="F1329" s="28">
        <f t="shared" si="20"/>
        <v>0</v>
      </c>
    </row>
    <row r="1330" spans="6:6" x14ac:dyDescent="0.25">
      <c r="F1330" s="28">
        <f t="shared" si="20"/>
        <v>0</v>
      </c>
    </row>
    <row r="1331" spans="6:6" x14ac:dyDescent="0.25">
      <c r="F1331" s="28">
        <f t="shared" si="20"/>
        <v>0</v>
      </c>
    </row>
    <row r="1332" spans="6:6" x14ac:dyDescent="0.25">
      <c r="F1332" s="28">
        <f t="shared" si="20"/>
        <v>0</v>
      </c>
    </row>
    <row r="1333" spans="6:6" x14ac:dyDescent="0.25">
      <c r="F1333" s="28">
        <f t="shared" si="20"/>
        <v>0</v>
      </c>
    </row>
    <row r="1334" spans="6:6" x14ac:dyDescent="0.25">
      <c r="F1334" s="28">
        <f t="shared" si="20"/>
        <v>0</v>
      </c>
    </row>
    <row r="1335" spans="6:6" x14ac:dyDescent="0.25">
      <c r="F1335" s="28">
        <f t="shared" si="20"/>
        <v>0</v>
      </c>
    </row>
    <row r="1336" spans="6:6" x14ac:dyDescent="0.25">
      <c r="F1336" s="28">
        <f t="shared" si="20"/>
        <v>0</v>
      </c>
    </row>
    <row r="1337" spans="6:6" x14ac:dyDescent="0.25">
      <c r="F1337" s="28">
        <f t="shared" si="20"/>
        <v>0</v>
      </c>
    </row>
    <row r="1338" spans="6:6" x14ac:dyDescent="0.25">
      <c r="F1338" s="28">
        <f t="shared" si="20"/>
        <v>0</v>
      </c>
    </row>
    <row r="1339" spans="6:6" x14ac:dyDescent="0.25">
      <c r="F1339" s="28">
        <f t="shared" si="20"/>
        <v>0</v>
      </c>
    </row>
    <row r="1340" spans="6:6" x14ac:dyDescent="0.25">
      <c r="F1340" s="28">
        <f t="shared" si="20"/>
        <v>0</v>
      </c>
    </row>
    <row r="1341" spans="6:6" x14ac:dyDescent="0.25">
      <c r="F1341" s="28">
        <f t="shared" si="20"/>
        <v>0</v>
      </c>
    </row>
    <row r="1342" spans="6:6" x14ac:dyDescent="0.25">
      <c r="F1342" s="28">
        <f t="shared" si="20"/>
        <v>0</v>
      </c>
    </row>
    <row r="1343" spans="6:6" x14ac:dyDescent="0.25">
      <c r="F1343" s="28">
        <f t="shared" si="20"/>
        <v>0</v>
      </c>
    </row>
    <row r="1344" spans="6:6" x14ac:dyDescent="0.25">
      <c r="F1344" s="28">
        <f t="shared" si="20"/>
        <v>0</v>
      </c>
    </row>
    <row r="1345" spans="6:6" x14ac:dyDescent="0.25">
      <c r="F1345" s="28">
        <f t="shared" si="20"/>
        <v>0</v>
      </c>
    </row>
    <row r="1346" spans="6:6" x14ac:dyDescent="0.25">
      <c r="F1346" s="28">
        <f t="shared" ref="F1346:F1409" si="21">+E1346-A1346</f>
        <v>0</v>
      </c>
    </row>
    <row r="1347" spans="6:6" x14ac:dyDescent="0.25">
      <c r="F1347" s="28">
        <f t="shared" si="21"/>
        <v>0</v>
      </c>
    </row>
    <row r="1348" spans="6:6" x14ac:dyDescent="0.25">
      <c r="F1348" s="28">
        <f t="shared" si="21"/>
        <v>0</v>
      </c>
    </row>
    <row r="1349" spans="6:6" x14ac:dyDescent="0.25">
      <c r="F1349" s="28">
        <f t="shared" si="21"/>
        <v>0</v>
      </c>
    </row>
    <row r="1350" spans="6:6" x14ac:dyDescent="0.25">
      <c r="F1350" s="28">
        <f t="shared" si="21"/>
        <v>0</v>
      </c>
    </row>
    <row r="1351" spans="6:6" x14ac:dyDescent="0.25">
      <c r="F1351" s="28">
        <f t="shared" si="21"/>
        <v>0</v>
      </c>
    </row>
    <row r="1352" spans="6:6" x14ac:dyDescent="0.25">
      <c r="F1352" s="28">
        <f t="shared" si="21"/>
        <v>0</v>
      </c>
    </row>
    <row r="1353" spans="6:6" x14ac:dyDescent="0.25">
      <c r="F1353" s="28">
        <f t="shared" si="21"/>
        <v>0</v>
      </c>
    </row>
    <row r="1354" spans="6:6" x14ac:dyDescent="0.25">
      <c r="F1354" s="28">
        <f t="shared" si="21"/>
        <v>0</v>
      </c>
    </row>
    <row r="1355" spans="6:6" x14ac:dyDescent="0.25">
      <c r="F1355" s="28">
        <f t="shared" si="21"/>
        <v>0</v>
      </c>
    </row>
    <row r="1356" spans="6:6" x14ac:dyDescent="0.25">
      <c r="F1356" s="28">
        <f t="shared" si="21"/>
        <v>0</v>
      </c>
    </row>
    <row r="1357" spans="6:6" x14ac:dyDescent="0.25">
      <c r="F1357" s="28">
        <f t="shared" si="21"/>
        <v>0</v>
      </c>
    </row>
    <row r="1358" spans="6:6" x14ac:dyDescent="0.25">
      <c r="F1358" s="28">
        <f t="shared" si="21"/>
        <v>0</v>
      </c>
    </row>
    <row r="1359" spans="6:6" x14ac:dyDescent="0.25">
      <c r="F1359" s="28">
        <f t="shared" si="21"/>
        <v>0</v>
      </c>
    </row>
    <row r="1360" spans="6:6" x14ac:dyDescent="0.25">
      <c r="F1360" s="28">
        <f t="shared" si="21"/>
        <v>0</v>
      </c>
    </row>
    <row r="1361" spans="6:6" x14ac:dyDescent="0.25">
      <c r="F1361" s="28">
        <f t="shared" si="21"/>
        <v>0</v>
      </c>
    </row>
    <row r="1362" spans="6:6" x14ac:dyDescent="0.25">
      <c r="F1362" s="28">
        <f t="shared" si="21"/>
        <v>0</v>
      </c>
    </row>
    <row r="1363" spans="6:6" x14ac:dyDescent="0.25">
      <c r="F1363" s="28">
        <f t="shared" si="21"/>
        <v>0</v>
      </c>
    </row>
    <row r="1364" spans="6:6" x14ac:dyDescent="0.25">
      <c r="F1364" s="28">
        <f t="shared" si="21"/>
        <v>0</v>
      </c>
    </row>
    <row r="1365" spans="6:6" x14ac:dyDescent="0.25">
      <c r="F1365" s="28">
        <f t="shared" si="21"/>
        <v>0</v>
      </c>
    </row>
    <row r="1366" spans="6:6" x14ac:dyDescent="0.25">
      <c r="F1366" s="28">
        <f t="shared" si="21"/>
        <v>0</v>
      </c>
    </row>
    <row r="1367" spans="6:6" x14ac:dyDescent="0.25">
      <c r="F1367" s="28">
        <f t="shared" si="21"/>
        <v>0</v>
      </c>
    </row>
    <row r="1368" spans="6:6" x14ac:dyDescent="0.25">
      <c r="F1368" s="28">
        <f t="shared" si="21"/>
        <v>0</v>
      </c>
    </row>
    <row r="1369" spans="6:6" x14ac:dyDescent="0.25">
      <c r="F1369" s="28">
        <f t="shared" si="21"/>
        <v>0</v>
      </c>
    </row>
    <row r="1370" spans="6:6" x14ac:dyDescent="0.25">
      <c r="F1370" s="28">
        <f t="shared" si="21"/>
        <v>0</v>
      </c>
    </row>
    <row r="1371" spans="6:6" x14ac:dyDescent="0.25">
      <c r="F1371" s="28">
        <f t="shared" si="21"/>
        <v>0</v>
      </c>
    </row>
    <row r="1372" spans="6:6" x14ac:dyDescent="0.25">
      <c r="F1372" s="28">
        <f t="shared" si="21"/>
        <v>0</v>
      </c>
    </row>
    <row r="1373" spans="6:6" x14ac:dyDescent="0.25">
      <c r="F1373" s="28">
        <f t="shared" si="21"/>
        <v>0</v>
      </c>
    </row>
    <row r="1374" spans="6:6" x14ac:dyDescent="0.25">
      <c r="F1374" s="28">
        <f t="shared" si="21"/>
        <v>0</v>
      </c>
    </row>
    <row r="1375" spans="6:6" x14ac:dyDescent="0.25">
      <c r="F1375" s="28">
        <f t="shared" si="21"/>
        <v>0</v>
      </c>
    </row>
    <row r="1376" spans="6:6" x14ac:dyDescent="0.25">
      <c r="F1376" s="28">
        <f t="shared" si="21"/>
        <v>0</v>
      </c>
    </row>
    <row r="1377" spans="6:6" x14ac:dyDescent="0.25">
      <c r="F1377" s="28">
        <f t="shared" si="21"/>
        <v>0</v>
      </c>
    </row>
    <row r="1378" spans="6:6" x14ac:dyDescent="0.25">
      <c r="F1378" s="28">
        <f t="shared" si="21"/>
        <v>0</v>
      </c>
    </row>
    <row r="1379" spans="6:6" x14ac:dyDescent="0.25">
      <c r="F1379" s="28">
        <f t="shared" si="21"/>
        <v>0</v>
      </c>
    </row>
    <row r="1380" spans="6:6" x14ac:dyDescent="0.25">
      <c r="F1380" s="28">
        <f t="shared" si="21"/>
        <v>0</v>
      </c>
    </row>
    <row r="1381" spans="6:6" x14ac:dyDescent="0.25">
      <c r="F1381" s="28">
        <f t="shared" si="21"/>
        <v>0</v>
      </c>
    </row>
    <row r="1382" spans="6:6" x14ac:dyDescent="0.25">
      <c r="F1382" s="28">
        <f t="shared" si="21"/>
        <v>0</v>
      </c>
    </row>
    <row r="1383" spans="6:6" x14ac:dyDescent="0.25">
      <c r="F1383" s="28">
        <f t="shared" si="21"/>
        <v>0</v>
      </c>
    </row>
    <row r="1384" spans="6:6" x14ac:dyDescent="0.25">
      <c r="F1384" s="28">
        <f t="shared" si="21"/>
        <v>0</v>
      </c>
    </row>
    <row r="1385" spans="6:6" x14ac:dyDescent="0.25">
      <c r="F1385" s="28">
        <f t="shared" si="21"/>
        <v>0</v>
      </c>
    </row>
    <row r="1386" spans="6:6" x14ac:dyDescent="0.25">
      <c r="F1386" s="28">
        <f t="shared" si="21"/>
        <v>0</v>
      </c>
    </row>
    <row r="1387" spans="6:6" x14ac:dyDescent="0.25">
      <c r="F1387" s="28">
        <f t="shared" si="21"/>
        <v>0</v>
      </c>
    </row>
    <row r="1388" spans="6:6" x14ac:dyDescent="0.25">
      <c r="F1388" s="28">
        <f t="shared" si="21"/>
        <v>0</v>
      </c>
    </row>
    <row r="1389" spans="6:6" x14ac:dyDescent="0.25">
      <c r="F1389" s="28">
        <f t="shared" si="21"/>
        <v>0</v>
      </c>
    </row>
    <row r="1390" spans="6:6" x14ac:dyDescent="0.25">
      <c r="F1390" s="28">
        <f t="shared" si="21"/>
        <v>0</v>
      </c>
    </row>
    <row r="1391" spans="6:6" x14ac:dyDescent="0.25">
      <c r="F1391" s="28">
        <f t="shared" si="21"/>
        <v>0</v>
      </c>
    </row>
    <row r="1392" spans="6:6" x14ac:dyDescent="0.25">
      <c r="F1392" s="28">
        <f t="shared" si="21"/>
        <v>0</v>
      </c>
    </row>
    <row r="1393" spans="6:6" x14ac:dyDescent="0.25">
      <c r="F1393" s="28">
        <f t="shared" si="21"/>
        <v>0</v>
      </c>
    </row>
    <row r="1394" spans="6:6" x14ac:dyDescent="0.25">
      <c r="F1394" s="28">
        <f t="shared" si="21"/>
        <v>0</v>
      </c>
    </row>
    <row r="1395" spans="6:6" x14ac:dyDescent="0.25">
      <c r="F1395" s="28">
        <f t="shared" si="21"/>
        <v>0</v>
      </c>
    </row>
    <row r="1396" spans="6:6" x14ac:dyDescent="0.25">
      <c r="F1396" s="28">
        <f t="shared" si="21"/>
        <v>0</v>
      </c>
    </row>
    <row r="1397" spans="6:6" x14ac:dyDescent="0.25">
      <c r="F1397" s="28">
        <f t="shared" si="21"/>
        <v>0</v>
      </c>
    </row>
    <row r="1398" spans="6:6" x14ac:dyDescent="0.25">
      <c r="F1398" s="28">
        <f t="shared" si="21"/>
        <v>0</v>
      </c>
    </row>
    <row r="1399" spans="6:6" x14ac:dyDescent="0.25">
      <c r="F1399" s="28">
        <f t="shared" si="21"/>
        <v>0</v>
      </c>
    </row>
    <row r="1400" spans="6:6" x14ac:dyDescent="0.25">
      <c r="F1400" s="28">
        <f t="shared" si="21"/>
        <v>0</v>
      </c>
    </row>
    <row r="1401" spans="6:6" x14ac:dyDescent="0.25">
      <c r="F1401" s="28">
        <f t="shared" si="21"/>
        <v>0</v>
      </c>
    </row>
    <row r="1402" spans="6:6" x14ac:dyDescent="0.25">
      <c r="F1402" s="28">
        <f t="shared" si="21"/>
        <v>0</v>
      </c>
    </row>
    <row r="1403" spans="6:6" x14ac:dyDescent="0.25">
      <c r="F1403" s="28">
        <f t="shared" si="21"/>
        <v>0</v>
      </c>
    </row>
    <row r="1404" spans="6:6" x14ac:dyDescent="0.25">
      <c r="F1404" s="28">
        <f t="shared" si="21"/>
        <v>0</v>
      </c>
    </row>
    <row r="1405" spans="6:6" x14ac:dyDescent="0.25">
      <c r="F1405" s="28">
        <f t="shared" si="21"/>
        <v>0</v>
      </c>
    </row>
    <row r="1406" spans="6:6" x14ac:dyDescent="0.25">
      <c r="F1406" s="28">
        <f t="shared" si="21"/>
        <v>0</v>
      </c>
    </row>
    <row r="1407" spans="6:6" x14ac:dyDescent="0.25">
      <c r="F1407" s="28">
        <f t="shared" si="21"/>
        <v>0</v>
      </c>
    </row>
    <row r="1408" spans="6:6" x14ac:dyDescent="0.25">
      <c r="F1408" s="28">
        <f t="shared" si="21"/>
        <v>0</v>
      </c>
    </row>
    <row r="1409" spans="6:6" x14ac:dyDescent="0.25">
      <c r="F1409" s="28">
        <f t="shared" si="21"/>
        <v>0</v>
      </c>
    </row>
    <row r="1410" spans="6:6" x14ac:dyDescent="0.25">
      <c r="F1410" s="28">
        <f t="shared" ref="F1410:F1473" si="22">+E1410-A1410</f>
        <v>0</v>
      </c>
    </row>
    <row r="1411" spans="6:6" x14ac:dyDescent="0.25">
      <c r="F1411" s="28">
        <f t="shared" si="22"/>
        <v>0</v>
      </c>
    </row>
    <row r="1412" spans="6:6" x14ac:dyDescent="0.25">
      <c r="F1412" s="28">
        <f t="shared" si="22"/>
        <v>0</v>
      </c>
    </row>
    <row r="1413" spans="6:6" x14ac:dyDescent="0.25">
      <c r="F1413" s="28">
        <f t="shared" si="22"/>
        <v>0</v>
      </c>
    </row>
    <row r="1414" spans="6:6" x14ac:dyDescent="0.25">
      <c r="F1414" s="28">
        <f t="shared" si="22"/>
        <v>0</v>
      </c>
    </row>
    <row r="1415" spans="6:6" x14ac:dyDescent="0.25">
      <c r="F1415" s="28">
        <f t="shared" si="22"/>
        <v>0</v>
      </c>
    </row>
    <row r="1416" spans="6:6" x14ac:dyDescent="0.25">
      <c r="F1416" s="28">
        <f t="shared" si="22"/>
        <v>0</v>
      </c>
    </row>
    <row r="1417" spans="6:6" x14ac:dyDescent="0.25">
      <c r="F1417" s="28">
        <f t="shared" si="22"/>
        <v>0</v>
      </c>
    </row>
    <row r="1418" spans="6:6" x14ac:dyDescent="0.25">
      <c r="F1418" s="28">
        <f t="shared" si="22"/>
        <v>0</v>
      </c>
    </row>
    <row r="1419" spans="6:6" x14ac:dyDescent="0.25">
      <c r="F1419" s="28">
        <f t="shared" si="22"/>
        <v>0</v>
      </c>
    </row>
    <row r="1420" spans="6:6" x14ac:dyDescent="0.25">
      <c r="F1420" s="28">
        <f t="shared" si="22"/>
        <v>0</v>
      </c>
    </row>
    <row r="1421" spans="6:6" x14ac:dyDescent="0.25">
      <c r="F1421" s="28">
        <f t="shared" si="22"/>
        <v>0</v>
      </c>
    </row>
    <row r="1422" spans="6:6" x14ac:dyDescent="0.25">
      <c r="F1422" s="28">
        <f t="shared" si="22"/>
        <v>0</v>
      </c>
    </row>
    <row r="1423" spans="6:6" x14ac:dyDescent="0.25">
      <c r="F1423" s="28">
        <f t="shared" si="22"/>
        <v>0</v>
      </c>
    </row>
    <row r="1424" spans="6:6" x14ac:dyDescent="0.25">
      <c r="F1424" s="28">
        <f t="shared" si="22"/>
        <v>0</v>
      </c>
    </row>
    <row r="1425" spans="6:6" x14ac:dyDescent="0.25">
      <c r="F1425" s="28">
        <f t="shared" si="22"/>
        <v>0</v>
      </c>
    </row>
    <row r="1426" spans="6:6" x14ac:dyDescent="0.25">
      <c r="F1426" s="28">
        <f t="shared" si="22"/>
        <v>0</v>
      </c>
    </row>
    <row r="1427" spans="6:6" x14ac:dyDescent="0.25">
      <c r="F1427" s="28">
        <f t="shared" si="22"/>
        <v>0</v>
      </c>
    </row>
    <row r="1428" spans="6:6" x14ac:dyDescent="0.25">
      <c r="F1428" s="28">
        <f t="shared" si="22"/>
        <v>0</v>
      </c>
    </row>
    <row r="1429" spans="6:6" x14ac:dyDescent="0.25">
      <c r="F1429" s="28">
        <f t="shared" si="22"/>
        <v>0</v>
      </c>
    </row>
    <row r="1430" spans="6:6" x14ac:dyDescent="0.25">
      <c r="F1430" s="28">
        <f t="shared" si="22"/>
        <v>0</v>
      </c>
    </row>
    <row r="1431" spans="6:6" x14ac:dyDescent="0.25">
      <c r="F1431" s="28">
        <f t="shared" si="22"/>
        <v>0</v>
      </c>
    </row>
    <row r="1432" spans="6:6" x14ac:dyDescent="0.25">
      <c r="F1432" s="28">
        <f t="shared" si="22"/>
        <v>0</v>
      </c>
    </row>
    <row r="1433" spans="6:6" x14ac:dyDescent="0.25">
      <c r="F1433" s="28">
        <f t="shared" si="22"/>
        <v>0</v>
      </c>
    </row>
    <row r="1434" spans="6:6" x14ac:dyDescent="0.25">
      <c r="F1434" s="28">
        <f t="shared" si="22"/>
        <v>0</v>
      </c>
    </row>
    <row r="1435" spans="6:6" x14ac:dyDescent="0.25">
      <c r="F1435" s="28">
        <f t="shared" si="22"/>
        <v>0</v>
      </c>
    </row>
    <row r="1436" spans="6:6" x14ac:dyDescent="0.25">
      <c r="F1436" s="28">
        <f t="shared" si="22"/>
        <v>0</v>
      </c>
    </row>
    <row r="1437" spans="6:6" x14ac:dyDescent="0.25">
      <c r="F1437" s="28">
        <f t="shared" si="22"/>
        <v>0</v>
      </c>
    </row>
    <row r="1438" spans="6:6" x14ac:dyDescent="0.25">
      <c r="F1438" s="28">
        <f t="shared" si="22"/>
        <v>0</v>
      </c>
    </row>
    <row r="1439" spans="6:6" x14ac:dyDescent="0.25">
      <c r="F1439" s="28">
        <f t="shared" si="22"/>
        <v>0</v>
      </c>
    </row>
    <row r="1440" spans="6:6" x14ac:dyDescent="0.25">
      <c r="F1440" s="28">
        <f t="shared" si="22"/>
        <v>0</v>
      </c>
    </row>
    <row r="1441" spans="6:6" x14ac:dyDescent="0.25">
      <c r="F1441" s="28">
        <f t="shared" si="22"/>
        <v>0</v>
      </c>
    </row>
    <row r="1442" spans="6:6" x14ac:dyDescent="0.25">
      <c r="F1442" s="28">
        <f t="shared" si="22"/>
        <v>0</v>
      </c>
    </row>
    <row r="1443" spans="6:6" x14ac:dyDescent="0.25">
      <c r="F1443" s="28">
        <f t="shared" si="22"/>
        <v>0</v>
      </c>
    </row>
    <row r="1444" spans="6:6" x14ac:dyDescent="0.25">
      <c r="F1444" s="28">
        <f t="shared" si="22"/>
        <v>0</v>
      </c>
    </row>
    <row r="1445" spans="6:6" x14ac:dyDescent="0.25">
      <c r="F1445" s="28">
        <f t="shared" si="22"/>
        <v>0</v>
      </c>
    </row>
    <row r="1446" spans="6:6" x14ac:dyDescent="0.25">
      <c r="F1446" s="28">
        <f t="shared" si="22"/>
        <v>0</v>
      </c>
    </row>
    <row r="1447" spans="6:6" x14ac:dyDescent="0.25">
      <c r="F1447" s="28">
        <f t="shared" si="22"/>
        <v>0</v>
      </c>
    </row>
    <row r="1448" spans="6:6" x14ac:dyDescent="0.25">
      <c r="F1448" s="28">
        <f t="shared" si="22"/>
        <v>0</v>
      </c>
    </row>
    <row r="1449" spans="6:6" x14ac:dyDescent="0.25">
      <c r="F1449" s="28">
        <f t="shared" si="22"/>
        <v>0</v>
      </c>
    </row>
    <row r="1450" spans="6:6" x14ac:dyDescent="0.25">
      <c r="F1450" s="28">
        <f t="shared" si="22"/>
        <v>0</v>
      </c>
    </row>
    <row r="1451" spans="6:6" x14ac:dyDescent="0.25">
      <c r="F1451" s="28">
        <f t="shared" si="22"/>
        <v>0</v>
      </c>
    </row>
    <row r="1452" spans="6:6" x14ac:dyDescent="0.25">
      <c r="F1452" s="28">
        <f t="shared" si="22"/>
        <v>0</v>
      </c>
    </row>
    <row r="1453" spans="6:6" x14ac:dyDescent="0.25">
      <c r="F1453" s="28">
        <f t="shared" si="22"/>
        <v>0</v>
      </c>
    </row>
    <row r="1454" spans="6:6" x14ac:dyDescent="0.25">
      <c r="F1454" s="28">
        <f t="shared" si="22"/>
        <v>0</v>
      </c>
    </row>
    <row r="1455" spans="6:6" x14ac:dyDescent="0.25">
      <c r="F1455" s="28">
        <f t="shared" si="22"/>
        <v>0</v>
      </c>
    </row>
    <row r="1456" spans="6:6" x14ac:dyDescent="0.25">
      <c r="F1456" s="28">
        <f t="shared" si="22"/>
        <v>0</v>
      </c>
    </row>
    <row r="1457" spans="6:6" x14ac:dyDescent="0.25">
      <c r="F1457" s="28">
        <f t="shared" si="22"/>
        <v>0</v>
      </c>
    </row>
    <row r="1458" spans="6:6" x14ac:dyDescent="0.25">
      <c r="F1458" s="28">
        <f t="shared" si="22"/>
        <v>0</v>
      </c>
    </row>
    <row r="1459" spans="6:6" x14ac:dyDescent="0.25">
      <c r="F1459" s="28">
        <f t="shared" si="22"/>
        <v>0</v>
      </c>
    </row>
    <row r="1460" spans="6:6" x14ac:dyDescent="0.25">
      <c r="F1460" s="28">
        <f t="shared" si="22"/>
        <v>0</v>
      </c>
    </row>
    <row r="1461" spans="6:6" x14ac:dyDescent="0.25">
      <c r="F1461" s="28">
        <f t="shared" si="22"/>
        <v>0</v>
      </c>
    </row>
    <row r="1462" spans="6:6" x14ac:dyDescent="0.25">
      <c r="F1462" s="28">
        <f t="shared" si="22"/>
        <v>0</v>
      </c>
    </row>
    <row r="1463" spans="6:6" x14ac:dyDescent="0.25">
      <c r="F1463" s="28">
        <f t="shared" si="22"/>
        <v>0</v>
      </c>
    </row>
    <row r="1464" spans="6:6" x14ac:dyDescent="0.25">
      <c r="F1464" s="28">
        <f t="shared" si="22"/>
        <v>0</v>
      </c>
    </row>
    <row r="1465" spans="6:6" x14ac:dyDescent="0.25">
      <c r="F1465" s="28">
        <f t="shared" si="22"/>
        <v>0</v>
      </c>
    </row>
    <row r="1466" spans="6:6" x14ac:dyDescent="0.25">
      <c r="F1466" s="28">
        <f t="shared" si="22"/>
        <v>0</v>
      </c>
    </row>
    <row r="1467" spans="6:6" x14ac:dyDescent="0.25">
      <c r="F1467" s="28">
        <f t="shared" si="22"/>
        <v>0</v>
      </c>
    </row>
    <row r="1468" spans="6:6" x14ac:dyDescent="0.25">
      <c r="F1468" s="28">
        <f t="shared" si="22"/>
        <v>0</v>
      </c>
    </row>
    <row r="1469" spans="6:6" x14ac:dyDescent="0.25">
      <c r="F1469" s="28">
        <f t="shared" si="22"/>
        <v>0</v>
      </c>
    </row>
    <row r="1470" spans="6:6" x14ac:dyDescent="0.25">
      <c r="F1470" s="28">
        <f t="shared" si="22"/>
        <v>0</v>
      </c>
    </row>
    <row r="1471" spans="6:6" x14ac:dyDescent="0.25">
      <c r="F1471" s="28">
        <f t="shared" si="22"/>
        <v>0</v>
      </c>
    </row>
    <row r="1472" spans="6:6" x14ac:dyDescent="0.25">
      <c r="F1472" s="28">
        <f t="shared" si="22"/>
        <v>0</v>
      </c>
    </row>
    <row r="1473" spans="6:6" x14ac:dyDescent="0.25">
      <c r="F1473" s="28">
        <f t="shared" si="22"/>
        <v>0</v>
      </c>
    </row>
    <row r="1474" spans="6:6" x14ac:dyDescent="0.25">
      <c r="F1474" s="28">
        <f t="shared" ref="F1474:F1537" si="23">+E1474-A1474</f>
        <v>0</v>
      </c>
    </row>
    <row r="1475" spans="6:6" x14ac:dyDescent="0.25">
      <c r="F1475" s="28">
        <f t="shared" si="23"/>
        <v>0</v>
      </c>
    </row>
    <row r="1476" spans="6:6" x14ac:dyDescent="0.25">
      <c r="F1476" s="28">
        <f t="shared" si="23"/>
        <v>0</v>
      </c>
    </row>
    <row r="1477" spans="6:6" x14ac:dyDescent="0.25">
      <c r="F1477" s="28">
        <f t="shared" si="23"/>
        <v>0</v>
      </c>
    </row>
    <row r="1478" spans="6:6" x14ac:dyDescent="0.25">
      <c r="F1478" s="28">
        <f t="shared" si="23"/>
        <v>0</v>
      </c>
    </row>
    <row r="1479" spans="6:6" x14ac:dyDescent="0.25">
      <c r="F1479" s="28">
        <f t="shared" si="23"/>
        <v>0</v>
      </c>
    </row>
    <row r="1480" spans="6:6" x14ac:dyDescent="0.25">
      <c r="F1480" s="28">
        <f t="shared" si="23"/>
        <v>0</v>
      </c>
    </row>
    <row r="1481" spans="6:6" x14ac:dyDescent="0.25">
      <c r="F1481" s="28">
        <f t="shared" si="23"/>
        <v>0</v>
      </c>
    </row>
    <row r="1482" spans="6:6" x14ac:dyDescent="0.25">
      <c r="F1482" s="28">
        <f t="shared" si="23"/>
        <v>0</v>
      </c>
    </row>
    <row r="1483" spans="6:6" x14ac:dyDescent="0.25">
      <c r="F1483" s="28">
        <f t="shared" si="23"/>
        <v>0</v>
      </c>
    </row>
    <row r="1484" spans="6:6" x14ac:dyDescent="0.25">
      <c r="F1484" s="28">
        <f t="shared" si="23"/>
        <v>0</v>
      </c>
    </row>
    <row r="1485" spans="6:6" x14ac:dyDescent="0.25">
      <c r="F1485" s="28">
        <f t="shared" si="23"/>
        <v>0</v>
      </c>
    </row>
    <row r="1486" spans="6:6" x14ac:dyDescent="0.25">
      <c r="F1486" s="28">
        <f t="shared" si="23"/>
        <v>0</v>
      </c>
    </row>
    <row r="1487" spans="6:6" x14ac:dyDescent="0.25">
      <c r="F1487" s="28">
        <f t="shared" si="23"/>
        <v>0</v>
      </c>
    </row>
    <row r="1488" spans="6:6" x14ac:dyDescent="0.25">
      <c r="F1488" s="28">
        <f t="shared" si="23"/>
        <v>0</v>
      </c>
    </row>
    <row r="1489" spans="6:6" x14ac:dyDescent="0.25">
      <c r="F1489" s="28">
        <f t="shared" si="23"/>
        <v>0</v>
      </c>
    </row>
    <row r="1490" spans="6:6" x14ac:dyDescent="0.25">
      <c r="F1490" s="28">
        <f t="shared" si="23"/>
        <v>0</v>
      </c>
    </row>
    <row r="1491" spans="6:6" x14ac:dyDescent="0.25">
      <c r="F1491" s="28">
        <f t="shared" si="23"/>
        <v>0</v>
      </c>
    </row>
    <row r="1492" spans="6:6" x14ac:dyDescent="0.25">
      <c r="F1492" s="28">
        <f t="shared" si="23"/>
        <v>0</v>
      </c>
    </row>
    <row r="1493" spans="6:6" x14ac:dyDescent="0.25">
      <c r="F1493" s="28">
        <f t="shared" si="23"/>
        <v>0</v>
      </c>
    </row>
    <row r="1494" spans="6:6" x14ac:dyDescent="0.25">
      <c r="F1494" s="28">
        <f t="shared" si="23"/>
        <v>0</v>
      </c>
    </row>
    <row r="1495" spans="6:6" x14ac:dyDescent="0.25">
      <c r="F1495" s="28">
        <f t="shared" si="23"/>
        <v>0</v>
      </c>
    </row>
    <row r="1496" spans="6:6" x14ac:dyDescent="0.25">
      <c r="F1496" s="28">
        <f t="shared" si="23"/>
        <v>0</v>
      </c>
    </row>
    <row r="1497" spans="6:6" x14ac:dyDescent="0.25">
      <c r="F1497" s="28">
        <f t="shared" si="23"/>
        <v>0</v>
      </c>
    </row>
    <row r="1498" spans="6:6" x14ac:dyDescent="0.25">
      <c r="F1498" s="28">
        <f t="shared" si="23"/>
        <v>0</v>
      </c>
    </row>
    <row r="1499" spans="6:6" x14ac:dyDescent="0.25">
      <c r="F1499" s="28">
        <f t="shared" si="23"/>
        <v>0</v>
      </c>
    </row>
    <row r="1500" spans="6:6" x14ac:dyDescent="0.25">
      <c r="F1500" s="28">
        <f t="shared" si="23"/>
        <v>0</v>
      </c>
    </row>
    <row r="1501" spans="6:6" x14ac:dyDescent="0.25">
      <c r="F1501" s="28">
        <f t="shared" si="23"/>
        <v>0</v>
      </c>
    </row>
    <row r="1502" spans="6:6" x14ac:dyDescent="0.25">
      <c r="F1502" s="28">
        <f t="shared" si="23"/>
        <v>0</v>
      </c>
    </row>
    <row r="1503" spans="6:6" x14ac:dyDescent="0.25">
      <c r="F1503" s="28">
        <f t="shared" si="23"/>
        <v>0</v>
      </c>
    </row>
    <row r="1504" spans="6:6" x14ac:dyDescent="0.25">
      <c r="F1504" s="28">
        <f t="shared" si="23"/>
        <v>0</v>
      </c>
    </row>
    <row r="1505" spans="6:6" x14ac:dyDescent="0.25">
      <c r="F1505" s="28">
        <f t="shared" si="23"/>
        <v>0</v>
      </c>
    </row>
    <row r="1506" spans="6:6" x14ac:dyDescent="0.25">
      <c r="F1506" s="28">
        <f t="shared" si="23"/>
        <v>0</v>
      </c>
    </row>
    <row r="1507" spans="6:6" x14ac:dyDescent="0.25">
      <c r="F1507" s="28">
        <f t="shared" si="23"/>
        <v>0</v>
      </c>
    </row>
    <row r="1508" spans="6:6" x14ac:dyDescent="0.25">
      <c r="F1508" s="28">
        <f t="shared" si="23"/>
        <v>0</v>
      </c>
    </row>
    <row r="1509" spans="6:6" x14ac:dyDescent="0.25">
      <c r="F1509" s="28">
        <f t="shared" si="23"/>
        <v>0</v>
      </c>
    </row>
    <row r="1510" spans="6:6" x14ac:dyDescent="0.25">
      <c r="F1510" s="28">
        <f t="shared" si="23"/>
        <v>0</v>
      </c>
    </row>
    <row r="1511" spans="6:6" x14ac:dyDescent="0.25">
      <c r="F1511" s="28">
        <f t="shared" si="23"/>
        <v>0</v>
      </c>
    </row>
    <row r="1512" spans="6:6" x14ac:dyDescent="0.25">
      <c r="F1512" s="28">
        <f t="shared" si="23"/>
        <v>0</v>
      </c>
    </row>
    <row r="1513" spans="6:6" x14ac:dyDescent="0.25">
      <c r="F1513" s="28">
        <f t="shared" si="23"/>
        <v>0</v>
      </c>
    </row>
    <row r="1514" spans="6:6" x14ac:dyDescent="0.25">
      <c r="F1514" s="28">
        <f t="shared" si="23"/>
        <v>0</v>
      </c>
    </row>
    <row r="1515" spans="6:6" x14ac:dyDescent="0.25">
      <c r="F1515" s="28">
        <f t="shared" si="23"/>
        <v>0</v>
      </c>
    </row>
    <row r="1516" spans="6:6" x14ac:dyDescent="0.25">
      <c r="F1516" s="28">
        <f t="shared" si="23"/>
        <v>0</v>
      </c>
    </row>
    <row r="1517" spans="6:6" x14ac:dyDescent="0.25">
      <c r="F1517" s="28">
        <f t="shared" si="23"/>
        <v>0</v>
      </c>
    </row>
    <row r="1518" spans="6:6" x14ac:dyDescent="0.25">
      <c r="F1518" s="28">
        <f t="shared" si="23"/>
        <v>0</v>
      </c>
    </row>
    <row r="1519" spans="6:6" x14ac:dyDescent="0.25">
      <c r="F1519" s="28">
        <f t="shared" si="23"/>
        <v>0</v>
      </c>
    </row>
    <row r="1520" spans="6:6" x14ac:dyDescent="0.25">
      <c r="F1520" s="28">
        <f t="shared" si="23"/>
        <v>0</v>
      </c>
    </row>
    <row r="1521" spans="6:6" x14ac:dyDescent="0.25">
      <c r="F1521" s="28">
        <f t="shared" si="23"/>
        <v>0</v>
      </c>
    </row>
    <row r="1522" spans="6:6" x14ac:dyDescent="0.25">
      <c r="F1522" s="28">
        <f t="shared" si="23"/>
        <v>0</v>
      </c>
    </row>
    <row r="1523" spans="6:6" x14ac:dyDescent="0.25">
      <c r="F1523" s="28">
        <f t="shared" si="23"/>
        <v>0</v>
      </c>
    </row>
    <row r="1524" spans="6:6" x14ac:dyDescent="0.25">
      <c r="F1524" s="28">
        <f t="shared" si="23"/>
        <v>0</v>
      </c>
    </row>
    <row r="1525" spans="6:6" x14ac:dyDescent="0.25">
      <c r="F1525" s="28">
        <f t="shared" si="23"/>
        <v>0</v>
      </c>
    </row>
    <row r="1526" spans="6:6" x14ac:dyDescent="0.25">
      <c r="F1526" s="28">
        <f t="shared" si="23"/>
        <v>0</v>
      </c>
    </row>
    <row r="1527" spans="6:6" x14ac:dyDescent="0.25">
      <c r="F1527" s="28">
        <f t="shared" si="23"/>
        <v>0</v>
      </c>
    </row>
    <row r="1528" spans="6:6" x14ac:dyDescent="0.25">
      <c r="F1528" s="28">
        <f t="shared" si="23"/>
        <v>0</v>
      </c>
    </row>
    <row r="1529" spans="6:6" x14ac:dyDescent="0.25">
      <c r="F1529" s="28">
        <f t="shared" si="23"/>
        <v>0</v>
      </c>
    </row>
    <row r="1530" spans="6:6" x14ac:dyDescent="0.25">
      <c r="F1530" s="28">
        <f t="shared" si="23"/>
        <v>0</v>
      </c>
    </row>
    <row r="1531" spans="6:6" x14ac:dyDescent="0.25">
      <c r="F1531" s="28">
        <f t="shared" si="23"/>
        <v>0</v>
      </c>
    </row>
    <row r="1532" spans="6:6" x14ac:dyDescent="0.25">
      <c r="F1532" s="28">
        <f t="shared" si="23"/>
        <v>0</v>
      </c>
    </row>
    <row r="1533" spans="6:6" x14ac:dyDescent="0.25">
      <c r="F1533" s="28">
        <f t="shared" si="23"/>
        <v>0</v>
      </c>
    </row>
    <row r="1534" spans="6:6" x14ac:dyDescent="0.25">
      <c r="F1534" s="28">
        <f t="shared" si="23"/>
        <v>0</v>
      </c>
    </row>
    <row r="1535" spans="6:6" x14ac:dyDescent="0.25">
      <c r="F1535" s="28">
        <f t="shared" si="23"/>
        <v>0</v>
      </c>
    </row>
    <row r="1536" spans="6:6" x14ac:dyDescent="0.25">
      <c r="F1536" s="28">
        <f t="shared" si="23"/>
        <v>0</v>
      </c>
    </row>
    <row r="1537" spans="6:6" x14ac:dyDescent="0.25">
      <c r="F1537" s="28">
        <f t="shared" si="23"/>
        <v>0</v>
      </c>
    </row>
    <row r="1538" spans="6:6" x14ac:dyDescent="0.25">
      <c r="F1538" s="28">
        <f t="shared" ref="F1538:F1601" si="24">+E1538-A1538</f>
        <v>0</v>
      </c>
    </row>
    <row r="1539" spans="6:6" x14ac:dyDescent="0.25">
      <c r="F1539" s="28">
        <f t="shared" si="24"/>
        <v>0</v>
      </c>
    </row>
    <row r="1540" spans="6:6" x14ac:dyDescent="0.25">
      <c r="F1540" s="28">
        <f t="shared" si="24"/>
        <v>0</v>
      </c>
    </row>
    <row r="1541" spans="6:6" x14ac:dyDescent="0.25">
      <c r="F1541" s="28">
        <f t="shared" si="24"/>
        <v>0</v>
      </c>
    </row>
    <row r="1542" spans="6:6" x14ac:dyDescent="0.25">
      <c r="F1542" s="28">
        <f t="shared" si="24"/>
        <v>0</v>
      </c>
    </row>
    <row r="1543" spans="6:6" x14ac:dyDescent="0.25">
      <c r="F1543" s="28">
        <f t="shared" si="24"/>
        <v>0</v>
      </c>
    </row>
    <row r="1544" spans="6:6" x14ac:dyDescent="0.25">
      <c r="F1544" s="28">
        <f t="shared" si="24"/>
        <v>0</v>
      </c>
    </row>
    <row r="1545" spans="6:6" x14ac:dyDescent="0.25">
      <c r="F1545" s="28">
        <f t="shared" si="24"/>
        <v>0</v>
      </c>
    </row>
    <row r="1546" spans="6:6" x14ac:dyDescent="0.25">
      <c r="F1546" s="28">
        <f t="shared" si="24"/>
        <v>0</v>
      </c>
    </row>
    <row r="1547" spans="6:6" x14ac:dyDescent="0.25">
      <c r="F1547" s="28">
        <f t="shared" si="24"/>
        <v>0</v>
      </c>
    </row>
    <row r="1548" spans="6:6" x14ac:dyDescent="0.25">
      <c r="F1548" s="28">
        <f t="shared" si="24"/>
        <v>0</v>
      </c>
    </row>
    <row r="1549" spans="6:6" x14ac:dyDescent="0.25">
      <c r="F1549" s="28">
        <f t="shared" si="24"/>
        <v>0</v>
      </c>
    </row>
    <row r="1550" spans="6:6" x14ac:dyDescent="0.25">
      <c r="F1550" s="28">
        <f t="shared" si="24"/>
        <v>0</v>
      </c>
    </row>
    <row r="1551" spans="6:6" x14ac:dyDescent="0.25">
      <c r="F1551" s="28">
        <f t="shared" si="24"/>
        <v>0</v>
      </c>
    </row>
    <row r="1552" spans="6:6" x14ac:dyDescent="0.25">
      <c r="F1552" s="28">
        <f t="shared" si="24"/>
        <v>0</v>
      </c>
    </row>
    <row r="1553" spans="6:6" x14ac:dyDescent="0.25">
      <c r="F1553" s="28">
        <f t="shared" si="24"/>
        <v>0</v>
      </c>
    </row>
    <row r="1554" spans="6:6" x14ac:dyDescent="0.25">
      <c r="F1554" s="28">
        <f t="shared" si="24"/>
        <v>0</v>
      </c>
    </row>
    <row r="1555" spans="6:6" x14ac:dyDescent="0.25">
      <c r="F1555" s="28">
        <f t="shared" si="24"/>
        <v>0</v>
      </c>
    </row>
    <row r="1556" spans="6:6" x14ac:dyDescent="0.25">
      <c r="F1556" s="28">
        <f t="shared" si="24"/>
        <v>0</v>
      </c>
    </row>
    <row r="1557" spans="6:6" x14ac:dyDescent="0.25">
      <c r="F1557" s="28">
        <f t="shared" si="24"/>
        <v>0</v>
      </c>
    </row>
    <row r="1558" spans="6:6" x14ac:dyDescent="0.25">
      <c r="F1558" s="28">
        <f t="shared" si="24"/>
        <v>0</v>
      </c>
    </row>
    <row r="1559" spans="6:6" x14ac:dyDescent="0.25">
      <c r="F1559" s="28">
        <f t="shared" si="24"/>
        <v>0</v>
      </c>
    </row>
    <row r="1560" spans="6:6" x14ac:dyDescent="0.25">
      <c r="F1560" s="28">
        <f t="shared" si="24"/>
        <v>0</v>
      </c>
    </row>
    <row r="1561" spans="6:6" x14ac:dyDescent="0.25">
      <c r="F1561" s="28">
        <f t="shared" si="24"/>
        <v>0</v>
      </c>
    </row>
    <row r="1562" spans="6:6" x14ac:dyDescent="0.25">
      <c r="F1562" s="28">
        <f t="shared" si="24"/>
        <v>0</v>
      </c>
    </row>
    <row r="1563" spans="6:6" x14ac:dyDescent="0.25">
      <c r="F1563" s="28">
        <f t="shared" si="24"/>
        <v>0</v>
      </c>
    </row>
    <row r="1564" spans="6:6" x14ac:dyDescent="0.25">
      <c r="F1564" s="28">
        <f t="shared" si="24"/>
        <v>0</v>
      </c>
    </row>
    <row r="1565" spans="6:6" x14ac:dyDescent="0.25">
      <c r="F1565" s="28">
        <f t="shared" si="24"/>
        <v>0</v>
      </c>
    </row>
    <row r="1566" spans="6:6" x14ac:dyDescent="0.25">
      <c r="F1566" s="28">
        <f t="shared" si="24"/>
        <v>0</v>
      </c>
    </row>
    <row r="1567" spans="6:6" x14ac:dyDescent="0.25">
      <c r="F1567" s="28">
        <f t="shared" si="24"/>
        <v>0</v>
      </c>
    </row>
    <row r="1568" spans="6:6" x14ac:dyDescent="0.25">
      <c r="F1568" s="28">
        <f t="shared" si="24"/>
        <v>0</v>
      </c>
    </row>
    <row r="1569" spans="6:6" x14ac:dyDescent="0.25">
      <c r="F1569" s="28">
        <f t="shared" si="24"/>
        <v>0</v>
      </c>
    </row>
    <row r="1570" spans="6:6" x14ac:dyDescent="0.25">
      <c r="F1570" s="28">
        <f t="shared" si="24"/>
        <v>0</v>
      </c>
    </row>
    <row r="1571" spans="6:6" x14ac:dyDescent="0.25">
      <c r="F1571" s="28">
        <f t="shared" si="24"/>
        <v>0</v>
      </c>
    </row>
    <row r="1572" spans="6:6" x14ac:dyDescent="0.25">
      <c r="F1572" s="28">
        <f t="shared" si="24"/>
        <v>0</v>
      </c>
    </row>
    <row r="1573" spans="6:6" x14ac:dyDescent="0.25">
      <c r="F1573" s="28">
        <f t="shared" si="24"/>
        <v>0</v>
      </c>
    </row>
    <row r="1574" spans="6:6" x14ac:dyDescent="0.25">
      <c r="F1574" s="28">
        <f t="shared" si="24"/>
        <v>0</v>
      </c>
    </row>
    <row r="1575" spans="6:6" x14ac:dyDescent="0.25">
      <c r="F1575" s="28">
        <f t="shared" si="24"/>
        <v>0</v>
      </c>
    </row>
    <row r="1576" spans="6:6" x14ac:dyDescent="0.25">
      <c r="F1576" s="28">
        <f t="shared" si="24"/>
        <v>0</v>
      </c>
    </row>
    <row r="1577" spans="6:6" x14ac:dyDescent="0.25">
      <c r="F1577" s="28">
        <f t="shared" si="24"/>
        <v>0</v>
      </c>
    </row>
    <row r="1578" spans="6:6" x14ac:dyDescent="0.25">
      <c r="F1578" s="28">
        <f t="shared" si="24"/>
        <v>0</v>
      </c>
    </row>
    <row r="1579" spans="6:6" x14ac:dyDescent="0.25">
      <c r="F1579" s="28">
        <f t="shared" si="24"/>
        <v>0</v>
      </c>
    </row>
    <row r="1580" spans="6:6" x14ac:dyDescent="0.25">
      <c r="F1580" s="28">
        <f t="shared" si="24"/>
        <v>0</v>
      </c>
    </row>
    <row r="1581" spans="6:6" x14ac:dyDescent="0.25">
      <c r="F1581" s="28">
        <f t="shared" si="24"/>
        <v>0</v>
      </c>
    </row>
    <row r="1582" spans="6:6" x14ac:dyDescent="0.25">
      <c r="F1582" s="28">
        <f t="shared" si="24"/>
        <v>0</v>
      </c>
    </row>
    <row r="1583" spans="6:6" x14ac:dyDescent="0.25">
      <c r="F1583" s="28">
        <f t="shared" si="24"/>
        <v>0</v>
      </c>
    </row>
    <row r="1584" spans="6:6" x14ac:dyDescent="0.25">
      <c r="F1584" s="28">
        <f t="shared" si="24"/>
        <v>0</v>
      </c>
    </row>
    <row r="1585" spans="6:6" x14ac:dyDescent="0.25">
      <c r="F1585" s="28">
        <f t="shared" si="24"/>
        <v>0</v>
      </c>
    </row>
    <row r="1586" spans="6:6" x14ac:dyDescent="0.25">
      <c r="F1586" s="28">
        <f t="shared" si="24"/>
        <v>0</v>
      </c>
    </row>
    <row r="1587" spans="6:6" x14ac:dyDescent="0.25">
      <c r="F1587" s="28">
        <f t="shared" si="24"/>
        <v>0</v>
      </c>
    </row>
    <row r="1588" spans="6:6" x14ac:dyDescent="0.25">
      <c r="F1588" s="28">
        <f t="shared" si="24"/>
        <v>0</v>
      </c>
    </row>
    <row r="1589" spans="6:6" x14ac:dyDescent="0.25">
      <c r="F1589" s="28">
        <f t="shared" si="24"/>
        <v>0</v>
      </c>
    </row>
    <row r="1590" spans="6:6" x14ac:dyDescent="0.25">
      <c r="F1590" s="28">
        <f t="shared" si="24"/>
        <v>0</v>
      </c>
    </row>
    <row r="1591" spans="6:6" x14ac:dyDescent="0.25">
      <c r="F1591" s="28">
        <f t="shared" si="24"/>
        <v>0</v>
      </c>
    </row>
    <row r="1592" spans="6:6" x14ac:dyDescent="0.25">
      <c r="F1592" s="28">
        <f t="shared" si="24"/>
        <v>0</v>
      </c>
    </row>
    <row r="1593" spans="6:6" x14ac:dyDescent="0.25">
      <c r="F1593" s="28">
        <f t="shared" si="24"/>
        <v>0</v>
      </c>
    </row>
    <row r="1594" spans="6:6" x14ac:dyDescent="0.25">
      <c r="F1594" s="28">
        <f t="shared" si="24"/>
        <v>0</v>
      </c>
    </row>
    <row r="1595" spans="6:6" x14ac:dyDescent="0.25">
      <c r="F1595" s="28">
        <f t="shared" si="24"/>
        <v>0</v>
      </c>
    </row>
    <row r="1596" spans="6:6" x14ac:dyDescent="0.25">
      <c r="F1596" s="28">
        <f t="shared" si="24"/>
        <v>0</v>
      </c>
    </row>
    <row r="1597" spans="6:6" x14ac:dyDescent="0.25">
      <c r="F1597" s="28">
        <f t="shared" si="24"/>
        <v>0</v>
      </c>
    </row>
    <row r="1598" spans="6:6" x14ac:dyDescent="0.25">
      <c r="F1598" s="28">
        <f t="shared" si="24"/>
        <v>0</v>
      </c>
    </row>
    <row r="1599" spans="6:6" x14ac:dyDescent="0.25">
      <c r="F1599" s="28">
        <f t="shared" si="24"/>
        <v>0</v>
      </c>
    </row>
    <row r="1600" spans="6:6" x14ac:dyDescent="0.25">
      <c r="F1600" s="28">
        <f t="shared" si="24"/>
        <v>0</v>
      </c>
    </row>
    <row r="1601" spans="6:6" x14ac:dyDescent="0.25">
      <c r="F1601" s="28">
        <f t="shared" si="24"/>
        <v>0</v>
      </c>
    </row>
    <row r="1602" spans="6:6" x14ac:dyDescent="0.25">
      <c r="F1602" s="28">
        <f t="shared" ref="F1602:F1665" si="25">+E1602-A1602</f>
        <v>0</v>
      </c>
    </row>
    <row r="1603" spans="6:6" x14ac:dyDescent="0.25">
      <c r="F1603" s="28">
        <f t="shared" si="25"/>
        <v>0</v>
      </c>
    </row>
    <row r="1604" spans="6:6" x14ac:dyDescent="0.25">
      <c r="F1604" s="28">
        <f t="shared" si="25"/>
        <v>0</v>
      </c>
    </row>
    <row r="1605" spans="6:6" x14ac:dyDescent="0.25">
      <c r="F1605" s="28">
        <f t="shared" si="25"/>
        <v>0</v>
      </c>
    </row>
    <row r="1606" spans="6:6" x14ac:dyDescent="0.25">
      <c r="F1606" s="28">
        <f t="shared" si="25"/>
        <v>0</v>
      </c>
    </row>
    <row r="1607" spans="6:6" x14ac:dyDescent="0.25">
      <c r="F1607" s="28">
        <f t="shared" si="25"/>
        <v>0</v>
      </c>
    </row>
    <row r="1608" spans="6:6" x14ac:dyDescent="0.25">
      <c r="F1608" s="28">
        <f t="shared" si="25"/>
        <v>0</v>
      </c>
    </row>
    <row r="1609" spans="6:6" x14ac:dyDescent="0.25">
      <c r="F1609" s="28">
        <f t="shared" si="25"/>
        <v>0</v>
      </c>
    </row>
    <row r="1610" spans="6:6" x14ac:dyDescent="0.25">
      <c r="F1610" s="28">
        <f t="shared" si="25"/>
        <v>0</v>
      </c>
    </row>
    <row r="1611" spans="6:6" x14ac:dyDescent="0.25">
      <c r="F1611" s="28">
        <f t="shared" si="25"/>
        <v>0</v>
      </c>
    </row>
    <row r="1612" spans="6:6" x14ac:dyDescent="0.25">
      <c r="F1612" s="28">
        <f t="shared" si="25"/>
        <v>0</v>
      </c>
    </row>
    <row r="1613" spans="6:6" x14ac:dyDescent="0.25">
      <c r="F1613" s="28">
        <f t="shared" si="25"/>
        <v>0</v>
      </c>
    </row>
    <row r="1614" spans="6:6" x14ac:dyDescent="0.25">
      <c r="F1614" s="28">
        <f t="shared" si="25"/>
        <v>0</v>
      </c>
    </row>
    <row r="1615" spans="6:6" x14ac:dyDescent="0.25">
      <c r="F1615" s="28">
        <f t="shared" si="25"/>
        <v>0</v>
      </c>
    </row>
    <row r="1616" spans="6:6" x14ac:dyDescent="0.25">
      <c r="F1616" s="28">
        <f t="shared" si="25"/>
        <v>0</v>
      </c>
    </row>
    <row r="1617" spans="6:6" x14ac:dyDescent="0.25">
      <c r="F1617" s="28">
        <f t="shared" si="25"/>
        <v>0</v>
      </c>
    </row>
    <row r="1618" spans="6:6" x14ac:dyDescent="0.25">
      <c r="F1618" s="28">
        <f t="shared" si="25"/>
        <v>0</v>
      </c>
    </row>
    <row r="1619" spans="6:6" x14ac:dyDescent="0.25">
      <c r="F1619" s="28">
        <f t="shared" si="25"/>
        <v>0</v>
      </c>
    </row>
    <row r="1620" spans="6:6" x14ac:dyDescent="0.25">
      <c r="F1620" s="28">
        <f t="shared" si="25"/>
        <v>0</v>
      </c>
    </row>
    <row r="1621" spans="6:6" x14ac:dyDescent="0.25">
      <c r="F1621" s="28">
        <f t="shared" si="25"/>
        <v>0</v>
      </c>
    </row>
    <row r="1622" spans="6:6" x14ac:dyDescent="0.25">
      <c r="F1622" s="28">
        <f t="shared" si="25"/>
        <v>0</v>
      </c>
    </row>
    <row r="1623" spans="6:6" x14ac:dyDescent="0.25">
      <c r="F1623" s="28">
        <f t="shared" si="25"/>
        <v>0</v>
      </c>
    </row>
    <row r="1624" spans="6:6" x14ac:dyDescent="0.25">
      <c r="F1624" s="28">
        <f t="shared" si="25"/>
        <v>0</v>
      </c>
    </row>
    <row r="1625" spans="6:6" x14ac:dyDescent="0.25">
      <c r="F1625" s="28">
        <f t="shared" si="25"/>
        <v>0</v>
      </c>
    </row>
    <row r="1626" spans="6:6" x14ac:dyDescent="0.25">
      <c r="F1626" s="28">
        <f t="shared" si="25"/>
        <v>0</v>
      </c>
    </row>
    <row r="1627" spans="6:6" x14ac:dyDescent="0.25">
      <c r="F1627" s="28">
        <f t="shared" si="25"/>
        <v>0</v>
      </c>
    </row>
    <row r="1628" spans="6:6" x14ac:dyDescent="0.25">
      <c r="F1628" s="28">
        <f t="shared" si="25"/>
        <v>0</v>
      </c>
    </row>
    <row r="1629" spans="6:6" x14ac:dyDescent="0.25">
      <c r="F1629" s="28">
        <f t="shared" si="25"/>
        <v>0</v>
      </c>
    </row>
    <row r="1630" spans="6:6" x14ac:dyDescent="0.25">
      <c r="F1630" s="28">
        <f t="shared" si="25"/>
        <v>0</v>
      </c>
    </row>
    <row r="1631" spans="6:6" x14ac:dyDescent="0.25">
      <c r="F1631" s="28">
        <f t="shared" si="25"/>
        <v>0</v>
      </c>
    </row>
    <row r="1632" spans="6:6" x14ac:dyDescent="0.25">
      <c r="F1632" s="28">
        <f t="shared" si="25"/>
        <v>0</v>
      </c>
    </row>
    <row r="1633" spans="6:6" x14ac:dyDescent="0.25">
      <c r="F1633" s="28">
        <f t="shared" si="25"/>
        <v>0</v>
      </c>
    </row>
    <row r="1634" spans="6:6" x14ac:dyDescent="0.25">
      <c r="F1634" s="28">
        <f t="shared" si="25"/>
        <v>0</v>
      </c>
    </row>
    <row r="1635" spans="6:6" x14ac:dyDescent="0.25">
      <c r="F1635" s="28">
        <f t="shared" si="25"/>
        <v>0</v>
      </c>
    </row>
    <row r="1636" spans="6:6" x14ac:dyDescent="0.25">
      <c r="F1636" s="28">
        <f t="shared" si="25"/>
        <v>0</v>
      </c>
    </row>
    <row r="1637" spans="6:6" x14ac:dyDescent="0.25">
      <c r="F1637" s="28">
        <f t="shared" si="25"/>
        <v>0</v>
      </c>
    </row>
    <row r="1638" spans="6:6" x14ac:dyDescent="0.25">
      <c r="F1638" s="28">
        <f t="shared" si="25"/>
        <v>0</v>
      </c>
    </row>
    <row r="1639" spans="6:6" x14ac:dyDescent="0.25">
      <c r="F1639" s="28">
        <f t="shared" si="25"/>
        <v>0</v>
      </c>
    </row>
    <row r="1640" spans="6:6" x14ac:dyDescent="0.25">
      <c r="F1640" s="28">
        <f t="shared" si="25"/>
        <v>0</v>
      </c>
    </row>
    <row r="1641" spans="6:6" x14ac:dyDescent="0.25">
      <c r="F1641" s="28">
        <f t="shared" si="25"/>
        <v>0</v>
      </c>
    </row>
    <row r="1642" spans="6:6" x14ac:dyDescent="0.25">
      <c r="F1642" s="28">
        <f t="shared" si="25"/>
        <v>0</v>
      </c>
    </row>
    <row r="1643" spans="6:6" x14ac:dyDescent="0.25">
      <c r="F1643" s="28">
        <f t="shared" si="25"/>
        <v>0</v>
      </c>
    </row>
    <row r="1644" spans="6:6" x14ac:dyDescent="0.25">
      <c r="F1644" s="28">
        <f t="shared" si="25"/>
        <v>0</v>
      </c>
    </row>
    <row r="1645" spans="6:6" x14ac:dyDescent="0.25">
      <c r="F1645" s="28">
        <f t="shared" si="25"/>
        <v>0</v>
      </c>
    </row>
    <row r="1646" spans="6:6" x14ac:dyDescent="0.25">
      <c r="F1646" s="28">
        <f t="shared" si="25"/>
        <v>0</v>
      </c>
    </row>
    <row r="1647" spans="6:6" x14ac:dyDescent="0.25">
      <c r="F1647" s="28">
        <f t="shared" si="25"/>
        <v>0</v>
      </c>
    </row>
    <row r="1648" spans="6:6" x14ac:dyDescent="0.25">
      <c r="F1648" s="28">
        <f t="shared" si="25"/>
        <v>0</v>
      </c>
    </row>
    <row r="1649" spans="6:6" x14ac:dyDescent="0.25">
      <c r="F1649" s="28">
        <f t="shared" si="25"/>
        <v>0</v>
      </c>
    </row>
    <row r="1650" spans="6:6" x14ac:dyDescent="0.25">
      <c r="F1650" s="28">
        <f t="shared" si="25"/>
        <v>0</v>
      </c>
    </row>
    <row r="1651" spans="6:6" x14ac:dyDescent="0.25">
      <c r="F1651" s="28">
        <f t="shared" si="25"/>
        <v>0</v>
      </c>
    </row>
    <row r="1652" spans="6:6" x14ac:dyDescent="0.25">
      <c r="F1652" s="28">
        <f t="shared" si="25"/>
        <v>0</v>
      </c>
    </row>
    <row r="1653" spans="6:6" x14ac:dyDescent="0.25">
      <c r="F1653" s="28">
        <f t="shared" si="25"/>
        <v>0</v>
      </c>
    </row>
    <row r="1654" spans="6:6" x14ac:dyDescent="0.25">
      <c r="F1654" s="28">
        <f t="shared" si="25"/>
        <v>0</v>
      </c>
    </row>
    <row r="1655" spans="6:6" x14ac:dyDescent="0.25">
      <c r="F1655" s="28">
        <f t="shared" si="25"/>
        <v>0</v>
      </c>
    </row>
    <row r="1656" spans="6:6" x14ac:dyDescent="0.25">
      <c r="F1656" s="28">
        <f t="shared" si="25"/>
        <v>0</v>
      </c>
    </row>
    <row r="1657" spans="6:6" x14ac:dyDescent="0.25">
      <c r="F1657" s="28">
        <f t="shared" si="25"/>
        <v>0</v>
      </c>
    </row>
    <row r="1658" spans="6:6" x14ac:dyDescent="0.25">
      <c r="F1658" s="28">
        <f t="shared" si="25"/>
        <v>0</v>
      </c>
    </row>
    <row r="1659" spans="6:6" x14ac:dyDescent="0.25">
      <c r="F1659" s="28">
        <f t="shared" si="25"/>
        <v>0</v>
      </c>
    </row>
    <row r="1660" spans="6:6" x14ac:dyDescent="0.25">
      <c r="F1660" s="28">
        <f t="shared" si="25"/>
        <v>0</v>
      </c>
    </row>
    <row r="1661" spans="6:6" x14ac:dyDescent="0.25">
      <c r="F1661" s="28">
        <f t="shared" si="25"/>
        <v>0</v>
      </c>
    </row>
    <row r="1662" spans="6:6" x14ac:dyDescent="0.25">
      <c r="F1662" s="28">
        <f t="shared" si="25"/>
        <v>0</v>
      </c>
    </row>
    <row r="1663" spans="6:6" x14ac:dyDescent="0.25">
      <c r="F1663" s="28">
        <f t="shared" si="25"/>
        <v>0</v>
      </c>
    </row>
    <row r="1664" spans="6:6" x14ac:dyDescent="0.25">
      <c r="F1664" s="28">
        <f t="shared" si="25"/>
        <v>0</v>
      </c>
    </row>
    <row r="1665" spans="6:6" x14ac:dyDescent="0.25">
      <c r="F1665" s="28">
        <f t="shared" si="25"/>
        <v>0</v>
      </c>
    </row>
    <row r="1666" spans="6:6" x14ac:dyDescent="0.25">
      <c r="F1666" s="28">
        <f t="shared" ref="F1666:F1729" si="26">+E1666-A1666</f>
        <v>0</v>
      </c>
    </row>
    <row r="1667" spans="6:6" x14ac:dyDescent="0.25">
      <c r="F1667" s="28">
        <f t="shared" si="26"/>
        <v>0</v>
      </c>
    </row>
    <row r="1668" spans="6:6" x14ac:dyDescent="0.25">
      <c r="F1668" s="28">
        <f t="shared" si="26"/>
        <v>0</v>
      </c>
    </row>
    <row r="1669" spans="6:6" x14ac:dyDescent="0.25">
      <c r="F1669" s="28">
        <f t="shared" si="26"/>
        <v>0</v>
      </c>
    </row>
    <row r="1670" spans="6:6" x14ac:dyDescent="0.25">
      <c r="F1670" s="28">
        <f t="shared" si="26"/>
        <v>0</v>
      </c>
    </row>
    <row r="1671" spans="6:6" x14ac:dyDescent="0.25">
      <c r="F1671" s="28">
        <f t="shared" si="26"/>
        <v>0</v>
      </c>
    </row>
    <row r="1672" spans="6:6" x14ac:dyDescent="0.25">
      <c r="F1672" s="28">
        <f t="shared" si="26"/>
        <v>0</v>
      </c>
    </row>
    <row r="1673" spans="6:6" x14ac:dyDescent="0.25">
      <c r="F1673" s="28">
        <f t="shared" si="26"/>
        <v>0</v>
      </c>
    </row>
    <row r="1674" spans="6:6" x14ac:dyDescent="0.25">
      <c r="F1674" s="28">
        <f t="shared" si="26"/>
        <v>0</v>
      </c>
    </row>
    <row r="1675" spans="6:6" x14ac:dyDescent="0.25">
      <c r="F1675" s="28">
        <f t="shared" si="26"/>
        <v>0</v>
      </c>
    </row>
    <row r="1676" spans="6:6" x14ac:dyDescent="0.25">
      <c r="F1676" s="28">
        <f t="shared" si="26"/>
        <v>0</v>
      </c>
    </row>
    <row r="1677" spans="6:6" x14ac:dyDescent="0.25">
      <c r="F1677" s="28">
        <f t="shared" si="26"/>
        <v>0</v>
      </c>
    </row>
    <row r="1678" spans="6:6" x14ac:dyDescent="0.25">
      <c r="F1678" s="28">
        <f t="shared" si="26"/>
        <v>0</v>
      </c>
    </row>
    <row r="1679" spans="6:6" x14ac:dyDescent="0.25">
      <c r="F1679" s="28">
        <f t="shared" si="26"/>
        <v>0</v>
      </c>
    </row>
    <row r="1680" spans="6:6" x14ac:dyDescent="0.25">
      <c r="F1680" s="28">
        <f t="shared" si="26"/>
        <v>0</v>
      </c>
    </row>
    <row r="1681" spans="6:6" x14ac:dyDescent="0.25">
      <c r="F1681" s="28">
        <f t="shared" si="26"/>
        <v>0</v>
      </c>
    </row>
    <row r="1682" spans="6:6" x14ac:dyDescent="0.25">
      <c r="F1682" s="28">
        <f t="shared" si="26"/>
        <v>0</v>
      </c>
    </row>
    <row r="1683" spans="6:6" x14ac:dyDescent="0.25">
      <c r="F1683" s="28">
        <f t="shared" si="26"/>
        <v>0</v>
      </c>
    </row>
    <row r="1684" spans="6:6" x14ac:dyDescent="0.25">
      <c r="F1684" s="28">
        <f t="shared" si="26"/>
        <v>0</v>
      </c>
    </row>
    <row r="1685" spans="6:6" x14ac:dyDescent="0.25">
      <c r="F1685" s="28">
        <f t="shared" si="26"/>
        <v>0</v>
      </c>
    </row>
    <row r="1686" spans="6:6" x14ac:dyDescent="0.25">
      <c r="F1686" s="28">
        <f t="shared" si="26"/>
        <v>0</v>
      </c>
    </row>
    <row r="1687" spans="6:6" x14ac:dyDescent="0.25">
      <c r="F1687" s="28">
        <f t="shared" si="26"/>
        <v>0</v>
      </c>
    </row>
    <row r="1688" spans="6:6" x14ac:dyDescent="0.25">
      <c r="F1688" s="28">
        <f t="shared" si="26"/>
        <v>0</v>
      </c>
    </row>
    <row r="1689" spans="6:6" x14ac:dyDescent="0.25">
      <c r="F1689" s="28">
        <f t="shared" si="26"/>
        <v>0</v>
      </c>
    </row>
    <row r="1690" spans="6:6" x14ac:dyDescent="0.25">
      <c r="F1690" s="28">
        <f t="shared" si="26"/>
        <v>0</v>
      </c>
    </row>
    <row r="1691" spans="6:6" x14ac:dyDescent="0.25">
      <c r="F1691" s="28">
        <f t="shared" si="26"/>
        <v>0</v>
      </c>
    </row>
    <row r="1692" spans="6:6" x14ac:dyDescent="0.25">
      <c r="F1692" s="28">
        <f t="shared" si="26"/>
        <v>0</v>
      </c>
    </row>
    <row r="1693" spans="6:6" x14ac:dyDescent="0.25">
      <c r="F1693" s="28">
        <f t="shared" si="26"/>
        <v>0</v>
      </c>
    </row>
    <row r="1694" spans="6:6" x14ac:dyDescent="0.25">
      <c r="F1694" s="28">
        <f t="shared" si="26"/>
        <v>0</v>
      </c>
    </row>
    <row r="1695" spans="6:6" x14ac:dyDescent="0.25">
      <c r="F1695" s="28">
        <f t="shared" si="26"/>
        <v>0</v>
      </c>
    </row>
    <row r="1696" spans="6:6" x14ac:dyDescent="0.25">
      <c r="F1696" s="28">
        <f t="shared" si="26"/>
        <v>0</v>
      </c>
    </row>
    <row r="1697" spans="6:6" x14ac:dyDescent="0.25">
      <c r="F1697" s="28">
        <f t="shared" si="26"/>
        <v>0</v>
      </c>
    </row>
    <row r="1698" spans="6:6" x14ac:dyDescent="0.25">
      <c r="F1698" s="28">
        <f t="shared" si="26"/>
        <v>0</v>
      </c>
    </row>
    <row r="1699" spans="6:6" x14ac:dyDescent="0.25">
      <c r="F1699" s="28">
        <f t="shared" si="26"/>
        <v>0</v>
      </c>
    </row>
    <row r="1700" spans="6:6" x14ac:dyDescent="0.25">
      <c r="F1700" s="28">
        <f t="shared" si="26"/>
        <v>0</v>
      </c>
    </row>
    <row r="1701" spans="6:6" x14ac:dyDescent="0.25">
      <c r="F1701" s="28">
        <f t="shared" si="26"/>
        <v>0</v>
      </c>
    </row>
    <row r="1702" spans="6:6" x14ac:dyDescent="0.25">
      <c r="F1702" s="28">
        <f t="shared" si="26"/>
        <v>0</v>
      </c>
    </row>
    <row r="1703" spans="6:6" x14ac:dyDescent="0.25">
      <c r="F1703" s="28">
        <f t="shared" si="26"/>
        <v>0</v>
      </c>
    </row>
    <row r="1704" spans="6:6" x14ac:dyDescent="0.25">
      <c r="F1704" s="28">
        <f t="shared" si="26"/>
        <v>0</v>
      </c>
    </row>
    <row r="1705" spans="6:6" x14ac:dyDescent="0.25">
      <c r="F1705" s="28">
        <f t="shared" si="26"/>
        <v>0</v>
      </c>
    </row>
    <row r="1706" spans="6:6" x14ac:dyDescent="0.25">
      <c r="F1706" s="28">
        <f t="shared" si="26"/>
        <v>0</v>
      </c>
    </row>
    <row r="1707" spans="6:6" x14ac:dyDescent="0.25">
      <c r="F1707" s="28">
        <f t="shared" si="26"/>
        <v>0</v>
      </c>
    </row>
    <row r="1708" spans="6:6" x14ac:dyDescent="0.25">
      <c r="F1708" s="28">
        <f t="shared" si="26"/>
        <v>0</v>
      </c>
    </row>
    <row r="1709" spans="6:6" x14ac:dyDescent="0.25">
      <c r="F1709" s="28">
        <f t="shared" si="26"/>
        <v>0</v>
      </c>
    </row>
    <row r="1710" spans="6:6" x14ac:dyDescent="0.25">
      <c r="F1710" s="28">
        <f t="shared" si="26"/>
        <v>0</v>
      </c>
    </row>
    <row r="1711" spans="6:6" x14ac:dyDescent="0.25">
      <c r="F1711" s="28">
        <f t="shared" si="26"/>
        <v>0</v>
      </c>
    </row>
    <row r="1712" spans="6:6" x14ac:dyDescent="0.25">
      <c r="F1712" s="28">
        <f t="shared" si="26"/>
        <v>0</v>
      </c>
    </row>
    <row r="1713" spans="6:6" x14ac:dyDescent="0.25">
      <c r="F1713" s="28">
        <f t="shared" si="26"/>
        <v>0</v>
      </c>
    </row>
    <row r="1714" spans="6:6" x14ac:dyDescent="0.25">
      <c r="F1714" s="28">
        <f t="shared" si="26"/>
        <v>0</v>
      </c>
    </row>
    <row r="1715" spans="6:6" x14ac:dyDescent="0.25">
      <c r="F1715" s="28">
        <f t="shared" si="26"/>
        <v>0</v>
      </c>
    </row>
    <row r="1716" spans="6:6" x14ac:dyDescent="0.25">
      <c r="F1716" s="28">
        <f t="shared" si="26"/>
        <v>0</v>
      </c>
    </row>
    <row r="1717" spans="6:6" x14ac:dyDescent="0.25">
      <c r="F1717" s="28">
        <f t="shared" si="26"/>
        <v>0</v>
      </c>
    </row>
    <row r="1718" spans="6:6" x14ac:dyDescent="0.25">
      <c r="F1718" s="28">
        <f t="shared" si="26"/>
        <v>0</v>
      </c>
    </row>
    <row r="1719" spans="6:6" x14ac:dyDescent="0.25">
      <c r="F1719" s="28">
        <f t="shared" si="26"/>
        <v>0</v>
      </c>
    </row>
    <row r="1720" spans="6:6" x14ac:dyDescent="0.25">
      <c r="F1720" s="28">
        <f t="shared" si="26"/>
        <v>0</v>
      </c>
    </row>
    <row r="1721" spans="6:6" x14ac:dyDescent="0.25">
      <c r="F1721" s="28">
        <f t="shared" si="26"/>
        <v>0</v>
      </c>
    </row>
    <row r="1722" spans="6:6" x14ac:dyDescent="0.25">
      <c r="F1722" s="28">
        <f t="shared" si="26"/>
        <v>0</v>
      </c>
    </row>
    <row r="1723" spans="6:6" x14ac:dyDescent="0.25">
      <c r="F1723" s="28">
        <f t="shared" si="26"/>
        <v>0</v>
      </c>
    </row>
    <row r="1724" spans="6:6" x14ac:dyDescent="0.25">
      <c r="F1724" s="28">
        <f t="shared" si="26"/>
        <v>0</v>
      </c>
    </row>
    <row r="1725" spans="6:6" x14ac:dyDescent="0.25">
      <c r="F1725" s="28">
        <f t="shared" si="26"/>
        <v>0</v>
      </c>
    </row>
    <row r="1726" spans="6:6" x14ac:dyDescent="0.25">
      <c r="F1726" s="28">
        <f t="shared" si="26"/>
        <v>0</v>
      </c>
    </row>
    <row r="1727" spans="6:6" x14ac:dyDescent="0.25">
      <c r="F1727" s="28">
        <f t="shared" si="26"/>
        <v>0</v>
      </c>
    </row>
    <row r="1728" spans="6:6" x14ac:dyDescent="0.25">
      <c r="F1728" s="28">
        <f t="shared" si="26"/>
        <v>0</v>
      </c>
    </row>
    <row r="1729" spans="6:6" x14ac:dyDescent="0.25">
      <c r="F1729" s="28">
        <f t="shared" si="26"/>
        <v>0</v>
      </c>
    </row>
    <row r="1730" spans="6:6" x14ac:dyDescent="0.25">
      <c r="F1730" s="28">
        <f t="shared" ref="F1730:F1793" si="27">+E1730-A1730</f>
        <v>0</v>
      </c>
    </row>
    <row r="1731" spans="6:6" x14ac:dyDescent="0.25">
      <c r="F1731" s="28">
        <f t="shared" si="27"/>
        <v>0</v>
      </c>
    </row>
    <row r="1732" spans="6:6" x14ac:dyDescent="0.25">
      <c r="F1732" s="28">
        <f t="shared" si="27"/>
        <v>0</v>
      </c>
    </row>
    <row r="1733" spans="6:6" x14ac:dyDescent="0.25">
      <c r="F1733" s="28">
        <f t="shared" si="27"/>
        <v>0</v>
      </c>
    </row>
    <row r="1734" spans="6:6" x14ac:dyDescent="0.25">
      <c r="F1734" s="28">
        <f t="shared" si="27"/>
        <v>0</v>
      </c>
    </row>
    <row r="1735" spans="6:6" x14ac:dyDescent="0.25">
      <c r="F1735" s="28">
        <f t="shared" si="27"/>
        <v>0</v>
      </c>
    </row>
    <row r="1736" spans="6:6" x14ac:dyDescent="0.25">
      <c r="F1736" s="28">
        <f t="shared" si="27"/>
        <v>0</v>
      </c>
    </row>
    <row r="1737" spans="6:6" x14ac:dyDescent="0.25">
      <c r="F1737" s="28">
        <f t="shared" si="27"/>
        <v>0</v>
      </c>
    </row>
    <row r="1738" spans="6:6" x14ac:dyDescent="0.25">
      <c r="F1738" s="28">
        <f t="shared" si="27"/>
        <v>0</v>
      </c>
    </row>
    <row r="1739" spans="6:6" x14ac:dyDescent="0.25">
      <c r="F1739" s="28">
        <f t="shared" si="27"/>
        <v>0</v>
      </c>
    </row>
    <row r="1740" spans="6:6" x14ac:dyDescent="0.25">
      <c r="F1740" s="28">
        <f t="shared" si="27"/>
        <v>0</v>
      </c>
    </row>
    <row r="1741" spans="6:6" x14ac:dyDescent="0.25">
      <c r="F1741" s="28">
        <f t="shared" si="27"/>
        <v>0</v>
      </c>
    </row>
    <row r="1742" spans="6:6" x14ac:dyDescent="0.25">
      <c r="F1742" s="28">
        <f t="shared" si="27"/>
        <v>0</v>
      </c>
    </row>
    <row r="1743" spans="6:6" x14ac:dyDescent="0.25">
      <c r="F1743" s="28">
        <f t="shared" si="27"/>
        <v>0</v>
      </c>
    </row>
    <row r="1744" spans="6:6" x14ac:dyDescent="0.25">
      <c r="F1744" s="28">
        <f t="shared" si="27"/>
        <v>0</v>
      </c>
    </row>
    <row r="1745" spans="6:6" x14ac:dyDescent="0.25">
      <c r="F1745" s="28">
        <f t="shared" si="27"/>
        <v>0</v>
      </c>
    </row>
    <row r="1746" spans="6:6" x14ac:dyDescent="0.25">
      <c r="F1746" s="28">
        <f t="shared" si="27"/>
        <v>0</v>
      </c>
    </row>
    <row r="1747" spans="6:6" x14ac:dyDescent="0.25">
      <c r="F1747" s="28">
        <f t="shared" si="27"/>
        <v>0</v>
      </c>
    </row>
    <row r="1748" spans="6:6" x14ac:dyDescent="0.25">
      <c r="F1748" s="28">
        <f t="shared" si="27"/>
        <v>0</v>
      </c>
    </row>
    <row r="1749" spans="6:6" x14ac:dyDescent="0.25">
      <c r="F1749" s="28">
        <f t="shared" si="27"/>
        <v>0</v>
      </c>
    </row>
    <row r="1750" spans="6:6" x14ac:dyDescent="0.25">
      <c r="F1750" s="28">
        <f t="shared" si="27"/>
        <v>0</v>
      </c>
    </row>
    <row r="1751" spans="6:6" x14ac:dyDescent="0.25">
      <c r="F1751" s="28">
        <f t="shared" si="27"/>
        <v>0</v>
      </c>
    </row>
    <row r="1752" spans="6:6" x14ac:dyDescent="0.25">
      <c r="F1752" s="28">
        <f t="shared" si="27"/>
        <v>0</v>
      </c>
    </row>
    <row r="1753" spans="6:6" x14ac:dyDescent="0.25">
      <c r="F1753" s="28">
        <f t="shared" si="27"/>
        <v>0</v>
      </c>
    </row>
    <row r="1754" spans="6:6" x14ac:dyDescent="0.25">
      <c r="F1754" s="28">
        <f t="shared" si="27"/>
        <v>0</v>
      </c>
    </row>
    <row r="1755" spans="6:6" x14ac:dyDescent="0.25">
      <c r="F1755" s="28">
        <f t="shared" si="27"/>
        <v>0</v>
      </c>
    </row>
    <row r="1756" spans="6:6" x14ac:dyDescent="0.25">
      <c r="F1756" s="28">
        <f t="shared" si="27"/>
        <v>0</v>
      </c>
    </row>
    <row r="1757" spans="6:6" x14ac:dyDescent="0.25">
      <c r="F1757" s="28">
        <f t="shared" si="27"/>
        <v>0</v>
      </c>
    </row>
    <row r="1758" spans="6:6" x14ac:dyDescent="0.25">
      <c r="F1758" s="28">
        <f t="shared" si="27"/>
        <v>0</v>
      </c>
    </row>
    <row r="1759" spans="6:6" x14ac:dyDescent="0.25">
      <c r="F1759" s="28">
        <f t="shared" si="27"/>
        <v>0</v>
      </c>
    </row>
    <row r="1760" spans="6:6" x14ac:dyDescent="0.25">
      <c r="F1760" s="28">
        <f t="shared" si="27"/>
        <v>0</v>
      </c>
    </row>
    <row r="1761" spans="6:6" x14ac:dyDescent="0.25">
      <c r="F1761" s="28">
        <f t="shared" si="27"/>
        <v>0</v>
      </c>
    </row>
    <row r="1762" spans="6:6" x14ac:dyDescent="0.25">
      <c r="F1762" s="28">
        <f t="shared" si="27"/>
        <v>0</v>
      </c>
    </row>
    <row r="1763" spans="6:6" x14ac:dyDescent="0.25">
      <c r="F1763" s="28">
        <f t="shared" si="27"/>
        <v>0</v>
      </c>
    </row>
    <row r="1764" spans="6:6" x14ac:dyDescent="0.25">
      <c r="F1764" s="28">
        <f t="shared" si="27"/>
        <v>0</v>
      </c>
    </row>
    <row r="1765" spans="6:6" x14ac:dyDescent="0.25">
      <c r="F1765" s="28">
        <f t="shared" si="27"/>
        <v>0</v>
      </c>
    </row>
    <row r="1766" spans="6:6" x14ac:dyDescent="0.25">
      <c r="F1766" s="28">
        <f t="shared" si="27"/>
        <v>0</v>
      </c>
    </row>
    <row r="1767" spans="6:6" x14ac:dyDescent="0.25">
      <c r="F1767" s="28">
        <f t="shared" si="27"/>
        <v>0</v>
      </c>
    </row>
    <row r="1768" spans="6:6" x14ac:dyDescent="0.25">
      <c r="F1768" s="28">
        <f t="shared" si="27"/>
        <v>0</v>
      </c>
    </row>
    <row r="1769" spans="6:6" x14ac:dyDescent="0.25">
      <c r="F1769" s="28">
        <f t="shared" si="27"/>
        <v>0</v>
      </c>
    </row>
    <row r="1770" spans="6:6" x14ac:dyDescent="0.25">
      <c r="F1770" s="28">
        <f t="shared" si="27"/>
        <v>0</v>
      </c>
    </row>
    <row r="1771" spans="6:6" x14ac:dyDescent="0.25">
      <c r="F1771" s="28">
        <f t="shared" si="27"/>
        <v>0</v>
      </c>
    </row>
    <row r="1772" spans="6:6" x14ac:dyDescent="0.25">
      <c r="F1772" s="28">
        <f t="shared" si="27"/>
        <v>0</v>
      </c>
    </row>
    <row r="1773" spans="6:6" x14ac:dyDescent="0.25">
      <c r="F1773" s="28">
        <f t="shared" si="27"/>
        <v>0</v>
      </c>
    </row>
    <row r="1774" spans="6:6" x14ac:dyDescent="0.25">
      <c r="F1774" s="28">
        <f t="shared" si="27"/>
        <v>0</v>
      </c>
    </row>
    <row r="1775" spans="6:6" x14ac:dyDescent="0.25">
      <c r="F1775" s="28">
        <f t="shared" si="27"/>
        <v>0</v>
      </c>
    </row>
    <row r="1776" spans="6:6" x14ac:dyDescent="0.25">
      <c r="F1776" s="28">
        <f t="shared" si="27"/>
        <v>0</v>
      </c>
    </row>
    <row r="1777" spans="6:6" x14ac:dyDescent="0.25">
      <c r="F1777" s="28">
        <f t="shared" si="27"/>
        <v>0</v>
      </c>
    </row>
    <row r="1778" spans="6:6" x14ac:dyDescent="0.25">
      <c r="F1778" s="28">
        <f t="shared" si="27"/>
        <v>0</v>
      </c>
    </row>
    <row r="1779" spans="6:6" x14ac:dyDescent="0.25">
      <c r="F1779" s="28">
        <f t="shared" si="27"/>
        <v>0</v>
      </c>
    </row>
    <row r="1780" spans="6:6" x14ac:dyDescent="0.25">
      <c r="F1780" s="28">
        <f t="shared" si="27"/>
        <v>0</v>
      </c>
    </row>
    <row r="1781" spans="6:6" x14ac:dyDescent="0.25">
      <c r="F1781" s="28">
        <f t="shared" si="27"/>
        <v>0</v>
      </c>
    </row>
    <row r="1782" spans="6:6" x14ac:dyDescent="0.25">
      <c r="F1782" s="28">
        <f t="shared" si="27"/>
        <v>0</v>
      </c>
    </row>
    <row r="1783" spans="6:6" x14ac:dyDescent="0.25">
      <c r="F1783" s="28">
        <f t="shared" si="27"/>
        <v>0</v>
      </c>
    </row>
    <row r="1784" spans="6:6" x14ac:dyDescent="0.25">
      <c r="F1784" s="28">
        <f t="shared" si="27"/>
        <v>0</v>
      </c>
    </row>
    <row r="1785" spans="6:6" x14ac:dyDescent="0.25">
      <c r="F1785" s="28">
        <f t="shared" si="27"/>
        <v>0</v>
      </c>
    </row>
    <row r="1786" spans="6:6" x14ac:dyDescent="0.25">
      <c r="F1786" s="28">
        <f t="shared" si="27"/>
        <v>0</v>
      </c>
    </row>
    <row r="1787" spans="6:6" x14ac:dyDescent="0.25">
      <c r="F1787" s="28">
        <f t="shared" si="27"/>
        <v>0</v>
      </c>
    </row>
    <row r="1788" spans="6:6" x14ac:dyDescent="0.25">
      <c r="F1788" s="28">
        <f t="shared" si="27"/>
        <v>0</v>
      </c>
    </row>
    <row r="1789" spans="6:6" x14ac:dyDescent="0.25">
      <c r="F1789" s="28">
        <f t="shared" si="27"/>
        <v>0</v>
      </c>
    </row>
    <row r="1790" spans="6:6" x14ac:dyDescent="0.25">
      <c r="F1790" s="28">
        <f t="shared" si="27"/>
        <v>0</v>
      </c>
    </row>
    <row r="1791" spans="6:6" x14ac:dyDescent="0.25">
      <c r="F1791" s="28">
        <f t="shared" si="27"/>
        <v>0</v>
      </c>
    </row>
    <row r="1792" spans="6:6" x14ac:dyDescent="0.25">
      <c r="F1792" s="28">
        <f t="shared" si="27"/>
        <v>0</v>
      </c>
    </row>
    <row r="1793" spans="6:6" x14ac:dyDescent="0.25">
      <c r="F1793" s="28">
        <f t="shared" si="27"/>
        <v>0</v>
      </c>
    </row>
    <row r="1794" spans="6:6" x14ac:dyDescent="0.25">
      <c r="F1794" s="28">
        <f t="shared" ref="F1794:F1857" si="28">+E1794-A1794</f>
        <v>0</v>
      </c>
    </row>
    <row r="1795" spans="6:6" x14ac:dyDescent="0.25">
      <c r="F1795" s="28">
        <f t="shared" si="28"/>
        <v>0</v>
      </c>
    </row>
    <row r="1796" spans="6:6" x14ac:dyDescent="0.25">
      <c r="F1796" s="28">
        <f t="shared" si="28"/>
        <v>0</v>
      </c>
    </row>
    <row r="1797" spans="6:6" x14ac:dyDescent="0.25">
      <c r="F1797" s="28">
        <f t="shared" si="28"/>
        <v>0</v>
      </c>
    </row>
    <row r="1798" spans="6:6" x14ac:dyDescent="0.25">
      <c r="F1798" s="28">
        <f t="shared" si="28"/>
        <v>0</v>
      </c>
    </row>
    <row r="1799" spans="6:6" x14ac:dyDescent="0.25">
      <c r="F1799" s="28">
        <f t="shared" si="28"/>
        <v>0</v>
      </c>
    </row>
    <row r="1800" spans="6:6" x14ac:dyDescent="0.25">
      <c r="F1800" s="28">
        <f t="shared" si="28"/>
        <v>0</v>
      </c>
    </row>
    <row r="1801" spans="6:6" x14ac:dyDescent="0.25">
      <c r="F1801" s="28">
        <f t="shared" si="28"/>
        <v>0</v>
      </c>
    </row>
    <row r="1802" spans="6:6" x14ac:dyDescent="0.25">
      <c r="F1802" s="28">
        <f t="shared" si="28"/>
        <v>0</v>
      </c>
    </row>
    <row r="1803" spans="6:6" x14ac:dyDescent="0.25">
      <c r="F1803" s="28">
        <f t="shared" si="28"/>
        <v>0</v>
      </c>
    </row>
    <row r="1804" spans="6:6" x14ac:dyDescent="0.25">
      <c r="F1804" s="28">
        <f t="shared" si="28"/>
        <v>0</v>
      </c>
    </row>
    <row r="1805" spans="6:6" x14ac:dyDescent="0.25">
      <c r="F1805" s="28">
        <f t="shared" si="28"/>
        <v>0</v>
      </c>
    </row>
    <row r="1806" spans="6:6" x14ac:dyDescent="0.25">
      <c r="F1806" s="28">
        <f t="shared" si="28"/>
        <v>0</v>
      </c>
    </row>
    <row r="1807" spans="6:6" x14ac:dyDescent="0.25">
      <c r="F1807" s="28">
        <f t="shared" si="28"/>
        <v>0</v>
      </c>
    </row>
    <row r="1808" spans="6:6" x14ac:dyDescent="0.25">
      <c r="F1808" s="28">
        <f t="shared" si="28"/>
        <v>0</v>
      </c>
    </row>
    <row r="1809" spans="6:6" x14ac:dyDescent="0.25">
      <c r="F1809" s="28">
        <f t="shared" si="28"/>
        <v>0</v>
      </c>
    </row>
    <row r="1810" spans="6:6" x14ac:dyDescent="0.25">
      <c r="F1810" s="28">
        <f t="shared" si="28"/>
        <v>0</v>
      </c>
    </row>
    <row r="1811" spans="6:6" x14ac:dyDescent="0.25">
      <c r="F1811" s="28">
        <f t="shared" si="28"/>
        <v>0</v>
      </c>
    </row>
    <row r="1812" spans="6:6" x14ac:dyDescent="0.25">
      <c r="F1812" s="28">
        <f t="shared" si="28"/>
        <v>0</v>
      </c>
    </row>
    <row r="1813" spans="6:6" x14ac:dyDescent="0.25">
      <c r="F1813" s="28">
        <f t="shared" si="28"/>
        <v>0</v>
      </c>
    </row>
    <row r="1814" spans="6:6" x14ac:dyDescent="0.25">
      <c r="F1814" s="28">
        <f t="shared" si="28"/>
        <v>0</v>
      </c>
    </row>
    <row r="1815" spans="6:6" x14ac:dyDescent="0.25">
      <c r="F1815" s="28">
        <f t="shared" si="28"/>
        <v>0</v>
      </c>
    </row>
    <row r="1816" spans="6:6" x14ac:dyDescent="0.25">
      <c r="F1816" s="28">
        <f t="shared" si="28"/>
        <v>0</v>
      </c>
    </row>
    <row r="1817" spans="6:6" x14ac:dyDescent="0.25">
      <c r="F1817" s="28">
        <f t="shared" si="28"/>
        <v>0</v>
      </c>
    </row>
    <row r="1818" spans="6:6" x14ac:dyDescent="0.25">
      <c r="F1818" s="28">
        <f t="shared" si="28"/>
        <v>0</v>
      </c>
    </row>
    <row r="1819" spans="6:6" x14ac:dyDescent="0.25">
      <c r="F1819" s="28">
        <f t="shared" si="28"/>
        <v>0</v>
      </c>
    </row>
    <row r="1820" spans="6:6" x14ac:dyDescent="0.25">
      <c r="F1820" s="28">
        <f t="shared" si="28"/>
        <v>0</v>
      </c>
    </row>
    <row r="1821" spans="6:6" x14ac:dyDescent="0.25">
      <c r="F1821" s="28">
        <f t="shared" si="28"/>
        <v>0</v>
      </c>
    </row>
    <row r="1822" spans="6:6" x14ac:dyDescent="0.25">
      <c r="F1822" s="28">
        <f t="shared" si="28"/>
        <v>0</v>
      </c>
    </row>
    <row r="1823" spans="6:6" x14ac:dyDescent="0.25">
      <c r="F1823" s="28">
        <f t="shared" si="28"/>
        <v>0</v>
      </c>
    </row>
    <row r="1824" spans="6:6" x14ac:dyDescent="0.25">
      <c r="F1824" s="28">
        <f t="shared" si="28"/>
        <v>0</v>
      </c>
    </row>
    <row r="1825" spans="6:6" x14ac:dyDescent="0.25">
      <c r="F1825" s="28">
        <f t="shared" si="28"/>
        <v>0</v>
      </c>
    </row>
    <row r="1826" spans="6:6" x14ac:dyDescent="0.25">
      <c r="F1826" s="28">
        <f t="shared" si="28"/>
        <v>0</v>
      </c>
    </row>
    <row r="1827" spans="6:6" x14ac:dyDescent="0.25">
      <c r="F1827" s="28">
        <f t="shared" si="28"/>
        <v>0</v>
      </c>
    </row>
    <row r="1828" spans="6:6" x14ac:dyDescent="0.25">
      <c r="F1828" s="28">
        <f t="shared" si="28"/>
        <v>0</v>
      </c>
    </row>
    <row r="1829" spans="6:6" x14ac:dyDescent="0.25">
      <c r="F1829" s="28">
        <f t="shared" si="28"/>
        <v>0</v>
      </c>
    </row>
    <row r="1830" spans="6:6" x14ac:dyDescent="0.25">
      <c r="F1830" s="28">
        <f t="shared" si="28"/>
        <v>0</v>
      </c>
    </row>
    <row r="1831" spans="6:6" x14ac:dyDescent="0.25">
      <c r="F1831" s="28">
        <f t="shared" si="28"/>
        <v>0</v>
      </c>
    </row>
    <row r="1832" spans="6:6" x14ac:dyDescent="0.25">
      <c r="F1832" s="28">
        <f t="shared" si="28"/>
        <v>0</v>
      </c>
    </row>
    <row r="1833" spans="6:6" x14ac:dyDescent="0.25">
      <c r="F1833" s="28">
        <f t="shared" si="28"/>
        <v>0</v>
      </c>
    </row>
    <row r="1834" spans="6:6" x14ac:dyDescent="0.25">
      <c r="F1834" s="28">
        <f t="shared" si="28"/>
        <v>0</v>
      </c>
    </row>
    <row r="1835" spans="6:6" x14ac:dyDescent="0.25">
      <c r="F1835" s="28">
        <f t="shared" si="28"/>
        <v>0</v>
      </c>
    </row>
    <row r="1836" spans="6:6" x14ac:dyDescent="0.25">
      <c r="F1836" s="28">
        <f t="shared" si="28"/>
        <v>0</v>
      </c>
    </row>
    <row r="1837" spans="6:6" x14ac:dyDescent="0.25">
      <c r="F1837" s="28">
        <f t="shared" si="28"/>
        <v>0</v>
      </c>
    </row>
    <row r="1838" spans="6:6" x14ac:dyDescent="0.25">
      <c r="F1838" s="28">
        <f t="shared" si="28"/>
        <v>0</v>
      </c>
    </row>
    <row r="1839" spans="6:6" x14ac:dyDescent="0.25">
      <c r="F1839" s="28">
        <f t="shared" si="28"/>
        <v>0</v>
      </c>
    </row>
    <row r="1840" spans="6:6" x14ac:dyDescent="0.25">
      <c r="F1840" s="28">
        <f t="shared" si="28"/>
        <v>0</v>
      </c>
    </row>
    <row r="1841" spans="6:6" x14ac:dyDescent="0.25">
      <c r="F1841" s="28">
        <f t="shared" si="28"/>
        <v>0</v>
      </c>
    </row>
    <row r="1842" spans="6:6" x14ac:dyDescent="0.25">
      <c r="F1842" s="28">
        <f t="shared" si="28"/>
        <v>0</v>
      </c>
    </row>
    <row r="1843" spans="6:6" x14ac:dyDescent="0.25">
      <c r="F1843" s="28">
        <f t="shared" si="28"/>
        <v>0</v>
      </c>
    </row>
    <row r="1844" spans="6:6" x14ac:dyDescent="0.25">
      <c r="F1844" s="28">
        <f t="shared" si="28"/>
        <v>0</v>
      </c>
    </row>
    <row r="1845" spans="6:6" x14ac:dyDescent="0.25">
      <c r="F1845" s="28">
        <f t="shared" si="28"/>
        <v>0</v>
      </c>
    </row>
    <row r="1846" spans="6:6" x14ac:dyDescent="0.25">
      <c r="F1846" s="28">
        <f t="shared" si="28"/>
        <v>0</v>
      </c>
    </row>
    <row r="1847" spans="6:6" x14ac:dyDescent="0.25">
      <c r="F1847" s="28">
        <f t="shared" si="28"/>
        <v>0</v>
      </c>
    </row>
    <row r="1848" spans="6:6" x14ac:dyDescent="0.25">
      <c r="F1848" s="28">
        <f t="shared" si="28"/>
        <v>0</v>
      </c>
    </row>
    <row r="1849" spans="6:6" x14ac:dyDescent="0.25">
      <c r="F1849" s="28">
        <f t="shared" si="28"/>
        <v>0</v>
      </c>
    </row>
    <row r="1850" spans="6:6" x14ac:dyDescent="0.25">
      <c r="F1850" s="28">
        <f t="shared" si="28"/>
        <v>0</v>
      </c>
    </row>
    <row r="1851" spans="6:6" x14ac:dyDescent="0.25">
      <c r="F1851" s="28">
        <f t="shared" si="28"/>
        <v>0</v>
      </c>
    </row>
    <row r="1852" spans="6:6" x14ac:dyDescent="0.25">
      <c r="F1852" s="28">
        <f t="shared" si="28"/>
        <v>0</v>
      </c>
    </row>
    <row r="1853" spans="6:6" x14ac:dyDescent="0.25">
      <c r="F1853" s="28">
        <f t="shared" si="28"/>
        <v>0</v>
      </c>
    </row>
    <row r="1854" spans="6:6" x14ac:dyDescent="0.25">
      <c r="F1854" s="28">
        <f t="shared" si="28"/>
        <v>0</v>
      </c>
    </row>
    <row r="1855" spans="6:6" x14ac:dyDescent="0.25">
      <c r="F1855" s="28">
        <f t="shared" si="28"/>
        <v>0</v>
      </c>
    </row>
    <row r="1856" spans="6:6" x14ac:dyDescent="0.25">
      <c r="F1856" s="28">
        <f t="shared" si="28"/>
        <v>0</v>
      </c>
    </row>
    <row r="1857" spans="6:6" x14ac:dyDescent="0.25">
      <c r="F1857" s="28">
        <f t="shared" si="28"/>
        <v>0</v>
      </c>
    </row>
    <row r="1858" spans="6:6" x14ac:dyDescent="0.25">
      <c r="F1858" s="28">
        <f t="shared" ref="F1858:F1921" si="29">+E1858-A1858</f>
        <v>0</v>
      </c>
    </row>
    <row r="1859" spans="6:6" x14ac:dyDescent="0.25">
      <c r="F1859" s="28">
        <f t="shared" si="29"/>
        <v>0</v>
      </c>
    </row>
    <row r="1860" spans="6:6" x14ac:dyDescent="0.25">
      <c r="F1860" s="28">
        <f t="shared" si="29"/>
        <v>0</v>
      </c>
    </row>
    <row r="1861" spans="6:6" x14ac:dyDescent="0.25">
      <c r="F1861" s="28">
        <f t="shared" si="29"/>
        <v>0</v>
      </c>
    </row>
    <row r="1862" spans="6:6" x14ac:dyDescent="0.25">
      <c r="F1862" s="28">
        <f t="shared" si="29"/>
        <v>0</v>
      </c>
    </row>
    <row r="1863" spans="6:6" x14ac:dyDescent="0.25">
      <c r="F1863" s="28">
        <f t="shared" si="29"/>
        <v>0</v>
      </c>
    </row>
    <row r="1864" spans="6:6" x14ac:dyDescent="0.25">
      <c r="F1864" s="28">
        <f t="shared" si="29"/>
        <v>0</v>
      </c>
    </row>
    <row r="1865" spans="6:6" x14ac:dyDescent="0.25">
      <c r="F1865" s="28">
        <f t="shared" si="29"/>
        <v>0</v>
      </c>
    </row>
    <row r="1866" spans="6:6" x14ac:dyDescent="0.25">
      <c r="F1866" s="28">
        <f t="shared" si="29"/>
        <v>0</v>
      </c>
    </row>
    <row r="1867" spans="6:6" x14ac:dyDescent="0.25">
      <c r="F1867" s="28">
        <f t="shared" si="29"/>
        <v>0</v>
      </c>
    </row>
    <row r="1868" spans="6:6" x14ac:dyDescent="0.25">
      <c r="F1868" s="28">
        <f t="shared" si="29"/>
        <v>0</v>
      </c>
    </row>
    <row r="1869" spans="6:6" x14ac:dyDescent="0.25">
      <c r="F1869" s="28">
        <f t="shared" si="29"/>
        <v>0</v>
      </c>
    </row>
    <row r="1870" spans="6:6" x14ac:dyDescent="0.25">
      <c r="F1870" s="28">
        <f t="shared" si="29"/>
        <v>0</v>
      </c>
    </row>
    <row r="1871" spans="6:6" x14ac:dyDescent="0.25">
      <c r="F1871" s="28">
        <f t="shared" si="29"/>
        <v>0</v>
      </c>
    </row>
    <row r="1872" spans="6:6" x14ac:dyDescent="0.25">
      <c r="F1872" s="28">
        <f t="shared" si="29"/>
        <v>0</v>
      </c>
    </row>
    <row r="1873" spans="6:6" x14ac:dyDescent="0.25">
      <c r="F1873" s="28">
        <f t="shared" si="29"/>
        <v>0</v>
      </c>
    </row>
    <row r="1874" spans="6:6" x14ac:dyDescent="0.25">
      <c r="F1874" s="28">
        <f t="shared" si="29"/>
        <v>0</v>
      </c>
    </row>
    <row r="1875" spans="6:6" x14ac:dyDescent="0.25">
      <c r="F1875" s="28">
        <f t="shared" si="29"/>
        <v>0</v>
      </c>
    </row>
    <row r="1876" spans="6:6" x14ac:dyDescent="0.25">
      <c r="F1876" s="28">
        <f t="shared" si="29"/>
        <v>0</v>
      </c>
    </row>
    <row r="1877" spans="6:6" x14ac:dyDescent="0.25">
      <c r="F1877" s="28">
        <f t="shared" si="29"/>
        <v>0</v>
      </c>
    </row>
    <row r="1878" spans="6:6" x14ac:dyDescent="0.25">
      <c r="F1878" s="28">
        <f t="shared" si="29"/>
        <v>0</v>
      </c>
    </row>
    <row r="1879" spans="6:6" x14ac:dyDescent="0.25">
      <c r="F1879" s="28">
        <f t="shared" si="29"/>
        <v>0</v>
      </c>
    </row>
    <row r="1880" spans="6:6" x14ac:dyDescent="0.25">
      <c r="F1880" s="28">
        <f t="shared" si="29"/>
        <v>0</v>
      </c>
    </row>
    <row r="1881" spans="6:6" x14ac:dyDescent="0.25">
      <c r="F1881" s="28">
        <f t="shared" si="29"/>
        <v>0</v>
      </c>
    </row>
    <row r="1882" spans="6:6" x14ac:dyDescent="0.25">
      <c r="F1882" s="28">
        <f t="shared" si="29"/>
        <v>0</v>
      </c>
    </row>
    <row r="1883" spans="6:6" x14ac:dyDescent="0.25">
      <c r="F1883" s="28">
        <f t="shared" si="29"/>
        <v>0</v>
      </c>
    </row>
    <row r="1884" spans="6:6" x14ac:dyDescent="0.25">
      <c r="F1884" s="28">
        <f t="shared" si="29"/>
        <v>0</v>
      </c>
    </row>
    <row r="1885" spans="6:6" x14ac:dyDescent="0.25">
      <c r="F1885" s="28">
        <f t="shared" si="29"/>
        <v>0</v>
      </c>
    </row>
    <row r="1886" spans="6:6" x14ac:dyDescent="0.25">
      <c r="F1886" s="28">
        <f t="shared" si="29"/>
        <v>0</v>
      </c>
    </row>
    <row r="1887" spans="6:6" x14ac:dyDescent="0.25">
      <c r="F1887" s="28">
        <f t="shared" si="29"/>
        <v>0</v>
      </c>
    </row>
    <row r="1888" spans="6:6" x14ac:dyDescent="0.25">
      <c r="F1888" s="28">
        <f t="shared" si="29"/>
        <v>0</v>
      </c>
    </row>
    <row r="1889" spans="6:6" x14ac:dyDescent="0.25">
      <c r="F1889" s="28">
        <f t="shared" si="29"/>
        <v>0</v>
      </c>
    </row>
    <row r="1890" spans="6:6" x14ac:dyDescent="0.25">
      <c r="F1890" s="28">
        <f t="shared" si="29"/>
        <v>0</v>
      </c>
    </row>
    <row r="1891" spans="6:6" x14ac:dyDescent="0.25">
      <c r="F1891" s="28">
        <f t="shared" si="29"/>
        <v>0</v>
      </c>
    </row>
    <row r="1892" spans="6:6" x14ac:dyDescent="0.25">
      <c r="F1892" s="28">
        <f t="shared" si="29"/>
        <v>0</v>
      </c>
    </row>
    <row r="1893" spans="6:6" x14ac:dyDescent="0.25">
      <c r="F1893" s="28">
        <f t="shared" si="29"/>
        <v>0</v>
      </c>
    </row>
    <row r="1894" spans="6:6" x14ac:dyDescent="0.25">
      <c r="F1894" s="28">
        <f t="shared" si="29"/>
        <v>0</v>
      </c>
    </row>
    <row r="1895" spans="6:6" x14ac:dyDescent="0.25">
      <c r="F1895" s="28">
        <f t="shared" si="29"/>
        <v>0</v>
      </c>
    </row>
    <row r="1896" spans="6:6" x14ac:dyDescent="0.25">
      <c r="F1896" s="28">
        <f t="shared" si="29"/>
        <v>0</v>
      </c>
    </row>
    <row r="1897" spans="6:6" x14ac:dyDescent="0.25">
      <c r="F1897" s="28">
        <f t="shared" si="29"/>
        <v>0</v>
      </c>
    </row>
    <row r="1898" spans="6:6" x14ac:dyDescent="0.25">
      <c r="F1898" s="28">
        <f t="shared" si="29"/>
        <v>0</v>
      </c>
    </row>
    <row r="1899" spans="6:6" x14ac:dyDescent="0.25">
      <c r="F1899" s="28">
        <f t="shared" si="29"/>
        <v>0</v>
      </c>
    </row>
    <row r="1900" spans="6:6" x14ac:dyDescent="0.25">
      <c r="F1900" s="28">
        <f t="shared" si="29"/>
        <v>0</v>
      </c>
    </row>
    <row r="1901" spans="6:6" x14ac:dyDescent="0.25">
      <c r="F1901" s="28">
        <f t="shared" si="29"/>
        <v>0</v>
      </c>
    </row>
    <row r="1902" spans="6:6" x14ac:dyDescent="0.25">
      <c r="F1902" s="28">
        <f t="shared" si="29"/>
        <v>0</v>
      </c>
    </row>
    <row r="1903" spans="6:6" x14ac:dyDescent="0.25">
      <c r="F1903" s="28">
        <f t="shared" si="29"/>
        <v>0</v>
      </c>
    </row>
    <row r="1904" spans="6:6" x14ac:dyDescent="0.25">
      <c r="F1904" s="28">
        <f t="shared" si="29"/>
        <v>0</v>
      </c>
    </row>
    <row r="1905" spans="6:6" x14ac:dyDescent="0.25">
      <c r="F1905" s="28">
        <f t="shared" si="29"/>
        <v>0</v>
      </c>
    </row>
    <row r="1906" spans="6:6" x14ac:dyDescent="0.25">
      <c r="F1906" s="28">
        <f t="shared" si="29"/>
        <v>0</v>
      </c>
    </row>
    <row r="1907" spans="6:6" x14ac:dyDescent="0.25">
      <c r="F1907" s="28">
        <f t="shared" si="29"/>
        <v>0</v>
      </c>
    </row>
    <row r="1908" spans="6:6" x14ac:dyDescent="0.25">
      <c r="F1908" s="28">
        <f t="shared" si="29"/>
        <v>0</v>
      </c>
    </row>
    <row r="1909" spans="6:6" x14ac:dyDescent="0.25">
      <c r="F1909" s="28">
        <f t="shared" si="29"/>
        <v>0</v>
      </c>
    </row>
    <row r="1910" spans="6:6" x14ac:dyDescent="0.25">
      <c r="F1910" s="28">
        <f t="shared" si="29"/>
        <v>0</v>
      </c>
    </row>
    <row r="1911" spans="6:6" x14ac:dyDescent="0.25">
      <c r="F1911" s="28">
        <f t="shared" si="29"/>
        <v>0</v>
      </c>
    </row>
    <row r="1912" spans="6:6" x14ac:dyDescent="0.25">
      <c r="F1912" s="28">
        <f t="shared" si="29"/>
        <v>0</v>
      </c>
    </row>
    <row r="1913" spans="6:6" x14ac:dyDescent="0.25">
      <c r="F1913" s="28">
        <f t="shared" si="29"/>
        <v>0</v>
      </c>
    </row>
    <row r="1914" spans="6:6" x14ac:dyDescent="0.25">
      <c r="F1914" s="28">
        <f t="shared" si="29"/>
        <v>0</v>
      </c>
    </row>
    <row r="1915" spans="6:6" x14ac:dyDescent="0.25">
      <c r="F1915" s="28">
        <f t="shared" si="29"/>
        <v>0</v>
      </c>
    </row>
    <row r="1916" spans="6:6" x14ac:dyDescent="0.25">
      <c r="F1916" s="28">
        <f t="shared" si="29"/>
        <v>0</v>
      </c>
    </row>
    <row r="1917" spans="6:6" x14ac:dyDescent="0.25">
      <c r="F1917" s="28">
        <f t="shared" si="29"/>
        <v>0</v>
      </c>
    </row>
    <row r="1918" spans="6:6" x14ac:dyDescent="0.25">
      <c r="F1918" s="28">
        <f t="shared" si="29"/>
        <v>0</v>
      </c>
    </row>
    <row r="1919" spans="6:6" x14ac:dyDescent="0.25">
      <c r="F1919" s="28">
        <f t="shared" si="29"/>
        <v>0</v>
      </c>
    </row>
    <row r="1920" spans="6:6" x14ac:dyDescent="0.25">
      <c r="F1920" s="28">
        <f t="shared" si="29"/>
        <v>0</v>
      </c>
    </row>
    <row r="1921" spans="6:6" x14ac:dyDescent="0.25">
      <c r="F1921" s="28">
        <f t="shared" si="29"/>
        <v>0</v>
      </c>
    </row>
    <row r="1922" spans="6:6" x14ac:dyDescent="0.25">
      <c r="F1922" s="28">
        <f t="shared" ref="F1922:F1985" si="30">+E1922-A1922</f>
        <v>0</v>
      </c>
    </row>
    <row r="1923" spans="6:6" x14ac:dyDescent="0.25">
      <c r="F1923" s="28">
        <f t="shared" si="30"/>
        <v>0</v>
      </c>
    </row>
    <row r="1924" spans="6:6" x14ac:dyDescent="0.25">
      <c r="F1924" s="28">
        <f t="shared" si="30"/>
        <v>0</v>
      </c>
    </row>
    <row r="1925" spans="6:6" x14ac:dyDescent="0.25">
      <c r="F1925" s="28">
        <f t="shared" si="30"/>
        <v>0</v>
      </c>
    </row>
    <row r="1926" spans="6:6" x14ac:dyDescent="0.25">
      <c r="F1926" s="28">
        <f t="shared" si="30"/>
        <v>0</v>
      </c>
    </row>
    <row r="1927" spans="6:6" x14ac:dyDescent="0.25">
      <c r="F1927" s="28">
        <f t="shared" si="30"/>
        <v>0</v>
      </c>
    </row>
    <row r="1928" spans="6:6" x14ac:dyDescent="0.25">
      <c r="F1928" s="28">
        <f t="shared" si="30"/>
        <v>0</v>
      </c>
    </row>
    <row r="1929" spans="6:6" x14ac:dyDescent="0.25">
      <c r="F1929" s="28">
        <f t="shared" si="30"/>
        <v>0</v>
      </c>
    </row>
    <row r="1930" spans="6:6" x14ac:dyDescent="0.25">
      <c r="F1930" s="28">
        <f t="shared" si="30"/>
        <v>0</v>
      </c>
    </row>
    <row r="1931" spans="6:6" x14ac:dyDescent="0.25">
      <c r="F1931" s="28">
        <f t="shared" si="30"/>
        <v>0</v>
      </c>
    </row>
    <row r="1932" spans="6:6" x14ac:dyDescent="0.25">
      <c r="F1932" s="28">
        <f t="shared" si="30"/>
        <v>0</v>
      </c>
    </row>
    <row r="1933" spans="6:6" x14ac:dyDescent="0.25">
      <c r="F1933" s="28">
        <f t="shared" si="30"/>
        <v>0</v>
      </c>
    </row>
    <row r="1934" spans="6:6" x14ac:dyDescent="0.25">
      <c r="F1934" s="28">
        <f t="shared" si="30"/>
        <v>0</v>
      </c>
    </row>
    <row r="1935" spans="6:6" x14ac:dyDescent="0.25">
      <c r="F1935" s="28">
        <f t="shared" si="30"/>
        <v>0</v>
      </c>
    </row>
    <row r="1936" spans="6:6" x14ac:dyDescent="0.25">
      <c r="F1936" s="28">
        <f t="shared" si="30"/>
        <v>0</v>
      </c>
    </row>
    <row r="1937" spans="6:6" x14ac:dyDescent="0.25">
      <c r="F1937" s="28">
        <f t="shared" si="30"/>
        <v>0</v>
      </c>
    </row>
    <row r="1938" spans="6:6" x14ac:dyDescent="0.25">
      <c r="F1938" s="28">
        <f t="shared" si="30"/>
        <v>0</v>
      </c>
    </row>
    <row r="1939" spans="6:6" x14ac:dyDescent="0.25">
      <c r="F1939" s="28">
        <f t="shared" si="30"/>
        <v>0</v>
      </c>
    </row>
    <row r="1940" spans="6:6" x14ac:dyDescent="0.25">
      <c r="F1940" s="28">
        <f t="shared" si="30"/>
        <v>0</v>
      </c>
    </row>
    <row r="1941" spans="6:6" x14ac:dyDescent="0.25">
      <c r="F1941" s="28">
        <f t="shared" si="30"/>
        <v>0</v>
      </c>
    </row>
    <row r="1942" spans="6:6" x14ac:dyDescent="0.25">
      <c r="F1942" s="28">
        <f t="shared" si="30"/>
        <v>0</v>
      </c>
    </row>
    <row r="1943" spans="6:6" x14ac:dyDescent="0.25">
      <c r="F1943" s="28">
        <f t="shared" si="30"/>
        <v>0</v>
      </c>
    </row>
    <row r="1944" spans="6:6" x14ac:dyDescent="0.25">
      <c r="F1944" s="28">
        <f t="shared" si="30"/>
        <v>0</v>
      </c>
    </row>
    <row r="1945" spans="6:6" x14ac:dyDescent="0.25">
      <c r="F1945" s="28">
        <f t="shared" si="30"/>
        <v>0</v>
      </c>
    </row>
    <row r="1946" spans="6:6" x14ac:dyDescent="0.25">
      <c r="F1946" s="28">
        <f t="shared" si="30"/>
        <v>0</v>
      </c>
    </row>
    <row r="1947" spans="6:6" x14ac:dyDescent="0.25">
      <c r="F1947" s="28">
        <f t="shared" si="30"/>
        <v>0</v>
      </c>
    </row>
    <row r="1948" spans="6:6" x14ac:dyDescent="0.25">
      <c r="F1948" s="28">
        <f t="shared" si="30"/>
        <v>0</v>
      </c>
    </row>
    <row r="1949" spans="6:6" x14ac:dyDescent="0.25">
      <c r="F1949" s="28">
        <f t="shared" si="30"/>
        <v>0</v>
      </c>
    </row>
    <row r="1950" spans="6:6" x14ac:dyDescent="0.25">
      <c r="F1950" s="28">
        <f t="shared" si="30"/>
        <v>0</v>
      </c>
    </row>
    <row r="1951" spans="6:6" x14ac:dyDescent="0.25">
      <c r="F1951" s="28">
        <f t="shared" si="30"/>
        <v>0</v>
      </c>
    </row>
    <row r="1952" spans="6:6" x14ac:dyDescent="0.25">
      <c r="F1952" s="28">
        <f t="shared" si="30"/>
        <v>0</v>
      </c>
    </row>
    <row r="1953" spans="6:6" x14ac:dyDescent="0.25">
      <c r="F1953" s="28">
        <f t="shared" si="30"/>
        <v>0</v>
      </c>
    </row>
    <row r="1954" spans="6:6" x14ac:dyDescent="0.25">
      <c r="F1954" s="28">
        <f t="shared" si="30"/>
        <v>0</v>
      </c>
    </row>
    <row r="1955" spans="6:6" x14ac:dyDescent="0.25">
      <c r="F1955" s="28">
        <f t="shared" si="30"/>
        <v>0</v>
      </c>
    </row>
    <row r="1956" spans="6:6" x14ac:dyDescent="0.25">
      <c r="F1956" s="28">
        <f t="shared" si="30"/>
        <v>0</v>
      </c>
    </row>
    <row r="1957" spans="6:6" x14ac:dyDescent="0.25">
      <c r="F1957" s="28">
        <f t="shared" si="30"/>
        <v>0</v>
      </c>
    </row>
    <row r="1958" spans="6:6" x14ac:dyDescent="0.25">
      <c r="F1958" s="28">
        <f t="shared" si="30"/>
        <v>0</v>
      </c>
    </row>
    <row r="1959" spans="6:6" x14ac:dyDescent="0.25">
      <c r="F1959" s="28">
        <f t="shared" si="30"/>
        <v>0</v>
      </c>
    </row>
    <row r="1960" spans="6:6" x14ac:dyDescent="0.25">
      <c r="F1960" s="28">
        <f t="shared" si="30"/>
        <v>0</v>
      </c>
    </row>
    <row r="1961" spans="6:6" x14ac:dyDescent="0.25">
      <c r="F1961" s="28">
        <f t="shared" si="30"/>
        <v>0</v>
      </c>
    </row>
    <row r="1962" spans="6:6" x14ac:dyDescent="0.25">
      <c r="F1962" s="28">
        <f t="shared" si="30"/>
        <v>0</v>
      </c>
    </row>
    <row r="1963" spans="6:6" x14ac:dyDescent="0.25">
      <c r="F1963" s="28">
        <f t="shared" si="30"/>
        <v>0</v>
      </c>
    </row>
    <row r="1964" spans="6:6" x14ac:dyDescent="0.25">
      <c r="F1964" s="28">
        <f t="shared" si="30"/>
        <v>0</v>
      </c>
    </row>
    <row r="1965" spans="6:6" x14ac:dyDescent="0.25">
      <c r="F1965" s="28">
        <f t="shared" si="30"/>
        <v>0</v>
      </c>
    </row>
    <row r="1966" spans="6:6" x14ac:dyDescent="0.25">
      <c r="F1966" s="28">
        <f t="shared" si="30"/>
        <v>0</v>
      </c>
    </row>
    <row r="1967" spans="6:6" x14ac:dyDescent="0.25">
      <c r="F1967" s="28">
        <f t="shared" si="30"/>
        <v>0</v>
      </c>
    </row>
    <row r="1968" spans="6:6" x14ac:dyDescent="0.25">
      <c r="F1968" s="28">
        <f t="shared" si="30"/>
        <v>0</v>
      </c>
    </row>
    <row r="1969" spans="6:6" x14ac:dyDescent="0.25">
      <c r="F1969" s="28">
        <f t="shared" si="30"/>
        <v>0</v>
      </c>
    </row>
    <row r="1970" spans="6:6" x14ac:dyDescent="0.25">
      <c r="F1970" s="28">
        <f t="shared" si="30"/>
        <v>0</v>
      </c>
    </row>
    <row r="1971" spans="6:6" x14ac:dyDescent="0.25">
      <c r="F1971" s="28">
        <f t="shared" si="30"/>
        <v>0</v>
      </c>
    </row>
    <row r="1972" spans="6:6" x14ac:dyDescent="0.25">
      <c r="F1972" s="28">
        <f t="shared" si="30"/>
        <v>0</v>
      </c>
    </row>
    <row r="1973" spans="6:6" x14ac:dyDescent="0.25">
      <c r="F1973" s="28">
        <f t="shared" si="30"/>
        <v>0</v>
      </c>
    </row>
    <row r="1974" spans="6:6" x14ac:dyDescent="0.25">
      <c r="F1974" s="28">
        <f t="shared" si="30"/>
        <v>0</v>
      </c>
    </row>
    <row r="1975" spans="6:6" x14ac:dyDescent="0.25">
      <c r="F1975" s="28">
        <f t="shared" si="30"/>
        <v>0</v>
      </c>
    </row>
    <row r="1976" spans="6:6" x14ac:dyDescent="0.25">
      <c r="F1976" s="28">
        <f t="shared" si="30"/>
        <v>0</v>
      </c>
    </row>
    <row r="1977" spans="6:6" x14ac:dyDescent="0.25">
      <c r="F1977" s="28">
        <f t="shared" si="30"/>
        <v>0</v>
      </c>
    </row>
    <row r="1978" spans="6:6" x14ac:dyDescent="0.25">
      <c r="F1978" s="28">
        <f t="shared" si="30"/>
        <v>0</v>
      </c>
    </row>
    <row r="1979" spans="6:6" x14ac:dyDescent="0.25">
      <c r="F1979" s="28">
        <f t="shared" si="30"/>
        <v>0</v>
      </c>
    </row>
    <row r="1980" spans="6:6" x14ac:dyDescent="0.25">
      <c r="F1980" s="28">
        <f t="shared" si="30"/>
        <v>0</v>
      </c>
    </row>
    <row r="1981" spans="6:6" x14ac:dyDescent="0.25">
      <c r="F1981" s="28">
        <f t="shared" si="30"/>
        <v>0</v>
      </c>
    </row>
    <row r="1982" spans="6:6" x14ac:dyDescent="0.25">
      <c r="F1982" s="28">
        <f t="shared" si="30"/>
        <v>0</v>
      </c>
    </row>
    <row r="1983" spans="6:6" x14ac:dyDescent="0.25">
      <c r="F1983" s="28">
        <f t="shared" si="30"/>
        <v>0</v>
      </c>
    </row>
    <row r="1984" spans="6:6" x14ac:dyDescent="0.25">
      <c r="F1984" s="28">
        <f t="shared" si="30"/>
        <v>0</v>
      </c>
    </row>
    <row r="1985" spans="6:6" x14ac:dyDescent="0.25">
      <c r="F1985" s="28">
        <f t="shared" si="30"/>
        <v>0</v>
      </c>
    </row>
    <row r="1986" spans="6:6" x14ac:dyDescent="0.25">
      <c r="F1986" s="28">
        <f t="shared" ref="F1986:F2049" si="31">+E1986-A1986</f>
        <v>0</v>
      </c>
    </row>
    <row r="1987" spans="6:6" x14ac:dyDescent="0.25">
      <c r="F1987" s="28">
        <f t="shared" si="31"/>
        <v>0</v>
      </c>
    </row>
    <row r="1988" spans="6:6" x14ac:dyDescent="0.25">
      <c r="F1988" s="28">
        <f t="shared" si="31"/>
        <v>0</v>
      </c>
    </row>
    <row r="1989" spans="6:6" x14ac:dyDescent="0.25">
      <c r="F1989" s="28">
        <f t="shared" si="31"/>
        <v>0</v>
      </c>
    </row>
    <row r="1990" spans="6:6" x14ac:dyDescent="0.25">
      <c r="F1990" s="28">
        <f t="shared" si="31"/>
        <v>0</v>
      </c>
    </row>
    <row r="1991" spans="6:6" x14ac:dyDescent="0.25">
      <c r="F1991" s="28">
        <f t="shared" si="31"/>
        <v>0</v>
      </c>
    </row>
    <row r="1992" spans="6:6" x14ac:dyDescent="0.25">
      <c r="F1992" s="28">
        <f t="shared" si="31"/>
        <v>0</v>
      </c>
    </row>
    <row r="1993" spans="6:6" x14ac:dyDescent="0.25">
      <c r="F1993" s="28">
        <f t="shared" si="31"/>
        <v>0</v>
      </c>
    </row>
    <row r="1994" spans="6:6" x14ac:dyDescent="0.25">
      <c r="F1994" s="28">
        <f t="shared" si="31"/>
        <v>0</v>
      </c>
    </row>
    <row r="1995" spans="6:6" x14ac:dyDescent="0.25">
      <c r="F1995" s="28">
        <f t="shared" si="31"/>
        <v>0</v>
      </c>
    </row>
    <row r="1996" spans="6:6" x14ac:dyDescent="0.25">
      <c r="F1996" s="28">
        <f t="shared" si="31"/>
        <v>0</v>
      </c>
    </row>
    <row r="1997" spans="6:6" x14ac:dyDescent="0.25">
      <c r="F1997" s="28">
        <f t="shared" si="31"/>
        <v>0</v>
      </c>
    </row>
    <row r="1998" spans="6:6" x14ac:dyDescent="0.25">
      <c r="F1998" s="28">
        <f t="shared" si="31"/>
        <v>0</v>
      </c>
    </row>
    <row r="1999" spans="6:6" x14ac:dyDescent="0.25">
      <c r="F1999" s="28">
        <f t="shared" si="31"/>
        <v>0</v>
      </c>
    </row>
    <row r="2000" spans="6:6" x14ac:dyDescent="0.25">
      <c r="F2000" s="28">
        <f t="shared" si="31"/>
        <v>0</v>
      </c>
    </row>
    <row r="2001" spans="6:6" x14ac:dyDescent="0.25">
      <c r="F2001" s="28">
        <f t="shared" si="31"/>
        <v>0</v>
      </c>
    </row>
    <row r="2002" spans="6:6" x14ac:dyDescent="0.25">
      <c r="F2002" s="28">
        <f t="shared" si="31"/>
        <v>0</v>
      </c>
    </row>
    <row r="2003" spans="6:6" x14ac:dyDescent="0.25">
      <c r="F2003" s="28">
        <f t="shared" si="31"/>
        <v>0</v>
      </c>
    </row>
    <row r="2004" spans="6:6" x14ac:dyDescent="0.25">
      <c r="F2004" s="28">
        <f t="shared" si="31"/>
        <v>0</v>
      </c>
    </row>
    <row r="2005" spans="6:6" x14ac:dyDescent="0.25">
      <c r="F2005" s="28">
        <f t="shared" si="31"/>
        <v>0</v>
      </c>
    </row>
    <row r="2006" spans="6:6" x14ac:dyDescent="0.25">
      <c r="F2006" s="28">
        <f t="shared" si="31"/>
        <v>0</v>
      </c>
    </row>
    <row r="2007" spans="6:6" x14ac:dyDescent="0.25">
      <c r="F2007" s="28">
        <f t="shared" si="31"/>
        <v>0</v>
      </c>
    </row>
    <row r="2008" spans="6:6" x14ac:dyDescent="0.25">
      <c r="F2008" s="28">
        <f t="shared" si="31"/>
        <v>0</v>
      </c>
    </row>
    <row r="2009" spans="6:6" x14ac:dyDescent="0.25">
      <c r="F2009" s="28">
        <f t="shared" si="31"/>
        <v>0</v>
      </c>
    </row>
    <row r="2010" spans="6:6" x14ac:dyDescent="0.25">
      <c r="F2010" s="28">
        <f t="shared" si="31"/>
        <v>0</v>
      </c>
    </row>
    <row r="2011" spans="6:6" x14ac:dyDescent="0.25">
      <c r="F2011" s="28">
        <f t="shared" si="31"/>
        <v>0</v>
      </c>
    </row>
    <row r="2012" spans="6:6" x14ac:dyDescent="0.25">
      <c r="F2012" s="28">
        <f t="shared" si="31"/>
        <v>0</v>
      </c>
    </row>
    <row r="2013" spans="6:6" x14ac:dyDescent="0.25">
      <c r="F2013" s="28">
        <f t="shared" si="31"/>
        <v>0</v>
      </c>
    </row>
    <row r="2014" spans="6:6" x14ac:dyDescent="0.25">
      <c r="F2014" s="28">
        <f t="shared" si="31"/>
        <v>0</v>
      </c>
    </row>
    <row r="2015" spans="6:6" x14ac:dyDescent="0.25">
      <c r="F2015" s="28">
        <f t="shared" si="31"/>
        <v>0</v>
      </c>
    </row>
    <row r="2016" spans="6:6" x14ac:dyDescent="0.25">
      <c r="F2016" s="28">
        <f t="shared" si="31"/>
        <v>0</v>
      </c>
    </row>
    <row r="2017" spans="6:6" x14ac:dyDescent="0.25">
      <c r="F2017" s="28">
        <f t="shared" si="31"/>
        <v>0</v>
      </c>
    </row>
    <row r="2018" spans="6:6" x14ac:dyDescent="0.25">
      <c r="F2018" s="28">
        <f t="shared" si="31"/>
        <v>0</v>
      </c>
    </row>
    <row r="2019" spans="6:6" x14ac:dyDescent="0.25">
      <c r="F2019" s="28">
        <f t="shared" si="31"/>
        <v>0</v>
      </c>
    </row>
    <row r="2020" spans="6:6" x14ac:dyDescent="0.25">
      <c r="F2020" s="28">
        <f t="shared" si="31"/>
        <v>0</v>
      </c>
    </row>
    <row r="2021" spans="6:6" x14ac:dyDescent="0.25">
      <c r="F2021" s="28">
        <f t="shared" si="31"/>
        <v>0</v>
      </c>
    </row>
    <row r="2022" spans="6:6" x14ac:dyDescent="0.25">
      <c r="F2022" s="28">
        <f t="shared" si="31"/>
        <v>0</v>
      </c>
    </row>
    <row r="2023" spans="6:6" x14ac:dyDescent="0.25">
      <c r="F2023" s="28">
        <f t="shared" si="31"/>
        <v>0</v>
      </c>
    </row>
    <row r="2024" spans="6:6" x14ac:dyDescent="0.25">
      <c r="F2024" s="28">
        <f t="shared" si="31"/>
        <v>0</v>
      </c>
    </row>
    <row r="2025" spans="6:6" x14ac:dyDescent="0.25">
      <c r="F2025" s="28">
        <f t="shared" si="31"/>
        <v>0</v>
      </c>
    </row>
    <row r="2026" spans="6:6" x14ac:dyDescent="0.25">
      <c r="F2026" s="28">
        <f t="shared" si="31"/>
        <v>0</v>
      </c>
    </row>
    <row r="2027" spans="6:6" x14ac:dyDescent="0.25">
      <c r="F2027" s="28">
        <f t="shared" si="31"/>
        <v>0</v>
      </c>
    </row>
    <row r="2028" spans="6:6" x14ac:dyDescent="0.25">
      <c r="F2028" s="28">
        <f t="shared" si="31"/>
        <v>0</v>
      </c>
    </row>
    <row r="2029" spans="6:6" x14ac:dyDescent="0.25">
      <c r="F2029" s="28">
        <f t="shared" si="31"/>
        <v>0</v>
      </c>
    </row>
    <row r="2030" spans="6:6" x14ac:dyDescent="0.25">
      <c r="F2030" s="28">
        <f t="shared" si="31"/>
        <v>0</v>
      </c>
    </row>
    <row r="2031" spans="6:6" x14ac:dyDescent="0.25">
      <c r="F2031" s="28">
        <f t="shared" si="31"/>
        <v>0</v>
      </c>
    </row>
    <row r="2032" spans="6:6" x14ac:dyDescent="0.25">
      <c r="F2032" s="28">
        <f t="shared" si="31"/>
        <v>0</v>
      </c>
    </row>
    <row r="2033" spans="6:6" x14ac:dyDescent="0.25">
      <c r="F2033" s="28">
        <f t="shared" si="31"/>
        <v>0</v>
      </c>
    </row>
    <row r="2034" spans="6:6" x14ac:dyDescent="0.25">
      <c r="F2034" s="28">
        <f t="shared" si="31"/>
        <v>0</v>
      </c>
    </row>
    <row r="2035" spans="6:6" x14ac:dyDescent="0.25">
      <c r="F2035" s="28">
        <f t="shared" si="31"/>
        <v>0</v>
      </c>
    </row>
    <row r="2036" spans="6:6" x14ac:dyDescent="0.25">
      <c r="F2036" s="28">
        <f t="shared" si="31"/>
        <v>0</v>
      </c>
    </row>
    <row r="2037" spans="6:6" x14ac:dyDescent="0.25">
      <c r="F2037" s="28">
        <f t="shared" si="31"/>
        <v>0</v>
      </c>
    </row>
    <row r="2038" spans="6:6" x14ac:dyDescent="0.25">
      <c r="F2038" s="28">
        <f t="shared" si="31"/>
        <v>0</v>
      </c>
    </row>
    <row r="2039" spans="6:6" x14ac:dyDescent="0.25">
      <c r="F2039" s="28">
        <f t="shared" si="31"/>
        <v>0</v>
      </c>
    </row>
    <row r="2040" spans="6:6" x14ac:dyDescent="0.25">
      <c r="F2040" s="28">
        <f t="shared" si="31"/>
        <v>0</v>
      </c>
    </row>
    <row r="2041" spans="6:6" x14ac:dyDescent="0.25">
      <c r="F2041" s="28">
        <f t="shared" si="31"/>
        <v>0</v>
      </c>
    </row>
    <row r="2042" spans="6:6" x14ac:dyDescent="0.25">
      <c r="F2042" s="28">
        <f t="shared" si="31"/>
        <v>0</v>
      </c>
    </row>
    <row r="2043" spans="6:6" x14ac:dyDescent="0.25">
      <c r="F2043" s="28">
        <f t="shared" si="31"/>
        <v>0</v>
      </c>
    </row>
    <row r="2044" spans="6:6" x14ac:dyDescent="0.25">
      <c r="F2044" s="28">
        <f t="shared" si="31"/>
        <v>0</v>
      </c>
    </row>
    <row r="2045" spans="6:6" x14ac:dyDescent="0.25">
      <c r="F2045" s="28">
        <f t="shared" si="31"/>
        <v>0</v>
      </c>
    </row>
    <row r="2046" spans="6:6" x14ac:dyDescent="0.25">
      <c r="F2046" s="28">
        <f t="shared" si="31"/>
        <v>0</v>
      </c>
    </row>
    <row r="2047" spans="6:6" x14ac:dyDescent="0.25">
      <c r="F2047" s="28">
        <f t="shared" si="31"/>
        <v>0</v>
      </c>
    </row>
    <row r="2048" spans="6:6" x14ac:dyDescent="0.25">
      <c r="F2048" s="28">
        <f t="shared" si="31"/>
        <v>0</v>
      </c>
    </row>
    <row r="2049" spans="6:6" x14ac:dyDescent="0.25">
      <c r="F2049" s="28">
        <f t="shared" si="31"/>
        <v>0</v>
      </c>
    </row>
    <row r="2050" spans="6:6" x14ac:dyDescent="0.25">
      <c r="F2050" s="28">
        <f t="shared" ref="F2050:F2068" si="32">+E2050-A2050</f>
        <v>0</v>
      </c>
    </row>
    <row r="2051" spans="6:6" x14ac:dyDescent="0.25">
      <c r="F2051" s="28">
        <f t="shared" si="32"/>
        <v>0</v>
      </c>
    </row>
    <row r="2052" spans="6:6" x14ac:dyDescent="0.25">
      <c r="F2052" s="28">
        <f t="shared" si="32"/>
        <v>0</v>
      </c>
    </row>
    <row r="2053" spans="6:6" x14ac:dyDescent="0.25">
      <c r="F2053" s="28">
        <f t="shared" si="32"/>
        <v>0</v>
      </c>
    </row>
    <row r="2054" spans="6:6" x14ac:dyDescent="0.25">
      <c r="F2054" s="28">
        <f t="shared" si="32"/>
        <v>0</v>
      </c>
    </row>
    <row r="2055" spans="6:6" x14ac:dyDescent="0.25">
      <c r="F2055" s="28">
        <f t="shared" si="32"/>
        <v>0</v>
      </c>
    </row>
    <row r="2056" spans="6:6" x14ac:dyDescent="0.25">
      <c r="F2056" s="28">
        <f t="shared" si="32"/>
        <v>0</v>
      </c>
    </row>
    <row r="2057" spans="6:6" x14ac:dyDescent="0.25">
      <c r="F2057" s="28">
        <f t="shared" si="32"/>
        <v>0</v>
      </c>
    </row>
    <row r="2058" spans="6:6" x14ac:dyDescent="0.25">
      <c r="F2058" s="28">
        <f t="shared" si="32"/>
        <v>0</v>
      </c>
    </row>
    <row r="2059" spans="6:6" x14ac:dyDescent="0.25">
      <c r="F2059" s="28">
        <f t="shared" si="32"/>
        <v>0</v>
      </c>
    </row>
    <row r="2060" spans="6:6" x14ac:dyDescent="0.25">
      <c r="F2060" s="28">
        <f t="shared" si="32"/>
        <v>0</v>
      </c>
    </row>
    <row r="2061" spans="6:6" x14ac:dyDescent="0.25">
      <c r="F2061" s="28">
        <f t="shared" si="32"/>
        <v>0</v>
      </c>
    </row>
    <row r="2062" spans="6:6" x14ac:dyDescent="0.25">
      <c r="F2062" s="28">
        <f t="shared" si="32"/>
        <v>0</v>
      </c>
    </row>
    <row r="2063" spans="6:6" x14ac:dyDescent="0.25">
      <c r="F2063" s="28">
        <f t="shared" si="32"/>
        <v>0</v>
      </c>
    </row>
    <row r="2064" spans="6:6" x14ac:dyDescent="0.25">
      <c r="F2064" s="28">
        <f t="shared" si="32"/>
        <v>0</v>
      </c>
    </row>
    <row r="2065" spans="6:6" x14ac:dyDescent="0.25">
      <c r="F2065" s="28">
        <f t="shared" si="32"/>
        <v>0</v>
      </c>
    </row>
    <row r="2066" spans="6:6" x14ac:dyDescent="0.25">
      <c r="F2066" s="28">
        <f t="shared" si="32"/>
        <v>0</v>
      </c>
    </row>
    <row r="2067" spans="6:6" x14ac:dyDescent="0.25">
      <c r="F2067" s="28">
        <f t="shared" si="32"/>
        <v>0</v>
      </c>
    </row>
    <row r="2068" spans="6:6" x14ac:dyDescent="0.25">
      <c r="F2068" s="28">
        <f t="shared" si="3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997"/>
  <sheetViews>
    <sheetView tabSelected="1" zoomScale="80" zoomScaleNormal="80" workbookViewId="0"/>
  </sheetViews>
  <sheetFormatPr baseColWidth="10" defaultRowHeight="15" x14ac:dyDescent="0.25"/>
  <cols>
    <col min="1" max="1" width="11.42578125" style="46"/>
    <col min="2" max="2" width="18" style="50" bestFit="1" customWidth="1"/>
    <col min="3" max="3" width="20.7109375" style="46" bestFit="1" customWidth="1"/>
    <col min="4" max="4" width="19" style="47" bestFit="1" customWidth="1"/>
    <col min="5" max="6" width="11.42578125" style="46"/>
    <col min="7" max="7" width="11.42578125" style="48"/>
    <col min="8" max="8" width="20.28515625" style="44" bestFit="1" customWidth="1"/>
    <col min="9" max="9" width="21.28515625" style="49" customWidth="1"/>
    <col min="10" max="10" width="23.140625" style="10" bestFit="1" customWidth="1"/>
    <col min="11" max="11" width="10.7109375" style="61" bestFit="1" customWidth="1"/>
    <col min="12" max="12" width="10" style="61" customWidth="1"/>
    <col min="13" max="13" width="21.7109375" style="56" bestFit="1" customWidth="1"/>
    <col min="14" max="14" width="27" style="56" bestFit="1" customWidth="1"/>
    <col min="15" max="15" width="23.85546875" style="55" bestFit="1" customWidth="1"/>
    <col min="16" max="16" width="17.85546875" style="12" customWidth="1"/>
    <col min="17" max="17" width="14.7109375" style="20" bestFit="1" customWidth="1"/>
    <col min="18" max="19" width="11.42578125" style="21"/>
    <col min="20" max="20" width="11.42578125" style="68"/>
    <col min="21" max="22" width="11.42578125" style="53"/>
    <col min="23" max="23" width="11.42578125" style="70"/>
    <col min="24" max="24" width="19.28515625" style="12" bestFit="1" customWidth="1"/>
  </cols>
  <sheetData>
    <row r="1" spans="1:25" x14ac:dyDescent="0.25">
      <c r="A1" s="40" t="s">
        <v>0</v>
      </c>
      <c r="B1" s="41" t="s">
        <v>1</v>
      </c>
      <c r="C1" s="40" t="s">
        <v>73</v>
      </c>
      <c r="D1" s="42" t="s">
        <v>93</v>
      </c>
      <c r="E1" s="40" t="s">
        <v>2</v>
      </c>
      <c r="F1" s="40" t="s">
        <v>3</v>
      </c>
      <c r="G1" s="43" t="s">
        <v>4</v>
      </c>
      <c r="H1" s="71" t="s">
        <v>173</v>
      </c>
      <c r="I1" s="43" t="s">
        <v>473</v>
      </c>
      <c r="J1" s="65" t="s">
        <v>94</v>
      </c>
      <c r="K1" s="60" t="s">
        <v>103</v>
      </c>
      <c r="L1" s="60" t="s">
        <v>174</v>
      </c>
      <c r="M1" s="54" t="s">
        <v>483</v>
      </c>
      <c r="N1" s="54" t="s">
        <v>279</v>
      </c>
      <c r="O1" s="57" t="s">
        <v>280</v>
      </c>
      <c r="P1" s="62" t="s">
        <v>74</v>
      </c>
      <c r="Q1" s="63" t="s">
        <v>172</v>
      </c>
      <c r="R1" s="64" t="s">
        <v>192</v>
      </c>
      <c r="S1" s="64" t="s">
        <v>193</v>
      </c>
      <c r="T1" s="66" t="s">
        <v>95</v>
      </c>
      <c r="U1" s="52" t="s">
        <v>96</v>
      </c>
      <c r="V1" s="52" t="s">
        <v>97</v>
      </c>
      <c r="W1" s="69" t="s">
        <v>98</v>
      </c>
      <c r="X1" s="62" t="s">
        <v>142</v>
      </c>
    </row>
    <row r="2" spans="1:25" x14ac:dyDescent="0.25">
      <c r="A2" s="44">
        <v>41639</v>
      </c>
      <c r="B2" s="45">
        <v>120300000000</v>
      </c>
      <c r="C2" s="46" t="s">
        <v>171</v>
      </c>
      <c r="D2" s="47">
        <v>5487100</v>
      </c>
      <c r="E2" s="46">
        <v>91</v>
      </c>
      <c r="F2" s="46" t="s">
        <v>6</v>
      </c>
      <c r="H2" s="44">
        <v>42003</v>
      </c>
      <c r="I2" s="49" t="s">
        <v>194</v>
      </c>
      <c r="J2" s="59" t="e">
        <f>+VLOOKUP($X2,Vector!$A:$P,4,0)-$A2</f>
        <v>#N/A</v>
      </c>
      <c r="K2" s="59" t="e">
        <f>+VLOOKUP($X2,Vector!$A:$P,2,0)</f>
        <v>#N/A</v>
      </c>
      <c r="L2" s="59" t="e">
        <f>VLOOKUP(VLOOKUP($X2,Vector!$A:$P,5,0),Catalogos!K:L,2,0)</f>
        <v>#N/A</v>
      </c>
      <c r="M2" s="55" t="str">
        <f>IFERROR(VLOOKUP($F2,Catalogos!$A:$B,2,0),"VII")</f>
        <v>VII</v>
      </c>
      <c r="N2" s="58" t="e">
        <f>VLOOKUP(MIN(IFERROR(VLOOKUP(T2,Catalogos!$F:$G,2,0),200),IFERROR(VLOOKUP(U2,Catalogos!$F:$G,2,0),200),IFERROR(VLOOKUP(V2,Catalogos!$F:$G,2,0),200),IFERROR(VLOOKUP(W2,Catalogos!$F:$G,2,0),200)),Catalogos!$G$30:$H$57,2,0)</f>
        <v>#N/A</v>
      </c>
      <c r="O2" s="55" t="e">
        <f>VLOOKUP($F2,Catalogos!$A:$C,3,0)</f>
        <v>#N/A</v>
      </c>
      <c r="P2" s="14" t="e">
        <f>+K2*D2</f>
        <v>#N/A</v>
      </c>
      <c r="Q2" s="20">
        <f>+H2-A2</f>
        <v>364</v>
      </c>
      <c r="R2" s="20" t="e">
        <f>+J2-A2</f>
        <v>#N/A</v>
      </c>
      <c r="S2" s="20" t="e">
        <f>IF(VLOOKUP($X2,Vector!$A:$C,4,0)&gt;0,"SI","NO")</f>
        <v>#N/A</v>
      </c>
      <c r="T2" s="67" t="e">
        <f>VLOOKUP($X2,Vector!$A:$I,6,0)</f>
        <v>#N/A</v>
      </c>
      <c r="U2" s="67" t="e">
        <f>VLOOKUP($X2,Vector!$A:$I,7,0)</f>
        <v>#N/A</v>
      </c>
      <c r="V2" s="67" t="e">
        <f>VLOOKUP($X2,Vector!$A:$I,8,0)</f>
        <v>#N/A</v>
      </c>
      <c r="W2" s="67" t="e">
        <f>VLOOKUP($X2,Vector!$A:$I,9,0)</f>
        <v>#N/A</v>
      </c>
      <c r="X2" s="13" t="str">
        <f>E2&amp;F2&amp;G2</f>
        <v>91COPELCB</v>
      </c>
      <c r="Y2" s="31"/>
    </row>
    <row r="3" spans="1:25" x14ac:dyDescent="0.25">
      <c r="A3" s="44">
        <v>41639</v>
      </c>
      <c r="B3" s="45">
        <v>120300000000</v>
      </c>
      <c r="C3" s="46" t="s">
        <v>171</v>
      </c>
      <c r="D3" s="47">
        <v>5487100</v>
      </c>
      <c r="E3" s="46">
        <v>91</v>
      </c>
      <c r="F3" s="46" t="s">
        <v>6</v>
      </c>
      <c r="H3" s="44">
        <v>42003</v>
      </c>
      <c r="I3" s="49" t="s">
        <v>194</v>
      </c>
      <c r="J3" s="59" t="e">
        <f>+VLOOKUP($X3,Vector!$A:$P,4,0)-$A3</f>
        <v>#N/A</v>
      </c>
      <c r="K3" s="59" t="e">
        <f>+VLOOKUP($X3,Vector!$A:$P,2,0)</f>
        <v>#N/A</v>
      </c>
      <c r="L3" s="59" t="e">
        <f>VLOOKUP(VLOOKUP($X3,Vector!$A:$P,5,0),Catalogos!K:L,2,0)</f>
        <v>#N/A</v>
      </c>
      <c r="M3" s="55" t="str">
        <f>IFERROR(VLOOKUP($F3,Catalogos!$A:$B,2,0),"VII")</f>
        <v>VII</v>
      </c>
      <c r="N3" s="58" t="e">
        <f>VLOOKUP(MIN(IFERROR(VLOOKUP(T3,Catalogos!$F:$G,2,0),200),IFERROR(VLOOKUP(U3,Catalogos!$F:$G,2,0),200),IFERROR(VLOOKUP(V3,Catalogos!$F:$G,2,0),200),IFERROR(VLOOKUP(W3,Catalogos!$F:$G,2,0),200)),Catalogos!$G$30:$H$57,2,0)</f>
        <v>#N/A</v>
      </c>
      <c r="O3" s="55" t="e">
        <f>VLOOKUP($F3,Catalogos!$A:$C,3,0)</f>
        <v>#N/A</v>
      </c>
      <c r="P3" s="14" t="e">
        <f>+K3*D3</f>
        <v>#N/A</v>
      </c>
      <c r="Q3" s="20">
        <f>+H3-A3</f>
        <v>364</v>
      </c>
      <c r="R3" s="20" t="e">
        <f>+J3-A3</f>
        <v>#N/A</v>
      </c>
      <c r="S3" s="20" t="e">
        <f>IF(VLOOKUP($X3,Vector!$A:$C,4,0)&gt;0,"SI","NO")</f>
        <v>#N/A</v>
      </c>
      <c r="T3" s="67" t="e">
        <f>VLOOKUP($X3,Vector!$A:$I,6,0)</f>
        <v>#N/A</v>
      </c>
      <c r="U3" s="67" t="e">
        <f>VLOOKUP($X3,Vector!$A:$I,7,0)</f>
        <v>#N/A</v>
      </c>
      <c r="V3" s="67" t="e">
        <f>VLOOKUP($X3,Vector!$A:$I,8,0)</f>
        <v>#N/A</v>
      </c>
      <c r="W3" s="67" t="e">
        <f>VLOOKUP($X3,Vector!$A:$I,9,0)</f>
        <v>#N/A</v>
      </c>
      <c r="X3" s="13" t="str">
        <f>E3&amp;F3&amp;G3</f>
        <v>91COPELCB</v>
      </c>
      <c r="Y3" s="31"/>
    </row>
    <row r="4" spans="1:25" x14ac:dyDescent="0.25">
      <c r="A4" s="44">
        <v>41639</v>
      </c>
      <c r="B4" s="45">
        <v>120300000000</v>
      </c>
      <c r="C4" s="46" t="s">
        <v>171</v>
      </c>
      <c r="D4" s="47">
        <v>5487100</v>
      </c>
      <c r="E4" s="46">
        <v>91</v>
      </c>
      <c r="F4" s="46" t="s">
        <v>6</v>
      </c>
      <c r="H4" s="44">
        <v>42003</v>
      </c>
      <c r="I4" s="49" t="s">
        <v>194</v>
      </c>
      <c r="J4" s="59" t="e">
        <f>+VLOOKUP($X4,Vector!$A:$P,4,0)-$A4</f>
        <v>#N/A</v>
      </c>
      <c r="K4" s="59" t="e">
        <f>+VLOOKUP($X4,Vector!$A:$P,2,0)</f>
        <v>#N/A</v>
      </c>
      <c r="L4" s="59" t="e">
        <f>VLOOKUP(VLOOKUP($X4,Vector!$A:$P,5,0),Catalogos!K:L,2,0)</f>
        <v>#N/A</v>
      </c>
      <c r="M4" s="55" t="str">
        <f>IFERROR(VLOOKUP($F4,Catalogos!$A:$B,2,0),"VII")</f>
        <v>VII</v>
      </c>
      <c r="N4" s="58" t="e">
        <f>VLOOKUP(MIN(IFERROR(VLOOKUP(T4,Catalogos!$F:$G,2,0),200),IFERROR(VLOOKUP(U4,Catalogos!$F:$G,2,0),200),IFERROR(VLOOKUP(V4,Catalogos!$F:$G,2,0),200),IFERROR(VLOOKUP(W4,Catalogos!$F:$G,2,0),200)),Catalogos!$G$30:$H$57,2,0)</f>
        <v>#N/A</v>
      </c>
      <c r="O4" s="55" t="e">
        <f>VLOOKUP($F4,Catalogos!$A:$C,3,0)</f>
        <v>#N/A</v>
      </c>
      <c r="P4" s="14" t="e">
        <f>+K4*D4</f>
        <v>#N/A</v>
      </c>
      <c r="Q4" s="20">
        <f>+H4-A4</f>
        <v>364</v>
      </c>
      <c r="R4" s="20" t="e">
        <f>+J4-A4</f>
        <v>#N/A</v>
      </c>
      <c r="S4" s="20" t="e">
        <f>IF(VLOOKUP($X4,Vector!$A:$C,4,0)&gt;0,"SI","NO")</f>
        <v>#N/A</v>
      </c>
      <c r="T4" s="67" t="e">
        <f>VLOOKUP($X4,Vector!$A:$I,6,0)</f>
        <v>#N/A</v>
      </c>
      <c r="U4" s="67" t="e">
        <f>VLOOKUP($X4,Vector!$A:$I,7,0)</f>
        <v>#N/A</v>
      </c>
      <c r="V4" s="67" t="e">
        <f>VLOOKUP($X4,Vector!$A:$I,8,0)</f>
        <v>#N/A</v>
      </c>
      <c r="W4" s="67" t="e">
        <f>VLOOKUP($X4,Vector!$A:$I,9,0)</f>
        <v>#N/A</v>
      </c>
      <c r="X4" s="13" t="str">
        <f>E4&amp;F4&amp;G4</f>
        <v>91COPELCB</v>
      </c>
      <c r="Y4" s="31"/>
    </row>
    <row r="5" spans="1:25" x14ac:dyDescent="0.25">
      <c r="A5" s="44">
        <v>41639</v>
      </c>
      <c r="B5" s="45">
        <v>120300000000</v>
      </c>
      <c r="C5" s="46" t="s">
        <v>171</v>
      </c>
      <c r="D5" s="47">
        <v>5487100</v>
      </c>
      <c r="E5" s="46">
        <v>91</v>
      </c>
      <c r="F5" s="46" t="s">
        <v>6</v>
      </c>
      <c r="H5" s="44">
        <v>42003</v>
      </c>
      <c r="I5" s="49" t="s">
        <v>194</v>
      </c>
      <c r="J5" s="59" t="e">
        <f>+VLOOKUP($X5,Vector!$A:$P,4,0)-$A5</f>
        <v>#N/A</v>
      </c>
      <c r="K5" s="59" t="e">
        <f>+VLOOKUP($X5,Vector!$A:$P,2,0)</f>
        <v>#N/A</v>
      </c>
      <c r="L5" s="59" t="e">
        <f>VLOOKUP(VLOOKUP($X5,Vector!$A:$P,5,0),Catalogos!K:L,2,0)</f>
        <v>#N/A</v>
      </c>
      <c r="M5" s="55" t="str">
        <f>IFERROR(VLOOKUP($F5,Catalogos!$A:$B,2,0),"VII")</f>
        <v>VII</v>
      </c>
      <c r="N5" s="58" t="e">
        <f>VLOOKUP(MIN(IFERROR(VLOOKUP(T5,Catalogos!$F:$G,2,0),200),IFERROR(VLOOKUP(U5,Catalogos!$F:$G,2,0),200),IFERROR(VLOOKUP(V5,Catalogos!$F:$G,2,0),200),IFERROR(VLOOKUP(W5,Catalogos!$F:$G,2,0),200)),Catalogos!$G$30:$H$57,2,0)</f>
        <v>#N/A</v>
      </c>
      <c r="O5" s="55" t="e">
        <f>VLOOKUP($F5,Catalogos!$A:$C,3,0)</f>
        <v>#N/A</v>
      </c>
      <c r="P5" s="14" t="e">
        <f>+K5*D5</f>
        <v>#N/A</v>
      </c>
      <c r="Q5" s="20">
        <f>+H5-A5</f>
        <v>364</v>
      </c>
      <c r="R5" s="20" t="e">
        <f>+J5-A5</f>
        <v>#N/A</v>
      </c>
      <c r="S5" s="20" t="e">
        <f>IF(VLOOKUP($X5,Vector!$A:$C,4,0)&gt;0,"SI","NO")</f>
        <v>#N/A</v>
      </c>
      <c r="T5" s="67" t="e">
        <f>VLOOKUP($X5,Vector!$A:$I,6,0)</f>
        <v>#N/A</v>
      </c>
      <c r="U5" s="67" t="e">
        <f>VLOOKUP($X5,Vector!$A:$I,7,0)</f>
        <v>#N/A</v>
      </c>
      <c r="V5" s="67" t="e">
        <f>VLOOKUP($X5,Vector!$A:$I,8,0)</f>
        <v>#N/A</v>
      </c>
      <c r="W5" s="67" t="e">
        <f>VLOOKUP($X5,Vector!$A:$I,9,0)</f>
        <v>#N/A</v>
      </c>
      <c r="X5" s="13" t="str">
        <f>E5&amp;F5&amp;G5</f>
        <v>91COPELCB</v>
      </c>
      <c r="Y5" s="31"/>
    </row>
    <row r="6" spans="1:25" x14ac:dyDescent="0.25">
      <c r="A6" s="44">
        <v>41639</v>
      </c>
      <c r="B6" s="45">
        <v>120300000000</v>
      </c>
      <c r="C6" s="46" t="s">
        <v>171</v>
      </c>
      <c r="D6" s="47">
        <v>5487100</v>
      </c>
      <c r="E6" s="46">
        <v>91</v>
      </c>
      <c r="F6" s="46" t="s">
        <v>6</v>
      </c>
      <c r="H6" s="44">
        <v>42003</v>
      </c>
      <c r="I6" s="49" t="s">
        <v>194</v>
      </c>
      <c r="J6" s="59" t="e">
        <f>+VLOOKUP($X6,Vector!$A:$P,4,0)-$A6</f>
        <v>#N/A</v>
      </c>
      <c r="K6" s="59" t="e">
        <f>+VLOOKUP($X6,Vector!$A:$P,2,0)</f>
        <v>#N/A</v>
      </c>
      <c r="L6" s="59" t="e">
        <f>VLOOKUP(VLOOKUP($X6,Vector!$A:$P,5,0),Catalogos!K:L,2,0)</f>
        <v>#N/A</v>
      </c>
      <c r="M6" s="55" t="str">
        <f>IFERROR(VLOOKUP($F6,Catalogos!$A:$B,2,0),"VII")</f>
        <v>VII</v>
      </c>
      <c r="N6" s="58" t="e">
        <f>VLOOKUP(MIN(IFERROR(VLOOKUP(T6,Catalogos!$F:$G,2,0),200),IFERROR(VLOOKUP(U6,Catalogos!$F:$G,2,0),200),IFERROR(VLOOKUP(V6,Catalogos!$F:$G,2,0),200),IFERROR(VLOOKUP(W6,Catalogos!$F:$G,2,0),200)),Catalogos!$G$30:$H$57,2,0)</f>
        <v>#N/A</v>
      </c>
      <c r="O6" s="55" t="e">
        <f>VLOOKUP($F6,Catalogos!$A:$C,3,0)</f>
        <v>#N/A</v>
      </c>
      <c r="P6" s="14" t="e">
        <f>+K6*D6</f>
        <v>#N/A</v>
      </c>
      <c r="Q6" s="20">
        <f>+H6-A6</f>
        <v>364</v>
      </c>
      <c r="R6" s="20" t="e">
        <f>+J6-A6</f>
        <v>#N/A</v>
      </c>
      <c r="S6" s="20" t="e">
        <f>IF(VLOOKUP($X6,Vector!$A:$C,4,0)&gt;0,"SI","NO")</f>
        <v>#N/A</v>
      </c>
      <c r="T6" s="67" t="e">
        <f>VLOOKUP($X6,Vector!$A:$I,6,0)</f>
        <v>#N/A</v>
      </c>
      <c r="U6" s="67" t="e">
        <f>VLOOKUP($X6,Vector!$A:$I,7,0)</f>
        <v>#N/A</v>
      </c>
      <c r="V6" s="67" t="e">
        <f>VLOOKUP($X6,Vector!$A:$I,8,0)</f>
        <v>#N/A</v>
      </c>
      <c r="W6" s="67" t="e">
        <f>VLOOKUP($X6,Vector!$A:$I,9,0)</f>
        <v>#N/A</v>
      </c>
      <c r="X6" s="13" t="str">
        <f>E6&amp;F6&amp;G6</f>
        <v>91COPELCB</v>
      </c>
      <c r="Y6" s="31"/>
    </row>
    <row r="7" spans="1:25" x14ac:dyDescent="0.25">
      <c r="A7" s="44">
        <v>41639</v>
      </c>
      <c r="B7" s="45">
        <v>120300000000</v>
      </c>
      <c r="C7" s="46" t="s">
        <v>171</v>
      </c>
      <c r="D7" s="47">
        <v>6584520</v>
      </c>
      <c r="E7" s="46">
        <v>91</v>
      </c>
      <c r="F7" s="46" t="s">
        <v>6</v>
      </c>
      <c r="H7" s="44">
        <v>42003</v>
      </c>
      <c r="I7" s="49" t="s">
        <v>194</v>
      </c>
      <c r="J7" s="59" t="e">
        <f>+VLOOKUP($X7,Vector!$A:$P,4,0)-$A7</f>
        <v>#N/A</v>
      </c>
      <c r="K7" s="59" t="e">
        <f>+VLOOKUP($X7,Vector!$A:$P,2,0)</f>
        <v>#N/A</v>
      </c>
      <c r="L7" s="59" t="e">
        <f>VLOOKUP(VLOOKUP($X7,Vector!$A:$P,5,0),Catalogos!K:L,2,0)</f>
        <v>#N/A</v>
      </c>
      <c r="M7" s="55" t="str">
        <f>IFERROR(VLOOKUP($F7,Catalogos!$A:$B,2,0),"VII")</f>
        <v>VII</v>
      </c>
      <c r="N7" s="58" t="e">
        <f>VLOOKUP(MIN(IFERROR(VLOOKUP(T7,Catalogos!$F:$G,2,0),200),IFERROR(VLOOKUP(U7,Catalogos!$F:$G,2,0),200),IFERROR(VLOOKUP(V7,Catalogos!$F:$G,2,0),200),IFERROR(VLOOKUP(W7,Catalogos!$F:$G,2,0),200)),Catalogos!$G$30:$H$57,2,0)</f>
        <v>#N/A</v>
      </c>
      <c r="O7" s="55" t="e">
        <f>VLOOKUP($F7,Catalogos!$A:$C,3,0)</f>
        <v>#N/A</v>
      </c>
      <c r="P7" s="14" t="e">
        <f>+K7*D7</f>
        <v>#N/A</v>
      </c>
      <c r="Q7" s="20">
        <f>+H7-A7</f>
        <v>364</v>
      </c>
      <c r="R7" s="20" t="e">
        <f>+J7-A7</f>
        <v>#N/A</v>
      </c>
      <c r="S7" s="20" t="e">
        <f>IF(VLOOKUP($X7,Vector!$A:$C,4,0)&gt;0,"SI","NO")</f>
        <v>#N/A</v>
      </c>
      <c r="T7" s="67" t="e">
        <f>VLOOKUP($X7,Vector!$A:$I,6,0)</f>
        <v>#N/A</v>
      </c>
      <c r="U7" s="67" t="e">
        <f>VLOOKUP($X7,Vector!$A:$I,7,0)</f>
        <v>#N/A</v>
      </c>
      <c r="V7" s="67" t="e">
        <f>VLOOKUP($X7,Vector!$A:$I,8,0)</f>
        <v>#N/A</v>
      </c>
      <c r="W7" s="67" t="e">
        <f>VLOOKUP($X7,Vector!$A:$I,9,0)</f>
        <v>#N/A</v>
      </c>
      <c r="X7" s="13" t="str">
        <f>E7&amp;F7&amp;G7</f>
        <v>91COPELCB</v>
      </c>
      <c r="Y7" s="31"/>
    </row>
    <row r="8" spans="1:25" x14ac:dyDescent="0.25">
      <c r="A8" s="44">
        <v>41639</v>
      </c>
      <c r="B8" s="45">
        <v>120100000000</v>
      </c>
      <c r="C8" s="46" t="s">
        <v>171</v>
      </c>
      <c r="D8" s="47">
        <v>1000000</v>
      </c>
      <c r="E8" s="46">
        <v>91</v>
      </c>
      <c r="F8" s="46" t="s">
        <v>7</v>
      </c>
      <c r="G8" s="48" t="s">
        <v>104</v>
      </c>
      <c r="H8" s="44">
        <v>41663</v>
      </c>
      <c r="I8" s="49" t="s">
        <v>474</v>
      </c>
      <c r="J8" s="59" t="e">
        <f>+VLOOKUP($X8,Vector!$A:$P,4,0)-$A8</f>
        <v>#N/A</v>
      </c>
      <c r="K8" s="59" t="e">
        <f>+VLOOKUP($X8,Vector!$A:$P,2,0)</f>
        <v>#N/A</v>
      </c>
      <c r="L8" s="59" t="e">
        <f>VLOOKUP(VLOOKUP($X8,Vector!$A:$P,5,0),Catalogos!K:L,2,0)</f>
        <v>#N/A</v>
      </c>
      <c r="M8" s="55" t="str">
        <f>IFERROR(VLOOKUP($F8,Catalogos!$A:$B,2,0),"VII")</f>
        <v>VII</v>
      </c>
      <c r="N8" s="58" t="e">
        <f>VLOOKUP(MIN(IFERROR(VLOOKUP(T8,Catalogos!$F:$G,2,0),200),IFERROR(VLOOKUP(U8,Catalogos!$F:$G,2,0),200),IFERROR(VLOOKUP(V8,Catalogos!$F:$G,2,0),200),IFERROR(VLOOKUP(W8,Catalogos!$F:$G,2,0),200)),Catalogos!$G$30:$H$57,2,0)</f>
        <v>#N/A</v>
      </c>
      <c r="O8" s="55">
        <f>VLOOKUP($F8,Catalogos!$A:$C,3,0)</f>
        <v>0.2</v>
      </c>
      <c r="P8" s="14" t="e">
        <f>+K8*D8</f>
        <v>#N/A</v>
      </c>
      <c r="Q8" s="20">
        <f>+H8-A8</f>
        <v>24</v>
      </c>
      <c r="R8" s="20" t="e">
        <f>+J8-A8</f>
        <v>#N/A</v>
      </c>
      <c r="S8" s="20" t="e">
        <f>IF(VLOOKUP($X8,Vector!$A:$C,4,0)&gt;0,"SI","NO")</f>
        <v>#N/A</v>
      </c>
      <c r="T8" s="67" t="e">
        <f>VLOOKUP($X8,Vector!$A:$I,6,0)</f>
        <v>#N/A</v>
      </c>
      <c r="U8" s="67" t="e">
        <f>VLOOKUP($X8,Vector!$A:$I,7,0)</f>
        <v>#N/A</v>
      </c>
      <c r="V8" s="67" t="e">
        <f>VLOOKUP($X8,Vector!$A:$I,8,0)</f>
        <v>#N/A</v>
      </c>
      <c r="W8" s="67" t="e">
        <f>VLOOKUP($X8,Vector!$A:$I,9,0)</f>
        <v>#N/A</v>
      </c>
      <c r="X8" s="13" t="str">
        <f>E8&amp;F8&amp;G8</f>
        <v>91AC13</v>
      </c>
      <c r="Y8" s="31"/>
    </row>
    <row r="9" spans="1:25" x14ac:dyDescent="0.25">
      <c r="A9" s="44">
        <v>41639</v>
      </c>
      <c r="B9" s="45">
        <v>120100000000</v>
      </c>
      <c r="C9" s="46" t="s">
        <v>171</v>
      </c>
      <c r="D9" s="47">
        <v>400000</v>
      </c>
      <c r="E9" s="46">
        <v>91</v>
      </c>
      <c r="F9" s="46" t="s">
        <v>8</v>
      </c>
      <c r="G9" s="48" t="s">
        <v>104</v>
      </c>
      <c r="H9" s="44">
        <v>41641</v>
      </c>
      <c r="I9" s="49" t="s">
        <v>474</v>
      </c>
      <c r="J9" s="59" t="e">
        <f>+VLOOKUP($X9,Vector!$A:$P,4,0)-$A9</f>
        <v>#N/A</v>
      </c>
      <c r="K9" s="59" t="e">
        <f>+VLOOKUP($X9,Vector!$A:$P,2,0)</f>
        <v>#N/A</v>
      </c>
      <c r="L9" s="59" t="e">
        <f>VLOOKUP(VLOOKUP($X9,Vector!$A:$P,5,0),Catalogos!K:L,2,0)</f>
        <v>#N/A</v>
      </c>
      <c r="M9" s="55" t="str">
        <f>IFERROR(VLOOKUP($F9,Catalogos!$A:$B,2,0),"VII")</f>
        <v>VII</v>
      </c>
      <c r="N9" s="58" t="e">
        <f>VLOOKUP(MIN(IFERROR(VLOOKUP(T9,Catalogos!$F:$G,2,0),200),IFERROR(VLOOKUP(U9,Catalogos!$F:$G,2,0),200),IFERROR(VLOOKUP(V9,Catalogos!$F:$G,2,0),200),IFERROR(VLOOKUP(W9,Catalogos!$F:$G,2,0),200)),Catalogos!$G$30:$H$57,2,0)</f>
        <v>#N/A</v>
      </c>
      <c r="O9" s="55">
        <f>VLOOKUP($F9,Catalogos!$A:$C,3,0)</f>
        <v>1</v>
      </c>
      <c r="P9" s="14" t="e">
        <f>+K9*D9</f>
        <v>#N/A</v>
      </c>
      <c r="Q9" s="20">
        <f>+H9-A9</f>
        <v>2</v>
      </c>
      <c r="R9" s="20" t="e">
        <f>+J9-A9</f>
        <v>#N/A</v>
      </c>
      <c r="S9" s="20" t="e">
        <f>IF(VLOOKUP($X9,Vector!$A:$C,4,0)&gt;0,"SI","NO")</f>
        <v>#N/A</v>
      </c>
      <c r="T9" s="67" t="e">
        <f>VLOOKUP($X9,Vector!$A:$I,6,0)</f>
        <v>#N/A</v>
      </c>
      <c r="U9" s="67" t="e">
        <f>VLOOKUP($X9,Vector!$A:$I,7,0)</f>
        <v>#N/A</v>
      </c>
      <c r="V9" s="67" t="e">
        <f>VLOOKUP($X9,Vector!$A:$I,8,0)</f>
        <v>#N/A</v>
      </c>
      <c r="W9" s="67" t="e">
        <f>VLOOKUP($X9,Vector!$A:$I,9,0)</f>
        <v>#N/A</v>
      </c>
      <c r="X9" s="13" t="str">
        <f>E9&amp;F9&amp;G9</f>
        <v>91ALSEA13</v>
      </c>
      <c r="Y9" s="31"/>
    </row>
    <row r="10" spans="1:25" x14ac:dyDescent="0.25">
      <c r="A10" s="44">
        <v>41639</v>
      </c>
      <c r="B10" s="45">
        <v>120100000000</v>
      </c>
      <c r="C10" s="46" t="s">
        <v>171</v>
      </c>
      <c r="D10" s="47">
        <v>500000</v>
      </c>
      <c r="E10" s="46">
        <v>91</v>
      </c>
      <c r="F10" s="46" t="s">
        <v>9</v>
      </c>
      <c r="G10" s="48" t="s">
        <v>104</v>
      </c>
      <c r="H10" s="44">
        <v>41662</v>
      </c>
      <c r="I10" s="49" t="s">
        <v>474</v>
      </c>
      <c r="J10" s="59" t="e">
        <f>+VLOOKUP($X10,Vector!$A:$P,4,0)-$A10</f>
        <v>#N/A</v>
      </c>
      <c r="K10" s="59" t="e">
        <f>+VLOOKUP($X10,Vector!$A:$P,2,0)</f>
        <v>#N/A</v>
      </c>
      <c r="L10" s="59" t="e">
        <f>VLOOKUP(VLOOKUP($X10,Vector!$A:$P,5,0),Catalogos!K:L,2,0)</f>
        <v>#N/A</v>
      </c>
      <c r="M10" s="55" t="str">
        <f>IFERROR(VLOOKUP($F10,Catalogos!$A:$B,2,0),"VII")</f>
        <v>VII</v>
      </c>
      <c r="N10" s="58" t="e">
        <f>VLOOKUP(MIN(IFERROR(VLOOKUP(T10,Catalogos!$F:$G,2,0),200),IFERROR(VLOOKUP(U10,Catalogos!$F:$G,2,0),200),IFERROR(VLOOKUP(V10,Catalogos!$F:$G,2,0),200),IFERROR(VLOOKUP(W10,Catalogos!$F:$G,2,0),200)),Catalogos!$G$30:$H$57,2,0)</f>
        <v>#N/A</v>
      </c>
      <c r="O10" s="55">
        <f>VLOOKUP($F10,Catalogos!$A:$C,3,0)</f>
        <v>1</v>
      </c>
      <c r="P10" s="14" t="e">
        <f>+K10*D10</f>
        <v>#N/A</v>
      </c>
      <c r="Q10" s="20">
        <f>+H10-A10</f>
        <v>23</v>
      </c>
      <c r="R10" s="20" t="e">
        <f>+J10-A10</f>
        <v>#N/A</v>
      </c>
      <c r="S10" s="20" t="e">
        <f>IF(VLOOKUP($X10,Vector!$A:$C,4,0)&gt;0,"SI","NO")</f>
        <v>#N/A</v>
      </c>
      <c r="T10" s="67" t="e">
        <f>VLOOKUP($X10,Vector!$A:$I,6,0)</f>
        <v>#N/A</v>
      </c>
      <c r="U10" s="67" t="e">
        <f>VLOOKUP($X10,Vector!$A:$I,7,0)</f>
        <v>#N/A</v>
      </c>
      <c r="V10" s="67" t="e">
        <f>VLOOKUP($X10,Vector!$A:$I,8,0)</f>
        <v>#N/A</v>
      </c>
      <c r="W10" s="67" t="e">
        <f>VLOOKUP($X10,Vector!$A:$I,9,0)</f>
        <v>#N/A</v>
      </c>
      <c r="X10" s="13" t="str">
        <f>E10&amp;F10&amp;G10</f>
        <v>91CREAL13</v>
      </c>
      <c r="Y10" s="31"/>
    </row>
    <row r="11" spans="1:25" x14ac:dyDescent="0.25">
      <c r="A11" s="44">
        <v>41639</v>
      </c>
      <c r="B11" s="45">
        <v>120100000000</v>
      </c>
      <c r="C11" s="46" t="s">
        <v>171</v>
      </c>
      <c r="D11" s="47">
        <v>300000</v>
      </c>
      <c r="E11" s="46">
        <v>91</v>
      </c>
      <c r="F11" s="46" t="s">
        <v>9</v>
      </c>
      <c r="G11" s="48" t="s">
        <v>105</v>
      </c>
      <c r="H11" s="44">
        <v>41649</v>
      </c>
      <c r="I11" s="49" t="s">
        <v>474</v>
      </c>
      <c r="J11" s="59" t="e">
        <f>+VLOOKUP($X11,Vector!$A:$P,4,0)-$A11</f>
        <v>#N/A</v>
      </c>
      <c r="K11" s="59" t="e">
        <f>+VLOOKUP($X11,Vector!$A:$P,2,0)</f>
        <v>#N/A</v>
      </c>
      <c r="L11" s="59" t="e">
        <f>VLOOKUP(VLOOKUP($X11,Vector!$A:$P,5,0),Catalogos!K:L,2,0)</f>
        <v>#N/A</v>
      </c>
      <c r="M11" s="55" t="str">
        <f>IFERROR(VLOOKUP($F11,Catalogos!$A:$B,2,0),"VII")</f>
        <v>VII</v>
      </c>
      <c r="N11" s="58" t="e">
        <f>VLOOKUP(MIN(IFERROR(VLOOKUP(T11,Catalogos!$F:$G,2,0),200),IFERROR(VLOOKUP(U11,Catalogos!$F:$G,2,0),200),IFERROR(VLOOKUP(V11,Catalogos!$F:$G,2,0),200),IFERROR(VLOOKUP(W11,Catalogos!$F:$G,2,0),200)),Catalogos!$G$30:$H$57,2,0)</f>
        <v>#N/A</v>
      </c>
      <c r="O11" s="55">
        <f>VLOOKUP($F11,Catalogos!$A:$C,3,0)</f>
        <v>1</v>
      </c>
      <c r="P11" s="14" t="e">
        <f>+K11*D11</f>
        <v>#N/A</v>
      </c>
      <c r="Q11" s="20">
        <f>+H11-A11</f>
        <v>10</v>
      </c>
      <c r="R11" s="20" t="e">
        <f>+J11-A11</f>
        <v>#N/A</v>
      </c>
      <c r="S11" s="20" t="e">
        <f>IF(VLOOKUP($X11,Vector!$A:$C,4,0)&gt;0,"SI","NO")</f>
        <v>#N/A</v>
      </c>
      <c r="T11" s="67" t="e">
        <f>VLOOKUP($X11,Vector!$A:$I,6,0)</f>
        <v>#N/A</v>
      </c>
      <c r="U11" s="67" t="e">
        <f>VLOOKUP($X11,Vector!$A:$I,7,0)</f>
        <v>#N/A</v>
      </c>
      <c r="V11" s="67" t="e">
        <f>VLOOKUP($X11,Vector!$A:$I,8,0)</f>
        <v>#N/A</v>
      </c>
      <c r="W11" s="67" t="e">
        <f>VLOOKUP($X11,Vector!$A:$I,9,0)</f>
        <v>#N/A</v>
      </c>
      <c r="X11" s="13" t="str">
        <f>E11&amp;F11&amp;G11</f>
        <v>91CREAL13-2</v>
      </c>
      <c r="Y11" s="31"/>
    </row>
    <row r="12" spans="1:25" x14ac:dyDescent="0.25">
      <c r="A12" s="44">
        <v>41639</v>
      </c>
      <c r="B12" s="45">
        <v>120100000000</v>
      </c>
      <c r="C12" s="46" t="s">
        <v>171</v>
      </c>
      <c r="D12" s="47">
        <v>650000</v>
      </c>
      <c r="E12" s="46">
        <v>91</v>
      </c>
      <c r="F12" s="46" t="s">
        <v>10</v>
      </c>
      <c r="G12" s="48" t="s">
        <v>104</v>
      </c>
      <c r="H12" s="44">
        <v>41649</v>
      </c>
      <c r="I12" s="49" t="s">
        <v>474</v>
      </c>
      <c r="J12" s="59" t="e">
        <f>+VLOOKUP($X12,Vector!$A:$P,4,0)-$A12</f>
        <v>#N/A</v>
      </c>
      <c r="K12" s="59" t="e">
        <f>+VLOOKUP($X12,Vector!$A:$P,2,0)</f>
        <v>#N/A</v>
      </c>
      <c r="L12" s="59" t="e">
        <f>VLOOKUP(VLOOKUP($X12,Vector!$A:$P,5,0),Catalogos!K:L,2,0)</f>
        <v>#N/A</v>
      </c>
      <c r="M12" s="55" t="str">
        <f>IFERROR(VLOOKUP($F12,Catalogos!$A:$B,2,0),"VII")</f>
        <v>VII</v>
      </c>
      <c r="N12" s="58" t="e">
        <f>VLOOKUP(MIN(IFERROR(VLOOKUP(T12,Catalogos!$F:$G,2,0),200),IFERROR(VLOOKUP(U12,Catalogos!$F:$G,2,0),200),IFERROR(VLOOKUP(V12,Catalogos!$F:$G,2,0),200),IFERROR(VLOOKUP(W12,Catalogos!$F:$G,2,0),200)),Catalogos!$G$30:$H$57,2,0)</f>
        <v>#N/A</v>
      </c>
      <c r="O12" s="55">
        <f>VLOOKUP($F12,Catalogos!$A:$C,3,0)</f>
        <v>1</v>
      </c>
      <c r="P12" s="14" t="e">
        <f>+K12*D12</f>
        <v>#N/A</v>
      </c>
      <c r="Q12" s="20">
        <f>+H12-A12</f>
        <v>10</v>
      </c>
      <c r="R12" s="20" t="e">
        <f>+J12-A12</f>
        <v>#N/A</v>
      </c>
      <c r="S12" s="20" t="e">
        <f>IF(VLOOKUP($X12,Vector!$A:$C,4,0)&gt;0,"SI","NO")</f>
        <v>#N/A</v>
      </c>
      <c r="T12" s="67" t="e">
        <f>VLOOKUP($X12,Vector!$A:$I,6,0)</f>
        <v>#N/A</v>
      </c>
      <c r="U12" s="67" t="e">
        <f>VLOOKUP($X12,Vector!$A:$I,7,0)</f>
        <v>#N/A</v>
      </c>
      <c r="V12" s="67" t="e">
        <f>VLOOKUP($X12,Vector!$A:$I,8,0)</f>
        <v>#N/A</v>
      </c>
      <c r="W12" s="67" t="e">
        <f>VLOOKUP($X12,Vector!$A:$I,9,0)</f>
        <v>#N/A</v>
      </c>
      <c r="X12" s="13" t="str">
        <f>E12&amp;F12&amp;G12</f>
        <v>91ELEKTRA13</v>
      </c>
      <c r="Y12" s="31"/>
    </row>
    <row r="13" spans="1:25" x14ac:dyDescent="0.25">
      <c r="A13" s="44">
        <v>41639</v>
      </c>
      <c r="B13" s="45">
        <v>120100000000</v>
      </c>
      <c r="C13" s="46" t="s">
        <v>171</v>
      </c>
      <c r="D13" s="47">
        <v>1000000</v>
      </c>
      <c r="E13" s="46">
        <v>91</v>
      </c>
      <c r="F13" s="46" t="s">
        <v>11</v>
      </c>
      <c r="G13" s="48" t="s">
        <v>106</v>
      </c>
      <c r="H13" s="44">
        <v>41663</v>
      </c>
      <c r="I13" s="49" t="s">
        <v>474</v>
      </c>
      <c r="J13" s="59" t="e">
        <f>+VLOOKUP($X13,Vector!$A:$P,4,0)-$A13</f>
        <v>#N/A</v>
      </c>
      <c r="K13" s="59" t="e">
        <f>+VLOOKUP($X13,Vector!$A:$P,2,0)</f>
        <v>#N/A</v>
      </c>
      <c r="L13" s="59" t="e">
        <f>VLOOKUP(VLOOKUP($X13,Vector!$A:$P,5,0),Catalogos!K:L,2,0)</f>
        <v>#N/A</v>
      </c>
      <c r="M13" s="55" t="str">
        <f>IFERROR(VLOOKUP($F13,Catalogos!$A:$B,2,0),"VII")</f>
        <v>VII</v>
      </c>
      <c r="N13" s="58" t="e">
        <f>VLOOKUP(MIN(IFERROR(VLOOKUP(T13,Catalogos!$F:$G,2,0),200),IFERROR(VLOOKUP(U13,Catalogos!$F:$G,2,0),200),IFERROR(VLOOKUP(V13,Catalogos!$F:$G,2,0),200),IFERROR(VLOOKUP(W13,Catalogos!$F:$G,2,0),200)),Catalogos!$G$30:$H$57,2,0)</f>
        <v>#N/A</v>
      </c>
      <c r="O13" s="55">
        <f>VLOOKUP($F13,Catalogos!$A:$C,3,0)</f>
        <v>0.5</v>
      </c>
      <c r="P13" s="14" t="e">
        <f>+K13*D13</f>
        <v>#N/A</v>
      </c>
      <c r="Q13" s="20">
        <f>+H13-A13</f>
        <v>24</v>
      </c>
      <c r="R13" s="20" t="e">
        <f>+J13-A13</f>
        <v>#N/A</v>
      </c>
      <c r="S13" s="20" t="e">
        <f>IF(VLOOKUP($X13,Vector!$A:$C,4,0)&gt;0,"SI","NO")</f>
        <v>#N/A</v>
      </c>
      <c r="T13" s="67" t="e">
        <f>VLOOKUP($X13,Vector!$A:$I,6,0)</f>
        <v>#N/A</v>
      </c>
      <c r="U13" s="67" t="e">
        <f>VLOOKUP($X13,Vector!$A:$I,7,0)</f>
        <v>#N/A</v>
      </c>
      <c r="V13" s="67" t="e">
        <f>VLOOKUP($X13,Vector!$A:$I,8,0)</f>
        <v>#N/A</v>
      </c>
      <c r="W13" s="67" t="e">
        <f>VLOOKUP($X13,Vector!$A:$I,9,0)</f>
        <v>#N/A</v>
      </c>
      <c r="X13" s="13" t="str">
        <f>E13&amp;F13&amp;G13</f>
        <v>91GASN11-2</v>
      </c>
      <c r="Y13" s="31"/>
    </row>
    <row r="14" spans="1:25" x14ac:dyDescent="0.25">
      <c r="A14" s="44">
        <v>41639</v>
      </c>
      <c r="B14" s="45">
        <v>120100000000</v>
      </c>
      <c r="C14" s="46" t="s">
        <v>171</v>
      </c>
      <c r="D14" s="47">
        <v>874176</v>
      </c>
      <c r="E14" s="46">
        <v>91</v>
      </c>
      <c r="F14" s="46" t="s">
        <v>12</v>
      </c>
      <c r="G14" s="48" t="s">
        <v>107</v>
      </c>
      <c r="H14" s="44">
        <v>41662</v>
      </c>
      <c r="I14" s="49" t="s">
        <v>474</v>
      </c>
      <c r="J14" s="59" t="e">
        <f>+VLOOKUP($X14,Vector!$A:$P,4,0)-$A14</f>
        <v>#N/A</v>
      </c>
      <c r="K14" s="59" t="e">
        <f>+VLOOKUP($X14,Vector!$A:$P,2,0)</f>
        <v>#N/A</v>
      </c>
      <c r="L14" s="59" t="e">
        <f>VLOOKUP(VLOOKUP($X14,Vector!$A:$P,5,0),Catalogos!K:L,2,0)</f>
        <v>#N/A</v>
      </c>
      <c r="M14" s="55" t="str">
        <f>IFERROR(VLOOKUP($F14,Catalogos!$A:$B,2,0),"VII")</f>
        <v>VII</v>
      </c>
      <c r="N14" s="58" t="e">
        <f>VLOOKUP(MIN(IFERROR(VLOOKUP(T14,Catalogos!$F:$G,2,0),200),IFERROR(VLOOKUP(U14,Catalogos!$F:$G,2,0),200),IFERROR(VLOOKUP(V14,Catalogos!$F:$G,2,0),200),IFERROR(VLOOKUP(W14,Catalogos!$F:$G,2,0),200)),Catalogos!$G$30:$H$57,2,0)</f>
        <v>#N/A</v>
      </c>
      <c r="O14" s="55">
        <f>VLOOKUP($F14,Catalogos!$A:$C,3,0)</f>
        <v>0.5</v>
      </c>
      <c r="P14" s="14" t="e">
        <f>+K14*D14</f>
        <v>#N/A</v>
      </c>
      <c r="Q14" s="20">
        <f>+H14-A14</f>
        <v>23</v>
      </c>
      <c r="R14" s="20" t="e">
        <f>+J14-A14</f>
        <v>#N/A</v>
      </c>
      <c r="S14" s="20" t="e">
        <f>IF(VLOOKUP($X14,Vector!$A:$C,4,0)&gt;0,"SI","NO")</f>
        <v>#N/A</v>
      </c>
      <c r="T14" s="67" t="e">
        <f>VLOOKUP($X14,Vector!$A:$I,6,0)</f>
        <v>#N/A</v>
      </c>
      <c r="U14" s="67" t="e">
        <f>VLOOKUP($X14,Vector!$A:$I,7,0)</f>
        <v>#N/A</v>
      </c>
      <c r="V14" s="67" t="e">
        <f>VLOOKUP($X14,Vector!$A:$I,8,0)</f>
        <v>#N/A</v>
      </c>
      <c r="W14" s="67" t="e">
        <f>VLOOKUP($X14,Vector!$A:$I,9,0)</f>
        <v>#N/A</v>
      </c>
      <c r="X14" s="13" t="str">
        <f>E14&amp;F14&amp;G14</f>
        <v>91GCARSO12</v>
      </c>
      <c r="Y14" s="31"/>
    </row>
    <row r="15" spans="1:25" x14ac:dyDescent="0.25">
      <c r="A15" s="44">
        <v>41639</v>
      </c>
      <c r="B15" s="45">
        <v>120100000000</v>
      </c>
      <c r="C15" s="46" t="s">
        <v>171</v>
      </c>
      <c r="D15" s="47">
        <v>121343</v>
      </c>
      <c r="E15" s="46">
        <v>91</v>
      </c>
      <c r="F15" s="46" t="s">
        <v>13</v>
      </c>
      <c r="G15" s="48" t="s">
        <v>108</v>
      </c>
      <c r="H15" s="44">
        <v>41656</v>
      </c>
      <c r="I15" s="49" t="s">
        <v>474</v>
      </c>
      <c r="J15" s="59" t="e">
        <f>+VLOOKUP($X15,Vector!$A:$P,4,0)-$A15</f>
        <v>#N/A</v>
      </c>
      <c r="K15" s="59" t="e">
        <f>+VLOOKUP($X15,Vector!$A:$P,2,0)</f>
        <v>#N/A</v>
      </c>
      <c r="L15" s="59" t="e">
        <f>VLOOKUP(VLOOKUP($X15,Vector!$A:$P,5,0),Catalogos!K:L,2,0)</f>
        <v>#N/A</v>
      </c>
      <c r="M15" s="55" t="str">
        <f>IFERROR(VLOOKUP($F15,Catalogos!$A:$B,2,0),"VII")</f>
        <v>VII</v>
      </c>
      <c r="N15" s="58" t="e">
        <f>VLOOKUP(MIN(IFERROR(VLOOKUP(T15,Catalogos!$F:$G,2,0),200),IFERROR(VLOOKUP(U15,Catalogos!$F:$G,2,0),200),IFERROR(VLOOKUP(V15,Catalogos!$F:$G,2,0),200),IFERROR(VLOOKUP(W15,Catalogos!$F:$G,2,0),200)),Catalogos!$G$30:$H$57,2,0)</f>
        <v>#N/A</v>
      </c>
      <c r="O15" s="55">
        <f>VLOOKUP($F15,Catalogos!$A:$C,3,0)</f>
        <v>0.5</v>
      </c>
      <c r="P15" s="14" t="e">
        <f>+K15*D15</f>
        <v>#N/A</v>
      </c>
      <c r="Q15" s="20">
        <f>+H15-A15</f>
        <v>17</v>
      </c>
      <c r="R15" s="20" t="e">
        <f>+J15-A15</f>
        <v>#N/A</v>
      </c>
      <c r="S15" s="20" t="e">
        <f>IF(VLOOKUP($X15,Vector!$A:$C,4,0)&gt;0,"SI","NO")</f>
        <v>#N/A</v>
      </c>
      <c r="T15" s="67" t="e">
        <f>VLOOKUP($X15,Vector!$A:$I,6,0)</f>
        <v>#N/A</v>
      </c>
      <c r="U15" s="67" t="e">
        <f>VLOOKUP($X15,Vector!$A:$I,7,0)</f>
        <v>#N/A</v>
      </c>
      <c r="V15" s="67" t="e">
        <f>VLOOKUP($X15,Vector!$A:$I,8,0)</f>
        <v>#N/A</v>
      </c>
      <c r="W15" s="67" t="e">
        <f>VLOOKUP($X15,Vector!$A:$I,9,0)</f>
        <v>#N/A</v>
      </c>
      <c r="X15" s="13" t="str">
        <f>E15&amp;F15&amp;G15</f>
        <v>91HERDEZ11</v>
      </c>
      <c r="Y15" s="31"/>
    </row>
    <row r="16" spans="1:25" x14ac:dyDescent="0.25">
      <c r="A16" s="44">
        <v>41639</v>
      </c>
      <c r="B16" s="45">
        <v>120100000000</v>
      </c>
      <c r="C16" s="46" t="s">
        <v>171</v>
      </c>
      <c r="D16" s="47">
        <v>1030761</v>
      </c>
      <c r="E16" s="46">
        <v>91</v>
      </c>
      <c r="F16" s="46" t="s">
        <v>14</v>
      </c>
      <c r="G16" s="48" t="s">
        <v>109</v>
      </c>
      <c r="H16" s="44">
        <v>41663</v>
      </c>
      <c r="I16" s="49" t="s">
        <v>474</v>
      </c>
      <c r="J16" s="59" t="e">
        <f>+VLOOKUP($X16,Vector!$A:$P,4,0)-$A16</f>
        <v>#N/A</v>
      </c>
      <c r="K16" s="59" t="e">
        <f>+VLOOKUP($X16,Vector!$A:$P,2,0)</f>
        <v>#N/A</v>
      </c>
      <c r="L16" s="59" t="e">
        <f>VLOOKUP(VLOOKUP($X16,Vector!$A:$P,5,0),Catalogos!K:L,2,0)</f>
        <v>#N/A</v>
      </c>
      <c r="M16" s="55" t="str">
        <f>IFERROR(VLOOKUP($F16,Catalogos!$A:$B,2,0),"VII")</f>
        <v>VII</v>
      </c>
      <c r="N16" s="58" t="e">
        <f>VLOOKUP(MIN(IFERROR(VLOOKUP(T16,Catalogos!$F:$G,2,0),200),IFERROR(VLOOKUP(U16,Catalogos!$F:$G,2,0),200),IFERROR(VLOOKUP(V16,Catalogos!$F:$G,2,0),200),IFERROR(VLOOKUP(W16,Catalogos!$F:$G,2,0),200)),Catalogos!$G$30:$H$57,2,0)</f>
        <v>#N/A</v>
      </c>
      <c r="O16" s="55">
        <f>VLOOKUP($F16,Catalogos!$A:$C,3,0)</f>
        <v>0.2</v>
      </c>
      <c r="P16" s="14" t="e">
        <f>+K16*D16</f>
        <v>#N/A</v>
      </c>
      <c r="Q16" s="20">
        <f>+H16-A16</f>
        <v>24</v>
      </c>
      <c r="R16" s="20" t="e">
        <f>+J16-A16</f>
        <v>#N/A</v>
      </c>
      <c r="S16" s="20" t="e">
        <f>IF(VLOOKUP($X16,Vector!$A:$C,4,0)&gt;0,"SI","NO")</f>
        <v>#N/A</v>
      </c>
      <c r="T16" s="67" t="e">
        <f>VLOOKUP($X16,Vector!$A:$I,6,0)</f>
        <v>#N/A</v>
      </c>
      <c r="U16" s="67" t="e">
        <f>VLOOKUP($X16,Vector!$A:$I,7,0)</f>
        <v>#N/A</v>
      </c>
      <c r="V16" s="67" t="e">
        <f>VLOOKUP($X16,Vector!$A:$I,8,0)</f>
        <v>#N/A</v>
      </c>
      <c r="W16" s="67" t="e">
        <f>VLOOKUP($X16,Vector!$A:$I,9,0)</f>
        <v>#N/A</v>
      </c>
      <c r="X16" s="13" t="str">
        <f>E16&amp;F16&amp;G16</f>
        <v>91HOLCIM12-2</v>
      </c>
      <c r="Y16" s="31"/>
    </row>
    <row r="17" spans="1:25" x14ac:dyDescent="0.25">
      <c r="A17" s="44">
        <v>41639</v>
      </c>
      <c r="B17" s="45">
        <v>120100000000</v>
      </c>
      <c r="C17" s="46" t="s">
        <v>171</v>
      </c>
      <c r="D17" s="47">
        <v>1000000</v>
      </c>
      <c r="E17" s="46">
        <v>91</v>
      </c>
      <c r="F17" s="46" t="s">
        <v>15</v>
      </c>
      <c r="G17" s="48" t="s">
        <v>107</v>
      </c>
      <c r="H17" s="44">
        <v>41659</v>
      </c>
      <c r="I17" s="49" t="s">
        <v>474</v>
      </c>
      <c r="J17" s="59" t="e">
        <f>+VLOOKUP($X17,Vector!$A:$P,4,0)-$A17</f>
        <v>#N/A</v>
      </c>
      <c r="K17" s="59" t="e">
        <f>+VLOOKUP($X17,Vector!$A:$P,2,0)</f>
        <v>#N/A</v>
      </c>
      <c r="L17" s="59" t="e">
        <f>VLOOKUP(VLOOKUP($X17,Vector!$A:$P,5,0),Catalogos!K:L,2,0)</f>
        <v>#N/A</v>
      </c>
      <c r="M17" s="55" t="str">
        <f>IFERROR(VLOOKUP($F17,Catalogos!$A:$B,2,0),"VII")</f>
        <v>VII</v>
      </c>
      <c r="N17" s="58" t="e">
        <f>VLOOKUP(MIN(IFERROR(VLOOKUP(T17,Catalogos!$F:$G,2,0),200),IFERROR(VLOOKUP(U17,Catalogos!$F:$G,2,0),200),IFERROR(VLOOKUP(V17,Catalogos!$F:$G,2,0),200),IFERROR(VLOOKUP(W17,Catalogos!$F:$G,2,0),200)),Catalogos!$G$30:$H$57,2,0)</f>
        <v>#N/A</v>
      </c>
      <c r="O17" s="55">
        <f>VLOOKUP($F17,Catalogos!$A:$C,3,0)</f>
        <v>0.5</v>
      </c>
      <c r="P17" s="14" t="e">
        <f>+K17*D17</f>
        <v>#N/A</v>
      </c>
      <c r="Q17" s="20">
        <f>+H17-A17</f>
        <v>20</v>
      </c>
      <c r="R17" s="20" t="e">
        <f>+J17-A17</f>
        <v>#N/A</v>
      </c>
      <c r="S17" s="20" t="e">
        <f>IF(VLOOKUP($X17,Vector!$A:$C,4,0)&gt;0,"SI","NO")</f>
        <v>#N/A</v>
      </c>
      <c r="T17" s="67" t="e">
        <f>VLOOKUP($X17,Vector!$A:$I,6,0)</f>
        <v>#N/A</v>
      </c>
      <c r="U17" s="67" t="e">
        <f>VLOOKUP($X17,Vector!$A:$I,7,0)</f>
        <v>#N/A</v>
      </c>
      <c r="V17" s="67" t="e">
        <f>VLOOKUP($X17,Vector!$A:$I,8,0)</f>
        <v>#N/A</v>
      </c>
      <c r="W17" s="67" t="e">
        <f>VLOOKUP($X17,Vector!$A:$I,9,0)</f>
        <v>#N/A</v>
      </c>
      <c r="X17" s="13" t="str">
        <f>E17&amp;F17&amp;G17</f>
        <v>91IJETCB12</v>
      </c>
      <c r="Y17" s="31"/>
    </row>
    <row r="18" spans="1:25" x14ac:dyDescent="0.25">
      <c r="A18" s="44">
        <v>41639</v>
      </c>
      <c r="B18" s="45">
        <v>120100000000</v>
      </c>
      <c r="C18" s="46" t="s">
        <v>171</v>
      </c>
      <c r="D18" s="47">
        <v>962499</v>
      </c>
      <c r="E18" s="46">
        <v>91</v>
      </c>
      <c r="F18" s="46" t="s">
        <v>16</v>
      </c>
      <c r="G18" s="48" t="s">
        <v>107</v>
      </c>
      <c r="H18" s="44">
        <v>41662</v>
      </c>
      <c r="I18" s="49" t="s">
        <v>474</v>
      </c>
      <c r="J18" s="59" t="e">
        <f>+VLOOKUP($X18,Vector!$A:$P,4,0)-$A18</f>
        <v>#N/A</v>
      </c>
      <c r="K18" s="59" t="e">
        <f>+VLOOKUP($X18,Vector!$A:$P,2,0)</f>
        <v>#N/A</v>
      </c>
      <c r="L18" s="59" t="e">
        <f>VLOOKUP(VLOOKUP($X18,Vector!$A:$P,5,0),Catalogos!K:L,2,0)</f>
        <v>#N/A</v>
      </c>
      <c r="M18" s="55" t="str">
        <f>IFERROR(VLOOKUP($F18,Catalogos!$A:$B,2,0),"VII")</f>
        <v>VII</v>
      </c>
      <c r="N18" s="58" t="e">
        <f>VLOOKUP(MIN(IFERROR(VLOOKUP(T18,Catalogos!$F:$G,2,0),200),IFERROR(VLOOKUP(U18,Catalogos!$F:$G,2,0),200),IFERROR(VLOOKUP(V18,Catalogos!$F:$G,2,0),200),IFERROR(VLOOKUP(W18,Catalogos!$F:$G,2,0),200)),Catalogos!$G$30:$H$57,2,0)</f>
        <v>#N/A</v>
      </c>
      <c r="O18" s="55">
        <f>VLOOKUP($F18,Catalogos!$A:$C,3,0)</f>
        <v>0.5</v>
      </c>
      <c r="P18" s="14" t="e">
        <f>+K18*D18</f>
        <v>#N/A</v>
      </c>
      <c r="Q18" s="20">
        <f>+H18-A18</f>
        <v>23</v>
      </c>
      <c r="R18" s="20" t="e">
        <f>+J18-A18</f>
        <v>#N/A</v>
      </c>
      <c r="S18" s="20" t="e">
        <f>IF(VLOOKUP($X18,Vector!$A:$C,4,0)&gt;0,"SI","NO")</f>
        <v>#N/A</v>
      </c>
      <c r="T18" s="67" t="e">
        <f>VLOOKUP($X18,Vector!$A:$I,6,0)</f>
        <v>#N/A</v>
      </c>
      <c r="U18" s="67" t="e">
        <f>VLOOKUP($X18,Vector!$A:$I,7,0)</f>
        <v>#N/A</v>
      </c>
      <c r="V18" s="67" t="e">
        <f>VLOOKUP($X18,Vector!$A:$I,8,0)</f>
        <v>#N/A</v>
      </c>
      <c r="W18" s="67" t="e">
        <f>VLOOKUP($X18,Vector!$A:$I,9,0)</f>
        <v>#N/A</v>
      </c>
      <c r="X18" s="13" t="str">
        <f>E18&amp;F18&amp;G18</f>
        <v>91INCARSO12</v>
      </c>
      <c r="Y18" s="31"/>
    </row>
    <row r="19" spans="1:25" x14ac:dyDescent="0.25">
      <c r="A19" s="44">
        <v>41639</v>
      </c>
      <c r="B19" s="45">
        <v>120100000000</v>
      </c>
      <c r="C19" s="46" t="s">
        <v>171</v>
      </c>
      <c r="D19" s="47">
        <v>500000</v>
      </c>
      <c r="E19" s="46">
        <v>91</v>
      </c>
      <c r="F19" s="46" t="s">
        <v>17</v>
      </c>
      <c r="G19" s="48" t="s">
        <v>110</v>
      </c>
      <c r="H19" s="44">
        <v>41662</v>
      </c>
      <c r="I19" s="49" t="s">
        <v>474</v>
      </c>
      <c r="J19" s="59" t="e">
        <f>+VLOOKUP($X19,Vector!$A:$P,4,0)-$A19</f>
        <v>#N/A</v>
      </c>
      <c r="K19" s="59" t="e">
        <f>+VLOOKUP($X19,Vector!$A:$P,2,0)</f>
        <v>#N/A</v>
      </c>
      <c r="L19" s="59" t="e">
        <f>VLOOKUP(VLOOKUP($X19,Vector!$A:$P,5,0),Catalogos!K:L,2,0)</f>
        <v>#N/A</v>
      </c>
      <c r="M19" s="55" t="str">
        <f>IFERROR(VLOOKUP($F19,Catalogos!$A:$B,2,0),"VII")</f>
        <v>VII</v>
      </c>
      <c r="N19" s="58" t="e">
        <f>VLOOKUP(MIN(IFERROR(VLOOKUP(T19,Catalogos!$F:$G,2,0),200),IFERROR(VLOOKUP(U19,Catalogos!$F:$G,2,0),200),IFERROR(VLOOKUP(V19,Catalogos!$F:$G,2,0),200),IFERROR(VLOOKUP(W19,Catalogos!$F:$G,2,0),200)),Catalogos!$G$30:$H$57,2,0)</f>
        <v>#N/A</v>
      </c>
      <c r="O19" s="55">
        <f>VLOOKUP($F19,Catalogos!$A:$C,3,0)</f>
        <v>0.2</v>
      </c>
      <c r="P19" s="14" t="e">
        <f>+K19*D19</f>
        <v>#N/A</v>
      </c>
      <c r="Q19" s="20">
        <f>+H19-A19</f>
        <v>23</v>
      </c>
      <c r="R19" s="20" t="e">
        <f>+J19-A19</f>
        <v>#N/A</v>
      </c>
      <c r="S19" s="20" t="e">
        <f>IF(VLOOKUP($X19,Vector!$A:$C,4,0)&gt;0,"SI","NO")</f>
        <v>#N/A</v>
      </c>
      <c r="T19" s="67" t="e">
        <f>VLOOKUP($X19,Vector!$A:$I,6,0)</f>
        <v>#N/A</v>
      </c>
      <c r="U19" s="67" t="e">
        <f>VLOOKUP($X19,Vector!$A:$I,7,0)</f>
        <v>#N/A</v>
      </c>
      <c r="V19" s="67" t="e">
        <f>VLOOKUP($X19,Vector!$A:$I,8,0)</f>
        <v>#N/A</v>
      </c>
      <c r="W19" s="67" t="e">
        <f>VLOOKUP($X19,Vector!$A:$I,9,0)</f>
        <v>#N/A</v>
      </c>
      <c r="X19" s="13" t="str">
        <f>E19&amp;F19&amp;G19</f>
        <v>91KIMBER09-3</v>
      </c>
      <c r="Y19" s="31"/>
    </row>
    <row r="20" spans="1:25" x14ac:dyDescent="0.25">
      <c r="A20" s="44">
        <v>41639</v>
      </c>
      <c r="B20" s="45">
        <v>120100000000</v>
      </c>
      <c r="C20" s="46" t="s">
        <v>171</v>
      </c>
      <c r="D20" s="47">
        <v>500000</v>
      </c>
      <c r="E20" s="46">
        <v>91</v>
      </c>
      <c r="F20" s="46" t="s">
        <v>18</v>
      </c>
      <c r="G20" s="48" t="s">
        <v>105</v>
      </c>
      <c r="H20" s="44">
        <v>41662</v>
      </c>
      <c r="I20" s="49" t="s">
        <v>474</v>
      </c>
      <c r="J20" s="59" t="e">
        <f>+VLOOKUP($X20,Vector!$A:$P,4,0)-$A20</f>
        <v>#N/A</v>
      </c>
      <c r="K20" s="59" t="e">
        <f>+VLOOKUP($X20,Vector!$A:$P,2,0)</f>
        <v>#N/A</v>
      </c>
      <c r="L20" s="59" t="e">
        <f>VLOOKUP(VLOOKUP($X20,Vector!$A:$P,5,0),Catalogos!K:L,2,0)</f>
        <v>#N/A</v>
      </c>
      <c r="M20" s="55" t="str">
        <f>IFERROR(VLOOKUP($F20,Catalogos!$A:$B,2,0),"VII")</f>
        <v>VII</v>
      </c>
      <c r="N20" s="58" t="e">
        <f>VLOOKUP(MIN(IFERROR(VLOOKUP(T20,Catalogos!$F:$G,2,0),200),IFERROR(VLOOKUP(U20,Catalogos!$F:$G,2,0),200),IFERROR(VLOOKUP(V20,Catalogos!$F:$G,2,0),200),IFERROR(VLOOKUP(W20,Catalogos!$F:$G,2,0),200)),Catalogos!$G$30:$H$57,2,0)</f>
        <v>#N/A</v>
      </c>
      <c r="O20" s="55">
        <f>VLOOKUP($F20,Catalogos!$A:$C,3,0)</f>
        <v>0.5</v>
      </c>
      <c r="P20" s="14" t="e">
        <f>+K20*D20</f>
        <v>#N/A</v>
      </c>
      <c r="Q20" s="20">
        <f>+H20-A20</f>
        <v>23</v>
      </c>
      <c r="R20" s="20" t="e">
        <f>+J20-A20</f>
        <v>#N/A</v>
      </c>
      <c r="S20" s="20" t="e">
        <f>IF(VLOOKUP($X20,Vector!$A:$C,4,0)&gt;0,"SI","NO")</f>
        <v>#N/A</v>
      </c>
      <c r="T20" s="67" t="e">
        <f>VLOOKUP($X20,Vector!$A:$I,6,0)</f>
        <v>#N/A</v>
      </c>
      <c r="U20" s="67" t="e">
        <f>VLOOKUP($X20,Vector!$A:$I,7,0)</f>
        <v>#N/A</v>
      </c>
      <c r="V20" s="67" t="e">
        <f>VLOOKUP($X20,Vector!$A:$I,8,0)</f>
        <v>#N/A</v>
      </c>
      <c r="W20" s="67" t="e">
        <f>VLOOKUP($X20,Vector!$A:$I,9,0)</f>
        <v>#N/A</v>
      </c>
      <c r="X20" s="13" t="str">
        <f>E20&amp;F20&amp;G20</f>
        <v>91LAB13-2</v>
      </c>
      <c r="Y20" s="31"/>
    </row>
    <row r="21" spans="1:25" x14ac:dyDescent="0.25">
      <c r="A21" s="44">
        <v>41639</v>
      </c>
      <c r="B21" s="45">
        <v>120100000000</v>
      </c>
      <c r="C21" s="46" t="s">
        <v>171</v>
      </c>
      <c r="D21" s="47">
        <v>1186404</v>
      </c>
      <c r="E21" s="46">
        <v>91</v>
      </c>
      <c r="F21" s="46" t="s">
        <v>19</v>
      </c>
      <c r="G21" s="48" t="s">
        <v>107</v>
      </c>
      <c r="H21" s="44">
        <v>41641</v>
      </c>
      <c r="I21" s="49" t="s">
        <v>474</v>
      </c>
      <c r="J21" s="59" t="e">
        <f>+VLOOKUP($X21,Vector!$A:$P,4,0)-$A21</f>
        <v>#N/A</v>
      </c>
      <c r="K21" s="59" t="e">
        <f>+VLOOKUP($X21,Vector!$A:$P,2,0)</f>
        <v>#N/A</v>
      </c>
      <c r="L21" s="59" t="e">
        <f>VLOOKUP(VLOOKUP($X21,Vector!$A:$P,5,0),Catalogos!K:L,2,0)</f>
        <v>#N/A</v>
      </c>
      <c r="M21" s="55" t="str">
        <f>IFERROR(VLOOKUP($F21,Catalogos!$A:$B,2,0),"VII")</f>
        <v>VII</v>
      </c>
      <c r="N21" s="58" t="e">
        <f>VLOOKUP(MIN(IFERROR(VLOOKUP(T21,Catalogos!$F:$G,2,0),200),IFERROR(VLOOKUP(U21,Catalogos!$F:$G,2,0),200),IFERROR(VLOOKUP(V21,Catalogos!$F:$G,2,0),200),IFERROR(VLOOKUP(W21,Catalogos!$F:$G,2,0),200)),Catalogos!$G$30:$H$57,2,0)</f>
        <v>#N/A</v>
      </c>
      <c r="O21" s="55">
        <f>VLOOKUP($F21,Catalogos!$A:$C,3,0)</f>
        <v>0.2</v>
      </c>
      <c r="P21" s="14" t="e">
        <f>+K21*D21</f>
        <v>#N/A</v>
      </c>
      <c r="Q21" s="20">
        <f>+H21-A21</f>
        <v>2</v>
      </c>
      <c r="R21" s="20" t="e">
        <f>+J21-A21</f>
        <v>#N/A</v>
      </c>
      <c r="S21" s="20" t="e">
        <f>IF(VLOOKUP($X21,Vector!$A:$C,4,0)&gt;0,"SI","NO")</f>
        <v>#N/A</v>
      </c>
      <c r="T21" s="67" t="e">
        <f>VLOOKUP($X21,Vector!$A:$I,6,0)</f>
        <v>#N/A</v>
      </c>
      <c r="U21" s="67" t="e">
        <f>VLOOKUP($X21,Vector!$A:$I,7,0)</f>
        <v>#N/A</v>
      </c>
      <c r="V21" s="67" t="e">
        <f>VLOOKUP($X21,Vector!$A:$I,8,0)</f>
        <v>#N/A</v>
      </c>
      <c r="W21" s="67" t="e">
        <f>VLOOKUP($X21,Vector!$A:$I,9,0)</f>
        <v>#N/A</v>
      </c>
      <c r="X21" s="13" t="str">
        <f>E21&amp;F21&amp;G21</f>
        <v>91LIVEPOL12</v>
      </c>
      <c r="Y21" s="31"/>
    </row>
    <row r="22" spans="1:25" x14ac:dyDescent="0.25">
      <c r="A22" s="44">
        <v>41639</v>
      </c>
      <c r="B22" s="45">
        <v>120100000000</v>
      </c>
      <c r="C22" s="46" t="s">
        <v>171</v>
      </c>
      <c r="D22" s="47">
        <v>1043183</v>
      </c>
      <c r="E22" s="46">
        <v>91</v>
      </c>
      <c r="F22" s="46" t="s">
        <v>20</v>
      </c>
      <c r="G22" s="48" t="s">
        <v>108</v>
      </c>
      <c r="H22" s="44">
        <v>41663</v>
      </c>
      <c r="I22" s="49" t="s">
        <v>474</v>
      </c>
      <c r="J22" s="59" t="e">
        <f>+VLOOKUP($X22,Vector!$A:$P,4,0)-$A22</f>
        <v>#N/A</v>
      </c>
      <c r="K22" s="59" t="e">
        <f>+VLOOKUP($X22,Vector!$A:$P,2,0)</f>
        <v>#N/A</v>
      </c>
      <c r="L22" s="59" t="e">
        <f>VLOOKUP(VLOOKUP($X22,Vector!$A:$P,5,0),Catalogos!K:L,2,0)</f>
        <v>#N/A</v>
      </c>
      <c r="M22" s="55" t="str">
        <f>IFERROR(VLOOKUP($F22,Catalogos!$A:$B,2,0),"VII")</f>
        <v>VII</v>
      </c>
      <c r="N22" s="58" t="e">
        <f>VLOOKUP(MIN(IFERROR(VLOOKUP(T22,Catalogos!$F:$G,2,0),200),IFERROR(VLOOKUP(U22,Catalogos!$F:$G,2,0),200),IFERROR(VLOOKUP(V22,Catalogos!$F:$G,2,0),200),IFERROR(VLOOKUP(W22,Catalogos!$F:$G,2,0),200)),Catalogos!$G$30:$H$57,2,0)</f>
        <v>#N/A</v>
      </c>
      <c r="O22" s="55">
        <f>VLOOKUP($F22,Catalogos!$A:$C,3,0)</f>
        <v>0.5</v>
      </c>
      <c r="P22" s="14" t="e">
        <f>+K22*D22</f>
        <v>#N/A</v>
      </c>
      <c r="Q22" s="20">
        <f>+H22-A22</f>
        <v>24</v>
      </c>
      <c r="R22" s="20" t="e">
        <f>+J22-A22</f>
        <v>#N/A</v>
      </c>
      <c r="S22" s="20" t="e">
        <f>IF(VLOOKUP($X22,Vector!$A:$C,4,0)&gt;0,"SI","NO")</f>
        <v>#N/A</v>
      </c>
      <c r="T22" s="67" t="e">
        <f>VLOOKUP($X22,Vector!$A:$I,6,0)</f>
        <v>#N/A</v>
      </c>
      <c r="U22" s="67" t="e">
        <f>VLOOKUP($X22,Vector!$A:$I,7,0)</f>
        <v>#N/A</v>
      </c>
      <c r="V22" s="67" t="e">
        <f>VLOOKUP($X22,Vector!$A:$I,8,0)</f>
        <v>#N/A</v>
      </c>
      <c r="W22" s="67" t="e">
        <f>VLOOKUP($X22,Vector!$A:$I,9,0)</f>
        <v>#N/A</v>
      </c>
      <c r="X22" s="13" t="str">
        <f>E22&amp;F22&amp;G22</f>
        <v>91MEXCHEM11</v>
      </c>
      <c r="Y22" s="31"/>
    </row>
    <row r="23" spans="1:25" x14ac:dyDescent="0.25">
      <c r="A23" s="44">
        <v>41639</v>
      </c>
      <c r="B23" s="45">
        <v>120100000000</v>
      </c>
      <c r="C23" s="46" t="s">
        <v>171</v>
      </c>
      <c r="D23" s="47">
        <v>581097</v>
      </c>
      <c r="E23" s="46">
        <v>91</v>
      </c>
      <c r="F23" s="46" t="s">
        <v>21</v>
      </c>
      <c r="G23" s="48" t="s">
        <v>107</v>
      </c>
      <c r="H23" s="44">
        <v>41649</v>
      </c>
      <c r="I23" s="49" t="s">
        <v>474</v>
      </c>
      <c r="J23" s="59" t="e">
        <f>+VLOOKUP($X23,Vector!$A:$P,4,0)-$A23</f>
        <v>#N/A</v>
      </c>
      <c r="K23" s="59" t="e">
        <f>+VLOOKUP($X23,Vector!$A:$P,2,0)</f>
        <v>#N/A</v>
      </c>
      <c r="L23" s="59" t="e">
        <f>VLOOKUP(VLOOKUP($X23,Vector!$A:$P,5,0),Catalogos!K:L,2,0)</f>
        <v>#N/A</v>
      </c>
      <c r="M23" s="55" t="str">
        <f>IFERROR(VLOOKUP($F23,Catalogos!$A:$B,2,0),"VII")</f>
        <v>VII</v>
      </c>
      <c r="N23" s="58" t="e">
        <f>VLOOKUP(MIN(IFERROR(VLOOKUP(T23,Catalogos!$F:$G,2,0),200),IFERROR(VLOOKUP(U23,Catalogos!$F:$G,2,0),200),IFERROR(VLOOKUP(V23,Catalogos!$F:$G,2,0),200),IFERROR(VLOOKUP(W23,Catalogos!$F:$G,2,0),200)),Catalogos!$G$30:$H$57,2,0)</f>
        <v>#N/A</v>
      </c>
      <c r="O23" s="55">
        <f>VLOOKUP($F23,Catalogos!$A:$C,3,0)</f>
        <v>0.5</v>
      </c>
      <c r="P23" s="14" t="e">
        <f>+K23*D23</f>
        <v>#N/A</v>
      </c>
      <c r="Q23" s="20">
        <f>+H23-A23</f>
        <v>10</v>
      </c>
      <c r="R23" s="20" t="e">
        <f>+J23-A23</f>
        <v>#N/A</v>
      </c>
      <c r="S23" s="20" t="e">
        <f>IF(VLOOKUP($X23,Vector!$A:$C,4,0)&gt;0,"SI","NO")</f>
        <v>#N/A</v>
      </c>
      <c r="T23" s="67" t="e">
        <f>VLOOKUP($X23,Vector!$A:$I,6,0)</f>
        <v>#N/A</v>
      </c>
      <c r="U23" s="67" t="e">
        <f>VLOOKUP($X23,Vector!$A:$I,7,0)</f>
        <v>#N/A</v>
      </c>
      <c r="V23" s="67" t="e">
        <f>VLOOKUP($X23,Vector!$A:$I,8,0)</f>
        <v>#N/A</v>
      </c>
      <c r="W23" s="67" t="e">
        <f>VLOOKUP($X23,Vector!$A:$I,9,0)</f>
        <v>#N/A</v>
      </c>
      <c r="X23" s="13" t="str">
        <f>E23&amp;F23&amp;G23</f>
        <v>91MOLYMET12</v>
      </c>
      <c r="Y23" s="31"/>
    </row>
    <row r="24" spans="1:25" x14ac:dyDescent="0.25">
      <c r="A24" s="44">
        <v>41639</v>
      </c>
      <c r="B24" s="45">
        <v>120100000000</v>
      </c>
      <c r="C24" s="46" t="s">
        <v>171</v>
      </c>
      <c r="D24" s="47">
        <v>455520</v>
      </c>
      <c r="E24" s="46">
        <v>91</v>
      </c>
      <c r="F24" s="46" t="s">
        <v>22</v>
      </c>
      <c r="G24" s="48" t="s">
        <v>107</v>
      </c>
      <c r="H24" s="44">
        <v>41656</v>
      </c>
      <c r="I24" s="49" t="s">
        <v>474</v>
      </c>
      <c r="J24" s="59" t="e">
        <f>+VLOOKUP($X24,Vector!$A:$P,4,0)-$A24</f>
        <v>#N/A</v>
      </c>
      <c r="K24" s="59" t="e">
        <f>+VLOOKUP($X24,Vector!$A:$P,2,0)</f>
        <v>#N/A</v>
      </c>
      <c r="L24" s="59" t="e">
        <f>VLOOKUP(VLOOKUP($X24,Vector!$A:$P,5,0),Catalogos!K:L,2,0)</f>
        <v>#N/A</v>
      </c>
      <c r="M24" s="55" t="str">
        <f>IFERROR(VLOOKUP($F24,Catalogos!$A:$B,2,0),"VII")</f>
        <v>VII</v>
      </c>
      <c r="N24" s="58" t="e">
        <f>VLOOKUP(MIN(IFERROR(VLOOKUP(T24,Catalogos!$F:$G,2,0),200),IFERROR(VLOOKUP(U24,Catalogos!$F:$G,2,0),200),IFERROR(VLOOKUP(V24,Catalogos!$F:$G,2,0),200),IFERROR(VLOOKUP(W24,Catalogos!$F:$G,2,0),200)),Catalogos!$G$30:$H$57,2,0)</f>
        <v>#N/A</v>
      </c>
      <c r="O24" s="55">
        <f>VLOOKUP($F24,Catalogos!$A:$C,3,0)</f>
        <v>1</v>
      </c>
      <c r="P24" s="14" t="e">
        <f>+K24*D24</f>
        <v>#N/A</v>
      </c>
      <c r="Q24" s="20">
        <f>+H24-A24</f>
        <v>17</v>
      </c>
      <c r="R24" s="20" t="e">
        <f>+J24-A24</f>
        <v>#N/A</v>
      </c>
      <c r="S24" s="20" t="e">
        <f>IF(VLOOKUP($X24,Vector!$A:$C,4,0)&gt;0,"SI","NO")</f>
        <v>#N/A</v>
      </c>
      <c r="T24" s="67" t="e">
        <f>VLOOKUP($X24,Vector!$A:$I,6,0)</f>
        <v>#N/A</v>
      </c>
      <c r="U24" s="67" t="e">
        <f>VLOOKUP($X24,Vector!$A:$I,7,0)</f>
        <v>#N/A</v>
      </c>
      <c r="V24" s="67" t="e">
        <f>VLOOKUP($X24,Vector!$A:$I,8,0)</f>
        <v>#N/A</v>
      </c>
      <c r="W24" s="67" t="e">
        <f>VLOOKUP($X24,Vector!$A:$I,9,0)</f>
        <v>#N/A</v>
      </c>
      <c r="X24" s="13" t="str">
        <f>E24&amp;F24&amp;G24</f>
        <v>91MONEX12</v>
      </c>
      <c r="Y24" s="31"/>
    </row>
    <row r="25" spans="1:25" x14ac:dyDescent="0.25">
      <c r="A25" s="44">
        <v>41639</v>
      </c>
      <c r="B25" s="45">
        <v>120100000000</v>
      </c>
      <c r="C25" s="46" t="s">
        <v>171</v>
      </c>
      <c r="D25" s="47">
        <v>581582</v>
      </c>
      <c r="E25" s="46">
        <v>91</v>
      </c>
      <c r="F25" s="46" t="s">
        <v>23</v>
      </c>
      <c r="G25" s="48" t="s">
        <v>107</v>
      </c>
      <c r="H25" s="44">
        <v>41655</v>
      </c>
      <c r="I25" s="49" t="s">
        <v>474</v>
      </c>
      <c r="J25" s="59" t="e">
        <f>+VLOOKUP($X25,Vector!$A:$P,4,0)-$A25</f>
        <v>#N/A</v>
      </c>
      <c r="K25" s="59" t="e">
        <f>+VLOOKUP($X25,Vector!$A:$P,2,0)</f>
        <v>#N/A</v>
      </c>
      <c r="L25" s="59" t="e">
        <f>VLOOKUP(VLOOKUP($X25,Vector!$A:$P,5,0),Catalogos!K:L,2,0)</f>
        <v>#N/A</v>
      </c>
      <c r="M25" s="55" t="str">
        <f>IFERROR(VLOOKUP($F25,Catalogos!$A:$B,2,0),"VII")</f>
        <v>VII</v>
      </c>
      <c r="N25" s="58" t="e">
        <f>VLOOKUP(MIN(IFERROR(VLOOKUP(T25,Catalogos!$F:$G,2,0),200),IFERROR(VLOOKUP(U25,Catalogos!$F:$G,2,0),200),IFERROR(VLOOKUP(V25,Catalogos!$F:$G,2,0),200),IFERROR(VLOOKUP(W25,Catalogos!$F:$G,2,0),200)),Catalogos!$G$30:$H$57,2,0)</f>
        <v>#N/A</v>
      </c>
      <c r="O25" s="55">
        <f>VLOOKUP($F25,Catalogos!$A:$C,3,0)</f>
        <v>0.2</v>
      </c>
      <c r="P25" s="14" t="e">
        <f>+K25*D25</f>
        <v>#N/A</v>
      </c>
      <c r="Q25" s="20">
        <f>+H25-A25</f>
        <v>16</v>
      </c>
      <c r="R25" s="20" t="e">
        <f>+J25-A25</f>
        <v>#N/A</v>
      </c>
      <c r="S25" s="20" t="e">
        <f>IF(VLOOKUP($X25,Vector!$A:$C,4,0)&gt;0,"SI","NO")</f>
        <v>#N/A</v>
      </c>
      <c r="T25" s="67" t="e">
        <f>VLOOKUP($X25,Vector!$A:$I,6,0)</f>
        <v>#N/A</v>
      </c>
      <c r="U25" s="67" t="e">
        <f>VLOOKUP($X25,Vector!$A:$I,7,0)</f>
        <v>#N/A</v>
      </c>
      <c r="V25" s="67" t="e">
        <f>VLOOKUP($X25,Vector!$A:$I,8,0)</f>
        <v>#N/A</v>
      </c>
      <c r="W25" s="67" t="e">
        <f>VLOOKUP($X25,Vector!$A:$I,9,0)</f>
        <v>#N/A</v>
      </c>
      <c r="X25" s="13" t="str">
        <f>E25&amp;F25&amp;G25</f>
        <v>91NRF12</v>
      </c>
      <c r="Y25" s="31"/>
    </row>
    <row r="26" spans="1:25" x14ac:dyDescent="0.25">
      <c r="A26" s="44">
        <v>41639</v>
      </c>
      <c r="B26" s="45">
        <v>120100000000</v>
      </c>
      <c r="C26" s="46" t="s">
        <v>171</v>
      </c>
      <c r="D26" s="47">
        <v>422047</v>
      </c>
      <c r="E26" s="46">
        <v>91</v>
      </c>
      <c r="F26" s="46" t="s">
        <v>24</v>
      </c>
      <c r="G26" s="48" t="s">
        <v>107</v>
      </c>
      <c r="H26" s="44">
        <v>41649</v>
      </c>
      <c r="I26" s="49" t="s">
        <v>474</v>
      </c>
      <c r="J26" s="59" t="e">
        <f>+VLOOKUP($X26,Vector!$A:$P,4,0)-$A26</f>
        <v>#N/A</v>
      </c>
      <c r="K26" s="59" t="e">
        <f>+VLOOKUP($X26,Vector!$A:$P,2,0)</f>
        <v>#N/A</v>
      </c>
      <c r="L26" s="59" t="e">
        <f>VLOOKUP(VLOOKUP($X26,Vector!$A:$P,5,0),Catalogos!K:L,2,0)</f>
        <v>#N/A</v>
      </c>
      <c r="M26" s="55" t="str">
        <f>IFERROR(VLOOKUP($F26,Catalogos!$A:$B,2,0),"VII")</f>
        <v>VII</v>
      </c>
      <c r="N26" s="58" t="e">
        <f>VLOOKUP(MIN(IFERROR(VLOOKUP(T26,Catalogos!$F:$G,2,0),200),IFERROR(VLOOKUP(U26,Catalogos!$F:$G,2,0),200),IFERROR(VLOOKUP(V26,Catalogos!$F:$G,2,0),200),IFERROR(VLOOKUP(W26,Catalogos!$F:$G,2,0),200)),Catalogos!$G$30:$H$57,2,0)</f>
        <v>#N/A</v>
      </c>
      <c r="O26" s="55">
        <f>VLOOKUP($F26,Catalogos!$A:$C,3,0)</f>
        <v>0.2</v>
      </c>
      <c r="P26" s="14" t="e">
        <f>+K26*D26</f>
        <v>#N/A</v>
      </c>
      <c r="Q26" s="20">
        <f>+H26-A26</f>
        <v>10</v>
      </c>
      <c r="R26" s="20" t="e">
        <f>+J26-A26</f>
        <v>#N/A</v>
      </c>
      <c r="S26" s="20" t="e">
        <f>IF(VLOOKUP($X26,Vector!$A:$C,4,0)&gt;0,"SI","NO")</f>
        <v>#N/A</v>
      </c>
      <c r="T26" s="67" t="e">
        <f>VLOOKUP($X26,Vector!$A:$I,6,0)</f>
        <v>#N/A</v>
      </c>
      <c r="U26" s="67" t="e">
        <f>VLOOKUP($X26,Vector!$A:$I,7,0)</f>
        <v>#N/A</v>
      </c>
      <c r="V26" s="67" t="e">
        <f>VLOOKUP($X26,Vector!$A:$I,8,0)</f>
        <v>#N/A</v>
      </c>
      <c r="W26" s="67" t="e">
        <f>VLOOKUP($X26,Vector!$A:$I,9,0)</f>
        <v>#N/A</v>
      </c>
      <c r="X26" s="13" t="str">
        <f>E26&amp;F26&amp;G26</f>
        <v>91TOYOTA12</v>
      </c>
      <c r="Y26" s="31"/>
    </row>
    <row r="27" spans="1:25" x14ac:dyDescent="0.25">
      <c r="A27" s="44">
        <v>41639</v>
      </c>
      <c r="B27" s="45">
        <v>120100000000</v>
      </c>
      <c r="C27" s="46" t="s">
        <v>171</v>
      </c>
      <c r="D27" s="47">
        <v>667843</v>
      </c>
      <c r="E27" s="46">
        <v>91</v>
      </c>
      <c r="F27" s="46" t="s">
        <v>25</v>
      </c>
      <c r="G27" s="48" t="s">
        <v>111</v>
      </c>
      <c r="H27" s="44">
        <v>41663</v>
      </c>
      <c r="I27" s="49" t="s">
        <v>474</v>
      </c>
      <c r="J27" s="59" t="e">
        <f>+VLOOKUP($X27,Vector!$A:$P,4,0)-$A27</f>
        <v>#N/A</v>
      </c>
      <c r="K27" s="59" t="e">
        <f>+VLOOKUP($X27,Vector!$A:$P,2,0)</f>
        <v>#N/A</v>
      </c>
      <c r="L27" s="59" t="e">
        <f>VLOOKUP(VLOOKUP($X27,Vector!$A:$P,5,0),Catalogos!K:L,2,0)</f>
        <v>#N/A</v>
      </c>
      <c r="M27" s="55" t="str">
        <f>IFERROR(VLOOKUP($F27,Catalogos!$A:$B,2,0),"VII")</f>
        <v>VII</v>
      </c>
      <c r="N27" s="58" t="e">
        <f>VLOOKUP(MIN(IFERROR(VLOOKUP(T27,Catalogos!$F:$G,2,0),200),IFERROR(VLOOKUP(U27,Catalogos!$F:$G,2,0),200),IFERROR(VLOOKUP(V27,Catalogos!$F:$G,2,0),200),IFERROR(VLOOKUP(W27,Catalogos!$F:$G,2,0),200)),Catalogos!$G$30:$H$57,2,0)</f>
        <v>#N/A</v>
      </c>
      <c r="O27" s="55">
        <f>VLOOKUP($F27,Catalogos!$A:$C,3,0)</f>
        <v>0.2</v>
      </c>
      <c r="P27" s="14" t="e">
        <f>+K27*D27</f>
        <v>#N/A</v>
      </c>
      <c r="Q27" s="20">
        <f>+H27-A27</f>
        <v>24</v>
      </c>
      <c r="R27" s="20" t="e">
        <f>+J27-A27</f>
        <v>#N/A</v>
      </c>
      <c r="S27" s="20" t="e">
        <f>IF(VLOOKUP($X27,Vector!$A:$C,4,0)&gt;0,"SI","NO")</f>
        <v>#N/A</v>
      </c>
      <c r="T27" s="67" t="e">
        <f>VLOOKUP($X27,Vector!$A:$I,6,0)</f>
        <v>#N/A</v>
      </c>
      <c r="U27" s="67" t="e">
        <f>VLOOKUP($X27,Vector!$A:$I,7,0)</f>
        <v>#N/A</v>
      </c>
      <c r="V27" s="67" t="e">
        <f>VLOOKUP($X27,Vector!$A:$I,8,0)</f>
        <v>#N/A</v>
      </c>
      <c r="W27" s="67" t="e">
        <f>VLOOKUP($X27,Vector!$A:$I,9,0)</f>
        <v>#N/A</v>
      </c>
      <c r="X27" s="13" t="str">
        <f>E27&amp;F27&amp;G27</f>
        <v>91VWLEASE10</v>
      </c>
      <c r="Y27" s="31"/>
    </row>
    <row r="28" spans="1:25" x14ac:dyDescent="0.25">
      <c r="A28" s="44">
        <v>41639</v>
      </c>
      <c r="B28" s="45">
        <v>120100000000</v>
      </c>
      <c r="C28" s="46" t="s">
        <v>171</v>
      </c>
      <c r="D28" s="47">
        <v>430504</v>
      </c>
      <c r="E28" s="46">
        <v>91</v>
      </c>
      <c r="F28" s="46" t="s">
        <v>25</v>
      </c>
      <c r="G28" s="48" t="s">
        <v>105</v>
      </c>
      <c r="H28" s="44">
        <v>41656</v>
      </c>
      <c r="I28" s="49" t="s">
        <v>474</v>
      </c>
      <c r="J28" s="59" t="e">
        <f>+VLOOKUP($X28,Vector!$A:$P,4,0)-$A28</f>
        <v>#N/A</v>
      </c>
      <c r="K28" s="59" t="e">
        <f>+VLOOKUP($X28,Vector!$A:$P,2,0)</f>
        <v>#N/A</v>
      </c>
      <c r="L28" s="59" t="e">
        <f>VLOOKUP(VLOOKUP($X28,Vector!$A:$P,5,0),Catalogos!K:L,2,0)</f>
        <v>#N/A</v>
      </c>
      <c r="M28" s="55" t="str">
        <f>IFERROR(VLOOKUP($F28,Catalogos!$A:$B,2,0),"VII")</f>
        <v>VII</v>
      </c>
      <c r="N28" s="58" t="e">
        <f>VLOOKUP(MIN(IFERROR(VLOOKUP(T28,Catalogos!$F:$G,2,0),200),IFERROR(VLOOKUP(U28,Catalogos!$F:$G,2,0),200),IFERROR(VLOOKUP(V28,Catalogos!$F:$G,2,0),200),IFERROR(VLOOKUP(W28,Catalogos!$F:$G,2,0),200)),Catalogos!$G$30:$H$57,2,0)</f>
        <v>#N/A</v>
      </c>
      <c r="O28" s="55">
        <f>VLOOKUP($F28,Catalogos!$A:$C,3,0)</f>
        <v>0.2</v>
      </c>
      <c r="P28" s="14" t="e">
        <f>+K28*D28</f>
        <v>#N/A</v>
      </c>
      <c r="Q28" s="20">
        <f>+H28-A28</f>
        <v>17</v>
      </c>
      <c r="R28" s="20" t="e">
        <f>+J28-A28</f>
        <v>#N/A</v>
      </c>
      <c r="S28" s="20" t="e">
        <f>IF(VLOOKUP($X28,Vector!$A:$C,4,0)&gt;0,"SI","NO")</f>
        <v>#N/A</v>
      </c>
      <c r="T28" s="67" t="e">
        <f>VLOOKUP($X28,Vector!$A:$I,6,0)</f>
        <v>#N/A</v>
      </c>
      <c r="U28" s="67" t="e">
        <f>VLOOKUP($X28,Vector!$A:$I,7,0)</f>
        <v>#N/A</v>
      </c>
      <c r="V28" s="67" t="e">
        <f>VLOOKUP($X28,Vector!$A:$I,8,0)</f>
        <v>#N/A</v>
      </c>
      <c r="W28" s="67" t="e">
        <f>VLOOKUP($X28,Vector!$A:$I,9,0)</f>
        <v>#N/A</v>
      </c>
      <c r="X28" s="13" t="str">
        <f>E28&amp;F28&amp;G28</f>
        <v>91VWLEASE13-2</v>
      </c>
      <c r="Y28" s="31"/>
    </row>
    <row r="29" spans="1:25" x14ac:dyDescent="0.25">
      <c r="A29" s="44">
        <v>41639</v>
      </c>
      <c r="B29" s="45">
        <v>120100000000</v>
      </c>
      <c r="C29" s="46" t="s">
        <v>171</v>
      </c>
      <c r="D29" s="47">
        <v>300000</v>
      </c>
      <c r="E29" s="46">
        <v>93</v>
      </c>
      <c r="F29" s="46" t="s">
        <v>9</v>
      </c>
      <c r="G29" s="48" t="s">
        <v>146</v>
      </c>
      <c r="H29" s="44">
        <v>41648</v>
      </c>
      <c r="I29" s="49" t="s">
        <v>474</v>
      </c>
      <c r="J29" s="59" t="e">
        <f>+VLOOKUP($X29,Vector!$A:$P,4,0)-$A29</f>
        <v>#N/A</v>
      </c>
      <c r="K29" s="59" t="e">
        <f>+VLOOKUP($X29,Vector!$A:$P,2,0)</f>
        <v>#N/A</v>
      </c>
      <c r="L29" s="59" t="e">
        <f>VLOOKUP(VLOOKUP($X29,Vector!$A:$P,5,0),Catalogos!K:L,2,0)</f>
        <v>#N/A</v>
      </c>
      <c r="M29" s="55" t="str">
        <f>IFERROR(VLOOKUP($F29,Catalogos!$A:$B,2,0),"VII")</f>
        <v>VII</v>
      </c>
      <c r="N29" s="58" t="e">
        <f>VLOOKUP(MIN(IFERROR(VLOOKUP(T29,Catalogos!$F:$G,2,0),200),IFERROR(VLOOKUP(U29,Catalogos!$F:$G,2,0),200),IFERROR(VLOOKUP(V29,Catalogos!$F:$G,2,0),200),IFERROR(VLOOKUP(W29,Catalogos!$F:$G,2,0),200)),Catalogos!$G$30:$H$57,2,0)</f>
        <v>#N/A</v>
      </c>
      <c r="O29" s="55">
        <f>VLOOKUP($F29,Catalogos!$A:$C,3,0)</f>
        <v>1</v>
      </c>
      <c r="P29" s="14" t="e">
        <f>+K29*D29</f>
        <v>#N/A</v>
      </c>
      <c r="Q29" s="20">
        <f>+H29-A29</f>
        <v>9</v>
      </c>
      <c r="R29" s="20" t="e">
        <f>+J29-A29</f>
        <v>#N/A</v>
      </c>
      <c r="S29" s="20" t="e">
        <f>IF(VLOOKUP($X29,Vector!$A:$C,4,0)&gt;0,"SI","NO")</f>
        <v>#N/A</v>
      </c>
      <c r="T29" s="67" t="e">
        <f>VLOOKUP($X29,Vector!$A:$I,6,0)</f>
        <v>#N/A</v>
      </c>
      <c r="U29" s="67" t="e">
        <f>VLOOKUP($X29,Vector!$A:$I,7,0)</f>
        <v>#N/A</v>
      </c>
      <c r="V29" s="67" t="e">
        <f>VLOOKUP($X29,Vector!$A:$I,8,0)</f>
        <v>#N/A</v>
      </c>
      <c r="W29" s="67" t="e">
        <f>VLOOKUP($X29,Vector!$A:$I,9,0)</f>
        <v>#N/A</v>
      </c>
      <c r="X29" s="13" t="str">
        <f>E29&amp;F29&amp;G29</f>
        <v>93CREAL01013</v>
      </c>
      <c r="Y29" s="31"/>
    </row>
    <row r="30" spans="1:25" x14ac:dyDescent="0.25">
      <c r="A30" s="44">
        <v>41639</v>
      </c>
      <c r="B30" s="45">
        <v>120100000000</v>
      </c>
      <c r="C30" s="46" t="s">
        <v>171</v>
      </c>
      <c r="D30" s="47">
        <v>500000</v>
      </c>
      <c r="E30" s="46">
        <v>93</v>
      </c>
      <c r="F30" s="46" t="s">
        <v>26</v>
      </c>
      <c r="G30" s="48" t="s">
        <v>147</v>
      </c>
      <c r="H30" s="44">
        <v>41662</v>
      </c>
      <c r="I30" s="49" t="s">
        <v>474</v>
      </c>
      <c r="J30" s="59" t="e">
        <f>+VLOOKUP($X30,Vector!$A:$P,4,0)-$A30</f>
        <v>#N/A</v>
      </c>
      <c r="K30" s="59" t="e">
        <f>+VLOOKUP($X30,Vector!$A:$P,2,0)</f>
        <v>#N/A</v>
      </c>
      <c r="L30" s="59" t="e">
        <f>VLOOKUP(VLOOKUP($X30,Vector!$A:$P,5,0),Catalogos!K:L,2,0)</f>
        <v>#N/A</v>
      </c>
      <c r="M30" s="55" t="str">
        <f>IFERROR(VLOOKUP($F30,Catalogos!$A:$B,2,0),"VII")</f>
        <v>VII</v>
      </c>
      <c r="N30" s="58" t="e">
        <f>VLOOKUP(MIN(IFERROR(VLOOKUP(T30,Catalogos!$F:$G,2,0),200),IFERROR(VLOOKUP(U30,Catalogos!$F:$G,2,0),200),IFERROR(VLOOKUP(V30,Catalogos!$F:$G,2,0),200),IFERROR(VLOOKUP(W30,Catalogos!$F:$G,2,0),200)),Catalogos!$G$30:$H$57,2,0)</f>
        <v>#N/A</v>
      </c>
      <c r="O30" s="55">
        <f>VLOOKUP($F30,Catalogos!$A:$C,3,0)</f>
        <v>0.2</v>
      </c>
      <c r="P30" s="14" t="e">
        <f>+K30*D30</f>
        <v>#N/A</v>
      </c>
      <c r="Q30" s="20">
        <f>+H30-A30</f>
        <v>23</v>
      </c>
      <c r="R30" s="20" t="e">
        <f>+J30-A30</f>
        <v>#N/A</v>
      </c>
      <c r="S30" s="20" t="e">
        <f>IF(VLOOKUP($X30,Vector!$A:$C,4,0)&gt;0,"SI","NO")</f>
        <v>#N/A</v>
      </c>
      <c r="T30" s="67" t="e">
        <f>VLOOKUP($X30,Vector!$A:$I,6,0)</f>
        <v>#N/A</v>
      </c>
      <c r="U30" s="67" t="e">
        <f>VLOOKUP($X30,Vector!$A:$I,7,0)</f>
        <v>#N/A</v>
      </c>
      <c r="V30" s="67" t="e">
        <f>VLOOKUP($X30,Vector!$A:$I,8,0)</f>
        <v>#N/A</v>
      </c>
      <c r="W30" s="67" t="e">
        <f>VLOOKUP($X30,Vector!$A:$I,9,0)</f>
        <v>#N/A</v>
      </c>
      <c r="X30" s="13" t="str">
        <f>E30&amp;F30&amp;G30</f>
        <v>93DAIMLER06513</v>
      </c>
      <c r="Y30" s="31"/>
    </row>
    <row r="31" spans="1:25" x14ac:dyDescent="0.25">
      <c r="A31" s="44">
        <v>41639</v>
      </c>
      <c r="B31" s="45">
        <v>120100000000</v>
      </c>
      <c r="C31" s="46" t="s">
        <v>171</v>
      </c>
      <c r="D31" s="47">
        <v>175917</v>
      </c>
      <c r="E31" s="46">
        <v>93</v>
      </c>
      <c r="F31" s="46" t="s">
        <v>26</v>
      </c>
      <c r="G31" s="48" t="s">
        <v>148</v>
      </c>
      <c r="H31" s="44">
        <v>41655</v>
      </c>
      <c r="I31" s="49" t="s">
        <v>474</v>
      </c>
      <c r="J31" s="59" t="e">
        <f>+VLOOKUP($X31,Vector!$A:$P,4,0)-$A31</f>
        <v>#N/A</v>
      </c>
      <c r="K31" s="59" t="e">
        <f>+VLOOKUP($X31,Vector!$A:$P,2,0)</f>
        <v>#N/A</v>
      </c>
      <c r="L31" s="59" t="e">
        <f>VLOOKUP(VLOOKUP($X31,Vector!$A:$P,5,0),Catalogos!K:L,2,0)</f>
        <v>#N/A</v>
      </c>
      <c r="M31" s="55" t="str">
        <f>IFERROR(VLOOKUP($F31,Catalogos!$A:$B,2,0),"VII")</f>
        <v>VII</v>
      </c>
      <c r="N31" s="58" t="e">
        <f>VLOOKUP(MIN(IFERROR(VLOOKUP(T31,Catalogos!$F:$G,2,0),200),IFERROR(VLOOKUP(U31,Catalogos!$F:$G,2,0),200),IFERROR(VLOOKUP(V31,Catalogos!$F:$G,2,0),200),IFERROR(VLOOKUP(W31,Catalogos!$F:$G,2,0),200)),Catalogos!$G$30:$H$57,2,0)</f>
        <v>#N/A</v>
      </c>
      <c r="O31" s="55">
        <f>VLOOKUP($F31,Catalogos!$A:$C,3,0)</f>
        <v>0.2</v>
      </c>
      <c r="P31" s="14" t="e">
        <f>+K31*D31</f>
        <v>#N/A</v>
      </c>
      <c r="Q31" s="20">
        <f>+H31-A31</f>
        <v>16</v>
      </c>
      <c r="R31" s="20" t="e">
        <f>+J31-A31</f>
        <v>#N/A</v>
      </c>
      <c r="S31" s="20" t="e">
        <f>IF(VLOOKUP($X31,Vector!$A:$C,4,0)&gt;0,"SI","NO")</f>
        <v>#N/A</v>
      </c>
      <c r="T31" s="67" t="e">
        <f>VLOOKUP($X31,Vector!$A:$I,6,0)</f>
        <v>#N/A</v>
      </c>
      <c r="U31" s="67" t="e">
        <f>VLOOKUP($X31,Vector!$A:$I,7,0)</f>
        <v>#N/A</v>
      </c>
      <c r="V31" s="67" t="e">
        <f>VLOOKUP($X31,Vector!$A:$I,8,0)</f>
        <v>#N/A</v>
      </c>
      <c r="W31" s="67" t="e">
        <f>VLOOKUP($X31,Vector!$A:$I,9,0)</f>
        <v>#N/A</v>
      </c>
      <c r="X31" s="13" t="str">
        <f>E31&amp;F31&amp;G31</f>
        <v>93DAIMLER07213</v>
      </c>
      <c r="Y31" s="31"/>
    </row>
    <row r="32" spans="1:25" x14ac:dyDescent="0.25">
      <c r="A32" s="44">
        <v>41639</v>
      </c>
      <c r="B32" s="45">
        <v>120100000000</v>
      </c>
      <c r="C32" s="46" t="s">
        <v>171</v>
      </c>
      <c r="D32" s="47">
        <v>168679</v>
      </c>
      <c r="E32" s="46">
        <v>93</v>
      </c>
      <c r="F32" s="46" t="s">
        <v>27</v>
      </c>
      <c r="G32" s="48" t="s">
        <v>149</v>
      </c>
      <c r="H32" s="44">
        <v>41655</v>
      </c>
      <c r="I32" s="49" t="s">
        <v>474</v>
      </c>
      <c r="J32" s="59" t="e">
        <f>+VLOOKUP($X32,Vector!$A:$P,4,0)-$A32</f>
        <v>#N/A</v>
      </c>
      <c r="K32" s="59" t="e">
        <f>+VLOOKUP($X32,Vector!$A:$P,2,0)</f>
        <v>#N/A</v>
      </c>
      <c r="L32" s="59" t="e">
        <f>VLOOKUP(VLOOKUP($X32,Vector!$A:$P,5,0),Catalogos!K:L,2,0)</f>
        <v>#N/A</v>
      </c>
      <c r="M32" s="55" t="str">
        <f>IFERROR(VLOOKUP($F32,Catalogos!$A:$B,2,0),"VII")</f>
        <v>VII</v>
      </c>
      <c r="N32" s="58" t="e">
        <f>VLOOKUP(MIN(IFERROR(VLOOKUP(T32,Catalogos!$F:$G,2,0),200),IFERROR(VLOOKUP(U32,Catalogos!$F:$G,2,0),200),IFERROR(VLOOKUP(V32,Catalogos!$F:$G,2,0),200),IFERROR(VLOOKUP(W32,Catalogos!$F:$G,2,0),200)),Catalogos!$G$30:$H$57,2,0)</f>
        <v>#N/A</v>
      </c>
      <c r="O32" s="55">
        <f>VLOOKUP($F32,Catalogos!$A:$C,3,0)</f>
        <v>0.5</v>
      </c>
      <c r="P32" s="14" t="e">
        <f>+K32*D32</f>
        <v>#N/A</v>
      </c>
      <c r="Q32" s="20">
        <f>+H32-A32</f>
        <v>16</v>
      </c>
      <c r="R32" s="20" t="e">
        <f>+J32-A32</f>
        <v>#N/A</v>
      </c>
      <c r="S32" s="20" t="e">
        <f>IF(VLOOKUP($X32,Vector!$A:$C,4,0)&gt;0,"SI","NO")</f>
        <v>#N/A</v>
      </c>
      <c r="T32" s="67" t="e">
        <f>VLOOKUP($X32,Vector!$A:$I,6,0)</f>
        <v>#N/A</v>
      </c>
      <c r="U32" s="67" t="e">
        <f>VLOOKUP($X32,Vector!$A:$I,7,0)</f>
        <v>#N/A</v>
      </c>
      <c r="V32" s="67" t="e">
        <f>VLOOKUP($X32,Vector!$A:$I,8,0)</f>
        <v>#N/A</v>
      </c>
      <c r="W32" s="67" t="e">
        <f>VLOOKUP($X32,Vector!$A:$I,9,0)</f>
        <v>#N/A</v>
      </c>
      <c r="X32" s="13" t="str">
        <f>E32&amp;F32&amp;G32</f>
        <v>93FORD04413</v>
      </c>
      <c r="Y32" s="31"/>
    </row>
    <row r="33" spans="1:25" x14ac:dyDescent="0.25">
      <c r="A33" s="44">
        <v>41639</v>
      </c>
      <c r="B33" s="45">
        <v>120100000000</v>
      </c>
      <c r="C33" s="46" t="s">
        <v>171</v>
      </c>
      <c r="D33" s="47">
        <v>400000</v>
      </c>
      <c r="E33" s="46">
        <v>93</v>
      </c>
      <c r="F33" s="46" t="s">
        <v>23</v>
      </c>
      <c r="G33" s="48" t="s">
        <v>150</v>
      </c>
      <c r="H33" s="44">
        <v>41662</v>
      </c>
      <c r="I33" s="49" t="s">
        <v>474</v>
      </c>
      <c r="J33" s="59" t="e">
        <f>+VLOOKUP($X33,Vector!$A:$P,4,0)-$A33</f>
        <v>#N/A</v>
      </c>
      <c r="K33" s="59" t="e">
        <f>+VLOOKUP($X33,Vector!$A:$P,2,0)</f>
        <v>#N/A</v>
      </c>
      <c r="L33" s="59" t="e">
        <f>VLOOKUP(VLOOKUP($X33,Vector!$A:$P,5,0),Catalogos!K:L,2,0)</f>
        <v>#N/A</v>
      </c>
      <c r="M33" s="55" t="str">
        <f>IFERROR(VLOOKUP($F33,Catalogos!$A:$B,2,0),"VII")</f>
        <v>VII</v>
      </c>
      <c r="N33" s="58" t="e">
        <f>VLOOKUP(MIN(IFERROR(VLOOKUP(T33,Catalogos!$F:$G,2,0),200),IFERROR(VLOOKUP(U33,Catalogos!$F:$G,2,0),200),IFERROR(VLOOKUP(V33,Catalogos!$F:$G,2,0),200),IFERROR(VLOOKUP(W33,Catalogos!$F:$G,2,0),200)),Catalogos!$G$30:$H$57,2,0)</f>
        <v>#N/A</v>
      </c>
      <c r="O33" s="55">
        <f>VLOOKUP($F33,Catalogos!$A:$C,3,0)</f>
        <v>0.2</v>
      </c>
      <c r="P33" s="14" t="e">
        <f>+K33*D33</f>
        <v>#N/A</v>
      </c>
      <c r="Q33" s="20">
        <f>+H33-A33</f>
        <v>23</v>
      </c>
      <c r="R33" s="20" t="e">
        <f>+J33-A33</f>
        <v>#N/A</v>
      </c>
      <c r="S33" s="20" t="e">
        <f>IF(VLOOKUP($X33,Vector!$A:$C,4,0)&gt;0,"SI","NO")</f>
        <v>#N/A</v>
      </c>
      <c r="T33" s="67" t="e">
        <f>VLOOKUP($X33,Vector!$A:$I,6,0)</f>
        <v>#N/A</v>
      </c>
      <c r="U33" s="67" t="e">
        <f>VLOOKUP($X33,Vector!$A:$I,7,0)</f>
        <v>#N/A</v>
      </c>
      <c r="V33" s="67" t="e">
        <f>VLOOKUP($X33,Vector!$A:$I,8,0)</f>
        <v>#N/A</v>
      </c>
      <c r="W33" s="67" t="e">
        <f>VLOOKUP($X33,Vector!$A:$I,9,0)</f>
        <v>#N/A</v>
      </c>
      <c r="X33" s="13" t="str">
        <f>E33&amp;F33&amp;G33</f>
        <v>93NRF04213</v>
      </c>
      <c r="Y33" s="31"/>
    </row>
    <row r="34" spans="1:25" x14ac:dyDescent="0.25">
      <c r="A34" s="44">
        <v>41639</v>
      </c>
      <c r="B34" s="45">
        <v>120100000000</v>
      </c>
      <c r="C34" s="46" t="s">
        <v>171</v>
      </c>
      <c r="D34" s="47">
        <v>350000</v>
      </c>
      <c r="E34" s="46">
        <v>93</v>
      </c>
      <c r="F34" s="46" t="s">
        <v>23</v>
      </c>
      <c r="G34" s="48" t="s">
        <v>151</v>
      </c>
      <c r="H34" s="44">
        <v>41669</v>
      </c>
      <c r="I34" s="49" t="s">
        <v>474</v>
      </c>
      <c r="J34" s="59" t="e">
        <f>+VLOOKUP($X34,Vector!$A:$P,4,0)-$A34</f>
        <v>#N/A</v>
      </c>
      <c r="K34" s="59" t="e">
        <f>+VLOOKUP($X34,Vector!$A:$P,2,0)</f>
        <v>#N/A</v>
      </c>
      <c r="L34" s="59" t="e">
        <f>VLOOKUP(VLOOKUP($X34,Vector!$A:$P,5,0),Catalogos!K:L,2,0)</f>
        <v>#N/A</v>
      </c>
      <c r="M34" s="55" t="str">
        <f>IFERROR(VLOOKUP($F34,Catalogos!$A:$B,2,0),"VII")</f>
        <v>VII</v>
      </c>
      <c r="N34" s="58" t="e">
        <f>VLOOKUP(MIN(IFERROR(VLOOKUP(T34,Catalogos!$F:$G,2,0),200),IFERROR(VLOOKUP(U34,Catalogos!$F:$G,2,0),200),IFERROR(VLOOKUP(V34,Catalogos!$F:$G,2,0),200),IFERROR(VLOOKUP(W34,Catalogos!$F:$G,2,0),200)),Catalogos!$G$30:$H$57,2,0)</f>
        <v>#N/A</v>
      </c>
      <c r="O34" s="55">
        <f>VLOOKUP($F34,Catalogos!$A:$C,3,0)</f>
        <v>0.2</v>
      </c>
      <c r="P34" s="14" t="e">
        <f>+K34*D34</f>
        <v>#N/A</v>
      </c>
      <c r="Q34" s="20">
        <f>+H34-A34</f>
        <v>30</v>
      </c>
      <c r="R34" s="20" t="e">
        <f>+J34-A34</f>
        <v>#N/A</v>
      </c>
      <c r="S34" s="20" t="e">
        <f>IF(VLOOKUP($X34,Vector!$A:$C,4,0)&gt;0,"SI","NO")</f>
        <v>#N/A</v>
      </c>
      <c r="T34" s="67" t="e">
        <f>VLOOKUP($X34,Vector!$A:$I,6,0)</f>
        <v>#N/A</v>
      </c>
      <c r="U34" s="67" t="e">
        <f>VLOOKUP($X34,Vector!$A:$I,7,0)</f>
        <v>#N/A</v>
      </c>
      <c r="V34" s="67" t="e">
        <f>VLOOKUP($X34,Vector!$A:$I,8,0)</f>
        <v>#N/A</v>
      </c>
      <c r="W34" s="67" t="e">
        <f>VLOOKUP($X34,Vector!$A:$I,9,0)</f>
        <v>#N/A</v>
      </c>
      <c r="X34" s="13" t="str">
        <f>E34&amp;F34&amp;G34</f>
        <v>93NRF04313</v>
      </c>
      <c r="Y34" s="31"/>
    </row>
    <row r="35" spans="1:25" x14ac:dyDescent="0.25">
      <c r="A35" s="44">
        <v>41639</v>
      </c>
      <c r="B35" s="45">
        <v>120100000000</v>
      </c>
      <c r="C35" s="46" t="s">
        <v>171</v>
      </c>
      <c r="D35" s="47">
        <v>500000</v>
      </c>
      <c r="E35" s="46">
        <v>93</v>
      </c>
      <c r="F35" s="46" t="s">
        <v>28</v>
      </c>
      <c r="G35" s="48" t="s">
        <v>152</v>
      </c>
      <c r="H35" s="44">
        <v>41648</v>
      </c>
      <c r="I35" s="49" t="s">
        <v>474</v>
      </c>
      <c r="J35" s="59" t="e">
        <f>+VLOOKUP($X35,Vector!$A:$P,4,0)-$A35</f>
        <v>#N/A</v>
      </c>
      <c r="K35" s="59" t="e">
        <f>+VLOOKUP($X35,Vector!$A:$P,2,0)</f>
        <v>#N/A</v>
      </c>
      <c r="L35" s="59" t="e">
        <f>VLOOKUP(VLOOKUP($X35,Vector!$A:$P,5,0),Catalogos!K:L,2,0)</f>
        <v>#N/A</v>
      </c>
      <c r="M35" s="55" t="str">
        <f>IFERROR(VLOOKUP($F35,Catalogos!$A:$B,2,0),"VII")</f>
        <v>VII</v>
      </c>
      <c r="N35" s="58" t="e">
        <f>VLOOKUP(MIN(IFERROR(VLOOKUP(T35,Catalogos!$F:$G,2,0),200),IFERROR(VLOOKUP(U35,Catalogos!$F:$G,2,0),200),IFERROR(VLOOKUP(V35,Catalogos!$F:$G,2,0),200),IFERROR(VLOOKUP(W35,Catalogos!$F:$G,2,0),200)),Catalogos!$G$30:$H$57,2,0)</f>
        <v>#N/A</v>
      </c>
      <c r="O35" s="55">
        <f>VLOOKUP($F35,Catalogos!$A:$C,3,0)</f>
        <v>0.2</v>
      </c>
      <c r="P35" s="14" t="e">
        <f>+K35*D35</f>
        <v>#N/A</v>
      </c>
      <c r="Q35" s="20">
        <f>+H35-A35</f>
        <v>9</v>
      </c>
      <c r="R35" s="20" t="e">
        <f>+J35-A35</f>
        <v>#N/A</v>
      </c>
      <c r="S35" s="20" t="e">
        <f>IF(VLOOKUP($X35,Vector!$A:$C,4,0)&gt;0,"SI","NO")</f>
        <v>#N/A</v>
      </c>
      <c r="T35" s="67" t="e">
        <f>VLOOKUP($X35,Vector!$A:$I,6,0)</f>
        <v>#N/A</v>
      </c>
      <c r="U35" s="67" t="e">
        <f>VLOOKUP($X35,Vector!$A:$I,7,0)</f>
        <v>#N/A</v>
      </c>
      <c r="V35" s="67" t="e">
        <f>VLOOKUP($X35,Vector!$A:$I,8,0)</f>
        <v>#N/A</v>
      </c>
      <c r="W35" s="67" t="e">
        <f>VLOOKUP($X35,Vector!$A:$I,9,0)</f>
        <v>#N/A</v>
      </c>
      <c r="X35" s="13" t="str">
        <f>E35&amp;F35&amp;G35</f>
        <v>93PCARFM08313</v>
      </c>
      <c r="Y35" s="31"/>
    </row>
    <row r="36" spans="1:25" x14ac:dyDescent="0.25">
      <c r="A36" s="44">
        <v>41639</v>
      </c>
      <c r="B36" s="45">
        <v>120100000000</v>
      </c>
      <c r="C36" s="46" t="s">
        <v>171</v>
      </c>
      <c r="D36" s="47">
        <v>300000</v>
      </c>
      <c r="E36" s="46">
        <v>93</v>
      </c>
      <c r="F36" s="46" t="s">
        <v>29</v>
      </c>
      <c r="G36" s="48" t="s">
        <v>153</v>
      </c>
      <c r="H36" s="44">
        <v>41662</v>
      </c>
      <c r="I36" s="49" t="s">
        <v>474</v>
      </c>
      <c r="J36" s="59" t="e">
        <f>+VLOOKUP($X36,Vector!$A:$P,4,0)-$A36</f>
        <v>#N/A</v>
      </c>
      <c r="K36" s="59" t="e">
        <f>+VLOOKUP($X36,Vector!$A:$P,2,0)</f>
        <v>#N/A</v>
      </c>
      <c r="L36" s="59" t="e">
        <f>VLOOKUP(VLOOKUP($X36,Vector!$A:$P,5,0),Catalogos!K:L,2,0)</f>
        <v>#N/A</v>
      </c>
      <c r="M36" s="55" t="str">
        <f>IFERROR(VLOOKUP($F36,Catalogos!$A:$B,2,0),"VII")</f>
        <v>VII</v>
      </c>
      <c r="N36" s="58" t="e">
        <f>VLOOKUP(MIN(IFERROR(VLOOKUP(T36,Catalogos!$F:$G,2,0),200),IFERROR(VLOOKUP(U36,Catalogos!$F:$G,2,0),200),IFERROR(VLOOKUP(V36,Catalogos!$F:$G,2,0),200),IFERROR(VLOOKUP(W36,Catalogos!$F:$G,2,0),200)),Catalogos!$G$30:$H$57,2,0)</f>
        <v>#N/A</v>
      </c>
      <c r="O36" s="55">
        <f>VLOOKUP($F36,Catalogos!$A:$C,3,0)</f>
        <v>0.2</v>
      </c>
      <c r="P36" s="14" t="e">
        <f>+K36*D36</f>
        <v>#N/A</v>
      </c>
      <c r="Q36" s="20">
        <f>+H36-A36</f>
        <v>23</v>
      </c>
      <c r="R36" s="20" t="e">
        <f>+J36-A36</f>
        <v>#N/A</v>
      </c>
      <c r="S36" s="20" t="e">
        <f>IF(VLOOKUP($X36,Vector!$A:$C,4,0)&gt;0,"SI","NO")</f>
        <v>#N/A</v>
      </c>
      <c r="T36" s="67" t="e">
        <f>VLOOKUP($X36,Vector!$A:$I,6,0)</f>
        <v>#N/A</v>
      </c>
      <c r="U36" s="67" t="e">
        <f>VLOOKUP($X36,Vector!$A:$I,7,0)</f>
        <v>#N/A</v>
      </c>
      <c r="V36" s="67" t="e">
        <f>VLOOKUP($X36,Vector!$A:$I,8,0)</f>
        <v>#N/A</v>
      </c>
      <c r="W36" s="67" t="e">
        <f>VLOOKUP($X36,Vector!$A:$I,9,0)</f>
        <v>#N/A</v>
      </c>
      <c r="X36" s="13" t="str">
        <f>E36&amp;F36&amp;G36</f>
        <v>93SORIANA04913</v>
      </c>
      <c r="Y36" s="31"/>
    </row>
    <row r="37" spans="1:25" x14ac:dyDescent="0.25">
      <c r="A37" s="44">
        <v>41639</v>
      </c>
      <c r="B37" s="45">
        <v>120100000000</v>
      </c>
      <c r="C37" s="46" t="s">
        <v>171</v>
      </c>
      <c r="D37" s="47">
        <v>200000</v>
      </c>
      <c r="E37" s="46">
        <v>93</v>
      </c>
      <c r="F37" s="46" t="s">
        <v>24</v>
      </c>
      <c r="G37" s="48" t="s">
        <v>154</v>
      </c>
      <c r="H37" s="44">
        <v>41662</v>
      </c>
      <c r="I37" s="49" t="s">
        <v>474</v>
      </c>
      <c r="J37" s="59" t="e">
        <f>+VLOOKUP($X37,Vector!$A:$P,4,0)-$A37</f>
        <v>#N/A</v>
      </c>
      <c r="K37" s="59" t="e">
        <f>+VLOOKUP($X37,Vector!$A:$P,2,0)</f>
        <v>#N/A</v>
      </c>
      <c r="L37" s="59" t="e">
        <f>VLOOKUP(VLOOKUP($X37,Vector!$A:$P,5,0),Catalogos!K:L,2,0)</f>
        <v>#N/A</v>
      </c>
      <c r="M37" s="55" t="str">
        <f>IFERROR(VLOOKUP($F37,Catalogos!$A:$B,2,0),"VII")</f>
        <v>VII</v>
      </c>
      <c r="N37" s="58" t="e">
        <f>VLOOKUP(MIN(IFERROR(VLOOKUP(T37,Catalogos!$F:$G,2,0),200),IFERROR(VLOOKUP(U37,Catalogos!$F:$G,2,0),200),IFERROR(VLOOKUP(V37,Catalogos!$F:$G,2,0),200),IFERROR(VLOOKUP(W37,Catalogos!$F:$G,2,0),200)),Catalogos!$G$30:$H$57,2,0)</f>
        <v>#N/A</v>
      </c>
      <c r="O37" s="55">
        <f>VLOOKUP($F37,Catalogos!$A:$C,3,0)</f>
        <v>0.2</v>
      </c>
      <c r="P37" s="14" t="e">
        <f>+K37*D37</f>
        <v>#N/A</v>
      </c>
      <c r="Q37" s="20">
        <f>+H37-A37</f>
        <v>23</v>
      </c>
      <c r="R37" s="20" t="e">
        <f>+J37-A37</f>
        <v>#N/A</v>
      </c>
      <c r="S37" s="20" t="e">
        <f>IF(VLOOKUP($X37,Vector!$A:$C,4,0)&gt;0,"SI","NO")</f>
        <v>#N/A</v>
      </c>
      <c r="T37" s="67" t="e">
        <f>VLOOKUP($X37,Vector!$A:$I,6,0)</f>
        <v>#N/A</v>
      </c>
      <c r="U37" s="67" t="e">
        <f>VLOOKUP($X37,Vector!$A:$I,7,0)</f>
        <v>#N/A</v>
      </c>
      <c r="V37" s="67" t="e">
        <f>VLOOKUP($X37,Vector!$A:$I,8,0)</f>
        <v>#N/A</v>
      </c>
      <c r="W37" s="67" t="e">
        <f>VLOOKUP($X37,Vector!$A:$I,9,0)</f>
        <v>#N/A</v>
      </c>
      <c r="X37" s="13" t="str">
        <f>E37&amp;F37&amp;G37</f>
        <v>93TOYOTA03513</v>
      </c>
      <c r="Y37" s="31"/>
    </row>
    <row r="38" spans="1:25" x14ac:dyDescent="0.25">
      <c r="A38" s="44">
        <v>41639</v>
      </c>
      <c r="B38" s="45">
        <v>120100000000</v>
      </c>
      <c r="C38" s="46" t="s">
        <v>171</v>
      </c>
      <c r="D38" s="47">
        <v>784623</v>
      </c>
      <c r="E38" s="46">
        <v>93</v>
      </c>
      <c r="F38" s="46" t="s">
        <v>25</v>
      </c>
      <c r="G38" s="48" t="s">
        <v>155</v>
      </c>
      <c r="H38" s="44">
        <v>41648</v>
      </c>
      <c r="I38" s="49" t="s">
        <v>474</v>
      </c>
      <c r="J38" s="59" t="e">
        <f>+VLOOKUP($X38,Vector!$A:$P,4,0)-$A38</f>
        <v>#N/A</v>
      </c>
      <c r="K38" s="59" t="e">
        <f>+VLOOKUP($X38,Vector!$A:$P,2,0)</f>
        <v>#N/A</v>
      </c>
      <c r="L38" s="59" t="e">
        <f>VLOOKUP(VLOOKUP($X38,Vector!$A:$P,5,0),Catalogos!K:L,2,0)</f>
        <v>#N/A</v>
      </c>
      <c r="M38" s="55" t="str">
        <f>IFERROR(VLOOKUP($F38,Catalogos!$A:$B,2,0),"VII")</f>
        <v>VII</v>
      </c>
      <c r="N38" s="58" t="e">
        <f>VLOOKUP(MIN(IFERROR(VLOOKUP(T38,Catalogos!$F:$G,2,0),200),IFERROR(VLOOKUP(U38,Catalogos!$F:$G,2,0),200),IFERROR(VLOOKUP(V38,Catalogos!$F:$G,2,0),200),IFERROR(VLOOKUP(W38,Catalogos!$F:$G,2,0),200)),Catalogos!$G$30:$H$57,2,0)</f>
        <v>#N/A</v>
      </c>
      <c r="O38" s="55">
        <f>VLOOKUP($F38,Catalogos!$A:$C,3,0)</f>
        <v>0.2</v>
      </c>
      <c r="P38" s="14" t="e">
        <f>+K38*D38</f>
        <v>#N/A</v>
      </c>
      <c r="Q38" s="20">
        <f>+H38-A38</f>
        <v>9</v>
      </c>
      <c r="R38" s="20" t="e">
        <f>+J38-A38</f>
        <v>#N/A</v>
      </c>
      <c r="S38" s="20" t="e">
        <f>IF(VLOOKUP($X38,Vector!$A:$C,4,0)&gt;0,"SI","NO")</f>
        <v>#N/A</v>
      </c>
      <c r="T38" s="67" t="e">
        <f>VLOOKUP($X38,Vector!$A:$I,6,0)</f>
        <v>#N/A</v>
      </c>
      <c r="U38" s="67" t="e">
        <f>VLOOKUP($X38,Vector!$A:$I,7,0)</f>
        <v>#N/A</v>
      </c>
      <c r="V38" s="67" t="e">
        <f>VLOOKUP($X38,Vector!$A:$I,8,0)</f>
        <v>#N/A</v>
      </c>
      <c r="W38" s="67" t="e">
        <f>VLOOKUP($X38,Vector!$A:$I,9,0)</f>
        <v>#N/A</v>
      </c>
      <c r="X38" s="13" t="str">
        <f>E38&amp;F38&amp;G38</f>
        <v>93VWLEASE09213</v>
      </c>
      <c r="Y38" s="31"/>
    </row>
    <row r="39" spans="1:25" x14ac:dyDescent="0.25">
      <c r="A39" s="44">
        <v>41639</v>
      </c>
      <c r="B39" s="45">
        <v>120100000000</v>
      </c>
      <c r="C39" s="46" t="s">
        <v>171</v>
      </c>
      <c r="D39" s="47">
        <v>700000</v>
      </c>
      <c r="E39" s="46">
        <v>93</v>
      </c>
      <c r="F39" s="46" t="s">
        <v>25</v>
      </c>
      <c r="G39" s="48" t="s">
        <v>156</v>
      </c>
      <c r="H39" s="44">
        <v>41662</v>
      </c>
      <c r="I39" s="49" t="s">
        <v>474</v>
      </c>
      <c r="J39" s="59" t="e">
        <f>+VLOOKUP($X39,Vector!$A:$P,4,0)-$A39</f>
        <v>#N/A</v>
      </c>
      <c r="K39" s="59" t="e">
        <f>+VLOOKUP($X39,Vector!$A:$P,2,0)</f>
        <v>#N/A</v>
      </c>
      <c r="L39" s="59" t="e">
        <f>VLOOKUP(VLOOKUP($X39,Vector!$A:$P,5,0),Catalogos!K:L,2,0)</f>
        <v>#N/A</v>
      </c>
      <c r="M39" s="55" t="str">
        <f>IFERROR(VLOOKUP($F39,Catalogos!$A:$B,2,0),"VII")</f>
        <v>VII</v>
      </c>
      <c r="N39" s="58" t="e">
        <f>VLOOKUP(MIN(IFERROR(VLOOKUP(T39,Catalogos!$F:$G,2,0),200),IFERROR(VLOOKUP(U39,Catalogos!$F:$G,2,0),200),IFERROR(VLOOKUP(V39,Catalogos!$F:$G,2,0),200),IFERROR(VLOOKUP(W39,Catalogos!$F:$G,2,0),200)),Catalogos!$G$30:$H$57,2,0)</f>
        <v>#N/A</v>
      </c>
      <c r="O39" s="55">
        <f>VLOOKUP($F39,Catalogos!$A:$C,3,0)</f>
        <v>0.2</v>
      </c>
      <c r="P39" s="14" t="e">
        <f>+K39*D39</f>
        <v>#N/A</v>
      </c>
      <c r="Q39" s="20">
        <f>+H39-A39</f>
        <v>23</v>
      </c>
      <c r="R39" s="20" t="e">
        <f>+J39-A39</f>
        <v>#N/A</v>
      </c>
      <c r="S39" s="20" t="e">
        <f>IF(VLOOKUP($X39,Vector!$A:$C,4,0)&gt;0,"SI","NO")</f>
        <v>#N/A</v>
      </c>
      <c r="T39" s="67" t="e">
        <f>VLOOKUP($X39,Vector!$A:$I,6,0)</f>
        <v>#N/A</v>
      </c>
      <c r="U39" s="67" t="e">
        <f>VLOOKUP($X39,Vector!$A:$I,7,0)</f>
        <v>#N/A</v>
      </c>
      <c r="V39" s="67" t="e">
        <f>VLOOKUP($X39,Vector!$A:$I,8,0)</f>
        <v>#N/A</v>
      </c>
      <c r="W39" s="67" t="e">
        <f>VLOOKUP($X39,Vector!$A:$I,9,0)</f>
        <v>#N/A</v>
      </c>
      <c r="X39" s="13" t="str">
        <f>E39&amp;F39&amp;G39</f>
        <v>93VWLEASE09713</v>
      </c>
      <c r="Y39" s="31"/>
    </row>
    <row r="40" spans="1:25" x14ac:dyDescent="0.25">
      <c r="A40" s="44">
        <v>41639</v>
      </c>
      <c r="B40" s="45">
        <v>120100000000</v>
      </c>
      <c r="C40" s="46" t="s">
        <v>171</v>
      </c>
      <c r="D40" s="47">
        <v>600000</v>
      </c>
      <c r="E40" s="46">
        <v>93</v>
      </c>
      <c r="F40" s="46" t="s">
        <v>25</v>
      </c>
      <c r="G40" s="48" t="s">
        <v>157</v>
      </c>
      <c r="H40" s="44">
        <v>41669</v>
      </c>
      <c r="I40" s="49" t="s">
        <v>474</v>
      </c>
      <c r="J40" s="59" t="e">
        <f>+VLOOKUP($X40,Vector!$A:$P,4,0)-$A40</f>
        <v>#N/A</v>
      </c>
      <c r="K40" s="59" t="e">
        <f>+VLOOKUP($X40,Vector!$A:$P,2,0)</f>
        <v>#N/A</v>
      </c>
      <c r="L40" s="59" t="e">
        <f>VLOOKUP(VLOOKUP($X40,Vector!$A:$P,5,0),Catalogos!K:L,2,0)</f>
        <v>#N/A</v>
      </c>
      <c r="M40" s="55" t="str">
        <f>IFERROR(VLOOKUP($F40,Catalogos!$A:$B,2,0),"VII")</f>
        <v>VII</v>
      </c>
      <c r="N40" s="58" t="e">
        <f>VLOOKUP(MIN(IFERROR(VLOOKUP(T40,Catalogos!$F:$G,2,0),200),IFERROR(VLOOKUP(U40,Catalogos!$F:$G,2,0),200),IFERROR(VLOOKUP(V40,Catalogos!$F:$G,2,0),200),IFERROR(VLOOKUP(W40,Catalogos!$F:$G,2,0),200)),Catalogos!$G$30:$H$57,2,0)</f>
        <v>#N/A</v>
      </c>
      <c r="O40" s="55">
        <f>VLOOKUP($F40,Catalogos!$A:$C,3,0)</f>
        <v>0.2</v>
      </c>
      <c r="P40" s="14" t="e">
        <f>+K40*D40</f>
        <v>#N/A</v>
      </c>
      <c r="Q40" s="20">
        <f>+H40-A40</f>
        <v>30</v>
      </c>
      <c r="R40" s="20" t="e">
        <f>+J40-A40</f>
        <v>#N/A</v>
      </c>
      <c r="S40" s="20" t="e">
        <f>IF(VLOOKUP($X40,Vector!$A:$C,4,0)&gt;0,"SI","NO")</f>
        <v>#N/A</v>
      </c>
      <c r="T40" s="67" t="e">
        <f>VLOOKUP($X40,Vector!$A:$I,6,0)</f>
        <v>#N/A</v>
      </c>
      <c r="U40" s="67" t="e">
        <f>VLOOKUP($X40,Vector!$A:$I,7,0)</f>
        <v>#N/A</v>
      </c>
      <c r="V40" s="67" t="e">
        <f>VLOOKUP($X40,Vector!$A:$I,8,0)</f>
        <v>#N/A</v>
      </c>
      <c r="W40" s="67" t="e">
        <f>VLOOKUP($X40,Vector!$A:$I,9,0)</f>
        <v>#N/A</v>
      </c>
      <c r="X40" s="13" t="str">
        <f>E40&amp;F40&amp;G40</f>
        <v>93VWLEASE09913</v>
      </c>
      <c r="Y40" s="31"/>
    </row>
    <row r="41" spans="1:25" x14ac:dyDescent="0.25">
      <c r="A41" s="44">
        <v>41639</v>
      </c>
      <c r="B41" s="45">
        <v>120100000000</v>
      </c>
      <c r="C41" s="46" t="s">
        <v>171</v>
      </c>
      <c r="D41" s="47">
        <v>536556</v>
      </c>
      <c r="E41" s="46">
        <v>94</v>
      </c>
      <c r="F41" s="46" t="s">
        <v>30</v>
      </c>
      <c r="G41" s="48" t="s">
        <v>108</v>
      </c>
      <c r="H41" s="44">
        <v>41663</v>
      </c>
      <c r="I41" s="49" t="s">
        <v>474</v>
      </c>
      <c r="J41" s="59" t="e">
        <f>+VLOOKUP($X41,Vector!$A:$P,4,0)-$A41</f>
        <v>#N/A</v>
      </c>
      <c r="K41" s="59" t="e">
        <f>+VLOOKUP($X41,Vector!$A:$P,2,0)</f>
        <v>#N/A</v>
      </c>
      <c r="L41" s="59" t="e">
        <f>VLOOKUP(VLOOKUP($X41,Vector!$A:$P,5,0),Catalogos!K:L,2,0)</f>
        <v>#N/A</v>
      </c>
      <c r="M41" s="55" t="str">
        <f>IFERROR(VLOOKUP($F41,Catalogos!$A:$B,2,0),"VII")</f>
        <v>IV</v>
      </c>
      <c r="N41" s="58" t="e">
        <f>VLOOKUP(MIN(IFERROR(VLOOKUP(T41,Catalogos!$F:$G,2,0),200),IFERROR(VLOOKUP(U41,Catalogos!$F:$G,2,0),200),IFERROR(VLOOKUP(V41,Catalogos!$F:$G,2,0),200),IFERROR(VLOOKUP(W41,Catalogos!$F:$G,2,0),200)),Catalogos!$G$30:$H$57,2,0)</f>
        <v>#N/A</v>
      </c>
      <c r="O41" s="55">
        <f>VLOOKUP($F41,Catalogos!$A:$C,3,0)</f>
        <v>0</v>
      </c>
      <c r="P41" s="14" t="e">
        <f>+K41*D41</f>
        <v>#N/A</v>
      </c>
      <c r="Q41" s="20">
        <f>+H41-A41</f>
        <v>24</v>
      </c>
      <c r="R41" s="20" t="e">
        <f>+J41-A41</f>
        <v>#N/A</v>
      </c>
      <c r="S41" s="20" t="e">
        <f>IF(VLOOKUP($X41,Vector!$A:$C,4,0)&gt;0,"SI","NO")</f>
        <v>#N/A</v>
      </c>
      <c r="T41" s="67" t="e">
        <f>VLOOKUP($X41,Vector!$A:$I,6,0)</f>
        <v>#N/A</v>
      </c>
      <c r="U41" s="67" t="e">
        <f>VLOOKUP($X41,Vector!$A:$I,7,0)</f>
        <v>#N/A</v>
      </c>
      <c r="V41" s="67" t="e">
        <f>VLOOKUP($X41,Vector!$A:$I,8,0)</f>
        <v>#N/A</v>
      </c>
      <c r="W41" s="67" t="e">
        <f>VLOOKUP($X41,Vector!$A:$I,9,0)</f>
        <v>#N/A</v>
      </c>
      <c r="X41" s="13" t="str">
        <f>E41&amp;F41&amp;G41</f>
        <v>94BACMEXT11</v>
      </c>
      <c r="Y41" s="31"/>
    </row>
    <row r="42" spans="1:25" x14ac:dyDescent="0.25">
      <c r="A42" s="44">
        <v>41639</v>
      </c>
      <c r="B42" s="45">
        <v>120100000000</v>
      </c>
      <c r="C42" s="46" t="s">
        <v>171</v>
      </c>
      <c r="D42" s="47">
        <v>492505</v>
      </c>
      <c r="E42" s="46">
        <v>94</v>
      </c>
      <c r="F42" s="46" t="s">
        <v>31</v>
      </c>
      <c r="G42" s="48" t="s">
        <v>106</v>
      </c>
      <c r="H42" s="44">
        <v>41656</v>
      </c>
      <c r="I42" s="49" t="s">
        <v>474</v>
      </c>
      <c r="J42" s="59" t="e">
        <f>+VLOOKUP($X42,Vector!$A:$P,4,0)-$A42</f>
        <v>#N/A</v>
      </c>
      <c r="K42" s="59" t="e">
        <f>+VLOOKUP($X42,Vector!$A:$P,2,0)</f>
        <v>#N/A</v>
      </c>
      <c r="L42" s="59" t="e">
        <f>VLOOKUP(VLOOKUP($X42,Vector!$A:$P,5,0),Catalogos!K:L,2,0)</f>
        <v>#N/A</v>
      </c>
      <c r="M42" s="55" t="str">
        <f>IFERROR(VLOOKUP($F42,Catalogos!$A:$B,2,0),"VII")</f>
        <v>III</v>
      </c>
      <c r="N42" s="58" t="e">
        <f>VLOOKUP(MIN(IFERROR(VLOOKUP(T42,Catalogos!$F:$G,2,0),200),IFERROR(VLOOKUP(U42,Catalogos!$F:$G,2,0),200),IFERROR(VLOOKUP(V42,Catalogos!$F:$G,2,0),200),IFERROR(VLOOKUP(W42,Catalogos!$F:$G,2,0),200)),Catalogos!$G$30:$H$57,2,0)</f>
        <v>#N/A</v>
      </c>
      <c r="O42" s="55">
        <f>VLOOKUP($F42,Catalogos!$A:$C,3,0)</f>
        <v>0.2</v>
      </c>
      <c r="P42" s="14" t="e">
        <f>+K42*D42</f>
        <v>#N/A</v>
      </c>
      <c r="Q42" s="20">
        <f>+H42-A42</f>
        <v>17</v>
      </c>
      <c r="R42" s="20" t="e">
        <f>+J42-A42</f>
        <v>#N/A</v>
      </c>
      <c r="S42" s="20" t="e">
        <f>IF(VLOOKUP($X42,Vector!$A:$C,4,0)&gt;0,"SI","NO")</f>
        <v>#N/A</v>
      </c>
      <c r="T42" s="67" t="e">
        <f>VLOOKUP($X42,Vector!$A:$I,6,0)</f>
        <v>#N/A</v>
      </c>
      <c r="U42" s="67" t="e">
        <f>VLOOKUP($X42,Vector!$A:$I,7,0)</f>
        <v>#N/A</v>
      </c>
      <c r="V42" s="67" t="e">
        <f>VLOOKUP($X42,Vector!$A:$I,8,0)</f>
        <v>#N/A</v>
      </c>
      <c r="W42" s="67" t="e">
        <f>VLOOKUP($X42,Vector!$A:$I,9,0)</f>
        <v>#N/A</v>
      </c>
      <c r="X42" s="13" t="str">
        <f>E42&amp;F42&amp;G42</f>
        <v>94BACOMER11-2</v>
      </c>
      <c r="Y42" s="31"/>
    </row>
    <row r="43" spans="1:25" x14ac:dyDescent="0.25">
      <c r="A43" s="44">
        <v>41639</v>
      </c>
      <c r="B43" s="45">
        <v>120100000000</v>
      </c>
      <c r="C43" s="46" t="s">
        <v>171</v>
      </c>
      <c r="D43" s="47">
        <v>1000000</v>
      </c>
      <c r="E43" s="46">
        <v>94</v>
      </c>
      <c r="F43" s="46" t="s">
        <v>32</v>
      </c>
      <c r="G43" s="48" t="s">
        <v>111</v>
      </c>
      <c r="H43" s="44">
        <v>41662</v>
      </c>
      <c r="I43" s="49" t="s">
        <v>474</v>
      </c>
      <c r="J43" s="59" t="e">
        <f>+VLOOKUP($X43,Vector!$A:$P,4,0)-$A43</f>
        <v>#N/A</v>
      </c>
      <c r="K43" s="59" t="e">
        <f>+VLOOKUP($X43,Vector!$A:$P,2,0)</f>
        <v>#N/A</v>
      </c>
      <c r="L43" s="59" t="e">
        <f>VLOOKUP(VLOOKUP($X43,Vector!$A:$P,5,0),Catalogos!K:L,2,0)</f>
        <v>#N/A</v>
      </c>
      <c r="M43" s="55" t="str">
        <f>IFERROR(VLOOKUP($F43,Catalogos!$A:$B,2,0),"VII")</f>
        <v>III</v>
      </c>
      <c r="N43" s="58" t="e">
        <f>VLOOKUP(MIN(IFERROR(VLOOKUP(T43,Catalogos!$F:$G,2,0),200),IFERROR(VLOOKUP(U43,Catalogos!$F:$G,2,0),200),IFERROR(VLOOKUP(V43,Catalogos!$F:$G,2,0),200),IFERROR(VLOOKUP(W43,Catalogos!$F:$G,2,0),200)),Catalogos!$G$30:$H$57,2,0)</f>
        <v>#N/A</v>
      </c>
      <c r="O43" s="55">
        <f>VLOOKUP($F43,Catalogos!$A:$C,3,0)</f>
        <v>0.2</v>
      </c>
      <c r="P43" s="14" t="e">
        <f>+K43*D43</f>
        <v>#N/A</v>
      </c>
      <c r="Q43" s="20">
        <f>+H43-A43</f>
        <v>23</v>
      </c>
      <c r="R43" s="20" t="e">
        <f>+J43-A43</f>
        <v>#N/A</v>
      </c>
      <c r="S43" s="20" t="e">
        <f>IF(VLOOKUP($X43,Vector!$A:$C,4,0)&gt;0,"SI","NO")</f>
        <v>#N/A</v>
      </c>
      <c r="T43" s="67" t="e">
        <f>VLOOKUP($X43,Vector!$A:$I,6,0)</f>
        <v>#N/A</v>
      </c>
      <c r="U43" s="67" t="e">
        <f>VLOOKUP($X43,Vector!$A:$I,7,0)</f>
        <v>#N/A</v>
      </c>
      <c r="V43" s="67" t="e">
        <f>VLOOKUP($X43,Vector!$A:$I,8,0)</f>
        <v>#N/A</v>
      </c>
      <c r="W43" s="67" t="e">
        <f>VLOOKUP($X43,Vector!$A:$I,9,0)</f>
        <v>#N/A</v>
      </c>
      <c r="X43" s="13" t="str">
        <f>E43&amp;F43&amp;G43</f>
        <v>94BANAMEX10</v>
      </c>
      <c r="Y43" s="31"/>
    </row>
    <row r="44" spans="1:25" x14ac:dyDescent="0.25">
      <c r="A44" s="44">
        <v>41639</v>
      </c>
      <c r="B44" s="45">
        <v>120100000000</v>
      </c>
      <c r="C44" s="46" t="s">
        <v>171</v>
      </c>
      <c r="D44" s="47">
        <v>1000000</v>
      </c>
      <c r="E44" s="46">
        <v>94</v>
      </c>
      <c r="F44" s="46" t="s">
        <v>33</v>
      </c>
      <c r="G44" s="48" t="s">
        <v>109</v>
      </c>
      <c r="H44" s="44">
        <v>41641</v>
      </c>
      <c r="I44" s="49" t="s">
        <v>474</v>
      </c>
      <c r="J44" s="59" t="e">
        <f>+VLOOKUP($X44,Vector!$A:$P,4,0)-$A44</f>
        <v>#N/A</v>
      </c>
      <c r="K44" s="59" t="e">
        <f>+VLOOKUP($X44,Vector!$A:$P,2,0)</f>
        <v>#N/A</v>
      </c>
      <c r="L44" s="59" t="e">
        <f>VLOOKUP(VLOOKUP($X44,Vector!$A:$P,5,0),Catalogos!K:L,2,0)</f>
        <v>#N/A</v>
      </c>
      <c r="M44" s="55" t="str">
        <f>IFERROR(VLOOKUP($F44,Catalogos!$A:$B,2,0),"VII")</f>
        <v>IV</v>
      </c>
      <c r="N44" s="58" t="e">
        <f>VLOOKUP(MIN(IFERROR(VLOOKUP(T44,Catalogos!$F:$G,2,0),200),IFERROR(VLOOKUP(U44,Catalogos!$F:$G,2,0),200),IFERROR(VLOOKUP(V44,Catalogos!$F:$G,2,0),200),IFERROR(VLOOKUP(W44,Catalogos!$F:$G,2,0),200)),Catalogos!$G$30:$H$57,2,0)</f>
        <v>#N/A</v>
      </c>
      <c r="O44" s="55">
        <f>VLOOKUP($F44,Catalogos!$A:$C,3,0)</f>
        <v>0</v>
      </c>
      <c r="P44" s="14" t="e">
        <f>+K44*D44</f>
        <v>#N/A</v>
      </c>
      <c r="Q44" s="20">
        <f>+H44-A44</f>
        <v>2</v>
      </c>
      <c r="R44" s="20" t="e">
        <f>+J44-A44</f>
        <v>#N/A</v>
      </c>
      <c r="S44" s="20" t="e">
        <f>IF(VLOOKUP($X44,Vector!$A:$C,4,0)&gt;0,"SI","NO")</f>
        <v>#N/A</v>
      </c>
      <c r="T44" s="67" t="e">
        <f>VLOOKUP($X44,Vector!$A:$I,6,0)</f>
        <v>#N/A</v>
      </c>
      <c r="U44" s="67" t="e">
        <f>VLOOKUP($X44,Vector!$A:$I,7,0)</f>
        <v>#N/A</v>
      </c>
      <c r="V44" s="67" t="e">
        <f>VLOOKUP($X44,Vector!$A:$I,8,0)</f>
        <v>#N/A</v>
      </c>
      <c r="W44" s="67" t="e">
        <f>VLOOKUP($X44,Vector!$A:$I,9,0)</f>
        <v>#N/A</v>
      </c>
      <c r="X44" s="13" t="str">
        <f>E44&amp;F44&amp;G44</f>
        <v>94BANOB12-2</v>
      </c>
      <c r="Y44" s="31"/>
    </row>
    <row r="45" spans="1:25" x14ac:dyDescent="0.25">
      <c r="A45" s="44">
        <v>41639</v>
      </c>
      <c r="B45" s="45">
        <v>120100000000</v>
      </c>
      <c r="C45" s="46" t="s">
        <v>171</v>
      </c>
      <c r="D45" s="47">
        <v>2000000</v>
      </c>
      <c r="E45" s="46">
        <v>94</v>
      </c>
      <c r="F45" s="46" t="s">
        <v>34</v>
      </c>
      <c r="G45" s="48" t="s">
        <v>111</v>
      </c>
      <c r="H45" s="44">
        <v>41662</v>
      </c>
      <c r="I45" s="49" t="s">
        <v>474</v>
      </c>
      <c r="J45" s="59" t="e">
        <f>+VLOOKUP($X45,Vector!$A:$P,4,0)-$A45</f>
        <v>#N/A</v>
      </c>
      <c r="K45" s="59" t="e">
        <f>+VLOOKUP($X45,Vector!$A:$P,2,0)</f>
        <v>#N/A</v>
      </c>
      <c r="L45" s="59" t="e">
        <f>VLOOKUP(VLOOKUP($X45,Vector!$A:$P,5,0),Catalogos!K:L,2,0)</f>
        <v>#N/A</v>
      </c>
      <c r="M45" s="55" t="str">
        <f>IFERROR(VLOOKUP($F45,Catalogos!$A:$B,2,0),"VII")</f>
        <v>III</v>
      </c>
      <c r="N45" s="58" t="e">
        <f>VLOOKUP(MIN(IFERROR(VLOOKUP(T45,Catalogos!$F:$G,2,0),200),IFERROR(VLOOKUP(U45,Catalogos!$F:$G,2,0),200),IFERROR(VLOOKUP(V45,Catalogos!$F:$G,2,0),200),IFERROR(VLOOKUP(W45,Catalogos!$F:$G,2,0),200)),Catalogos!$G$30:$H$57,2,0)</f>
        <v>#N/A</v>
      </c>
      <c r="O45" s="55">
        <f>VLOOKUP($F45,Catalogos!$A:$C,3,0)</f>
        <v>0.2</v>
      </c>
      <c r="P45" s="14" t="e">
        <f>+K45*D45</f>
        <v>#N/A</v>
      </c>
      <c r="Q45" s="20">
        <f>+H45-A45</f>
        <v>23</v>
      </c>
      <c r="R45" s="20" t="e">
        <f>+J45-A45</f>
        <v>#N/A</v>
      </c>
      <c r="S45" s="20" t="e">
        <f>IF(VLOOKUP($X45,Vector!$A:$C,4,0)&gt;0,"SI","NO")</f>
        <v>#N/A</v>
      </c>
      <c r="T45" s="67" t="e">
        <f>VLOOKUP($X45,Vector!$A:$I,6,0)</f>
        <v>#N/A</v>
      </c>
      <c r="U45" s="67" t="e">
        <f>VLOOKUP($X45,Vector!$A:$I,7,0)</f>
        <v>#N/A</v>
      </c>
      <c r="V45" s="67" t="e">
        <f>VLOOKUP($X45,Vector!$A:$I,8,0)</f>
        <v>#N/A</v>
      </c>
      <c r="W45" s="67" t="e">
        <f>VLOOKUP($X45,Vector!$A:$I,9,0)</f>
        <v>#N/A</v>
      </c>
      <c r="X45" s="13" t="str">
        <f>E45&amp;F45&amp;G45</f>
        <v>94BINBUR10</v>
      </c>
      <c r="Y45" s="31"/>
    </row>
    <row r="46" spans="1:25" x14ac:dyDescent="0.25">
      <c r="A46" s="44">
        <v>41639</v>
      </c>
      <c r="B46" s="45">
        <v>120100000000</v>
      </c>
      <c r="C46" s="46" t="s">
        <v>171</v>
      </c>
      <c r="D46" s="47">
        <v>1000000</v>
      </c>
      <c r="E46" s="46">
        <v>94</v>
      </c>
      <c r="F46" s="46" t="s">
        <v>34</v>
      </c>
      <c r="G46" s="48" t="s">
        <v>106</v>
      </c>
      <c r="H46" s="44">
        <v>41655</v>
      </c>
      <c r="I46" s="49" t="s">
        <v>474</v>
      </c>
      <c r="J46" s="59" t="e">
        <f>+VLOOKUP($X46,Vector!$A:$P,4,0)-$A46</f>
        <v>#N/A</v>
      </c>
      <c r="K46" s="59" t="e">
        <f>+VLOOKUP($X46,Vector!$A:$P,2,0)</f>
        <v>#N/A</v>
      </c>
      <c r="L46" s="59" t="e">
        <f>VLOOKUP(VLOOKUP($X46,Vector!$A:$P,5,0),Catalogos!K:L,2,0)</f>
        <v>#N/A</v>
      </c>
      <c r="M46" s="55" t="str">
        <f>IFERROR(VLOOKUP($F46,Catalogos!$A:$B,2,0),"VII")</f>
        <v>III</v>
      </c>
      <c r="N46" s="58" t="e">
        <f>VLOOKUP(MIN(IFERROR(VLOOKUP(T46,Catalogos!$F:$G,2,0),200),IFERROR(VLOOKUP(U46,Catalogos!$F:$G,2,0),200),IFERROR(VLOOKUP(V46,Catalogos!$F:$G,2,0),200),IFERROR(VLOOKUP(W46,Catalogos!$F:$G,2,0),200)),Catalogos!$G$30:$H$57,2,0)</f>
        <v>#N/A</v>
      </c>
      <c r="O46" s="55">
        <f>VLOOKUP($F46,Catalogos!$A:$C,3,0)</f>
        <v>0.2</v>
      </c>
      <c r="P46" s="14" t="e">
        <f>+K46*D46</f>
        <v>#N/A</v>
      </c>
      <c r="Q46" s="20">
        <f>+H46-A46</f>
        <v>16</v>
      </c>
      <c r="R46" s="20" t="e">
        <f>+J46-A46</f>
        <v>#N/A</v>
      </c>
      <c r="S46" s="20" t="e">
        <f>IF(VLOOKUP($X46,Vector!$A:$C,4,0)&gt;0,"SI","NO")</f>
        <v>#N/A</v>
      </c>
      <c r="T46" s="67" t="e">
        <f>VLOOKUP($X46,Vector!$A:$I,6,0)</f>
        <v>#N/A</v>
      </c>
      <c r="U46" s="67" t="e">
        <f>VLOOKUP($X46,Vector!$A:$I,7,0)</f>
        <v>#N/A</v>
      </c>
      <c r="V46" s="67" t="e">
        <f>VLOOKUP($X46,Vector!$A:$I,8,0)</f>
        <v>#N/A</v>
      </c>
      <c r="W46" s="67" t="e">
        <f>VLOOKUP($X46,Vector!$A:$I,9,0)</f>
        <v>#N/A</v>
      </c>
      <c r="X46" s="13" t="str">
        <f>E46&amp;F46&amp;G46</f>
        <v>94BINBUR11-2</v>
      </c>
      <c r="Y46" s="31"/>
    </row>
    <row r="47" spans="1:25" x14ac:dyDescent="0.25">
      <c r="A47" s="44">
        <v>41639</v>
      </c>
      <c r="B47" s="45">
        <v>120100000000</v>
      </c>
      <c r="C47" s="46" t="s">
        <v>171</v>
      </c>
      <c r="D47" s="47">
        <v>700000</v>
      </c>
      <c r="E47" s="46">
        <v>94</v>
      </c>
      <c r="F47" s="46" t="s">
        <v>34</v>
      </c>
      <c r="G47" s="48" t="s">
        <v>112</v>
      </c>
      <c r="H47" s="44">
        <v>41641</v>
      </c>
      <c r="I47" s="49" t="s">
        <v>474</v>
      </c>
      <c r="J47" s="59" t="e">
        <f>+VLOOKUP($X47,Vector!$A:$P,4,0)-$A47</f>
        <v>#N/A</v>
      </c>
      <c r="K47" s="59" t="e">
        <f>+VLOOKUP($X47,Vector!$A:$P,2,0)</f>
        <v>#N/A</v>
      </c>
      <c r="L47" s="59" t="e">
        <f>VLOOKUP(VLOOKUP($X47,Vector!$A:$P,5,0),Catalogos!K:L,2,0)</f>
        <v>#N/A</v>
      </c>
      <c r="M47" s="55" t="str">
        <f>IFERROR(VLOOKUP($F47,Catalogos!$A:$B,2,0),"VII")</f>
        <v>III</v>
      </c>
      <c r="N47" s="58" t="e">
        <f>VLOOKUP(MIN(IFERROR(VLOOKUP(T47,Catalogos!$F:$G,2,0),200),IFERROR(VLOOKUP(U47,Catalogos!$F:$G,2,0),200),IFERROR(VLOOKUP(V47,Catalogos!$F:$G,2,0),200),IFERROR(VLOOKUP(W47,Catalogos!$F:$G,2,0),200)),Catalogos!$G$30:$H$57,2,0)</f>
        <v>#N/A</v>
      </c>
      <c r="O47" s="55">
        <f>VLOOKUP($F47,Catalogos!$A:$C,3,0)</f>
        <v>0.2</v>
      </c>
      <c r="P47" s="14" t="e">
        <f>+K47*D47</f>
        <v>#N/A</v>
      </c>
      <c r="Q47" s="20">
        <f>+H47-A47</f>
        <v>2</v>
      </c>
      <c r="R47" s="20" t="e">
        <f>+J47-A47</f>
        <v>#N/A</v>
      </c>
      <c r="S47" s="20" t="e">
        <f>IF(VLOOKUP($X47,Vector!$A:$C,4,0)&gt;0,"SI","NO")</f>
        <v>#N/A</v>
      </c>
      <c r="T47" s="67" t="e">
        <f>VLOOKUP($X47,Vector!$A:$I,6,0)</f>
        <v>#N/A</v>
      </c>
      <c r="U47" s="67" t="e">
        <f>VLOOKUP($X47,Vector!$A:$I,7,0)</f>
        <v>#N/A</v>
      </c>
      <c r="V47" s="67" t="e">
        <f>VLOOKUP($X47,Vector!$A:$I,8,0)</f>
        <v>#N/A</v>
      </c>
      <c r="W47" s="67" t="e">
        <f>VLOOKUP($X47,Vector!$A:$I,9,0)</f>
        <v>#N/A</v>
      </c>
      <c r="X47" s="13" t="str">
        <f>E47&amp;F47&amp;G47</f>
        <v>94BINBUR11-4</v>
      </c>
      <c r="Y47" s="31"/>
    </row>
    <row r="48" spans="1:25" x14ac:dyDescent="0.25">
      <c r="A48" s="44">
        <v>41639</v>
      </c>
      <c r="B48" s="45">
        <v>120100000000</v>
      </c>
      <c r="C48" s="46" t="s">
        <v>171</v>
      </c>
      <c r="D48" s="47">
        <v>1500000</v>
      </c>
      <c r="E48" s="46">
        <v>94</v>
      </c>
      <c r="F48" s="46" t="s">
        <v>34</v>
      </c>
      <c r="G48" s="48" t="s">
        <v>109</v>
      </c>
      <c r="H48" s="44">
        <v>41641</v>
      </c>
      <c r="I48" s="49" t="s">
        <v>474</v>
      </c>
      <c r="J48" s="59" t="e">
        <f>+VLOOKUP($X48,Vector!$A:$P,4,0)-$A48</f>
        <v>#N/A</v>
      </c>
      <c r="K48" s="59" t="e">
        <f>+VLOOKUP($X48,Vector!$A:$P,2,0)</f>
        <v>#N/A</v>
      </c>
      <c r="L48" s="59" t="e">
        <f>VLOOKUP(VLOOKUP($X48,Vector!$A:$P,5,0),Catalogos!K:L,2,0)</f>
        <v>#N/A</v>
      </c>
      <c r="M48" s="55" t="str">
        <f>IFERROR(VLOOKUP($F48,Catalogos!$A:$B,2,0),"VII")</f>
        <v>III</v>
      </c>
      <c r="N48" s="58" t="e">
        <f>VLOOKUP(MIN(IFERROR(VLOOKUP(T48,Catalogos!$F:$G,2,0),200),IFERROR(VLOOKUP(U48,Catalogos!$F:$G,2,0),200),IFERROR(VLOOKUP(V48,Catalogos!$F:$G,2,0),200),IFERROR(VLOOKUP(W48,Catalogos!$F:$G,2,0),200)),Catalogos!$G$30:$H$57,2,0)</f>
        <v>#N/A</v>
      </c>
      <c r="O48" s="55">
        <f>VLOOKUP($F48,Catalogos!$A:$C,3,0)</f>
        <v>0.2</v>
      </c>
      <c r="P48" s="14" t="e">
        <f>+K48*D48</f>
        <v>#N/A</v>
      </c>
      <c r="Q48" s="20">
        <f>+H48-A48</f>
        <v>2</v>
      </c>
      <c r="R48" s="20" t="e">
        <f>+J48-A48</f>
        <v>#N/A</v>
      </c>
      <c r="S48" s="20" t="e">
        <f>IF(VLOOKUP($X48,Vector!$A:$C,4,0)&gt;0,"SI","NO")</f>
        <v>#N/A</v>
      </c>
      <c r="T48" s="67" t="e">
        <f>VLOOKUP($X48,Vector!$A:$I,6,0)</f>
        <v>#N/A</v>
      </c>
      <c r="U48" s="67" t="e">
        <f>VLOOKUP($X48,Vector!$A:$I,7,0)</f>
        <v>#N/A</v>
      </c>
      <c r="V48" s="67" t="e">
        <f>VLOOKUP($X48,Vector!$A:$I,8,0)</f>
        <v>#N/A</v>
      </c>
      <c r="W48" s="67" t="e">
        <f>VLOOKUP($X48,Vector!$A:$I,9,0)</f>
        <v>#N/A</v>
      </c>
      <c r="X48" s="13" t="str">
        <f>E48&amp;F48&amp;G48</f>
        <v>94BINBUR12-2</v>
      </c>
      <c r="Y48" s="31"/>
    </row>
    <row r="49" spans="1:25" x14ac:dyDescent="0.25">
      <c r="A49" s="44">
        <v>41639</v>
      </c>
      <c r="B49" s="45">
        <v>120100000000</v>
      </c>
      <c r="C49" s="46" t="s">
        <v>171</v>
      </c>
      <c r="D49" s="47">
        <v>1000000</v>
      </c>
      <c r="E49" s="46">
        <v>94</v>
      </c>
      <c r="F49" s="46" t="s">
        <v>34</v>
      </c>
      <c r="G49" s="48" t="s">
        <v>113</v>
      </c>
      <c r="H49" s="44">
        <v>41662</v>
      </c>
      <c r="I49" s="49" t="s">
        <v>474</v>
      </c>
      <c r="J49" s="59" t="e">
        <f>+VLOOKUP($X49,Vector!$A:$P,4,0)-$A49</f>
        <v>#N/A</v>
      </c>
      <c r="K49" s="59" t="e">
        <f>+VLOOKUP($X49,Vector!$A:$P,2,0)</f>
        <v>#N/A</v>
      </c>
      <c r="L49" s="59" t="e">
        <f>VLOOKUP(VLOOKUP($X49,Vector!$A:$P,5,0),Catalogos!K:L,2,0)</f>
        <v>#N/A</v>
      </c>
      <c r="M49" s="55" t="str">
        <f>IFERROR(VLOOKUP($F49,Catalogos!$A:$B,2,0),"VII")</f>
        <v>III</v>
      </c>
      <c r="N49" s="58" t="e">
        <f>VLOOKUP(MIN(IFERROR(VLOOKUP(T49,Catalogos!$F:$G,2,0),200),IFERROR(VLOOKUP(U49,Catalogos!$F:$G,2,0),200),IFERROR(VLOOKUP(V49,Catalogos!$F:$G,2,0),200),IFERROR(VLOOKUP(W49,Catalogos!$F:$G,2,0),200)),Catalogos!$G$30:$H$57,2,0)</f>
        <v>#N/A</v>
      </c>
      <c r="O49" s="55">
        <f>VLOOKUP($F49,Catalogos!$A:$C,3,0)</f>
        <v>0.2</v>
      </c>
      <c r="P49" s="14" t="e">
        <f>+K49*D49</f>
        <v>#N/A</v>
      </c>
      <c r="Q49" s="20">
        <f>+H49-A49</f>
        <v>23</v>
      </c>
      <c r="R49" s="20" t="e">
        <f>+J49-A49</f>
        <v>#N/A</v>
      </c>
      <c r="S49" s="20" t="e">
        <f>IF(VLOOKUP($X49,Vector!$A:$C,4,0)&gt;0,"SI","NO")</f>
        <v>#N/A</v>
      </c>
      <c r="T49" s="67" t="e">
        <f>VLOOKUP($X49,Vector!$A:$I,6,0)</f>
        <v>#N/A</v>
      </c>
      <c r="U49" s="67" t="e">
        <f>VLOOKUP($X49,Vector!$A:$I,7,0)</f>
        <v>#N/A</v>
      </c>
      <c r="V49" s="67" t="e">
        <f>VLOOKUP($X49,Vector!$A:$I,8,0)</f>
        <v>#N/A</v>
      </c>
      <c r="W49" s="67" t="e">
        <f>VLOOKUP($X49,Vector!$A:$I,9,0)</f>
        <v>#N/A</v>
      </c>
      <c r="X49" s="13" t="str">
        <f>E49&amp;F49&amp;G49</f>
        <v>94BINBUR12-4</v>
      </c>
      <c r="Y49" s="31"/>
    </row>
    <row r="50" spans="1:25" x14ac:dyDescent="0.25">
      <c r="A50" s="44">
        <v>41639</v>
      </c>
      <c r="B50" s="45">
        <v>120100000000</v>
      </c>
      <c r="C50" s="46" t="s">
        <v>171</v>
      </c>
      <c r="D50" s="47">
        <v>2000000</v>
      </c>
      <c r="E50" s="46">
        <v>94</v>
      </c>
      <c r="F50" s="46" t="s">
        <v>34</v>
      </c>
      <c r="G50" s="48" t="s">
        <v>114</v>
      </c>
      <c r="H50" s="44">
        <v>41662</v>
      </c>
      <c r="I50" s="49" t="s">
        <v>474</v>
      </c>
      <c r="J50" s="59" t="e">
        <f>+VLOOKUP($X50,Vector!$A:$P,4,0)-$A50</f>
        <v>#N/A</v>
      </c>
      <c r="K50" s="59" t="e">
        <f>+VLOOKUP($X50,Vector!$A:$P,2,0)</f>
        <v>#N/A</v>
      </c>
      <c r="L50" s="59" t="e">
        <f>VLOOKUP(VLOOKUP($X50,Vector!$A:$P,5,0),Catalogos!K:L,2,0)</f>
        <v>#N/A</v>
      </c>
      <c r="M50" s="55" t="str">
        <f>IFERROR(VLOOKUP($F50,Catalogos!$A:$B,2,0),"VII")</f>
        <v>III</v>
      </c>
      <c r="N50" s="58" t="e">
        <f>VLOOKUP(MIN(IFERROR(VLOOKUP(T50,Catalogos!$F:$G,2,0),200),IFERROR(VLOOKUP(U50,Catalogos!$F:$G,2,0),200),IFERROR(VLOOKUP(V50,Catalogos!$F:$G,2,0),200),IFERROR(VLOOKUP(W50,Catalogos!$F:$G,2,0),200)),Catalogos!$G$30:$H$57,2,0)</f>
        <v>#N/A</v>
      </c>
      <c r="O50" s="55">
        <f>VLOOKUP($F50,Catalogos!$A:$C,3,0)</f>
        <v>0.2</v>
      </c>
      <c r="P50" s="14" t="e">
        <f>+K50*D50</f>
        <v>#N/A</v>
      </c>
      <c r="Q50" s="20">
        <f>+H50-A50</f>
        <v>23</v>
      </c>
      <c r="R50" s="20" t="e">
        <f>+J50-A50</f>
        <v>#N/A</v>
      </c>
      <c r="S50" s="20" t="e">
        <f>IF(VLOOKUP($X50,Vector!$A:$C,4,0)&gt;0,"SI","NO")</f>
        <v>#N/A</v>
      </c>
      <c r="T50" s="67" t="e">
        <f>VLOOKUP($X50,Vector!$A:$I,6,0)</f>
        <v>#N/A</v>
      </c>
      <c r="U50" s="67" t="e">
        <f>VLOOKUP($X50,Vector!$A:$I,7,0)</f>
        <v>#N/A</v>
      </c>
      <c r="V50" s="67" t="e">
        <f>VLOOKUP($X50,Vector!$A:$I,8,0)</f>
        <v>#N/A</v>
      </c>
      <c r="W50" s="67" t="e">
        <f>VLOOKUP($X50,Vector!$A:$I,9,0)</f>
        <v>#N/A</v>
      </c>
      <c r="X50" s="13" t="str">
        <f>E50&amp;F50&amp;G50</f>
        <v>94BINBUR12-5</v>
      </c>
      <c r="Y50" s="31"/>
    </row>
    <row r="51" spans="1:25" x14ac:dyDescent="0.25">
      <c r="A51" s="44">
        <v>41639</v>
      </c>
      <c r="B51" s="45">
        <v>120100000000</v>
      </c>
      <c r="C51" s="46" t="s">
        <v>171</v>
      </c>
      <c r="D51" s="47">
        <v>1500000</v>
      </c>
      <c r="E51" s="46">
        <v>94</v>
      </c>
      <c r="F51" s="46" t="s">
        <v>35</v>
      </c>
      <c r="G51" s="48" t="s">
        <v>104</v>
      </c>
      <c r="H51" s="44">
        <v>41662</v>
      </c>
      <c r="I51" s="49" t="s">
        <v>474</v>
      </c>
      <c r="J51" s="59" t="e">
        <f>+VLOOKUP($X51,Vector!$A:$P,4,0)-$A51</f>
        <v>#N/A</v>
      </c>
      <c r="K51" s="59" t="e">
        <f>+VLOOKUP($X51,Vector!$A:$P,2,0)</f>
        <v>#N/A</v>
      </c>
      <c r="L51" s="59" t="e">
        <f>VLOOKUP(VLOOKUP($X51,Vector!$A:$P,5,0),Catalogos!K:L,2,0)</f>
        <v>#N/A</v>
      </c>
      <c r="M51" s="55" t="str">
        <f>IFERROR(VLOOKUP($F51,Catalogos!$A:$B,2,0),"VII")</f>
        <v>III</v>
      </c>
      <c r="N51" s="58" t="e">
        <f>VLOOKUP(MIN(IFERROR(VLOOKUP(T51,Catalogos!$F:$G,2,0),200),IFERROR(VLOOKUP(U51,Catalogos!$F:$G,2,0),200),IFERROR(VLOOKUP(V51,Catalogos!$F:$G,2,0),200),IFERROR(VLOOKUP(W51,Catalogos!$F:$G,2,0),200)),Catalogos!$G$30:$H$57,2,0)</f>
        <v>#N/A</v>
      </c>
      <c r="O51" s="55">
        <f>VLOOKUP($F51,Catalogos!$A:$C,3,0)</f>
        <v>0.2</v>
      </c>
      <c r="P51" s="14" t="e">
        <f>+K51*D51</f>
        <v>#N/A</v>
      </c>
      <c r="Q51" s="20">
        <f>+H51-A51</f>
        <v>23</v>
      </c>
      <c r="R51" s="20" t="e">
        <f>+J51-A51</f>
        <v>#N/A</v>
      </c>
      <c r="S51" s="20" t="e">
        <f>IF(VLOOKUP($X51,Vector!$A:$C,4,0)&gt;0,"SI","NO")</f>
        <v>#N/A</v>
      </c>
      <c r="T51" s="67" t="e">
        <f>VLOOKUP($X51,Vector!$A:$I,6,0)</f>
        <v>#N/A</v>
      </c>
      <c r="U51" s="67" t="e">
        <f>VLOOKUP($X51,Vector!$A:$I,7,0)</f>
        <v>#N/A</v>
      </c>
      <c r="V51" s="67" t="e">
        <f>VLOOKUP($X51,Vector!$A:$I,8,0)</f>
        <v>#N/A</v>
      </c>
      <c r="W51" s="67" t="e">
        <f>VLOOKUP($X51,Vector!$A:$I,9,0)</f>
        <v>#N/A</v>
      </c>
      <c r="X51" s="13" t="str">
        <f>E51&amp;F51&amp;G51</f>
        <v>94BINTER13</v>
      </c>
      <c r="Y51" s="31"/>
    </row>
    <row r="52" spans="1:25" x14ac:dyDescent="0.25">
      <c r="A52" s="44">
        <v>41639</v>
      </c>
      <c r="B52" s="45">
        <v>120100000000</v>
      </c>
      <c r="C52" s="46" t="s">
        <v>171</v>
      </c>
      <c r="D52" s="47">
        <v>1000000</v>
      </c>
      <c r="E52" s="46">
        <v>94</v>
      </c>
      <c r="F52" s="46" t="s">
        <v>35</v>
      </c>
      <c r="G52" s="48" t="s">
        <v>115</v>
      </c>
      <c r="H52" s="44">
        <v>41648</v>
      </c>
      <c r="I52" s="49" t="s">
        <v>474</v>
      </c>
      <c r="J52" s="59" t="e">
        <f>+VLOOKUP($X52,Vector!$A:$P,4,0)-$A52</f>
        <v>#N/A</v>
      </c>
      <c r="K52" s="59" t="e">
        <f>+VLOOKUP($X52,Vector!$A:$P,2,0)</f>
        <v>#N/A</v>
      </c>
      <c r="L52" s="59" t="e">
        <f>VLOOKUP(VLOOKUP($X52,Vector!$A:$P,5,0),Catalogos!K:L,2,0)</f>
        <v>#N/A</v>
      </c>
      <c r="M52" s="55" t="str">
        <f>IFERROR(VLOOKUP($F52,Catalogos!$A:$B,2,0),"VII")</f>
        <v>III</v>
      </c>
      <c r="N52" s="58" t="e">
        <f>VLOOKUP(MIN(IFERROR(VLOOKUP(T52,Catalogos!$F:$G,2,0),200),IFERROR(VLOOKUP(U52,Catalogos!$F:$G,2,0),200),IFERROR(VLOOKUP(V52,Catalogos!$F:$G,2,0),200),IFERROR(VLOOKUP(W52,Catalogos!$F:$G,2,0),200)),Catalogos!$G$30:$H$57,2,0)</f>
        <v>#N/A</v>
      </c>
      <c r="O52" s="55">
        <f>VLOOKUP($F52,Catalogos!$A:$C,3,0)</f>
        <v>0.2</v>
      </c>
      <c r="P52" s="14" t="e">
        <f>+K52*D52</f>
        <v>#N/A</v>
      </c>
      <c r="Q52" s="20">
        <f>+H52-A52</f>
        <v>9</v>
      </c>
      <c r="R52" s="20" t="e">
        <f>+J52-A52</f>
        <v>#N/A</v>
      </c>
      <c r="S52" s="20" t="e">
        <f>IF(VLOOKUP($X52,Vector!$A:$C,4,0)&gt;0,"SI","NO")</f>
        <v>#N/A</v>
      </c>
      <c r="T52" s="67" t="e">
        <f>VLOOKUP($X52,Vector!$A:$I,6,0)</f>
        <v>#N/A</v>
      </c>
      <c r="U52" s="67" t="e">
        <f>VLOOKUP($X52,Vector!$A:$I,7,0)</f>
        <v>#N/A</v>
      </c>
      <c r="V52" s="67" t="e">
        <f>VLOOKUP($X52,Vector!$A:$I,8,0)</f>
        <v>#N/A</v>
      </c>
      <c r="W52" s="67" t="e">
        <f>VLOOKUP($X52,Vector!$A:$I,9,0)</f>
        <v>#N/A</v>
      </c>
      <c r="X52" s="13" t="str">
        <f>E52&amp;F52&amp;G52</f>
        <v>94BINTER13-3</v>
      </c>
      <c r="Y52" s="31"/>
    </row>
    <row r="53" spans="1:25" x14ac:dyDescent="0.25">
      <c r="A53" s="44">
        <v>41639</v>
      </c>
      <c r="B53" s="45">
        <v>120100000000</v>
      </c>
      <c r="C53" s="46" t="s">
        <v>171</v>
      </c>
      <c r="D53" s="47">
        <v>1250000</v>
      </c>
      <c r="E53" s="46">
        <v>94</v>
      </c>
      <c r="F53" s="46" t="s">
        <v>36</v>
      </c>
      <c r="G53" s="48" t="s">
        <v>108</v>
      </c>
      <c r="H53" s="44">
        <v>41666</v>
      </c>
      <c r="I53" s="49" t="s">
        <v>474</v>
      </c>
      <c r="J53" s="59" t="e">
        <f>+VLOOKUP($X53,Vector!$A:$P,4,0)-$A53</f>
        <v>#N/A</v>
      </c>
      <c r="K53" s="59" t="e">
        <f>+VLOOKUP($X53,Vector!$A:$P,2,0)</f>
        <v>#N/A</v>
      </c>
      <c r="L53" s="59" t="e">
        <f>VLOOKUP(VLOOKUP($X53,Vector!$A:$P,5,0),Catalogos!K:L,2,0)</f>
        <v>#N/A</v>
      </c>
      <c r="M53" s="55" t="str">
        <f>IFERROR(VLOOKUP($F53,Catalogos!$A:$B,2,0),"VII")</f>
        <v>III</v>
      </c>
      <c r="N53" s="58" t="e">
        <f>VLOOKUP(MIN(IFERROR(VLOOKUP(T53,Catalogos!$F:$G,2,0),200),IFERROR(VLOOKUP(U53,Catalogos!$F:$G,2,0),200),IFERROR(VLOOKUP(V53,Catalogos!$F:$G,2,0),200),IFERROR(VLOOKUP(W53,Catalogos!$F:$G,2,0),200)),Catalogos!$G$30:$H$57,2,0)</f>
        <v>#N/A</v>
      </c>
      <c r="O53" s="55">
        <f>VLOOKUP($F53,Catalogos!$A:$C,3,0)</f>
        <v>0.2</v>
      </c>
      <c r="P53" s="14" t="e">
        <f>+K53*D53</f>
        <v>#N/A</v>
      </c>
      <c r="Q53" s="20">
        <f>+H53-A53</f>
        <v>27</v>
      </c>
      <c r="R53" s="20" t="e">
        <f>+J53-A53</f>
        <v>#N/A</v>
      </c>
      <c r="S53" s="20" t="e">
        <f>IF(VLOOKUP($X53,Vector!$A:$C,4,0)&gt;0,"SI","NO")</f>
        <v>#N/A</v>
      </c>
      <c r="T53" s="67" t="e">
        <f>VLOOKUP($X53,Vector!$A:$I,6,0)</f>
        <v>#N/A</v>
      </c>
      <c r="U53" s="67" t="e">
        <f>VLOOKUP($X53,Vector!$A:$I,7,0)</f>
        <v>#N/A</v>
      </c>
      <c r="V53" s="67" t="e">
        <f>VLOOKUP($X53,Vector!$A:$I,8,0)</f>
        <v>#N/A</v>
      </c>
      <c r="W53" s="67" t="e">
        <f>VLOOKUP($X53,Vector!$A:$I,9,0)</f>
        <v>#N/A</v>
      </c>
      <c r="X53" s="13" t="str">
        <f>E53&amp;F53&amp;G53</f>
        <v>94BSANT11</v>
      </c>
      <c r="Y53" s="31"/>
    </row>
    <row r="54" spans="1:25" x14ac:dyDescent="0.25">
      <c r="A54" s="44">
        <v>41639</v>
      </c>
      <c r="B54" s="45">
        <v>120100000000</v>
      </c>
      <c r="C54" s="46" t="s">
        <v>171</v>
      </c>
      <c r="D54" s="47">
        <v>1500000</v>
      </c>
      <c r="E54" s="46">
        <v>94</v>
      </c>
      <c r="F54" s="46" t="s">
        <v>37</v>
      </c>
      <c r="G54" s="48" t="s">
        <v>111</v>
      </c>
      <c r="H54" s="44">
        <v>41641</v>
      </c>
      <c r="I54" s="49" t="s">
        <v>474</v>
      </c>
      <c r="J54" s="59" t="e">
        <f>+VLOOKUP($X54,Vector!$A:$P,4,0)-$A54</f>
        <v>#N/A</v>
      </c>
      <c r="K54" s="59" t="e">
        <f>+VLOOKUP($X54,Vector!$A:$P,2,0)</f>
        <v>#N/A</v>
      </c>
      <c r="L54" s="59" t="e">
        <f>VLOOKUP(VLOOKUP($X54,Vector!$A:$P,5,0),Catalogos!K:L,2,0)</f>
        <v>#N/A</v>
      </c>
      <c r="M54" s="55" t="str">
        <f>IFERROR(VLOOKUP($F54,Catalogos!$A:$B,2,0),"VII")</f>
        <v>III</v>
      </c>
      <c r="N54" s="58" t="e">
        <f>VLOOKUP(MIN(IFERROR(VLOOKUP(T54,Catalogos!$F:$G,2,0),200),IFERROR(VLOOKUP(U54,Catalogos!$F:$G,2,0),200),IFERROR(VLOOKUP(V54,Catalogos!$F:$G,2,0),200),IFERROR(VLOOKUP(W54,Catalogos!$F:$G,2,0),200)),Catalogos!$G$30:$H$57,2,0)</f>
        <v>#N/A</v>
      </c>
      <c r="O54" s="55">
        <f>VLOOKUP($F54,Catalogos!$A:$C,3,0)</f>
        <v>0.2</v>
      </c>
      <c r="P54" s="14" t="e">
        <f>+K54*D54</f>
        <v>#N/A</v>
      </c>
      <c r="Q54" s="20">
        <f>+H54-A54</f>
        <v>2</v>
      </c>
      <c r="R54" s="20" t="e">
        <f>+J54-A54</f>
        <v>#N/A</v>
      </c>
      <c r="S54" s="20" t="e">
        <f>IF(VLOOKUP($X54,Vector!$A:$C,4,0)&gt;0,"SI","NO")</f>
        <v>#N/A</v>
      </c>
      <c r="T54" s="67" t="e">
        <f>VLOOKUP($X54,Vector!$A:$I,6,0)</f>
        <v>#N/A</v>
      </c>
      <c r="U54" s="67" t="e">
        <f>VLOOKUP($X54,Vector!$A:$I,7,0)</f>
        <v>#N/A</v>
      </c>
      <c r="V54" s="67" t="e">
        <f>VLOOKUP($X54,Vector!$A:$I,8,0)</f>
        <v>#N/A</v>
      </c>
      <c r="W54" s="67" t="e">
        <f>VLOOKUP($X54,Vector!$A:$I,9,0)</f>
        <v>#N/A</v>
      </c>
      <c r="X54" s="13" t="str">
        <f>E54&amp;F54&amp;G54</f>
        <v>94COMPART10</v>
      </c>
      <c r="Y54" s="31"/>
    </row>
    <row r="55" spans="1:25" x14ac:dyDescent="0.25">
      <c r="A55" s="44">
        <v>41639</v>
      </c>
      <c r="B55" s="45">
        <v>120100000000</v>
      </c>
      <c r="C55" s="46" t="s">
        <v>171</v>
      </c>
      <c r="D55" s="47">
        <v>1491558</v>
      </c>
      <c r="E55" s="46">
        <v>94</v>
      </c>
      <c r="F55" s="46" t="s">
        <v>37</v>
      </c>
      <c r="G55" s="48" t="s">
        <v>107</v>
      </c>
      <c r="H55" s="44">
        <v>41649</v>
      </c>
      <c r="I55" s="49" t="s">
        <v>474</v>
      </c>
      <c r="J55" s="59" t="e">
        <f>+VLOOKUP($X55,Vector!$A:$P,4,0)-$A55</f>
        <v>#N/A</v>
      </c>
      <c r="K55" s="59" t="e">
        <f>+VLOOKUP($X55,Vector!$A:$P,2,0)</f>
        <v>#N/A</v>
      </c>
      <c r="L55" s="59" t="e">
        <f>VLOOKUP(VLOOKUP($X55,Vector!$A:$P,5,0),Catalogos!K:L,2,0)</f>
        <v>#N/A</v>
      </c>
      <c r="M55" s="55" t="str">
        <f>IFERROR(VLOOKUP($F55,Catalogos!$A:$B,2,0),"VII")</f>
        <v>III</v>
      </c>
      <c r="N55" s="58" t="e">
        <f>VLOOKUP(MIN(IFERROR(VLOOKUP(T55,Catalogos!$F:$G,2,0),200),IFERROR(VLOOKUP(U55,Catalogos!$F:$G,2,0),200),IFERROR(VLOOKUP(V55,Catalogos!$F:$G,2,0),200),IFERROR(VLOOKUP(W55,Catalogos!$F:$G,2,0),200)),Catalogos!$G$30:$H$57,2,0)</f>
        <v>#N/A</v>
      </c>
      <c r="O55" s="55">
        <f>VLOOKUP($F55,Catalogos!$A:$C,3,0)</f>
        <v>0.2</v>
      </c>
      <c r="P55" s="14" t="e">
        <f>+K55*D55</f>
        <v>#N/A</v>
      </c>
      <c r="Q55" s="20">
        <f>+H55-A55</f>
        <v>10</v>
      </c>
      <c r="R55" s="20" t="e">
        <f>+J55-A55</f>
        <v>#N/A</v>
      </c>
      <c r="S55" s="20" t="e">
        <f>IF(VLOOKUP($X55,Vector!$A:$C,4,0)&gt;0,"SI","NO")</f>
        <v>#N/A</v>
      </c>
      <c r="T55" s="67" t="e">
        <f>VLOOKUP($X55,Vector!$A:$I,6,0)</f>
        <v>#N/A</v>
      </c>
      <c r="U55" s="67" t="e">
        <f>VLOOKUP($X55,Vector!$A:$I,7,0)</f>
        <v>#N/A</v>
      </c>
      <c r="V55" s="67" t="e">
        <f>VLOOKUP($X55,Vector!$A:$I,8,0)</f>
        <v>#N/A</v>
      </c>
      <c r="W55" s="67" t="e">
        <f>VLOOKUP($X55,Vector!$A:$I,9,0)</f>
        <v>#N/A</v>
      </c>
      <c r="X55" s="13" t="str">
        <f>E55&amp;F55&amp;G55</f>
        <v>94COMPART12</v>
      </c>
      <c r="Y55" s="31"/>
    </row>
    <row r="56" spans="1:25" x14ac:dyDescent="0.25">
      <c r="A56" s="44">
        <v>41639</v>
      </c>
      <c r="B56" s="45">
        <v>120100000000</v>
      </c>
      <c r="C56" s="46" t="s">
        <v>171</v>
      </c>
      <c r="D56" s="47">
        <v>401466</v>
      </c>
      <c r="E56" s="46">
        <v>94</v>
      </c>
      <c r="F56" s="46" t="s">
        <v>37</v>
      </c>
      <c r="G56" s="48" t="s">
        <v>104</v>
      </c>
      <c r="H56" s="44">
        <v>41663</v>
      </c>
      <c r="I56" s="49" t="s">
        <v>474</v>
      </c>
      <c r="J56" s="59" t="e">
        <f>+VLOOKUP($X56,Vector!$A:$P,4,0)-$A56</f>
        <v>#N/A</v>
      </c>
      <c r="K56" s="59" t="e">
        <f>+VLOOKUP($X56,Vector!$A:$P,2,0)</f>
        <v>#N/A</v>
      </c>
      <c r="L56" s="59" t="e">
        <f>VLOOKUP(VLOOKUP($X56,Vector!$A:$P,5,0),Catalogos!K:L,2,0)</f>
        <v>#N/A</v>
      </c>
      <c r="M56" s="55" t="str">
        <f>IFERROR(VLOOKUP($F56,Catalogos!$A:$B,2,0),"VII")</f>
        <v>III</v>
      </c>
      <c r="N56" s="58" t="e">
        <f>VLOOKUP(MIN(IFERROR(VLOOKUP(T56,Catalogos!$F:$G,2,0),200),IFERROR(VLOOKUP(U56,Catalogos!$F:$G,2,0),200),IFERROR(VLOOKUP(V56,Catalogos!$F:$G,2,0),200),IFERROR(VLOOKUP(W56,Catalogos!$F:$G,2,0),200)),Catalogos!$G$30:$H$57,2,0)</f>
        <v>#N/A</v>
      </c>
      <c r="O56" s="55">
        <f>VLOOKUP($F56,Catalogos!$A:$C,3,0)</f>
        <v>0.2</v>
      </c>
      <c r="P56" s="14" t="e">
        <f>+K56*D56</f>
        <v>#N/A</v>
      </c>
      <c r="Q56" s="20">
        <f>+H56-A56</f>
        <v>24</v>
      </c>
      <c r="R56" s="20" t="e">
        <f>+J56-A56</f>
        <v>#N/A</v>
      </c>
      <c r="S56" s="20" t="e">
        <f>IF(VLOOKUP($X56,Vector!$A:$C,4,0)&gt;0,"SI","NO")</f>
        <v>#N/A</v>
      </c>
      <c r="T56" s="67" t="e">
        <f>VLOOKUP($X56,Vector!$A:$I,6,0)</f>
        <v>#N/A</v>
      </c>
      <c r="U56" s="67" t="e">
        <f>VLOOKUP($X56,Vector!$A:$I,7,0)</f>
        <v>#N/A</v>
      </c>
      <c r="V56" s="67" t="e">
        <f>VLOOKUP($X56,Vector!$A:$I,8,0)</f>
        <v>#N/A</v>
      </c>
      <c r="W56" s="67" t="e">
        <f>VLOOKUP($X56,Vector!$A:$I,9,0)</f>
        <v>#N/A</v>
      </c>
      <c r="X56" s="13" t="str">
        <f>E56&amp;F56&amp;G56</f>
        <v>94COMPART13</v>
      </c>
      <c r="Y56" s="31"/>
    </row>
    <row r="57" spans="1:25" x14ac:dyDescent="0.25">
      <c r="A57" s="44">
        <v>41639</v>
      </c>
      <c r="B57" s="45">
        <v>120100000000</v>
      </c>
      <c r="C57" s="46" t="s">
        <v>171</v>
      </c>
      <c r="D57" s="47">
        <v>550000</v>
      </c>
      <c r="E57" s="46">
        <v>94</v>
      </c>
      <c r="F57" s="46" t="s">
        <v>38</v>
      </c>
      <c r="G57" s="48" t="s">
        <v>104</v>
      </c>
      <c r="H57" s="44">
        <v>41646</v>
      </c>
      <c r="I57" s="49" t="s">
        <v>474</v>
      </c>
      <c r="J57" s="59" t="e">
        <f>+VLOOKUP($X57,Vector!$A:$P,4,0)-$A57</f>
        <v>#N/A</v>
      </c>
      <c r="K57" s="59" t="e">
        <f>+VLOOKUP($X57,Vector!$A:$P,2,0)</f>
        <v>#N/A</v>
      </c>
      <c r="L57" s="59" t="e">
        <f>VLOOKUP(VLOOKUP($X57,Vector!$A:$P,5,0),Catalogos!K:L,2,0)</f>
        <v>#N/A</v>
      </c>
      <c r="M57" s="55" t="str">
        <f>IFERROR(VLOOKUP($F57,Catalogos!$A:$B,2,0),"VII")</f>
        <v>III</v>
      </c>
      <c r="N57" s="58" t="e">
        <f>VLOOKUP(MIN(IFERROR(VLOOKUP(T57,Catalogos!$F:$G,2,0),200),IFERROR(VLOOKUP(U57,Catalogos!$F:$G,2,0),200),IFERROR(VLOOKUP(V57,Catalogos!$F:$G,2,0),200),IFERROR(VLOOKUP(W57,Catalogos!$F:$G,2,0),200)),Catalogos!$G$30:$H$57,2,0)</f>
        <v>#N/A</v>
      </c>
      <c r="O57" s="55">
        <f>VLOOKUP($F57,Catalogos!$A:$C,3,0)</f>
        <v>0.2</v>
      </c>
      <c r="P57" s="14" t="e">
        <f>+K57*D57</f>
        <v>#N/A</v>
      </c>
      <c r="Q57" s="20">
        <f>+H57-A57</f>
        <v>7</v>
      </c>
      <c r="R57" s="20" t="e">
        <f>+J57-A57</f>
        <v>#N/A</v>
      </c>
      <c r="S57" s="20" t="e">
        <f>IF(VLOOKUP($X57,Vector!$A:$C,4,0)&gt;0,"SI","NO")</f>
        <v>#N/A</v>
      </c>
      <c r="T57" s="67" t="e">
        <f>VLOOKUP($X57,Vector!$A:$I,6,0)</f>
        <v>#N/A</v>
      </c>
      <c r="U57" s="67" t="e">
        <f>VLOOKUP($X57,Vector!$A:$I,7,0)</f>
        <v>#N/A</v>
      </c>
      <c r="V57" s="67" t="e">
        <f>VLOOKUP($X57,Vector!$A:$I,8,0)</f>
        <v>#N/A</v>
      </c>
      <c r="W57" s="67" t="e">
        <f>VLOOKUP($X57,Vector!$A:$I,9,0)</f>
        <v>#N/A</v>
      </c>
      <c r="X57" s="13" t="str">
        <f>E57&amp;F57&amp;G57</f>
        <v>94CSBANCO13</v>
      </c>
      <c r="Y57" s="31"/>
    </row>
    <row r="58" spans="1:25" x14ac:dyDescent="0.25">
      <c r="A58" s="44">
        <v>41639</v>
      </c>
      <c r="B58" s="45">
        <v>120100000000</v>
      </c>
      <c r="C58" s="46" t="s">
        <v>171</v>
      </c>
      <c r="D58" s="47">
        <v>750000</v>
      </c>
      <c r="E58" s="46">
        <v>94</v>
      </c>
      <c r="F58" s="46" t="s">
        <v>39</v>
      </c>
      <c r="G58" s="48" t="s">
        <v>104</v>
      </c>
      <c r="H58" s="44">
        <v>41655</v>
      </c>
      <c r="I58" s="49" t="s">
        <v>474</v>
      </c>
      <c r="J58" s="59" t="e">
        <f>+VLOOKUP($X58,Vector!$A:$P,4,0)-$A58</f>
        <v>#N/A</v>
      </c>
      <c r="K58" s="59" t="e">
        <f>+VLOOKUP($X58,Vector!$A:$P,2,0)</f>
        <v>#N/A</v>
      </c>
      <c r="L58" s="59" t="e">
        <f>VLOOKUP(VLOOKUP($X58,Vector!$A:$P,5,0),Catalogos!K:L,2,0)</f>
        <v>#N/A</v>
      </c>
      <c r="M58" s="55" t="str">
        <f>IFERROR(VLOOKUP($F58,Catalogos!$A:$B,2,0),"VII")</f>
        <v>III</v>
      </c>
      <c r="N58" s="58" t="e">
        <f>VLOOKUP(MIN(IFERROR(VLOOKUP(T58,Catalogos!$F:$G,2,0),200),IFERROR(VLOOKUP(U58,Catalogos!$F:$G,2,0),200),IFERROR(VLOOKUP(V58,Catalogos!$F:$G,2,0),200),IFERROR(VLOOKUP(W58,Catalogos!$F:$G,2,0),200)),Catalogos!$G$30:$H$57,2,0)</f>
        <v>#N/A</v>
      </c>
      <c r="O58" s="55">
        <f>VLOOKUP($F58,Catalogos!$A:$C,3,0)</f>
        <v>0.2</v>
      </c>
      <c r="P58" s="14" t="e">
        <f>+K58*D58</f>
        <v>#N/A</v>
      </c>
      <c r="Q58" s="20">
        <f>+H58-A58</f>
        <v>16</v>
      </c>
      <c r="R58" s="20" t="e">
        <f>+J58-A58</f>
        <v>#N/A</v>
      </c>
      <c r="S58" s="20" t="e">
        <f>IF(VLOOKUP($X58,Vector!$A:$C,4,0)&gt;0,"SI","NO")</f>
        <v>#N/A</v>
      </c>
      <c r="T58" s="67" t="e">
        <f>VLOOKUP($X58,Vector!$A:$I,6,0)</f>
        <v>#N/A</v>
      </c>
      <c r="U58" s="67" t="e">
        <f>VLOOKUP($X58,Vector!$A:$I,7,0)</f>
        <v>#N/A</v>
      </c>
      <c r="V58" s="67" t="e">
        <f>VLOOKUP($X58,Vector!$A:$I,8,0)</f>
        <v>#N/A</v>
      </c>
      <c r="W58" s="67" t="e">
        <f>VLOOKUP($X58,Vector!$A:$I,9,0)</f>
        <v>#N/A</v>
      </c>
      <c r="X58" s="13" t="str">
        <f>E58&amp;F58&amp;G58</f>
        <v>94MULTIVA13</v>
      </c>
      <c r="Y58" s="31"/>
    </row>
    <row r="59" spans="1:25" x14ac:dyDescent="0.25">
      <c r="A59" s="44">
        <v>41639</v>
      </c>
      <c r="B59" s="45">
        <v>120100000000</v>
      </c>
      <c r="C59" s="46" t="s">
        <v>171</v>
      </c>
      <c r="D59" s="47">
        <v>505273</v>
      </c>
      <c r="E59" s="46">
        <v>94</v>
      </c>
      <c r="F59" s="46" t="s">
        <v>40</v>
      </c>
      <c r="G59" s="48" t="s">
        <v>107</v>
      </c>
      <c r="H59" s="44">
        <v>41666</v>
      </c>
      <c r="I59" s="49" t="s">
        <v>474</v>
      </c>
      <c r="J59" s="59" t="e">
        <f>+VLOOKUP($X59,Vector!$A:$P,4,0)-$A59</f>
        <v>#N/A</v>
      </c>
      <c r="K59" s="59" t="e">
        <f>+VLOOKUP($X59,Vector!$A:$P,2,0)</f>
        <v>#N/A</v>
      </c>
      <c r="L59" s="59" t="e">
        <f>VLOOKUP(VLOOKUP($X59,Vector!$A:$P,5,0),Catalogos!K:L,2,0)</f>
        <v>#N/A</v>
      </c>
      <c r="M59" s="55" t="str">
        <f>IFERROR(VLOOKUP($F59,Catalogos!$A:$B,2,0),"VII")</f>
        <v>III</v>
      </c>
      <c r="N59" s="58" t="e">
        <f>VLOOKUP(MIN(IFERROR(VLOOKUP(T59,Catalogos!$F:$G,2,0),200),IFERROR(VLOOKUP(U59,Catalogos!$F:$G,2,0),200),IFERROR(VLOOKUP(V59,Catalogos!$F:$G,2,0),200),IFERROR(VLOOKUP(W59,Catalogos!$F:$G,2,0),200)),Catalogos!$G$30:$H$57,2,0)</f>
        <v>#N/A</v>
      </c>
      <c r="O59" s="55">
        <f>VLOOKUP($F59,Catalogos!$A:$C,3,0)</f>
        <v>0.2</v>
      </c>
      <c r="P59" s="14" t="e">
        <f>+K59*D59</f>
        <v>#N/A</v>
      </c>
      <c r="Q59" s="20">
        <f>+H59-A59</f>
        <v>27</v>
      </c>
      <c r="R59" s="20" t="e">
        <f>+J59-A59</f>
        <v>#N/A</v>
      </c>
      <c r="S59" s="20" t="e">
        <f>IF(VLOOKUP($X59,Vector!$A:$C,4,0)&gt;0,"SI","NO")</f>
        <v>#N/A</v>
      </c>
      <c r="T59" s="67" t="e">
        <f>VLOOKUP($X59,Vector!$A:$I,6,0)</f>
        <v>#N/A</v>
      </c>
      <c r="U59" s="67" t="e">
        <f>VLOOKUP($X59,Vector!$A:$I,7,0)</f>
        <v>#N/A</v>
      </c>
      <c r="V59" s="67" t="e">
        <f>VLOOKUP($X59,Vector!$A:$I,8,0)</f>
        <v>#N/A</v>
      </c>
      <c r="W59" s="67" t="e">
        <f>VLOOKUP($X59,Vector!$A:$I,9,0)</f>
        <v>#N/A</v>
      </c>
      <c r="X59" s="13" t="str">
        <f>E59&amp;F59&amp;G59</f>
        <v>94VWBANK12</v>
      </c>
      <c r="Y59" s="31"/>
    </row>
    <row r="60" spans="1:25" x14ac:dyDescent="0.25">
      <c r="A60" s="44">
        <v>41639</v>
      </c>
      <c r="B60" s="45">
        <v>120100000000</v>
      </c>
      <c r="C60" s="46" t="s">
        <v>171</v>
      </c>
      <c r="D60" s="47">
        <v>71275</v>
      </c>
      <c r="E60" s="46">
        <v>95</v>
      </c>
      <c r="F60" s="46" t="s">
        <v>41</v>
      </c>
      <c r="G60" s="48" t="s">
        <v>99</v>
      </c>
      <c r="H60" s="44">
        <v>41750</v>
      </c>
      <c r="I60" s="49" t="s">
        <v>474</v>
      </c>
      <c r="J60" s="59" t="e">
        <f>+VLOOKUP($X60,Vector!$A:$P,4,0)-$A60</f>
        <v>#N/A</v>
      </c>
      <c r="K60" s="59" t="e">
        <f>+VLOOKUP($X60,Vector!$A:$P,2,0)</f>
        <v>#N/A</v>
      </c>
      <c r="L60" s="59" t="e">
        <f>VLOOKUP(VLOOKUP($X60,Vector!$A:$P,5,0),Catalogos!K:L,2,0)</f>
        <v>#N/A</v>
      </c>
      <c r="M60" s="55" t="str">
        <f>IFERROR(VLOOKUP($F60,Catalogos!$A:$B,2,0),"VII")</f>
        <v>IV</v>
      </c>
      <c r="N60" s="58" t="e">
        <f>VLOOKUP(MIN(IFERROR(VLOOKUP(T60,Catalogos!$F:$G,2,0),200),IFERROR(VLOOKUP(U60,Catalogos!$F:$G,2,0),200),IFERROR(VLOOKUP(V60,Catalogos!$F:$G,2,0),200),IFERROR(VLOOKUP(W60,Catalogos!$F:$G,2,0),200)),Catalogos!$G$30:$H$57,2,0)</f>
        <v>#N/A</v>
      </c>
      <c r="O60" s="55">
        <f>VLOOKUP($F60,Catalogos!$A:$C,3,0)</f>
        <v>0.2</v>
      </c>
      <c r="P60" s="14" t="e">
        <f>+K60*D60</f>
        <v>#N/A</v>
      </c>
      <c r="Q60" s="20">
        <f>+H60-A60</f>
        <v>111</v>
      </c>
      <c r="R60" s="20" t="e">
        <f>+J60-A60</f>
        <v>#N/A</v>
      </c>
      <c r="S60" s="20" t="e">
        <f>IF(VLOOKUP($X60,Vector!$A:$C,4,0)&gt;0,"SI","NO")</f>
        <v>#N/A</v>
      </c>
      <c r="T60" s="67" t="e">
        <f>VLOOKUP($X60,Vector!$A:$I,6,0)</f>
        <v>#N/A</v>
      </c>
      <c r="U60" s="67" t="e">
        <f>VLOOKUP($X60,Vector!$A:$I,7,0)</f>
        <v>#N/A</v>
      </c>
      <c r="V60" s="67" t="e">
        <f>VLOOKUP($X60,Vector!$A:$I,8,0)</f>
        <v>#N/A</v>
      </c>
      <c r="W60" s="67" t="e">
        <f>VLOOKUP($X60,Vector!$A:$I,9,0)</f>
        <v>#N/A</v>
      </c>
      <c r="X60" s="13" t="str">
        <f>E60&amp;F60&amp;G60</f>
        <v>95CDVITOT13-2U</v>
      </c>
      <c r="Y60" s="31"/>
    </row>
    <row r="61" spans="1:25" x14ac:dyDescent="0.25">
      <c r="A61" s="44">
        <v>41639</v>
      </c>
      <c r="B61" s="45">
        <v>120100000000</v>
      </c>
      <c r="C61" s="46" t="s">
        <v>171</v>
      </c>
      <c r="D61" s="47">
        <v>29126</v>
      </c>
      <c r="E61" s="46">
        <v>95</v>
      </c>
      <c r="F61" s="46" t="s">
        <v>41</v>
      </c>
      <c r="G61" s="48" t="s">
        <v>100</v>
      </c>
      <c r="H61" s="44">
        <v>41750</v>
      </c>
      <c r="I61" s="49" t="s">
        <v>474</v>
      </c>
      <c r="J61" s="59" t="e">
        <f>+VLOOKUP($X61,Vector!$A:$P,4,0)-$A61</f>
        <v>#N/A</v>
      </c>
      <c r="K61" s="59" t="e">
        <f>+VLOOKUP($X61,Vector!$A:$P,2,0)</f>
        <v>#N/A</v>
      </c>
      <c r="L61" s="59" t="e">
        <f>VLOOKUP(VLOOKUP($X61,Vector!$A:$P,5,0),Catalogos!K:L,2,0)</f>
        <v>#N/A</v>
      </c>
      <c r="M61" s="55" t="str">
        <f>IFERROR(VLOOKUP($F61,Catalogos!$A:$B,2,0),"VII")</f>
        <v>IV</v>
      </c>
      <c r="N61" s="58" t="e">
        <f>VLOOKUP(MIN(IFERROR(VLOOKUP(T61,Catalogos!$F:$G,2,0),200),IFERROR(VLOOKUP(U61,Catalogos!$F:$G,2,0),200),IFERROR(VLOOKUP(V61,Catalogos!$F:$G,2,0),200),IFERROR(VLOOKUP(W61,Catalogos!$F:$G,2,0),200)),Catalogos!$G$30:$H$57,2,0)</f>
        <v>#N/A</v>
      </c>
      <c r="O61" s="55">
        <f>VLOOKUP($F61,Catalogos!$A:$C,3,0)</f>
        <v>0.2</v>
      </c>
      <c r="P61" s="14" t="e">
        <f>+K61*D61</f>
        <v>#N/A</v>
      </c>
      <c r="Q61" s="20">
        <f>+H61-A61</f>
        <v>111</v>
      </c>
      <c r="R61" s="20" t="e">
        <f>+J61-A61</f>
        <v>#N/A</v>
      </c>
      <c r="S61" s="20" t="e">
        <f>IF(VLOOKUP($X61,Vector!$A:$C,4,0)&gt;0,"SI","NO")</f>
        <v>#N/A</v>
      </c>
      <c r="T61" s="67" t="e">
        <f>VLOOKUP($X61,Vector!$A:$I,6,0)</f>
        <v>#N/A</v>
      </c>
      <c r="U61" s="67" t="e">
        <f>VLOOKUP($X61,Vector!$A:$I,7,0)</f>
        <v>#N/A</v>
      </c>
      <c r="V61" s="67" t="e">
        <f>VLOOKUP($X61,Vector!$A:$I,8,0)</f>
        <v>#N/A</v>
      </c>
      <c r="W61" s="67" t="e">
        <f>VLOOKUP($X61,Vector!$A:$I,9,0)</f>
        <v>#N/A</v>
      </c>
      <c r="X61" s="13" t="str">
        <f>E61&amp;F61&amp;G61</f>
        <v>95CDVITOT13U</v>
      </c>
      <c r="Y61" s="31"/>
    </row>
    <row r="62" spans="1:25" x14ac:dyDescent="0.25">
      <c r="A62" s="44">
        <v>41639</v>
      </c>
      <c r="B62" s="45">
        <v>120100000000</v>
      </c>
      <c r="C62" s="46" t="s">
        <v>171</v>
      </c>
      <c r="D62" s="47">
        <v>1648576</v>
      </c>
      <c r="E62" s="46">
        <v>95</v>
      </c>
      <c r="F62" s="46" t="s">
        <v>42</v>
      </c>
      <c r="G62" s="48" t="s">
        <v>143</v>
      </c>
      <c r="H62" s="44">
        <v>41705</v>
      </c>
      <c r="I62" s="49" t="s">
        <v>194</v>
      </c>
      <c r="J62" s="59" t="e">
        <f>+VLOOKUP($X62,Vector!$A:$P,4,0)-$A62</f>
        <v>#N/A</v>
      </c>
      <c r="K62" s="59" t="e">
        <f>+VLOOKUP($X62,Vector!$A:$P,2,0)</f>
        <v>#N/A</v>
      </c>
      <c r="L62" s="59" t="e">
        <f>VLOOKUP(VLOOKUP($X62,Vector!$A:$P,5,0),Catalogos!K:L,2,0)</f>
        <v>#N/A</v>
      </c>
      <c r="M62" s="55" t="str">
        <f>IFERROR(VLOOKUP($F62,Catalogos!$A:$B,2,0),"VII")</f>
        <v/>
      </c>
      <c r="N62" s="58" t="e">
        <f>VLOOKUP(MIN(IFERROR(VLOOKUP(T62,Catalogos!$F:$G,2,0),200),IFERROR(VLOOKUP(U62,Catalogos!$F:$G,2,0),200),IFERROR(VLOOKUP(V62,Catalogos!$F:$G,2,0),200),IFERROR(VLOOKUP(W62,Catalogos!$F:$G,2,0),200)),Catalogos!$G$30:$H$57,2,0)</f>
        <v>#N/A</v>
      </c>
      <c r="O62" s="55">
        <f>VLOOKUP($F62,Catalogos!$A:$C,3,0)</f>
        <v>0.2</v>
      </c>
      <c r="P62" s="14" t="e">
        <f>+K62*D62</f>
        <v>#N/A</v>
      </c>
      <c r="Q62" s="20">
        <f>+H62-A62</f>
        <v>66</v>
      </c>
      <c r="R62" s="20" t="e">
        <f>+J62-A62</f>
        <v>#N/A</v>
      </c>
      <c r="S62" s="20" t="e">
        <f>IF(VLOOKUP($X62,Vector!$A:$C,4,0)&gt;0,"SI","NO")</f>
        <v>#N/A</v>
      </c>
      <c r="T62" s="67" t="e">
        <f>VLOOKUP($X62,Vector!$A:$I,6,0)</f>
        <v>#N/A</v>
      </c>
      <c r="U62" s="67" t="e">
        <f>VLOOKUP($X62,Vector!$A:$I,7,0)</f>
        <v>#N/A</v>
      </c>
      <c r="V62" s="67" t="e">
        <f>VLOOKUP($X62,Vector!$A:$I,8,0)</f>
        <v>#N/A</v>
      </c>
      <c r="W62" s="67" t="e">
        <f>VLOOKUP($X62,Vector!$A:$I,9,0)</f>
        <v>#N/A</v>
      </c>
      <c r="X62" s="13" t="str">
        <f>E62&amp;F62&amp;G62</f>
        <v>95CFECB05</v>
      </c>
      <c r="Y62" s="31"/>
    </row>
    <row r="63" spans="1:25" x14ac:dyDescent="0.25">
      <c r="A63" s="44">
        <v>41639</v>
      </c>
      <c r="B63" s="45">
        <v>120100000000</v>
      </c>
      <c r="C63" s="46" t="s">
        <v>171</v>
      </c>
      <c r="D63" s="47">
        <v>500000</v>
      </c>
      <c r="E63" s="46">
        <v>95</v>
      </c>
      <c r="F63" s="46" t="s">
        <v>42</v>
      </c>
      <c r="G63" s="48" t="s">
        <v>144</v>
      </c>
      <c r="H63" s="44">
        <v>41656</v>
      </c>
      <c r="I63" s="49" t="s">
        <v>194</v>
      </c>
      <c r="J63" s="59" t="e">
        <f>+VLOOKUP($X63,Vector!$A:$P,4,0)-$A63</f>
        <v>#N/A</v>
      </c>
      <c r="K63" s="59" t="e">
        <f>+VLOOKUP($X63,Vector!$A:$P,2,0)</f>
        <v>#N/A</v>
      </c>
      <c r="L63" s="59" t="e">
        <f>VLOOKUP(VLOOKUP($X63,Vector!$A:$P,5,0),Catalogos!K:L,2,0)</f>
        <v>#N/A</v>
      </c>
      <c r="M63" s="55" t="str">
        <f>IFERROR(VLOOKUP($F63,Catalogos!$A:$B,2,0),"VII")</f>
        <v/>
      </c>
      <c r="N63" s="58" t="e">
        <f>VLOOKUP(MIN(IFERROR(VLOOKUP(T63,Catalogos!$F:$G,2,0),200),IFERROR(VLOOKUP(U63,Catalogos!$F:$G,2,0),200),IFERROR(VLOOKUP(V63,Catalogos!$F:$G,2,0),200),IFERROR(VLOOKUP(W63,Catalogos!$F:$G,2,0),200)),Catalogos!$G$30:$H$57,2,0)</f>
        <v>#N/A</v>
      </c>
      <c r="O63" s="55">
        <f>VLOOKUP($F63,Catalogos!$A:$C,3,0)</f>
        <v>0.2</v>
      </c>
      <c r="P63" s="14" t="e">
        <f>+K63*D63</f>
        <v>#N/A</v>
      </c>
      <c r="Q63" s="20">
        <f>+H63-A63</f>
        <v>17</v>
      </c>
      <c r="R63" s="20" t="e">
        <f>+J63-A63</f>
        <v>#N/A</v>
      </c>
      <c r="S63" s="20" t="e">
        <f>IF(VLOOKUP($X63,Vector!$A:$C,4,0)&gt;0,"SI","NO")</f>
        <v>#N/A</v>
      </c>
      <c r="T63" s="67" t="e">
        <f>VLOOKUP($X63,Vector!$A:$I,6,0)</f>
        <v>#N/A</v>
      </c>
      <c r="U63" s="67" t="e">
        <f>VLOOKUP($X63,Vector!$A:$I,7,0)</f>
        <v>#N/A</v>
      </c>
      <c r="V63" s="67" t="e">
        <f>VLOOKUP($X63,Vector!$A:$I,8,0)</f>
        <v>#N/A</v>
      </c>
      <c r="W63" s="67" t="e">
        <f>VLOOKUP($X63,Vector!$A:$I,9,0)</f>
        <v>#N/A</v>
      </c>
      <c r="X63" s="13" t="str">
        <f>E63&amp;F63&amp;G63</f>
        <v>95CFECB06</v>
      </c>
      <c r="Y63" s="31"/>
    </row>
    <row r="64" spans="1:25" x14ac:dyDescent="0.25">
      <c r="A64" s="44">
        <v>41639</v>
      </c>
      <c r="B64" s="45">
        <v>120100000000</v>
      </c>
      <c r="C64" s="46" t="s">
        <v>171</v>
      </c>
      <c r="D64" s="47">
        <v>1123554</v>
      </c>
      <c r="E64" s="46">
        <v>95</v>
      </c>
      <c r="F64" s="46" t="s">
        <v>42</v>
      </c>
      <c r="G64" s="48" t="s">
        <v>116</v>
      </c>
      <c r="H64" s="44">
        <v>41642</v>
      </c>
      <c r="I64" s="49" t="s">
        <v>194</v>
      </c>
      <c r="J64" s="59" t="e">
        <f>+VLOOKUP($X64,Vector!$A:$P,4,0)-$A64</f>
        <v>#N/A</v>
      </c>
      <c r="K64" s="59" t="e">
        <f>+VLOOKUP($X64,Vector!$A:$P,2,0)</f>
        <v>#N/A</v>
      </c>
      <c r="L64" s="59" t="e">
        <f>VLOOKUP(VLOOKUP($X64,Vector!$A:$P,5,0),Catalogos!K:L,2,0)</f>
        <v>#N/A</v>
      </c>
      <c r="M64" s="55" t="str">
        <f>IFERROR(VLOOKUP($F64,Catalogos!$A:$B,2,0),"VII")</f>
        <v/>
      </c>
      <c r="N64" s="58" t="e">
        <f>VLOOKUP(MIN(IFERROR(VLOOKUP(T64,Catalogos!$F:$G,2,0),200),IFERROR(VLOOKUP(U64,Catalogos!$F:$G,2,0),200),IFERROR(VLOOKUP(V64,Catalogos!$F:$G,2,0),200),IFERROR(VLOOKUP(W64,Catalogos!$F:$G,2,0),200)),Catalogos!$G$30:$H$57,2,0)</f>
        <v>#N/A</v>
      </c>
      <c r="O64" s="55">
        <f>VLOOKUP($F64,Catalogos!$A:$C,3,0)</f>
        <v>0.2</v>
      </c>
      <c r="P64" s="14" t="e">
        <f>+K64*D64</f>
        <v>#N/A</v>
      </c>
      <c r="Q64" s="20">
        <f>+H64-A64</f>
        <v>3</v>
      </c>
      <c r="R64" s="20" t="e">
        <f>+J64-A64</f>
        <v>#N/A</v>
      </c>
      <c r="S64" s="20" t="e">
        <f>IF(VLOOKUP($X64,Vector!$A:$C,4,0)&gt;0,"SI","NO")</f>
        <v>#N/A</v>
      </c>
      <c r="T64" s="67" t="e">
        <f>VLOOKUP($X64,Vector!$A:$I,6,0)</f>
        <v>#N/A</v>
      </c>
      <c r="U64" s="67" t="e">
        <f>VLOOKUP($X64,Vector!$A:$I,7,0)</f>
        <v>#N/A</v>
      </c>
      <c r="V64" s="67" t="e">
        <f>VLOOKUP($X64,Vector!$A:$I,8,0)</f>
        <v>#N/A</v>
      </c>
      <c r="W64" s="67" t="e">
        <f>VLOOKUP($X64,Vector!$A:$I,9,0)</f>
        <v>#N/A</v>
      </c>
      <c r="X64" s="13" t="str">
        <f>E64&amp;F64&amp;G64</f>
        <v>95CFECB10-2</v>
      </c>
      <c r="Y64" s="31"/>
    </row>
    <row r="65" spans="1:25" x14ac:dyDescent="0.25">
      <c r="A65" s="44">
        <v>41639</v>
      </c>
      <c r="B65" s="45">
        <v>120100000000</v>
      </c>
      <c r="C65" s="46" t="s">
        <v>171</v>
      </c>
      <c r="D65" s="47">
        <v>200000</v>
      </c>
      <c r="E65" s="46">
        <v>95</v>
      </c>
      <c r="F65" s="46" t="s">
        <v>43</v>
      </c>
      <c r="G65" s="48" t="s">
        <v>117</v>
      </c>
      <c r="H65" s="44">
        <v>41775</v>
      </c>
      <c r="I65" s="49" t="s">
        <v>194</v>
      </c>
      <c r="J65" s="59" t="e">
        <f>+VLOOKUP($X65,Vector!$A:$P,4,0)-$A65</f>
        <v>#N/A</v>
      </c>
      <c r="K65" s="59" t="e">
        <f>+VLOOKUP($X65,Vector!$A:$P,2,0)</f>
        <v>#N/A</v>
      </c>
      <c r="L65" s="59" t="e">
        <f>VLOOKUP(VLOOKUP($X65,Vector!$A:$P,5,0),Catalogos!K:L,2,0)</f>
        <v>#N/A</v>
      </c>
      <c r="M65" s="55" t="str">
        <f>IFERROR(VLOOKUP($F65,Catalogos!$A:$B,2,0),"VII")</f>
        <v/>
      </c>
      <c r="N65" s="58" t="e">
        <f>VLOOKUP(MIN(IFERROR(VLOOKUP(T65,Catalogos!$F:$G,2,0),200),IFERROR(VLOOKUP(U65,Catalogos!$F:$G,2,0),200),IFERROR(VLOOKUP(V65,Catalogos!$F:$G,2,0),200),IFERROR(VLOOKUP(W65,Catalogos!$F:$G,2,0),200)),Catalogos!$G$30:$H$57,2,0)</f>
        <v>#N/A</v>
      </c>
      <c r="O65" s="55">
        <f>VLOOKUP($F65,Catalogos!$A:$C,3,0)</f>
        <v>0.2</v>
      </c>
      <c r="P65" s="14" t="e">
        <f>+K65*D65</f>
        <v>#N/A</v>
      </c>
      <c r="Q65" s="20">
        <f>+H65-A65</f>
        <v>136</v>
      </c>
      <c r="R65" s="20" t="e">
        <f>+J65-A65</f>
        <v>#N/A</v>
      </c>
      <c r="S65" s="20" t="e">
        <f>IF(VLOOKUP($X65,Vector!$A:$C,4,0)&gt;0,"SI","NO")</f>
        <v>#N/A</v>
      </c>
      <c r="T65" s="67" t="e">
        <f>VLOOKUP($X65,Vector!$A:$I,6,0)</f>
        <v>#N/A</v>
      </c>
      <c r="U65" s="67" t="e">
        <f>VLOOKUP($X65,Vector!$A:$I,7,0)</f>
        <v>#N/A</v>
      </c>
      <c r="V65" s="67" t="e">
        <f>VLOOKUP($X65,Vector!$A:$I,8,0)</f>
        <v>#N/A</v>
      </c>
      <c r="W65" s="67" t="e">
        <f>VLOOKUP($X65,Vector!$A:$I,9,0)</f>
        <v>#N/A</v>
      </c>
      <c r="X65" s="13" t="str">
        <f>E65&amp;F65&amp;G65</f>
        <v>95CFEHCB07-3</v>
      </c>
      <c r="Y65" s="31"/>
    </row>
    <row r="66" spans="1:25" x14ac:dyDescent="0.25">
      <c r="A66" s="44">
        <v>41639</v>
      </c>
      <c r="B66" s="45">
        <v>120100000000</v>
      </c>
      <c r="C66" s="46" t="s">
        <v>171</v>
      </c>
      <c r="D66" s="47">
        <v>606440</v>
      </c>
      <c r="E66" s="46">
        <v>95</v>
      </c>
      <c r="F66" s="46" t="s">
        <v>44</v>
      </c>
      <c r="G66" s="48" t="s">
        <v>107</v>
      </c>
      <c r="H66" s="44">
        <v>41655</v>
      </c>
      <c r="I66" s="49" t="s">
        <v>474</v>
      </c>
      <c r="J66" s="59" t="e">
        <f>+VLOOKUP($X66,Vector!$A:$P,4,0)-$A66</f>
        <v>#N/A</v>
      </c>
      <c r="K66" s="59" t="e">
        <f>+VLOOKUP($X66,Vector!$A:$P,2,0)</f>
        <v>#N/A</v>
      </c>
      <c r="L66" s="59" t="e">
        <f>VLOOKUP(VLOOKUP($X66,Vector!$A:$P,5,0),Catalogos!K:L,2,0)</f>
        <v>#N/A</v>
      </c>
      <c r="M66" s="55" t="str">
        <f>IFERROR(VLOOKUP($F66,Catalogos!$A:$B,2,0),"VII")</f>
        <v>IV</v>
      </c>
      <c r="N66" s="58" t="e">
        <f>VLOOKUP(MIN(IFERROR(VLOOKUP(T66,Catalogos!$F:$G,2,0),200),IFERROR(VLOOKUP(U66,Catalogos!$F:$G,2,0),200),IFERROR(VLOOKUP(V66,Catalogos!$F:$G,2,0),200),IFERROR(VLOOKUP(W66,Catalogos!$F:$G,2,0),200)),Catalogos!$G$30:$H$57,2,0)</f>
        <v>#N/A</v>
      </c>
      <c r="O66" s="55">
        <f>VLOOKUP($F66,Catalogos!$A:$C,3,0)</f>
        <v>0.2</v>
      </c>
      <c r="P66" s="14" t="e">
        <f>+K66*D66</f>
        <v>#N/A</v>
      </c>
      <c r="Q66" s="20">
        <f>+H66-A66</f>
        <v>16</v>
      </c>
      <c r="R66" s="20" t="e">
        <f>+J66-A66</f>
        <v>#N/A</v>
      </c>
      <c r="S66" s="20" t="e">
        <f>IF(VLOOKUP($X66,Vector!$A:$C,4,0)&gt;0,"SI","NO")</f>
        <v>#N/A</v>
      </c>
      <c r="T66" s="67" t="e">
        <f>VLOOKUP($X66,Vector!$A:$I,6,0)</f>
        <v>#N/A</v>
      </c>
      <c r="U66" s="67" t="e">
        <f>VLOOKUP($X66,Vector!$A:$I,7,0)</f>
        <v>#N/A</v>
      </c>
      <c r="V66" s="67" t="e">
        <f>VLOOKUP($X66,Vector!$A:$I,8,0)</f>
        <v>#N/A</v>
      </c>
      <c r="W66" s="67" t="e">
        <f>VLOOKUP($X66,Vector!$A:$I,9,0)</f>
        <v>#N/A</v>
      </c>
      <c r="X66" s="13" t="str">
        <f>E66&amp;F66&amp;G66</f>
        <v>95FEFA12</v>
      </c>
      <c r="Y66" s="31"/>
    </row>
    <row r="67" spans="1:25" x14ac:dyDescent="0.25">
      <c r="A67" s="44">
        <v>41639</v>
      </c>
      <c r="B67" s="45">
        <v>120100000000</v>
      </c>
      <c r="C67" s="46" t="s">
        <v>171</v>
      </c>
      <c r="D67" s="47">
        <v>500000</v>
      </c>
      <c r="E67" s="46">
        <v>95</v>
      </c>
      <c r="F67" s="46" t="s">
        <v>44</v>
      </c>
      <c r="G67" s="48" t="s">
        <v>109</v>
      </c>
      <c r="H67" s="44">
        <v>41662</v>
      </c>
      <c r="I67" s="49" t="s">
        <v>474</v>
      </c>
      <c r="J67" s="59" t="e">
        <f>+VLOOKUP($X67,Vector!$A:$P,4,0)-$A67</f>
        <v>#N/A</v>
      </c>
      <c r="K67" s="59" t="e">
        <f>+VLOOKUP($X67,Vector!$A:$P,2,0)</f>
        <v>#N/A</v>
      </c>
      <c r="L67" s="59" t="e">
        <f>VLOOKUP(VLOOKUP($X67,Vector!$A:$P,5,0),Catalogos!K:L,2,0)</f>
        <v>#N/A</v>
      </c>
      <c r="M67" s="55" t="str">
        <f>IFERROR(VLOOKUP($F67,Catalogos!$A:$B,2,0),"VII")</f>
        <v>IV</v>
      </c>
      <c r="N67" s="58" t="e">
        <f>VLOOKUP(MIN(IFERROR(VLOOKUP(T67,Catalogos!$F:$G,2,0),200),IFERROR(VLOOKUP(U67,Catalogos!$F:$G,2,0),200),IFERROR(VLOOKUP(V67,Catalogos!$F:$G,2,0),200),IFERROR(VLOOKUP(W67,Catalogos!$F:$G,2,0),200)),Catalogos!$G$30:$H$57,2,0)</f>
        <v>#N/A</v>
      </c>
      <c r="O67" s="55">
        <f>VLOOKUP($F67,Catalogos!$A:$C,3,0)</f>
        <v>0.2</v>
      </c>
      <c r="P67" s="14" t="e">
        <f>+K67*D67</f>
        <v>#N/A</v>
      </c>
      <c r="Q67" s="20">
        <f>+H67-A67</f>
        <v>23</v>
      </c>
      <c r="R67" s="20" t="e">
        <f>+J67-A67</f>
        <v>#N/A</v>
      </c>
      <c r="S67" s="20" t="e">
        <f>IF(VLOOKUP($X67,Vector!$A:$C,4,0)&gt;0,"SI","NO")</f>
        <v>#N/A</v>
      </c>
      <c r="T67" s="67" t="e">
        <f>VLOOKUP($X67,Vector!$A:$I,6,0)</f>
        <v>#N/A</v>
      </c>
      <c r="U67" s="67" t="e">
        <f>VLOOKUP($X67,Vector!$A:$I,7,0)</f>
        <v>#N/A</v>
      </c>
      <c r="V67" s="67" t="e">
        <f>VLOOKUP($X67,Vector!$A:$I,8,0)</f>
        <v>#N/A</v>
      </c>
      <c r="W67" s="67" t="e">
        <f>VLOOKUP($X67,Vector!$A:$I,9,0)</f>
        <v>#N/A</v>
      </c>
      <c r="X67" s="13" t="str">
        <f>E67&amp;F67&amp;G67</f>
        <v>95FEFA12-2</v>
      </c>
      <c r="Y67" s="31"/>
    </row>
    <row r="68" spans="1:25" x14ac:dyDescent="0.25">
      <c r="A68" s="44">
        <v>41639</v>
      </c>
      <c r="B68" s="45">
        <v>120100000000</v>
      </c>
      <c r="C68" s="46" t="s">
        <v>171</v>
      </c>
      <c r="D68" s="47">
        <v>700000</v>
      </c>
      <c r="E68" s="46">
        <v>95</v>
      </c>
      <c r="F68" s="46" t="s">
        <v>44</v>
      </c>
      <c r="G68" s="48" t="s">
        <v>104</v>
      </c>
      <c r="H68" s="44">
        <v>41663</v>
      </c>
      <c r="I68" s="49" t="s">
        <v>474</v>
      </c>
      <c r="J68" s="59" t="e">
        <f>+VLOOKUP($X68,Vector!$A:$P,4,0)-$A68</f>
        <v>#N/A</v>
      </c>
      <c r="K68" s="59" t="e">
        <f>+VLOOKUP($X68,Vector!$A:$P,2,0)</f>
        <v>#N/A</v>
      </c>
      <c r="L68" s="59" t="e">
        <f>VLOOKUP(VLOOKUP($X68,Vector!$A:$P,5,0),Catalogos!K:L,2,0)</f>
        <v>#N/A</v>
      </c>
      <c r="M68" s="55" t="str">
        <f>IFERROR(VLOOKUP($F68,Catalogos!$A:$B,2,0),"VII")</f>
        <v>IV</v>
      </c>
      <c r="N68" s="58" t="e">
        <f>VLOOKUP(MIN(IFERROR(VLOOKUP(T68,Catalogos!$F:$G,2,0),200),IFERROR(VLOOKUP(U68,Catalogos!$F:$G,2,0),200),IFERROR(VLOOKUP(V68,Catalogos!$F:$G,2,0),200),IFERROR(VLOOKUP(W68,Catalogos!$F:$G,2,0),200)),Catalogos!$G$30:$H$57,2,0)</f>
        <v>#N/A</v>
      </c>
      <c r="O68" s="55">
        <f>VLOOKUP($F68,Catalogos!$A:$C,3,0)</f>
        <v>0.2</v>
      </c>
      <c r="P68" s="14" t="e">
        <f>+K68*D68</f>
        <v>#N/A</v>
      </c>
      <c r="Q68" s="20">
        <f>+H68-A68</f>
        <v>24</v>
      </c>
      <c r="R68" s="20" t="e">
        <f>+J68-A68</f>
        <v>#N/A</v>
      </c>
      <c r="S68" s="20" t="e">
        <f>IF(VLOOKUP($X68,Vector!$A:$C,4,0)&gt;0,"SI","NO")</f>
        <v>#N/A</v>
      </c>
      <c r="T68" s="67" t="e">
        <f>VLOOKUP($X68,Vector!$A:$I,6,0)</f>
        <v>#N/A</v>
      </c>
      <c r="U68" s="67" t="e">
        <f>VLOOKUP($X68,Vector!$A:$I,7,0)</f>
        <v>#N/A</v>
      </c>
      <c r="V68" s="67" t="e">
        <f>VLOOKUP($X68,Vector!$A:$I,8,0)</f>
        <v>#N/A</v>
      </c>
      <c r="W68" s="67" t="e">
        <f>VLOOKUP($X68,Vector!$A:$I,9,0)</f>
        <v>#N/A</v>
      </c>
      <c r="X68" s="13" t="str">
        <f>E68&amp;F68&amp;G68</f>
        <v>95FEFA13</v>
      </c>
      <c r="Y68" s="31"/>
    </row>
    <row r="69" spans="1:25" x14ac:dyDescent="0.25">
      <c r="A69" s="44">
        <v>41639</v>
      </c>
      <c r="B69" s="45">
        <v>120100000000</v>
      </c>
      <c r="C69" s="46" t="s">
        <v>171</v>
      </c>
      <c r="D69" s="47">
        <v>272925</v>
      </c>
      <c r="E69" s="46">
        <v>95</v>
      </c>
      <c r="F69" s="46" t="s">
        <v>45</v>
      </c>
      <c r="G69" s="48" t="s">
        <v>104</v>
      </c>
      <c r="H69" s="44">
        <v>41656</v>
      </c>
      <c r="I69" s="49" t="s">
        <v>474</v>
      </c>
      <c r="J69" s="59" t="e">
        <f>+VLOOKUP($X69,Vector!$A:$P,4,0)-$A69</f>
        <v>#N/A</v>
      </c>
      <c r="K69" s="59" t="e">
        <f>+VLOOKUP($X69,Vector!$A:$P,2,0)</f>
        <v>#N/A</v>
      </c>
      <c r="L69" s="59" t="e">
        <f>VLOOKUP(VLOOKUP($X69,Vector!$A:$P,5,0),Catalogos!K:L,2,0)</f>
        <v>#N/A</v>
      </c>
      <c r="M69" s="55" t="str">
        <f>IFERROR(VLOOKUP($F69,Catalogos!$A:$B,2,0),"VII")</f>
        <v>IV</v>
      </c>
      <c r="N69" s="58" t="e">
        <f>VLOOKUP(MIN(IFERROR(VLOOKUP(T69,Catalogos!$F:$G,2,0),200),IFERROR(VLOOKUP(U69,Catalogos!$F:$G,2,0),200),IFERROR(VLOOKUP(V69,Catalogos!$F:$G,2,0),200),IFERROR(VLOOKUP(W69,Catalogos!$F:$G,2,0),200)),Catalogos!$G$30:$H$57,2,0)</f>
        <v>#N/A</v>
      </c>
      <c r="O69" s="55">
        <f>VLOOKUP($F69,Catalogos!$A:$C,3,0)</f>
        <v>0.2</v>
      </c>
      <c r="P69" s="14" t="e">
        <f>+K69*D69</f>
        <v>#N/A</v>
      </c>
      <c r="Q69" s="20">
        <f>+H69-A69</f>
        <v>17</v>
      </c>
      <c r="R69" s="20" t="e">
        <f>+J69-A69</f>
        <v>#N/A</v>
      </c>
      <c r="S69" s="20" t="e">
        <f>IF(VLOOKUP($X69,Vector!$A:$C,4,0)&gt;0,"SI","NO")</f>
        <v>#N/A</v>
      </c>
      <c r="T69" s="67" t="e">
        <f>VLOOKUP($X69,Vector!$A:$I,6,0)</f>
        <v>#N/A</v>
      </c>
      <c r="U69" s="67" t="e">
        <f>VLOOKUP($X69,Vector!$A:$I,7,0)</f>
        <v>#N/A</v>
      </c>
      <c r="V69" s="67" t="e">
        <f>VLOOKUP($X69,Vector!$A:$I,8,0)</f>
        <v>#N/A</v>
      </c>
      <c r="W69" s="67" t="e">
        <f>VLOOKUP($X69,Vector!$A:$I,9,0)</f>
        <v>#N/A</v>
      </c>
      <c r="X69" s="13" t="str">
        <f>E69&amp;F69&amp;G69</f>
        <v>95FNCOT13</v>
      </c>
      <c r="Y69" s="31"/>
    </row>
    <row r="70" spans="1:25" x14ac:dyDescent="0.25">
      <c r="A70" s="44">
        <v>41639</v>
      </c>
      <c r="B70" s="45">
        <v>120100000000</v>
      </c>
      <c r="C70" s="46" t="s">
        <v>171</v>
      </c>
      <c r="D70" s="47">
        <v>500000</v>
      </c>
      <c r="E70" s="46">
        <v>95</v>
      </c>
      <c r="F70" s="46" t="s">
        <v>46</v>
      </c>
      <c r="G70" s="48" t="s">
        <v>104</v>
      </c>
      <c r="H70" s="44">
        <v>41654</v>
      </c>
      <c r="I70" s="49" t="s">
        <v>474</v>
      </c>
      <c r="J70" s="59" t="e">
        <f>+VLOOKUP($X70,Vector!$A:$P,4,0)-$A70</f>
        <v>#N/A</v>
      </c>
      <c r="K70" s="59" t="e">
        <f>+VLOOKUP($X70,Vector!$A:$P,2,0)</f>
        <v>#N/A</v>
      </c>
      <c r="L70" s="59" t="e">
        <f>VLOOKUP(VLOOKUP($X70,Vector!$A:$P,5,0),Catalogos!K:L,2,0)</f>
        <v>#N/A</v>
      </c>
      <c r="M70" s="55" t="str">
        <f>IFERROR(VLOOKUP($F70,Catalogos!$A:$B,2,0),"VII")</f>
        <v>IV</v>
      </c>
      <c r="N70" s="58" t="e">
        <f>VLOOKUP(MIN(IFERROR(VLOOKUP(T70,Catalogos!$F:$G,2,0),200),IFERROR(VLOOKUP(U70,Catalogos!$F:$G,2,0),200),IFERROR(VLOOKUP(V70,Catalogos!$F:$G,2,0),200),IFERROR(VLOOKUP(W70,Catalogos!$F:$G,2,0),200)),Catalogos!$G$30:$H$57,2,0)</f>
        <v>#N/A</v>
      </c>
      <c r="O70" s="55">
        <f>VLOOKUP($F70,Catalogos!$A:$C,3,0)</f>
        <v>0.2</v>
      </c>
      <c r="P70" s="14" t="e">
        <f>+K70*D70</f>
        <v>#N/A</v>
      </c>
      <c r="Q70" s="20">
        <f>+H70-A70</f>
        <v>15</v>
      </c>
      <c r="R70" s="20" t="e">
        <f>+J70-A70</f>
        <v>#N/A</v>
      </c>
      <c r="S70" s="20" t="e">
        <f>IF(VLOOKUP($X70,Vector!$A:$C,4,0)&gt;0,"SI","NO")</f>
        <v>#N/A</v>
      </c>
      <c r="T70" s="67" t="e">
        <f>VLOOKUP($X70,Vector!$A:$I,6,0)</f>
        <v>#N/A</v>
      </c>
      <c r="U70" s="67" t="e">
        <f>VLOOKUP($X70,Vector!$A:$I,7,0)</f>
        <v>#N/A</v>
      </c>
      <c r="V70" s="67" t="e">
        <f>VLOOKUP($X70,Vector!$A:$I,8,0)</f>
        <v>#N/A</v>
      </c>
      <c r="W70" s="67" t="e">
        <f>VLOOKUP($X70,Vector!$A:$I,9,0)</f>
        <v>#N/A</v>
      </c>
      <c r="X70" s="13" t="str">
        <f>E70&amp;F70&amp;G70</f>
        <v>95IFCOTCB13</v>
      </c>
      <c r="Y70" s="31"/>
    </row>
    <row r="71" spans="1:25" x14ac:dyDescent="0.25">
      <c r="A71" s="44">
        <v>41639</v>
      </c>
      <c r="B71" s="45">
        <v>120100000000</v>
      </c>
      <c r="C71" s="46" t="s">
        <v>171</v>
      </c>
      <c r="D71" s="47">
        <v>1500000</v>
      </c>
      <c r="E71" s="46">
        <v>95</v>
      </c>
      <c r="F71" s="46" t="s">
        <v>47</v>
      </c>
      <c r="G71" s="48" t="s">
        <v>111</v>
      </c>
      <c r="H71" s="44">
        <v>41645</v>
      </c>
      <c r="I71" s="49" t="s">
        <v>474</v>
      </c>
      <c r="J71" s="59" t="e">
        <f>+VLOOKUP($X71,Vector!$A:$P,4,0)-$A71</f>
        <v>#N/A</v>
      </c>
      <c r="K71" s="59" t="e">
        <f>+VLOOKUP($X71,Vector!$A:$P,2,0)</f>
        <v>#N/A</v>
      </c>
      <c r="L71" s="59" t="e">
        <f>VLOOKUP(VLOOKUP($X71,Vector!$A:$P,5,0),Catalogos!K:L,2,0)</f>
        <v>#N/A</v>
      </c>
      <c r="M71" s="55" t="str">
        <f>IFERROR(VLOOKUP($F71,Catalogos!$A:$B,2,0),"VII")</f>
        <v>IV</v>
      </c>
      <c r="N71" s="58" t="e">
        <f>VLOOKUP(MIN(IFERROR(VLOOKUP(T71,Catalogos!$F:$G,2,0),200),IFERROR(VLOOKUP(U71,Catalogos!$F:$G,2,0),200),IFERROR(VLOOKUP(V71,Catalogos!$F:$G,2,0),200),IFERROR(VLOOKUP(W71,Catalogos!$F:$G,2,0),200)),Catalogos!$G$30:$H$57,2,0)</f>
        <v>#N/A</v>
      </c>
      <c r="O71" s="55">
        <f>VLOOKUP($F71,Catalogos!$A:$C,3,0)</f>
        <v>0.2</v>
      </c>
      <c r="P71" s="14" t="e">
        <f>+K71*D71</f>
        <v>#N/A</v>
      </c>
      <c r="Q71" s="20">
        <f>+H71-A71</f>
        <v>6</v>
      </c>
      <c r="R71" s="20" t="e">
        <f>+J71-A71</f>
        <v>#N/A</v>
      </c>
      <c r="S71" s="20" t="e">
        <f>IF(VLOOKUP($X71,Vector!$A:$C,4,0)&gt;0,"SI","NO")</f>
        <v>#N/A</v>
      </c>
      <c r="T71" s="67" t="e">
        <f>VLOOKUP($X71,Vector!$A:$I,6,0)</f>
        <v>#N/A</v>
      </c>
      <c r="U71" s="67" t="e">
        <f>VLOOKUP($X71,Vector!$A:$I,7,0)</f>
        <v>#N/A</v>
      </c>
      <c r="V71" s="67" t="e">
        <f>VLOOKUP($X71,Vector!$A:$I,8,0)</f>
        <v>#N/A</v>
      </c>
      <c r="W71" s="67" t="e">
        <f>VLOOKUP($X71,Vector!$A:$I,9,0)</f>
        <v>#N/A</v>
      </c>
      <c r="X71" s="13" t="str">
        <f>E71&amp;F71&amp;G71</f>
        <v>95PEMEX10</v>
      </c>
      <c r="Y71" s="31"/>
    </row>
    <row r="72" spans="1:25" x14ac:dyDescent="0.25">
      <c r="A72" s="44">
        <v>41639</v>
      </c>
      <c r="B72" s="45">
        <v>120100000000</v>
      </c>
      <c r="C72" s="46" t="s">
        <v>171</v>
      </c>
      <c r="D72" s="47">
        <v>1000000</v>
      </c>
      <c r="E72" s="46">
        <v>95</v>
      </c>
      <c r="F72" s="46" t="s">
        <v>47</v>
      </c>
      <c r="G72" s="48" t="s">
        <v>118</v>
      </c>
      <c r="H72" s="44">
        <v>41659</v>
      </c>
      <c r="I72" s="49" t="s">
        <v>474</v>
      </c>
      <c r="J72" s="59" t="e">
        <f>+VLOOKUP($X72,Vector!$A:$P,4,0)-$A72</f>
        <v>#N/A</v>
      </c>
      <c r="K72" s="59" t="e">
        <f>+VLOOKUP($X72,Vector!$A:$P,2,0)</f>
        <v>#N/A</v>
      </c>
      <c r="L72" s="59" t="e">
        <f>VLOOKUP(VLOOKUP($X72,Vector!$A:$P,5,0),Catalogos!K:L,2,0)</f>
        <v>#N/A</v>
      </c>
      <c r="M72" s="55" t="str">
        <f>IFERROR(VLOOKUP($F72,Catalogos!$A:$B,2,0),"VII")</f>
        <v>IV</v>
      </c>
      <c r="N72" s="58" t="e">
        <f>VLOOKUP(MIN(IFERROR(VLOOKUP(T72,Catalogos!$F:$G,2,0),200),IFERROR(VLOOKUP(U72,Catalogos!$F:$G,2,0),200),IFERROR(VLOOKUP(V72,Catalogos!$F:$G,2,0),200),IFERROR(VLOOKUP(W72,Catalogos!$F:$G,2,0),200)),Catalogos!$G$30:$H$57,2,0)</f>
        <v>#N/A</v>
      </c>
      <c r="O72" s="55">
        <f>VLOOKUP($F72,Catalogos!$A:$C,3,0)</f>
        <v>0.2</v>
      </c>
      <c r="P72" s="14" t="e">
        <f>+K72*D72</f>
        <v>#N/A</v>
      </c>
      <c r="Q72" s="20">
        <f>+H72-A72</f>
        <v>20</v>
      </c>
      <c r="R72" s="20" t="e">
        <f>+J72-A72</f>
        <v>#N/A</v>
      </c>
      <c r="S72" s="20" t="e">
        <f>IF(VLOOKUP($X72,Vector!$A:$C,4,0)&gt;0,"SI","NO")</f>
        <v>#N/A</v>
      </c>
      <c r="T72" s="67" t="e">
        <f>VLOOKUP($X72,Vector!$A:$I,6,0)</f>
        <v>#N/A</v>
      </c>
      <c r="U72" s="67" t="e">
        <f>VLOOKUP($X72,Vector!$A:$I,7,0)</f>
        <v>#N/A</v>
      </c>
      <c r="V72" s="67" t="e">
        <f>VLOOKUP($X72,Vector!$A:$I,8,0)</f>
        <v>#N/A</v>
      </c>
      <c r="W72" s="67" t="e">
        <f>VLOOKUP($X72,Vector!$A:$I,9,0)</f>
        <v>#N/A</v>
      </c>
      <c r="X72" s="13" t="str">
        <f>E72&amp;F72&amp;G72</f>
        <v>95PEMEX10-3</v>
      </c>
      <c r="Y72" s="31"/>
    </row>
    <row r="73" spans="1:25" x14ac:dyDescent="0.25">
      <c r="A73" s="44">
        <v>41639</v>
      </c>
      <c r="B73" s="45">
        <v>120100000000</v>
      </c>
      <c r="C73" s="46" t="s">
        <v>171</v>
      </c>
      <c r="D73" s="47">
        <v>2000000</v>
      </c>
      <c r="E73" s="46">
        <v>95</v>
      </c>
      <c r="F73" s="46" t="s">
        <v>47</v>
      </c>
      <c r="G73" s="48" t="s">
        <v>108</v>
      </c>
      <c r="H73" s="44">
        <v>41653</v>
      </c>
      <c r="I73" s="49" t="s">
        <v>474</v>
      </c>
      <c r="J73" s="59" t="e">
        <f>+VLOOKUP($X73,Vector!$A:$P,4,0)-$A73</f>
        <v>#N/A</v>
      </c>
      <c r="K73" s="59" t="e">
        <f>+VLOOKUP($X73,Vector!$A:$P,2,0)</f>
        <v>#N/A</v>
      </c>
      <c r="L73" s="59" t="e">
        <f>VLOOKUP(VLOOKUP($X73,Vector!$A:$P,5,0),Catalogos!K:L,2,0)</f>
        <v>#N/A</v>
      </c>
      <c r="M73" s="55" t="str">
        <f>IFERROR(VLOOKUP($F73,Catalogos!$A:$B,2,0),"VII")</f>
        <v>IV</v>
      </c>
      <c r="N73" s="58" t="e">
        <f>VLOOKUP(MIN(IFERROR(VLOOKUP(T73,Catalogos!$F:$G,2,0),200),IFERROR(VLOOKUP(U73,Catalogos!$F:$G,2,0),200),IFERROR(VLOOKUP(V73,Catalogos!$F:$G,2,0),200),IFERROR(VLOOKUP(W73,Catalogos!$F:$G,2,0),200)),Catalogos!$G$30:$H$57,2,0)</f>
        <v>#N/A</v>
      </c>
      <c r="O73" s="55">
        <f>VLOOKUP($F73,Catalogos!$A:$C,3,0)</f>
        <v>0.2</v>
      </c>
      <c r="P73" s="14" t="e">
        <f>+K73*D73</f>
        <v>#N/A</v>
      </c>
      <c r="Q73" s="20">
        <f>+H73-A73</f>
        <v>14</v>
      </c>
      <c r="R73" s="20" t="e">
        <f>+J73-A73</f>
        <v>#N/A</v>
      </c>
      <c r="S73" s="20" t="e">
        <f>IF(VLOOKUP($X73,Vector!$A:$C,4,0)&gt;0,"SI","NO")</f>
        <v>#N/A</v>
      </c>
      <c r="T73" s="67" t="e">
        <f>VLOOKUP($X73,Vector!$A:$I,6,0)</f>
        <v>#N/A</v>
      </c>
      <c r="U73" s="67" t="e">
        <f>VLOOKUP($X73,Vector!$A:$I,7,0)</f>
        <v>#N/A</v>
      </c>
      <c r="V73" s="67" t="e">
        <f>VLOOKUP($X73,Vector!$A:$I,8,0)</f>
        <v>#N/A</v>
      </c>
      <c r="W73" s="67" t="e">
        <f>VLOOKUP($X73,Vector!$A:$I,9,0)</f>
        <v>#N/A</v>
      </c>
      <c r="X73" s="13" t="str">
        <f>E73&amp;F73&amp;G73</f>
        <v>95PEMEX11</v>
      </c>
      <c r="Y73" s="31"/>
    </row>
    <row r="74" spans="1:25" x14ac:dyDescent="0.25">
      <c r="A74" s="44">
        <v>41639</v>
      </c>
      <c r="B74" s="45">
        <v>120100000000</v>
      </c>
      <c r="C74" s="46" t="s">
        <v>171</v>
      </c>
      <c r="D74" s="47">
        <v>1261948</v>
      </c>
      <c r="E74" s="46">
        <v>95</v>
      </c>
      <c r="F74" s="46" t="s">
        <v>47</v>
      </c>
      <c r="G74" s="48" t="s">
        <v>106</v>
      </c>
      <c r="H74" s="44">
        <v>41659</v>
      </c>
      <c r="I74" s="49" t="s">
        <v>474</v>
      </c>
      <c r="J74" s="59" t="e">
        <f>+VLOOKUP($X74,Vector!$A:$P,4,0)-$A74</f>
        <v>#N/A</v>
      </c>
      <c r="K74" s="59" t="e">
        <f>+VLOOKUP($X74,Vector!$A:$P,2,0)</f>
        <v>#N/A</v>
      </c>
      <c r="L74" s="59" t="e">
        <f>VLOOKUP(VLOOKUP($X74,Vector!$A:$P,5,0),Catalogos!K:L,2,0)</f>
        <v>#N/A</v>
      </c>
      <c r="M74" s="55" t="str">
        <f>IFERROR(VLOOKUP($F74,Catalogos!$A:$B,2,0),"VII")</f>
        <v>IV</v>
      </c>
      <c r="N74" s="58" t="e">
        <f>VLOOKUP(MIN(IFERROR(VLOOKUP(T74,Catalogos!$F:$G,2,0),200),IFERROR(VLOOKUP(U74,Catalogos!$F:$G,2,0),200),IFERROR(VLOOKUP(V74,Catalogos!$F:$G,2,0),200),IFERROR(VLOOKUP(W74,Catalogos!$F:$G,2,0),200)),Catalogos!$G$30:$H$57,2,0)</f>
        <v>#N/A</v>
      </c>
      <c r="O74" s="55">
        <f>VLOOKUP($F74,Catalogos!$A:$C,3,0)</f>
        <v>0.2</v>
      </c>
      <c r="P74" s="14" t="e">
        <f>+K74*D74</f>
        <v>#N/A</v>
      </c>
      <c r="Q74" s="20">
        <f>+H74-A74</f>
        <v>20</v>
      </c>
      <c r="R74" s="20" t="e">
        <f>+J74-A74</f>
        <v>#N/A</v>
      </c>
      <c r="S74" s="20" t="e">
        <f>IF(VLOOKUP($X74,Vector!$A:$C,4,0)&gt;0,"SI","NO")</f>
        <v>#N/A</v>
      </c>
      <c r="T74" s="67" t="e">
        <f>VLOOKUP($X74,Vector!$A:$I,6,0)</f>
        <v>#N/A</v>
      </c>
      <c r="U74" s="67" t="e">
        <f>VLOOKUP($X74,Vector!$A:$I,7,0)</f>
        <v>#N/A</v>
      </c>
      <c r="V74" s="67" t="e">
        <f>VLOOKUP($X74,Vector!$A:$I,8,0)</f>
        <v>#N/A</v>
      </c>
      <c r="W74" s="67" t="e">
        <f>VLOOKUP($X74,Vector!$A:$I,9,0)</f>
        <v>#N/A</v>
      </c>
      <c r="X74" s="13" t="str">
        <f>E74&amp;F74&amp;G74</f>
        <v>95PEMEX11-2</v>
      </c>
      <c r="Y74" s="31"/>
    </row>
    <row r="75" spans="1:25" x14ac:dyDescent="0.25">
      <c r="A75" s="44">
        <v>41639</v>
      </c>
      <c r="B75" s="45">
        <v>120100000000</v>
      </c>
      <c r="C75" s="46" t="s">
        <v>171</v>
      </c>
      <c r="D75" s="47">
        <v>5500000</v>
      </c>
      <c r="E75" s="46">
        <v>95</v>
      </c>
      <c r="F75" s="46" t="s">
        <v>47</v>
      </c>
      <c r="G75" s="48" t="s">
        <v>107</v>
      </c>
      <c r="H75" s="44">
        <v>41662</v>
      </c>
      <c r="I75" s="49" t="s">
        <v>474</v>
      </c>
      <c r="J75" s="59" t="e">
        <f>+VLOOKUP($X75,Vector!$A:$P,4,0)-$A75</f>
        <v>#N/A</v>
      </c>
      <c r="K75" s="59" t="e">
        <f>+VLOOKUP($X75,Vector!$A:$P,2,0)</f>
        <v>#N/A</v>
      </c>
      <c r="L75" s="59" t="e">
        <f>VLOOKUP(VLOOKUP($X75,Vector!$A:$P,5,0),Catalogos!K:L,2,0)</f>
        <v>#N/A</v>
      </c>
      <c r="M75" s="55" t="str">
        <f>IFERROR(VLOOKUP($F75,Catalogos!$A:$B,2,0),"VII")</f>
        <v>IV</v>
      </c>
      <c r="N75" s="58" t="e">
        <f>VLOOKUP(MIN(IFERROR(VLOOKUP(T75,Catalogos!$F:$G,2,0),200),IFERROR(VLOOKUP(U75,Catalogos!$F:$G,2,0),200),IFERROR(VLOOKUP(V75,Catalogos!$F:$G,2,0),200),IFERROR(VLOOKUP(W75,Catalogos!$F:$G,2,0),200)),Catalogos!$G$30:$H$57,2,0)</f>
        <v>#N/A</v>
      </c>
      <c r="O75" s="55">
        <f>VLOOKUP($F75,Catalogos!$A:$C,3,0)</f>
        <v>0.2</v>
      </c>
      <c r="P75" s="14" t="e">
        <f>+K75*D75</f>
        <v>#N/A</v>
      </c>
      <c r="Q75" s="20">
        <f>+H75-A75</f>
        <v>23</v>
      </c>
      <c r="R75" s="20" t="e">
        <f>+J75-A75</f>
        <v>#N/A</v>
      </c>
      <c r="S75" s="20" t="e">
        <f>IF(VLOOKUP($X75,Vector!$A:$C,4,0)&gt;0,"SI","NO")</f>
        <v>#N/A</v>
      </c>
      <c r="T75" s="67" t="e">
        <f>VLOOKUP($X75,Vector!$A:$I,6,0)</f>
        <v>#N/A</v>
      </c>
      <c r="U75" s="67" t="e">
        <f>VLOOKUP($X75,Vector!$A:$I,7,0)</f>
        <v>#N/A</v>
      </c>
      <c r="V75" s="67" t="e">
        <f>VLOOKUP($X75,Vector!$A:$I,8,0)</f>
        <v>#N/A</v>
      </c>
      <c r="W75" s="67" t="e">
        <f>VLOOKUP($X75,Vector!$A:$I,9,0)</f>
        <v>#N/A</v>
      </c>
      <c r="X75" s="13" t="str">
        <f>E75&amp;F75&amp;G75</f>
        <v>95PEMEX12</v>
      </c>
      <c r="Y75" s="31"/>
    </row>
    <row r="76" spans="1:25" x14ac:dyDescent="0.25">
      <c r="A76" s="44">
        <v>41639</v>
      </c>
      <c r="B76" s="45">
        <v>120100000000</v>
      </c>
      <c r="C76" s="46" t="s">
        <v>171</v>
      </c>
      <c r="D76" s="47">
        <v>176791</v>
      </c>
      <c r="E76" s="46">
        <v>95</v>
      </c>
      <c r="F76" s="46" t="s">
        <v>48</v>
      </c>
      <c r="G76" s="48" t="s">
        <v>101</v>
      </c>
      <c r="H76" s="44">
        <v>41663</v>
      </c>
      <c r="I76" s="49" t="s">
        <v>474</v>
      </c>
      <c r="J76" s="59" t="e">
        <f>+VLOOKUP($X76,Vector!$A:$P,4,0)-$A76</f>
        <v>#N/A</v>
      </c>
      <c r="K76" s="59" t="e">
        <f>+VLOOKUP($X76,Vector!$A:$P,2,0)</f>
        <v>#N/A</v>
      </c>
      <c r="L76" s="59" t="e">
        <f>VLOOKUP(VLOOKUP($X76,Vector!$A:$P,5,0),Catalogos!K:L,2,0)</f>
        <v>#N/A</v>
      </c>
      <c r="M76" s="55" t="str">
        <f>IFERROR(VLOOKUP($F76,Catalogos!$A:$B,2,0),"VII")</f>
        <v>IV</v>
      </c>
      <c r="N76" s="58" t="e">
        <f>VLOOKUP(MIN(IFERROR(VLOOKUP(T76,Catalogos!$F:$G,2,0),200),IFERROR(VLOOKUP(U76,Catalogos!$F:$G,2,0),200),IFERROR(VLOOKUP(V76,Catalogos!$F:$G,2,0),200),IFERROR(VLOOKUP(W76,Catalogos!$F:$G,2,0),200)),Catalogos!$G$30:$H$57,2,0)</f>
        <v>#N/A</v>
      </c>
      <c r="O76" s="55">
        <f>VLOOKUP($F76,Catalogos!$A:$C,3,0)</f>
        <v>0.2</v>
      </c>
      <c r="P76" s="14" t="e">
        <f>+K76*D76</f>
        <v>#N/A</v>
      </c>
      <c r="Q76" s="20">
        <f>+H76-A76</f>
        <v>24</v>
      </c>
      <c r="R76" s="20" t="e">
        <f>+J76-A76</f>
        <v>#N/A</v>
      </c>
      <c r="S76" s="20" t="e">
        <f>IF(VLOOKUP($X76,Vector!$A:$C,4,0)&gt;0,"SI","NO")</f>
        <v>#N/A</v>
      </c>
      <c r="T76" s="67" t="e">
        <f>VLOOKUP($X76,Vector!$A:$I,6,0)</f>
        <v>#N/A</v>
      </c>
      <c r="U76" s="67" t="e">
        <f>VLOOKUP($X76,Vector!$A:$I,7,0)</f>
        <v>#N/A</v>
      </c>
      <c r="V76" s="67" t="e">
        <f>VLOOKUP($X76,Vector!$A:$I,8,0)</f>
        <v>#N/A</v>
      </c>
      <c r="W76" s="67" t="e">
        <f>VLOOKUP($X76,Vector!$A:$I,9,0)</f>
        <v>#N/A</v>
      </c>
      <c r="X76" s="13" t="str">
        <f>E76&amp;F76&amp;G76</f>
        <v>95TFOVIS09-3U</v>
      </c>
      <c r="Y76" s="31"/>
    </row>
    <row r="77" spans="1:25" x14ac:dyDescent="0.25">
      <c r="A77" s="44">
        <v>41639</v>
      </c>
      <c r="B77" s="45">
        <v>120100000000</v>
      </c>
      <c r="C77" s="46" t="s">
        <v>171</v>
      </c>
      <c r="D77" s="47">
        <v>100393</v>
      </c>
      <c r="E77" s="46">
        <v>95</v>
      </c>
      <c r="F77" s="46" t="s">
        <v>48</v>
      </c>
      <c r="G77" s="48" t="s">
        <v>99</v>
      </c>
      <c r="H77" s="44">
        <v>41666</v>
      </c>
      <c r="I77" s="49" t="s">
        <v>474</v>
      </c>
      <c r="J77" s="59" t="e">
        <f>+VLOOKUP($X77,Vector!$A:$P,4,0)-$A77</f>
        <v>#N/A</v>
      </c>
      <c r="K77" s="59" t="e">
        <f>+VLOOKUP($X77,Vector!$A:$P,2,0)</f>
        <v>#N/A</v>
      </c>
      <c r="L77" s="59" t="e">
        <f>VLOOKUP(VLOOKUP($X77,Vector!$A:$P,5,0),Catalogos!K:L,2,0)</f>
        <v>#N/A</v>
      </c>
      <c r="M77" s="55" t="str">
        <f>IFERROR(VLOOKUP($F77,Catalogos!$A:$B,2,0),"VII")</f>
        <v>IV</v>
      </c>
      <c r="N77" s="58" t="e">
        <f>VLOOKUP(MIN(IFERROR(VLOOKUP(T77,Catalogos!$F:$G,2,0),200),IFERROR(VLOOKUP(U77,Catalogos!$F:$G,2,0),200),IFERROR(VLOOKUP(V77,Catalogos!$F:$G,2,0),200),IFERROR(VLOOKUP(W77,Catalogos!$F:$G,2,0),200)),Catalogos!$G$30:$H$57,2,0)</f>
        <v>#N/A</v>
      </c>
      <c r="O77" s="55">
        <f>VLOOKUP($F77,Catalogos!$A:$C,3,0)</f>
        <v>0.2</v>
      </c>
      <c r="P77" s="14" t="e">
        <f>+K77*D77</f>
        <v>#N/A</v>
      </c>
      <c r="Q77" s="20">
        <f>+H77-A77</f>
        <v>27</v>
      </c>
      <c r="R77" s="20" t="e">
        <f>+J77-A77</f>
        <v>#N/A</v>
      </c>
      <c r="S77" s="20" t="e">
        <f>IF(VLOOKUP($X77,Vector!$A:$C,4,0)&gt;0,"SI","NO")</f>
        <v>#N/A</v>
      </c>
      <c r="T77" s="67" t="e">
        <f>VLOOKUP($X77,Vector!$A:$I,6,0)</f>
        <v>#N/A</v>
      </c>
      <c r="U77" s="67" t="e">
        <f>VLOOKUP($X77,Vector!$A:$I,7,0)</f>
        <v>#N/A</v>
      </c>
      <c r="V77" s="67" t="e">
        <f>VLOOKUP($X77,Vector!$A:$I,8,0)</f>
        <v>#N/A</v>
      </c>
      <c r="W77" s="67" t="e">
        <f>VLOOKUP($X77,Vector!$A:$I,9,0)</f>
        <v>#N/A</v>
      </c>
      <c r="X77" s="13" t="str">
        <f>E77&amp;F77&amp;G77</f>
        <v>95TFOVIS13-2U</v>
      </c>
      <c r="Y77" s="31"/>
    </row>
    <row r="78" spans="1:25" x14ac:dyDescent="0.25">
      <c r="A78" s="44">
        <v>41639</v>
      </c>
      <c r="B78" s="45">
        <v>120100000000</v>
      </c>
      <c r="C78" s="46" t="s">
        <v>171</v>
      </c>
      <c r="D78" s="47">
        <v>198472</v>
      </c>
      <c r="E78" s="46">
        <v>95</v>
      </c>
      <c r="F78" s="46" t="s">
        <v>48</v>
      </c>
      <c r="G78" s="48" t="s">
        <v>102</v>
      </c>
      <c r="H78" s="44">
        <v>41635</v>
      </c>
      <c r="I78" s="49" t="s">
        <v>474</v>
      </c>
      <c r="J78" s="59" t="e">
        <f>+VLOOKUP($X78,Vector!$A:$P,4,0)-$A78</f>
        <v>#N/A</v>
      </c>
      <c r="K78" s="59" t="e">
        <f>+VLOOKUP($X78,Vector!$A:$P,2,0)</f>
        <v>#N/A</v>
      </c>
      <c r="L78" s="59" t="e">
        <f>VLOOKUP(VLOOKUP($X78,Vector!$A:$P,5,0),Catalogos!K:L,2,0)</f>
        <v>#N/A</v>
      </c>
      <c r="M78" s="55" t="str">
        <f>IFERROR(VLOOKUP($F78,Catalogos!$A:$B,2,0),"VII")</f>
        <v>IV</v>
      </c>
      <c r="N78" s="58" t="e">
        <f>VLOOKUP(MIN(IFERROR(VLOOKUP(T78,Catalogos!$F:$G,2,0),200),IFERROR(VLOOKUP(U78,Catalogos!$F:$G,2,0),200),IFERROR(VLOOKUP(V78,Catalogos!$F:$G,2,0),200),IFERROR(VLOOKUP(W78,Catalogos!$F:$G,2,0),200)),Catalogos!$G$30:$H$57,2,0)</f>
        <v>#N/A</v>
      </c>
      <c r="O78" s="55">
        <f>VLOOKUP($F78,Catalogos!$A:$C,3,0)</f>
        <v>0.2</v>
      </c>
      <c r="P78" s="14" t="e">
        <f>+K78*D78</f>
        <v>#N/A</v>
      </c>
      <c r="Q78" s="20">
        <f>+H78-A78</f>
        <v>-4</v>
      </c>
      <c r="R78" s="20" t="e">
        <f>+J78-A78</f>
        <v>#N/A</v>
      </c>
      <c r="S78" s="20" t="e">
        <f>IF(VLOOKUP($X78,Vector!$A:$C,4,0)&gt;0,"SI","NO")</f>
        <v>#N/A</v>
      </c>
      <c r="T78" s="67" t="e">
        <f>VLOOKUP($X78,Vector!$A:$I,6,0)</f>
        <v>#N/A</v>
      </c>
      <c r="U78" s="67" t="e">
        <f>VLOOKUP($X78,Vector!$A:$I,7,0)</f>
        <v>#N/A</v>
      </c>
      <c r="V78" s="67" t="e">
        <f>VLOOKUP($X78,Vector!$A:$I,8,0)</f>
        <v>#N/A</v>
      </c>
      <c r="W78" s="67" t="e">
        <f>VLOOKUP($X78,Vector!$A:$I,9,0)</f>
        <v>#N/A</v>
      </c>
      <c r="X78" s="13" t="str">
        <f>E78&amp;F78&amp;G78</f>
        <v>95TFOVIS13-3U</v>
      </c>
      <c r="Y78" s="31"/>
    </row>
    <row r="79" spans="1:25" x14ac:dyDescent="0.25">
      <c r="A79" s="44">
        <v>41639</v>
      </c>
      <c r="B79" s="45">
        <v>120100000000</v>
      </c>
      <c r="C79" s="46" t="s">
        <v>171</v>
      </c>
      <c r="D79" s="47">
        <v>1000000</v>
      </c>
      <c r="E79" s="46" t="s">
        <v>49</v>
      </c>
      <c r="F79" s="46" t="s">
        <v>50</v>
      </c>
      <c r="G79" s="48" t="s">
        <v>119</v>
      </c>
      <c r="H79" s="44">
        <v>41641</v>
      </c>
      <c r="I79" s="49" t="s">
        <v>474</v>
      </c>
      <c r="J79" s="59" t="e">
        <f>+VLOOKUP($X79,Vector!$A:$P,4,0)-$A79</f>
        <v>#N/A</v>
      </c>
      <c r="K79" s="59" t="e">
        <f>+VLOOKUP($X79,Vector!$A:$P,2,0)</f>
        <v>#N/A</v>
      </c>
      <c r="L79" s="59" t="e">
        <f>VLOOKUP(VLOOKUP($X79,Vector!$A:$P,5,0),Catalogos!K:L,2,0)</f>
        <v>#N/A</v>
      </c>
      <c r="M79" s="55" t="str">
        <f>IFERROR(VLOOKUP($F79,Catalogos!$A:$B,2,0),"VII")</f>
        <v>III</v>
      </c>
      <c r="N79" s="58" t="e">
        <f>VLOOKUP(MIN(IFERROR(VLOOKUP(T79,Catalogos!$F:$G,2,0),200),IFERROR(VLOOKUP(U79,Catalogos!$F:$G,2,0),200),IFERROR(VLOOKUP(V79,Catalogos!$F:$G,2,0),200),IFERROR(VLOOKUP(W79,Catalogos!$F:$G,2,0),200)),Catalogos!$G$30:$H$57,2,0)</f>
        <v>#N/A</v>
      </c>
      <c r="O79" s="55">
        <f>VLOOKUP($F79,Catalogos!$A:$C,3,0)</f>
        <v>0.5</v>
      </c>
      <c r="P79" s="14" t="e">
        <f>+K79*D79</f>
        <v>#N/A</v>
      </c>
      <c r="Q79" s="20">
        <f>+H79-A79</f>
        <v>2</v>
      </c>
      <c r="R79" s="20" t="e">
        <f>+J79-A79</f>
        <v>#N/A</v>
      </c>
      <c r="S79" s="20" t="e">
        <f>IF(VLOOKUP($X79,Vector!$A:$C,4,0)&gt;0,"SI","NO")</f>
        <v>#N/A</v>
      </c>
      <c r="T79" s="67" t="e">
        <f>VLOOKUP($X79,Vector!$A:$I,6,0)</f>
        <v>#N/A</v>
      </c>
      <c r="U79" s="67" t="e">
        <f>VLOOKUP($X79,Vector!$A:$I,7,0)</f>
        <v>#N/A</v>
      </c>
      <c r="V79" s="67" t="e">
        <f>VLOOKUP($X79,Vector!$A:$I,8,0)</f>
        <v>#N/A</v>
      </c>
      <c r="W79" s="67" t="e">
        <f>VLOOKUP($X79,Vector!$A:$I,9,0)</f>
        <v>#N/A</v>
      </c>
      <c r="X79" s="13" t="str">
        <f>E79&amp;F79&amp;G79</f>
        <v>FBANSI13004</v>
      </c>
      <c r="Y79" s="31"/>
    </row>
    <row r="80" spans="1:25" x14ac:dyDescent="0.25">
      <c r="A80" s="44">
        <v>41639</v>
      </c>
      <c r="B80" s="45">
        <v>120100000000</v>
      </c>
      <c r="C80" s="46" t="s">
        <v>171</v>
      </c>
      <c r="D80" s="47">
        <v>1000000</v>
      </c>
      <c r="E80" s="46" t="s">
        <v>49</v>
      </c>
      <c r="F80" s="46" t="s">
        <v>50</v>
      </c>
      <c r="G80" s="48" t="s">
        <v>120</v>
      </c>
      <c r="H80" s="44">
        <v>41641</v>
      </c>
      <c r="I80" s="49" t="s">
        <v>474</v>
      </c>
      <c r="J80" s="59" t="e">
        <f>+VLOOKUP($X80,Vector!$A:$P,4,0)-$A80</f>
        <v>#N/A</v>
      </c>
      <c r="K80" s="59" t="e">
        <f>+VLOOKUP($X80,Vector!$A:$P,2,0)</f>
        <v>#N/A</v>
      </c>
      <c r="L80" s="59" t="e">
        <f>VLOOKUP(VLOOKUP($X80,Vector!$A:$P,5,0),Catalogos!K:L,2,0)</f>
        <v>#N/A</v>
      </c>
      <c r="M80" s="55" t="str">
        <f>IFERROR(VLOOKUP($F80,Catalogos!$A:$B,2,0),"VII")</f>
        <v>III</v>
      </c>
      <c r="N80" s="58" t="e">
        <f>VLOOKUP(MIN(IFERROR(VLOOKUP(T80,Catalogos!$F:$G,2,0),200),IFERROR(VLOOKUP(U80,Catalogos!$F:$G,2,0),200),IFERROR(VLOOKUP(V80,Catalogos!$F:$G,2,0),200),IFERROR(VLOOKUP(W80,Catalogos!$F:$G,2,0),200)),Catalogos!$G$30:$H$57,2,0)</f>
        <v>#N/A</v>
      </c>
      <c r="O80" s="55">
        <f>VLOOKUP($F80,Catalogos!$A:$C,3,0)</f>
        <v>0.5</v>
      </c>
      <c r="P80" s="14" t="e">
        <f>+K80*D80</f>
        <v>#N/A</v>
      </c>
      <c r="Q80" s="20">
        <f>+H80-A80</f>
        <v>2</v>
      </c>
      <c r="R80" s="20" t="e">
        <f>+J80-A80</f>
        <v>#N/A</v>
      </c>
      <c r="S80" s="20" t="e">
        <f>IF(VLOOKUP($X80,Vector!$A:$C,4,0)&gt;0,"SI","NO")</f>
        <v>#N/A</v>
      </c>
      <c r="T80" s="67" t="e">
        <f>VLOOKUP($X80,Vector!$A:$I,6,0)</f>
        <v>#N/A</v>
      </c>
      <c r="U80" s="67" t="e">
        <f>VLOOKUP($X80,Vector!$A:$I,7,0)</f>
        <v>#N/A</v>
      </c>
      <c r="V80" s="67" t="e">
        <f>VLOOKUP($X80,Vector!$A:$I,8,0)</f>
        <v>#N/A</v>
      </c>
      <c r="W80" s="67" t="e">
        <f>VLOOKUP($X80,Vector!$A:$I,9,0)</f>
        <v>#N/A</v>
      </c>
      <c r="X80" s="13" t="str">
        <f>E80&amp;F80&amp;G80</f>
        <v>FBANSI13005</v>
      </c>
      <c r="Y80" s="31"/>
    </row>
    <row r="81" spans="1:25" x14ac:dyDescent="0.25">
      <c r="A81" s="44">
        <v>41639</v>
      </c>
      <c r="B81" s="45">
        <v>120100000000</v>
      </c>
      <c r="C81" s="46" t="s">
        <v>171</v>
      </c>
      <c r="D81" s="47">
        <v>1000000</v>
      </c>
      <c r="E81" s="46" t="s">
        <v>49</v>
      </c>
      <c r="F81" s="46" t="s">
        <v>35</v>
      </c>
      <c r="G81" s="48" t="s">
        <v>121</v>
      </c>
      <c r="H81" s="44">
        <v>41640</v>
      </c>
      <c r="I81" s="49" t="s">
        <v>474</v>
      </c>
      <c r="J81" s="59" t="e">
        <f>+VLOOKUP($X81,Vector!$A:$P,4,0)-$A81</f>
        <v>#N/A</v>
      </c>
      <c r="K81" s="59" t="e">
        <f>+VLOOKUP($X81,Vector!$A:$P,2,0)</f>
        <v>#N/A</v>
      </c>
      <c r="L81" s="59" t="e">
        <f>VLOOKUP(VLOOKUP($X81,Vector!$A:$P,5,0),Catalogos!K:L,2,0)</f>
        <v>#N/A</v>
      </c>
      <c r="M81" s="55" t="str">
        <f>IFERROR(VLOOKUP($F81,Catalogos!$A:$B,2,0),"VII")</f>
        <v>III</v>
      </c>
      <c r="N81" s="58" t="e">
        <f>VLOOKUP(MIN(IFERROR(VLOOKUP(T81,Catalogos!$F:$G,2,0),200),IFERROR(VLOOKUP(U81,Catalogos!$F:$G,2,0),200),IFERROR(VLOOKUP(V81,Catalogos!$F:$G,2,0),200),IFERROR(VLOOKUP(W81,Catalogos!$F:$G,2,0),200)),Catalogos!$G$30:$H$57,2,0)</f>
        <v>#N/A</v>
      </c>
      <c r="O81" s="55">
        <f>VLOOKUP($F81,Catalogos!$A:$C,3,0)</f>
        <v>0.2</v>
      </c>
      <c r="P81" s="14" t="e">
        <f>+K81*D81</f>
        <v>#N/A</v>
      </c>
      <c r="Q81" s="20">
        <f>+H81-A81</f>
        <v>1</v>
      </c>
      <c r="R81" s="20" t="e">
        <f>+J81-A81</f>
        <v>#N/A</v>
      </c>
      <c r="S81" s="20" t="e">
        <f>IF(VLOOKUP($X81,Vector!$A:$C,4,0)&gt;0,"SI","NO")</f>
        <v>#N/A</v>
      </c>
      <c r="T81" s="67" t="e">
        <f>VLOOKUP($X81,Vector!$A:$I,6,0)</f>
        <v>#N/A</v>
      </c>
      <c r="U81" s="67" t="e">
        <f>VLOOKUP($X81,Vector!$A:$I,7,0)</f>
        <v>#N/A</v>
      </c>
      <c r="V81" s="67" t="e">
        <f>VLOOKUP($X81,Vector!$A:$I,8,0)</f>
        <v>#N/A</v>
      </c>
      <c r="W81" s="67" t="e">
        <f>VLOOKUP($X81,Vector!$A:$I,9,0)</f>
        <v>#N/A</v>
      </c>
      <c r="X81" s="13" t="str">
        <f>E81&amp;F81&amp;G81</f>
        <v>FBINTER13008</v>
      </c>
      <c r="Y81" s="31"/>
    </row>
    <row r="82" spans="1:25" x14ac:dyDescent="0.25">
      <c r="A82" s="44">
        <v>41639</v>
      </c>
      <c r="B82" s="45">
        <v>120100000000</v>
      </c>
      <c r="C82" s="46" t="s">
        <v>171</v>
      </c>
      <c r="D82" s="47">
        <v>1500000</v>
      </c>
      <c r="E82" s="46" t="s">
        <v>49</v>
      </c>
      <c r="F82" s="46" t="s">
        <v>51</v>
      </c>
      <c r="G82" s="48" t="s">
        <v>122</v>
      </c>
      <c r="H82" s="44">
        <v>41649</v>
      </c>
      <c r="I82" s="49" t="s">
        <v>474</v>
      </c>
      <c r="J82" s="59" t="e">
        <f>+VLOOKUP($X82,Vector!$A:$P,4,0)-$A82</f>
        <v>#N/A</v>
      </c>
      <c r="K82" s="59" t="e">
        <f>+VLOOKUP($X82,Vector!$A:$P,2,0)</f>
        <v>#N/A</v>
      </c>
      <c r="L82" s="59" t="e">
        <f>VLOOKUP(VLOOKUP($X82,Vector!$A:$P,5,0),Catalogos!K:L,2,0)</f>
        <v>#N/A</v>
      </c>
      <c r="M82" s="55" t="str">
        <f>IFERROR(VLOOKUP($F82,Catalogos!$A:$B,2,0),"VII")</f>
        <v>III</v>
      </c>
      <c r="N82" s="58" t="e">
        <f>VLOOKUP(MIN(IFERROR(VLOOKUP(T82,Catalogos!$F:$G,2,0),200),IFERROR(VLOOKUP(U82,Catalogos!$F:$G,2,0),200),IFERROR(VLOOKUP(V82,Catalogos!$F:$G,2,0),200),IFERROR(VLOOKUP(W82,Catalogos!$F:$G,2,0),200)),Catalogos!$G$30:$H$57,2,0)</f>
        <v>#N/A</v>
      </c>
      <c r="O82" s="55">
        <f>VLOOKUP($F82,Catalogos!$A:$C,3,0)</f>
        <v>0.5</v>
      </c>
      <c r="P82" s="14" t="e">
        <f>+K82*D82</f>
        <v>#N/A</v>
      </c>
      <c r="Q82" s="20">
        <f>+H82-A82</f>
        <v>10</v>
      </c>
      <c r="R82" s="20" t="e">
        <f>+J82-A82</f>
        <v>#N/A</v>
      </c>
      <c r="S82" s="20" t="e">
        <f>IF(VLOOKUP($X82,Vector!$A:$C,4,0)&gt;0,"SI","NO")</f>
        <v>#N/A</v>
      </c>
      <c r="T82" s="67" t="e">
        <f>VLOOKUP($X82,Vector!$A:$I,6,0)</f>
        <v>#N/A</v>
      </c>
      <c r="U82" s="67" t="e">
        <f>VLOOKUP($X82,Vector!$A:$I,7,0)</f>
        <v>#N/A</v>
      </c>
      <c r="V82" s="67" t="e">
        <f>VLOOKUP($X82,Vector!$A:$I,8,0)</f>
        <v>#N/A</v>
      </c>
      <c r="W82" s="67" t="e">
        <f>VLOOKUP($X82,Vector!$A:$I,9,0)</f>
        <v>#N/A</v>
      </c>
      <c r="X82" s="13" t="str">
        <f>E82&amp;F82&amp;G82</f>
        <v>FBINVEX13019</v>
      </c>
      <c r="Y82" s="31"/>
    </row>
    <row r="83" spans="1:25" x14ac:dyDescent="0.25">
      <c r="A83" s="44">
        <v>41639</v>
      </c>
      <c r="B83" s="45">
        <v>120100000000</v>
      </c>
      <c r="C83" s="46" t="s">
        <v>171</v>
      </c>
      <c r="D83" s="47">
        <v>1000000</v>
      </c>
      <c r="E83" s="46" t="s">
        <v>49</v>
      </c>
      <c r="F83" s="46" t="s">
        <v>52</v>
      </c>
      <c r="G83" s="48" t="s">
        <v>123</v>
      </c>
      <c r="H83" s="44">
        <v>41642</v>
      </c>
      <c r="I83" s="49" t="s">
        <v>474</v>
      </c>
      <c r="J83" s="59" t="e">
        <f>+VLOOKUP($X83,Vector!$A:$P,4,0)-$A83</f>
        <v>#N/A</v>
      </c>
      <c r="K83" s="59" t="e">
        <f>+VLOOKUP($X83,Vector!$A:$P,2,0)</f>
        <v>#N/A</v>
      </c>
      <c r="L83" s="59" t="e">
        <f>VLOOKUP(VLOOKUP($X83,Vector!$A:$P,5,0),Catalogos!K:L,2,0)</f>
        <v>#N/A</v>
      </c>
      <c r="M83" s="55" t="str">
        <f>IFERROR(VLOOKUP($F83,Catalogos!$A:$B,2,0),"VII")</f>
        <v>III</v>
      </c>
      <c r="N83" s="58" t="e">
        <f>VLOOKUP(MIN(IFERROR(VLOOKUP(T83,Catalogos!$F:$G,2,0),200),IFERROR(VLOOKUP(U83,Catalogos!$F:$G,2,0),200),IFERROR(VLOOKUP(V83,Catalogos!$F:$G,2,0),200),IFERROR(VLOOKUP(W83,Catalogos!$F:$G,2,0),200)),Catalogos!$G$30:$H$57,2,0)</f>
        <v>#N/A</v>
      </c>
      <c r="O83" s="55">
        <f>VLOOKUP($F83,Catalogos!$A:$C,3,0)</f>
        <v>0.5</v>
      </c>
      <c r="P83" s="14" t="e">
        <f>+K83*D83</f>
        <v>#N/A</v>
      </c>
      <c r="Q83" s="20">
        <f>+H83-A83</f>
        <v>3</v>
      </c>
      <c r="R83" s="20" t="e">
        <f>+J83-A83</f>
        <v>#N/A</v>
      </c>
      <c r="S83" s="20" t="e">
        <f>IF(VLOOKUP($X83,Vector!$A:$C,4,0)&gt;0,"SI","NO")</f>
        <v>#N/A</v>
      </c>
      <c r="T83" s="67" t="e">
        <f>VLOOKUP($X83,Vector!$A:$I,6,0)</f>
        <v>#N/A</v>
      </c>
      <c r="U83" s="67" t="e">
        <f>VLOOKUP($X83,Vector!$A:$I,7,0)</f>
        <v>#N/A</v>
      </c>
      <c r="V83" s="67" t="e">
        <f>VLOOKUP($X83,Vector!$A:$I,8,0)</f>
        <v>#N/A</v>
      </c>
      <c r="W83" s="67" t="e">
        <f>VLOOKUP($X83,Vector!$A:$I,9,0)</f>
        <v>#N/A</v>
      </c>
      <c r="X83" s="13" t="str">
        <f>E83&amp;F83&amp;G83</f>
        <v>FBMULTIV13059</v>
      </c>
      <c r="Y83" s="31"/>
    </row>
    <row r="84" spans="1:25" x14ac:dyDescent="0.25">
      <c r="A84" s="44">
        <v>41639</v>
      </c>
      <c r="B84" s="45">
        <v>120100000000</v>
      </c>
      <c r="C84" s="46" t="s">
        <v>171</v>
      </c>
      <c r="D84" s="47">
        <v>50000000</v>
      </c>
      <c r="E84" s="46" t="s">
        <v>5</v>
      </c>
      <c r="F84" s="46" t="s">
        <v>53</v>
      </c>
      <c r="G84" s="48" t="s">
        <v>124</v>
      </c>
      <c r="H84" s="44">
        <v>41655</v>
      </c>
      <c r="I84" s="49" t="s">
        <v>474</v>
      </c>
      <c r="J84" s="59" t="e">
        <f>+VLOOKUP($X84,Vector!$A:$P,4,0)-$A84</f>
        <v>#N/A</v>
      </c>
      <c r="K84" s="59" t="e">
        <f>+VLOOKUP($X84,Vector!$A:$P,2,0)</f>
        <v>#N/A</v>
      </c>
      <c r="L84" s="59" t="e">
        <f>VLOOKUP(VLOOKUP($X84,Vector!$A:$P,5,0),Catalogos!K:L,2,0)</f>
        <v>#N/A</v>
      </c>
      <c r="M84" s="55" t="str">
        <f>IFERROR(VLOOKUP($F84,Catalogos!$A:$B,2,0),"VII")</f>
        <v>III</v>
      </c>
      <c r="N84" s="58" t="e">
        <f>VLOOKUP(MIN(IFERROR(VLOOKUP(T84,Catalogos!$F:$G,2,0),200),IFERROR(VLOOKUP(U84,Catalogos!$F:$G,2,0),200),IFERROR(VLOOKUP(V84,Catalogos!$F:$G,2,0),200),IFERROR(VLOOKUP(W84,Catalogos!$F:$G,2,0),200)),Catalogos!$G$30:$H$57,2,0)</f>
        <v>#N/A</v>
      </c>
      <c r="O84" s="55">
        <f>VLOOKUP($F84,Catalogos!$A:$C,3,0)</f>
        <v>1</v>
      </c>
      <c r="P84" s="14" t="e">
        <f>+K84*D84</f>
        <v>#N/A</v>
      </c>
      <c r="Q84" s="20">
        <f>+H84-A84</f>
        <v>16</v>
      </c>
      <c r="R84" s="20" t="e">
        <f>+J84-A84</f>
        <v>#N/A</v>
      </c>
      <c r="S84" s="20"/>
      <c r="T84" s="67" t="e">
        <f>VLOOKUP($X84,Vector!$A:$I,6,0)</f>
        <v>#N/A</v>
      </c>
      <c r="U84" s="67" t="e">
        <f>VLOOKUP($X84,Vector!$A:$I,7,0)</f>
        <v>#N/A</v>
      </c>
      <c r="V84" s="67" t="e">
        <f>VLOOKUP($X84,Vector!$A:$I,8,0)</f>
        <v>#N/A</v>
      </c>
      <c r="W84" s="67" t="e">
        <f>VLOOKUP($X84,Vector!$A:$I,9,0)</f>
        <v>#N/A</v>
      </c>
      <c r="X84" s="13" t="str">
        <f>E84&amp;F84&amp;G84</f>
        <v>IAFBANCO14024</v>
      </c>
      <c r="Y84" s="31"/>
    </row>
    <row r="85" spans="1:25" x14ac:dyDescent="0.25">
      <c r="A85" s="44">
        <v>41639</v>
      </c>
      <c r="B85" s="45">
        <v>120100000000</v>
      </c>
      <c r="C85" s="46" t="s">
        <v>171</v>
      </c>
      <c r="D85" s="47">
        <v>50000000</v>
      </c>
      <c r="E85" s="46" t="s">
        <v>5</v>
      </c>
      <c r="F85" s="46" t="s">
        <v>53</v>
      </c>
      <c r="G85" s="48" t="s">
        <v>125</v>
      </c>
      <c r="H85" s="44">
        <v>41683</v>
      </c>
      <c r="I85" s="49" t="s">
        <v>474</v>
      </c>
      <c r="J85" s="59" t="e">
        <f>+VLOOKUP($X85,Vector!$A:$P,4,0)-$A85</f>
        <v>#N/A</v>
      </c>
      <c r="K85" s="59" t="e">
        <f>+VLOOKUP($X85,Vector!$A:$P,2,0)</f>
        <v>#N/A</v>
      </c>
      <c r="L85" s="59" t="e">
        <f>VLOOKUP(VLOOKUP($X85,Vector!$A:$P,5,0),Catalogos!K:L,2,0)</f>
        <v>#N/A</v>
      </c>
      <c r="M85" s="55" t="str">
        <f>IFERROR(VLOOKUP($F85,Catalogos!$A:$B,2,0),"VII")</f>
        <v>III</v>
      </c>
      <c r="N85" s="58" t="e">
        <f>VLOOKUP(MIN(IFERROR(VLOOKUP(T85,Catalogos!$F:$G,2,0),200),IFERROR(VLOOKUP(U85,Catalogos!$F:$G,2,0),200),IFERROR(VLOOKUP(V85,Catalogos!$F:$G,2,0),200),IFERROR(VLOOKUP(W85,Catalogos!$F:$G,2,0),200)),Catalogos!$G$30:$H$57,2,0)</f>
        <v>#N/A</v>
      </c>
      <c r="O85" s="55">
        <f>VLOOKUP($F85,Catalogos!$A:$C,3,0)</f>
        <v>1</v>
      </c>
      <c r="P85" s="14" t="e">
        <f>+K85*D85</f>
        <v>#N/A</v>
      </c>
      <c r="Q85" s="20">
        <f>+H85-A85</f>
        <v>44</v>
      </c>
      <c r="R85" s="20" t="e">
        <f>+J85-A85</f>
        <v>#N/A</v>
      </c>
      <c r="S85" s="20"/>
      <c r="T85" s="67" t="e">
        <f>VLOOKUP($X85,Vector!$A:$I,6,0)</f>
        <v>#N/A</v>
      </c>
      <c r="U85" s="67" t="e">
        <f>VLOOKUP($X85,Vector!$A:$I,7,0)</f>
        <v>#N/A</v>
      </c>
      <c r="V85" s="67" t="e">
        <f>VLOOKUP($X85,Vector!$A:$I,8,0)</f>
        <v>#N/A</v>
      </c>
      <c r="W85" s="67" t="e">
        <f>VLOOKUP($X85,Vector!$A:$I,9,0)</f>
        <v>#N/A</v>
      </c>
      <c r="X85" s="13" t="str">
        <f>E85&amp;F85&amp;G85</f>
        <v>IAFBANCO14064</v>
      </c>
      <c r="Y85" s="31"/>
    </row>
    <row r="86" spans="1:25" x14ac:dyDescent="0.25">
      <c r="A86" s="44">
        <v>41639</v>
      </c>
      <c r="B86" s="45">
        <v>120100000000</v>
      </c>
      <c r="C86" s="46" t="s">
        <v>171</v>
      </c>
      <c r="D86" s="47">
        <v>100431666</v>
      </c>
      <c r="E86" s="46" t="s">
        <v>5</v>
      </c>
      <c r="F86" s="46" t="s">
        <v>54</v>
      </c>
      <c r="G86" s="48" t="s">
        <v>126</v>
      </c>
      <c r="H86" s="44">
        <v>41641</v>
      </c>
      <c r="I86" s="49" t="s">
        <v>474</v>
      </c>
      <c r="J86" s="59" t="e">
        <f>+VLOOKUP($X86,Vector!$A:$P,4,0)-$A86</f>
        <v>#N/A</v>
      </c>
      <c r="K86" s="59" t="e">
        <f>+VLOOKUP($X86,Vector!$A:$P,2,0)</f>
        <v>#N/A</v>
      </c>
      <c r="L86" s="59" t="e">
        <f>VLOOKUP(VLOOKUP($X86,Vector!$A:$P,5,0),Catalogos!K:L,2,0)</f>
        <v>#N/A</v>
      </c>
      <c r="M86" s="55" t="str">
        <f>IFERROR(VLOOKUP($F86,Catalogos!$A:$B,2,0),"VII")</f>
        <v>III</v>
      </c>
      <c r="N86" s="58" t="e">
        <f>VLOOKUP(MIN(IFERROR(VLOOKUP(T86,Catalogos!$F:$G,2,0),200),IFERROR(VLOOKUP(U86,Catalogos!$F:$G,2,0),200),IFERROR(VLOOKUP(V86,Catalogos!$F:$G,2,0),200),IFERROR(VLOOKUP(W86,Catalogos!$F:$G,2,0),200)),Catalogos!$G$30:$H$57,2,0)</f>
        <v>#N/A</v>
      </c>
      <c r="O86" s="55">
        <f>VLOOKUP($F86,Catalogos!$A:$C,3,0)</f>
        <v>0.5</v>
      </c>
      <c r="P86" s="14" t="e">
        <f>+K86*D86</f>
        <v>#N/A</v>
      </c>
      <c r="Q86" s="20">
        <f>+H86-A86</f>
        <v>2</v>
      </c>
      <c r="R86" s="20" t="e">
        <f>+J86-A86</f>
        <v>#N/A</v>
      </c>
      <c r="S86" s="20"/>
      <c r="T86" s="67" t="e">
        <f>VLOOKUP($X86,Vector!$A:$I,6,0)</f>
        <v>#N/A</v>
      </c>
      <c r="U86" s="67" t="e">
        <f>VLOOKUP($X86,Vector!$A:$I,7,0)</f>
        <v>#N/A</v>
      </c>
      <c r="V86" s="67" t="e">
        <f>VLOOKUP($X86,Vector!$A:$I,8,0)</f>
        <v>#N/A</v>
      </c>
      <c r="W86" s="67" t="e">
        <f>VLOOKUP($X86,Vector!$A:$I,9,0)</f>
        <v>#N/A</v>
      </c>
      <c r="X86" s="13" t="str">
        <f>E86&amp;F86&amp;G86</f>
        <v>IBAINVEX13524</v>
      </c>
      <c r="Y86" s="31"/>
    </row>
    <row r="87" spans="1:25" x14ac:dyDescent="0.25">
      <c r="A87" s="44">
        <v>41639</v>
      </c>
      <c r="B87" s="45">
        <v>120100000000</v>
      </c>
      <c r="C87" s="46" t="s">
        <v>171</v>
      </c>
      <c r="D87" s="47">
        <v>50473958</v>
      </c>
      <c r="E87" s="46" t="s">
        <v>5</v>
      </c>
      <c r="F87" s="46" t="s">
        <v>54</v>
      </c>
      <c r="G87" s="48" t="s">
        <v>127</v>
      </c>
      <c r="H87" s="44">
        <v>41660</v>
      </c>
      <c r="I87" s="49" t="s">
        <v>474</v>
      </c>
      <c r="J87" s="59" t="e">
        <f>+VLOOKUP($X87,Vector!$A:$P,4,0)-$A87</f>
        <v>#N/A</v>
      </c>
      <c r="K87" s="59" t="e">
        <f>+VLOOKUP($X87,Vector!$A:$P,2,0)</f>
        <v>#N/A</v>
      </c>
      <c r="L87" s="59" t="e">
        <f>VLOOKUP(VLOOKUP($X87,Vector!$A:$P,5,0),Catalogos!K:L,2,0)</f>
        <v>#N/A</v>
      </c>
      <c r="M87" s="55" t="str">
        <f>IFERROR(VLOOKUP($F87,Catalogos!$A:$B,2,0),"VII")</f>
        <v>III</v>
      </c>
      <c r="N87" s="58" t="e">
        <f>VLOOKUP(MIN(IFERROR(VLOOKUP(T87,Catalogos!$F:$G,2,0),200),IFERROR(VLOOKUP(U87,Catalogos!$F:$G,2,0),200),IFERROR(VLOOKUP(V87,Catalogos!$F:$G,2,0),200),IFERROR(VLOOKUP(W87,Catalogos!$F:$G,2,0),200)),Catalogos!$G$30:$H$57,2,0)</f>
        <v>#N/A</v>
      </c>
      <c r="O87" s="55">
        <f>VLOOKUP($F87,Catalogos!$A:$C,3,0)</f>
        <v>0.5</v>
      </c>
      <c r="P87" s="14" t="e">
        <f>+K87*D87</f>
        <v>#N/A</v>
      </c>
      <c r="Q87" s="20">
        <f>+H87-A87</f>
        <v>21</v>
      </c>
      <c r="R87" s="20" t="e">
        <f>+J87-A87</f>
        <v>#N/A</v>
      </c>
      <c r="S87" s="20"/>
      <c r="T87" s="67" t="e">
        <f>VLOOKUP($X87,Vector!$A:$I,6,0)</f>
        <v>#N/A</v>
      </c>
      <c r="U87" s="67" t="e">
        <f>VLOOKUP($X87,Vector!$A:$I,7,0)</f>
        <v>#N/A</v>
      </c>
      <c r="V87" s="67" t="e">
        <f>VLOOKUP($X87,Vector!$A:$I,8,0)</f>
        <v>#N/A</v>
      </c>
      <c r="W87" s="67" t="e">
        <f>VLOOKUP($X87,Vector!$A:$I,9,0)</f>
        <v>#N/A</v>
      </c>
      <c r="X87" s="13" t="str">
        <f>E87&amp;F87&amp;G87</f>
        <v>IBAINVEX14032</v>
      </c>
      <c r="Y87" s="31"/>
    </row>
    <row r="88" spans="1:25" x14ac:dyDescent="0.25">
      <c r="A88" s="44">
        <v>41639</v>
      </c>
      <c r="B88" s="45">
        <v>120100000000</v>
      </c>
      <c r="C88" s="46" t="s">
        <v>171</v>
      </c>
      <c r="D88" s="47">
        <v>100947917</v>
      </c>
      <c r="E88" s="46" t="s">
        <v>5</v>
      </c>
      <c r="F88" s="46" t="s">
        <v>54</v>
      </c>
      <c r="G88" s="48" t="s">
        <v>128</v>
      </c>
      <c r="H88" s="44">
        <v>41662</v>
      </c>
      <c r="I88" s="49" t="s">
        <v>474</v>
      </c>
      <c r="J88" s="59" t="e">
        <f>+VLOOKUP($X88,Vector!$A:$P,4,0)-$A88</f>
        <v>#N/A</v>
      </c>
      <c r="K88" s="59" t="e">
        <f>+VLOOKUP($X88,Vector!$A:$P,2,0)</f>
        <v>#N/A</v>
      </c>
      <c r="L88" s="59" t="e">
        <f>VLOOKUP(VLOOKUP($X88,Vector!$A:$P,5,0),Catalogos!K:L,2,0)</f>
        <v>#N/A</v>
      </c>
      <c r="M88" s="55" t="str">
        <f>IFERROR(VLOOKUP($F88,Catalogos!$A:$B,2,0),"VII")</f>
        <v>III</v>
      </c>
      <c r="N88" s="58" t="e">
        <f>VLOOKUP(MIN(IFERROR(VLOOKUP(T88,Catalogos!$F:$G,2,0),200),IFERROR(VLOOKUP(U88,Catalogos!$F:$G,2,0),200),IFERROR(VLOOKUP(V88,Catalogos!$F:$G,2,0),200),IFERROR(VLOOKUP(W88,Catalogos!$F:$G,2,0),200)),Catalogos!$G$30:$H$57,2,0)</f>
        <v>#N/A</v>
      </c>
      <c r="O88" s="55">
        <f>VLOOKUP($F88,Catalogos!$A:$C,3,0)</f>
        <v>0.5</v>
      </c>
      <c r="P88" s="14" t="e">
        <f>+K88*D88</f>
        <v>#N/A</v>
      </c>
      <c r="Q88" s="20">
        <f>+H88-A88</f>
        <v>23</v>
      </c>
      <c r="R88" s="20" t="e">
        <f>+J88-A88</f>
        <v>#N/A</v>
      </c>
      <c r="S88" s="20"/>
      <c r="T88" s="67" t="e">
        <f>VLOOKUP($X88,Vector!$A:$I,6,0)</f>
        <v>#N/A</v>
      </c>
      <c r="U88" s="67" t="e">
        <f>VLOOKUP($X88,Vector!$A:$I,7,0)</f>
        <v>#N/A</v>
      </c>
      <c r="V88" s="67" t="e">
        <f>VLOOKUP($X88,Vector!$A:$I,8,0)</f>
        <v>#N/A</v>
      </c>
      <c r="W88" s="67" t="e">
        <f>VLOOKUP($X88,Vector!$A:$I,9,0)</f>
        <v>#N/A</v>
      </c>
      <c r="X88" s="13" t="str">
        <f>E88&amp;F88&amp;G88</f>
        <v>IBAINVEX14034</v>
      </c>
      <c r="Y88" s="31"/>
    </row>
    <row r="89" spans="1:25" x14ac:dyDescent="0.25">
      <c r="A89" s="44">
        <v>41639</v>
      </c>
      <c r="B89" s="45">
        <v>120100000000</v>
      </c>
      <c r="C89" s="46" t="s">
        <v>171</v>
      </c>
      <c r="D89" s="47">
        <v>100431666</v>
      </c>
      <c r="E89" s="46" t="s">
        <v>5</v>
      </c>
      <c r="F89" s="46" t="s">
        <v>54</v>
      </c>
      <c r="G89" s="48" t="s">
        <v>129</v>
      </c>
      <c r="H89" s="44">
        <v>41669</v>
      </c>
      <c r="I89" s="49" t="s">
        <v>474</v>
      </c>
      <c r="J89" s="59" t="e">
        <f>+VLOOKUP($X89,Vector!$A:$P,4,0)-$A89</f>
        <v>#N/A</v>
      </c>
      <c r="K89" s="59" t="e">
        <f>+VLOOKUP($X89,Vector!$A:$P,2,0)</f>
        <v>#N/A</v>
      </c>
      <c r="L89" s="59" t="e">
        <f>VLOOKUP(VLOOKUP($X89,Vector!$A:$P,5,0),Catalogos!K:L,2,0)</f>
        <v>#N/A</v>
      </c>
      <c r="M89" s="55" t="str">
        <f>IFERROR(VLOOKUP($F89,Catalogos!$A:$B,2,0),"VII")</f>
        <v>III</v>
      </c>
      <c r="N89" s="58" t="e">
        <f>VLOOKUP(MIN(IFERROR(VLOOKUP(T89,Catalogos!$F:$G,2,0),200),IFERROR(VLOOKUP(U89,Catalogos!$F:$G,2,0),200),IFERROR(VLOOKUP(V89,Catalogos!$F:$G,2,0),200),IFERROR(VLOOKUP(W89,Catalogos!$F:$G,2,0),200)),Catalogos!$G$30:$H$57,2,0)</f>
        <v>#N/A</v>
      </c>
      <c r="O89" s="55">
        <f>VLOOKUP($F89,Catalogos!$A:$C,3,0)</f>
        <v>0.5</v>
      </c>
      <c r="P89" s="14" t="e">
        <f>+K89*D89</f>
        <v>#N/A</v>
      </c>
      <c r="Q89" s="20">
        <f>+H89-A89</f>
        <v>30</v>
      </c>
      <c r="R89" s="20" t="e">
        <f>+J89-A89</f>
        <v>#N/A</v>
      </c>
      <c r="S89" s="20"/>
      <c r="T89" s="67" t="e">
        <f>VLOOKUP($X89,Vector!$A:$I,6,0)</f>
        <v>#N/A</v>
      </c>
      <c r="U89" s="67" t="e">
        <f>VLOOKUP($X89,Vector!$A:$I,7,0)</f>
        <v>#N/A</v>
      </c>
      <c r="V89" s="67" t="e">
        <f>VLOOKUP($X89,Vector!$A:$I,8,0)</f>
        <v>#N/A</v>
      </c>
      <c r="W89" s="67" t="e">
        <f>VLOOKUP($X89,Vector!$A:$I,9,0)</f>
        <v>#N/A</v>
      </c>
      <c r="X89" s="13" t="str">
        <f>E89&amp;F89&amp;G89</f>
        <v>IBAINVEX14044</v>
      </c>
      <c r="Y89" s="31"/>
    </row>
    <row r="90" spans="1:25" x14ac:dyDescent="0.25">
      <c r="A90" s="44">
        <v>41639</v>
      </c>
      <c r="B90" s="45">
        <v>120100000000</v>
      </c>
      <c r="C90" s="46" t="s">
        <v>171</v>
      </c>
      <c r="D90" s="47">
        <v>301218749</v>
      </c>
      <c r="E90" s="46" t="s">
        <v>5</v>
      </c>
      <c r="F90" s="46" t="s">
        <v>54</v>
      </c>
      <c r="G90" s="48" t="s">
        <v>130</v>
      </c>
      <c r="H90" s="44">
        <v>41674</v>
      </c>
      <c r="I90" s="49" t="s">
        <v>474</v>
      </c>
      <c r="J90" s="59" t="e">
        <f>+VLOOKUP($X90,Vector!$A:$P,4,0)-$A90</f>
        <v>#N/A</v>
      </c>
      <c r="K90" s="59" t="e">
        <f>+VLOOKUP($X90,Vector!$A:$P,2,0)</f>
        <v>#N/A</v>
      </c>
      <c r="L90" s="59" t="e">
        <f>VLOOKUP(VLOOKUP($X90,Vector!$A:$P,5,0),Catalogos!K:L,2,0)</f>
        <v>#N/A</v>
      </c>
      <c r="M90" s="55" t="str">
        <f>IFERROR(VLOOKUP($F90,Catalogos!$A:$B,2,0),"VII")</f>
        <v>III</v>
      </c>
      <c r="N90" s="58" t="e">
        <f>VLOOKUP(MIN(IFERROR(VLOOKUP(T90,Catalogos!$F:$G,2,0),200),IFERROR(VLOOKUP(U90,Catalogos!$F:$G,2,0),200),IFERROR(VLOOKUP(V90,Catalogos!$F:$G,2,0),200),IFERROR(VLOOKUP(W90,Catalogos!$F:$G,2,0),200)),Catalogos!$G$30:$H$57,2,0)</f>
        <v>#N/A</v>
      </c>
      <c r="O90" s="55">
        <f>VLOOKUP($F90,Catalogos!$A:$C,3,0)</f>
        <v>0.5</v>
      </c>
      <c r="P90" s="14" t="e">
        <f>+K90*D90</f>
        <v>#N/A</v>
      </c>
      <c r="Q90" s="20">
        <f>+H90-A90</f>
        <v>35</v>
      </c>
      <c r="R90" s="20" t="e">
        <f>+J90-A90</f>
        <v>#N/A</v>
      </c>
      <c r="S90" s="20"/>
      <c r="T90" s="67" t="e">
        <f>VLOOKUP($X90,Vector!$A:$I,6,0)</f>
        <v>#N/A</v>
      </c>
      <c r="U90" s="67" t="e">
        <f>VLOOKUP($X90,Vector!$A:$I,7,0)</f>
        <v>#N/A</v>
      </c>
      <c r="V90" s="67" t="e">
        <f>VLOOKUP($X90,Vector!$A:$I,8,0)</f>
        <v>#N/A</v>
      </c>
      <c r="W90" s="67" t="e">
        <f>VLOOKUP($X90,Vector!$A:$I,9,0)</f>
        <v>#N/A</v>
      </c>
      <c r="X90" s="13" t="str">
        <f>E90&amp;F90&amp;G90</f>
        <v>IBAINVEX14052</v>
      </c>
      <c r="Y90" s="31"/>
    </row>
    <row r="91" spans="1:25" x14ac:dyDescent="0.25">
      <c r="A91" s="44">
        <v>41639</v>
      </c>
      <c r="B91" s="45">
        <v>120100000000</v>
      </c>
      <c r="C91" s="46" t="s">
        <v>171</v>
      </c>
      <c r="D91" s="47">
        <v>100588000</v>
      </c>
      <c r="E91" s="46" t="s">
        <v>5</v>
      </c>
      <c r="F91" s="46" t="s">
        <v>50</v>
      </c>
      <c r="G91" s="48" t="s">
        <v>131</v>
      </c>
      <c r="H91" s="44">
        <v>41648</v>
      </c>
      <c r="I91" s="49" t="s">
        <v>474</v>
      </c>
      <c r="J91" s="59" t="e">
        <f>+VLOOKUP($X91,Vector!$A:$P,4,0)-$A91</f>
        <v>#N/A</v>
      </c>
      <c r="K91" s="59" t="e">
        <f>+VLOOKUP($X91,Vector!$A:$P,2,0)</f>
        <v>#N/A</v>
      </c>
      <c r="L91" s="59" t="e">
        <f>VLOOKUP(VLOOKUP($X91,Vector!$A:$P,5,0),Catalogos!K:L,2,0)</f>
        <v>#N/A</v>
      </c>
      <c r="M91" s="55" t="str">
        <f>IFERROR(VLOOKUP($F91,Catalogos!$A:$B,2,0),"VII")</f>
        <v>III</v>
      </c>
      <c r="N91" s="58" t="e">
        <f>VLOOKUP(MIN(IFERROR(VLOOKUP(T91,Catalogos!$F:$G,2,0),200),IFERROR(VLOOKUP(U91,Catalogos!$F:$G,2,0),200),IFERROR(VLOOKUP(V91,Catalogos!$F:$G,2,0),200),IFERROR(VLOOKUP(W91,Catalogos!$F:$G,2,0),200)),Catalogos!$G$30:$H$57,2,0)</f>
        <v>#N/A</v>
      </c>
      <c r="O91" s="55">
        <f>VLOOKUP($F91,Catalogos!$A:$C,3,0)</f>
        <v>0.5</v>
      </c>
      <c r="P91" s="14" t="e">
        <f>+K91*D91</f>
        <v>#N/A</v>
      </c>
      <c r="Q91" s="20">
        <f>+H91-A91</f>
        <v>9</v>
      </c>
      <c r="R91" s="20" t="e">
        <f>+J91-A91</f>
        <v>#N/A</v>
      </c>
      <c r="S91" s="20"/>
      <c r="T91" s="67" t="e">
        <f>VLOOKUP($X91,Vector!$A:$I,6,0)</f>
        <v>#N/A</v>
      </c>
      <c r="U91" s="67" t="e">
        <f>VLOOKUP($X91,Vector!$A:$I,7,0)</f>
        <v>#N/A</v>
      </c>
      <c r="V91" s="67" t="e">
        <f>VLOOKUP($X91,Vector!$A:$I,8,0)</f>
        <v>#N/A</v>
      </c>
      <c r="W91" s="67" t="e">
        <f>VLOOKUP($X91,Vector!$A:$I,9,0)</f>
        <v>#N/A</v>
      </c>
      <c r="X91" s="13" t="str">
        <f>E91&amp;F91&amp;G91</f>
        <v>IBANSI14014</v>
      </c>
      <c r="Y91" s="31"/>
    </row>
    <row r="92" spans="1:25" x14ac:dyDescent="0.25">
      <c r="A92" s="44">
        <v>41639</v>
      </c>
      <c r="B92" s="45">
        <v>120100000000</v>
      </c>
      <c r="C92" s="46" t="s">
        <v>171</v>
      </c>
      <c r="D92" s="47">
        <v>150434000</v>
      </c>
      <c r="E92" s="46" t="s">
        <v>5</v>
      </c>
      <c r="F92" s="46" t="s">
        <v>50</v>
      </c>
      <c r="G92" s="48" t="s">
        <v>128</v>
      </c>
      <c r="H92" s="44">
        <v>41662</v>
      </c>
      <c r="I92" s="49" t="s">
        <v>474</v>
      </c>
      <c r="J92" s="59" t="e">
        <f>+VLOOKUP($X92,Vector!$A:$P,4,0)-$A92</f>
        <v>#N/A</v>
      </c>
      <c r="K92" s="59" t="e">
        <f>+VLOOKUP($X92,Vector!$A:$P,2,0)</f>
        <v>#N/A</v>
      </c>
      <c r="L92" s="59" t="e">
        <f>VLOOKUP(VLOOKUP($X92,Vector!$A:$P,5,0),Catalogos!K:L,2,0)</f>
        <v>#N/A</v>
      </c>
      <c r="M92" s="55" t="str">
        <f>IFERROR(VLOOKUP($F92,Catalogos!$A:$B,2,0),"VII")</f>
        <v>III</v>
      </c>
      <c r="N92" s="58" t="e">
        <f>VLOOKUP(MIN(IFERROR(VLOOKUP(T92,Catalogos!$F:$G,2,0),200),IFERROR(VLOOKUP(U92,Catalogos!$F:$G,2,0),200),IFERROR(VLOOKUP(V92,Catalogos!$F:$G,2,0),200),IFERROR(VLOOKUP(W92,Catalogos!$F:$G,2,0),200)),Catalogos!$G$30:$H$57,2,0)</f>
        <v>#N/A</v>
      </c>
      <c r="O92" s="55">
        <f>VLOOKUP($F92,Catalogos!$A:$C,3,0)</f>
        <v>0.5</v>
      </c>
      <c r="P92" s="14" t="e">
        <f>+K92*D92</f>
        <v>#N/A</v>
      </c>
      <c r="Q92" s="20">
        <f>+H92-A92</f>
        <v>23</v>
      </c>
      <c r="R92" s="20" t="e">
        <f>+J92-A92</f>
        <v>#N/A</v>
      </c>
      <c r="S92" s="20"/>
      <c r="T92" s="67" t="e">
        <f>VLOOKUP($X92,Vector!$A:$I,6,0)</f>
        <v>#N/A</v>
      </c>
      <c r="U92" s="67" t="e">
        <f>VLOOKUP($X92,Vector!$A:$I,7,0)</f>
        <v>#N/A</v>
      </c>
      <c r="V92" s="67" t="e">
        <f>VLOOKUP($X92,Vector!$A:$I,8,0)</f>
        <v>#N/A</v>
      </c>
      <c r="W92" s="67" t="e">
        <f>VLOOKUP($X92,Vector!$A:$I,9,0)</f>
        <v>#N/A</v>
      </c>
      <c r="X92" s="13" t="str">
        <f>E92&amp;F92&amp;G92</f>
        <v>IBANSI14034</v>
      </c>
      <c r="Y92" s="31"/>
    </row>
    <row r="93" spans="1:25" x14ac:dyDescent="0.25">
      <c r="A93" s="44">
        <v>41639</v>
      </c>
      <c r="B93" s="45">
        <v>120100000000</v>
      </c>
      <c r="C93" s="46" t="s">
        <v>171</v>
      </c>
      <c r="D93" s="47">
        <v>100437499</v>
      </c>
      <c r="E93" s="46" t="s">
        <v>5</v>
      </c>
      <c r="F93" s="46" t="s">
        <v>50</v>
      </c>
      <c r="G93" s="48" t="s">
        <v>132</v>
      </c>
      <c r="H93" s="44">
        <v>41676</v>
      </c>
      <c r="I93" s="49" t="s">
        <v>474</v>
      </c>
      <c r="J93" s="59" t="e">
        <f>+VLOOKUP($X93,Vector!$A:$P,4,0)-$A93</f>
        <v>#N/A</v>
      </c>
      <c r="K93" s="59" t="e">
        <f>+VLOOKUP($X93,Vector!$A:$P,2,0)</f>
        <v>#N/A</v>
      </c>
      <c r="L93" s="59" t="e">
        <f>VLOOKUP(VLOOKUP($X93,Vector!$A:$P,5,0),Catalogos!K:L,2,0)</f>
        <v>#N/A</v>
      </c>
      <c r="M93" s="55" t="str">
        <f>IFERROR(VLOOKUP($F93,Catalogos!$A:$B,2,0),"VII")</f>
        <v>III</v>
      </c>
      <c r="N93" s="58" t="e">
        <f>VLOOKUP(MIN(IFERROR(VLOOKUP(T93,Catalogos!$F:$G,2,0),200),IFERROR(VLOOKUP(U93,Catalogos!$F:$G,2,0),200),IFERROR(VLOOKUP(V93,Catalogos!$F:$G,2,0),200),IFERROR(VLOOKUP(W93,Catalogos!$F:$G,2,0),200)),Catalogos!$G$30:$H$57,2,0)</f>
        <v>#N/A</v>
      </c>
      <c r="O93" s="55">
        <f>VLOOKUP($F93,Catalogos!$A:$C,3,0)</f>
        <v>0.5</v>
      </c>
      <c r="P93" s="14" t="e">
        <f>+K93*D93</f>
        <v>#N/A</v>
      </c>
      <c r="Q93" s="20">
        <f>+H93-A93</f>
        <v>37</v>
      </c>
      <c r="R93" s="20" t="e">
        <f>+J93-A93</f>
        <v>#N/A</v>
      </c>
      <c r="S93" s="20"/>
      <c r="T93" s="67" t="e">
        <f>VLOOKUP($X93,Vector!$A:$I,6,0)</f>
        <v>#N/A</v>
      </c>
      <c r="U93" s="67" t="e">
        <f>VLOOKUP($X93,Vector!$A:$I,7,0)</f>
        <v>#N/A</v>
      </c>
      <c r="V93" s="67" t="e">
        <f>VLOOKUP($X93,Vector!$A:$I,8,0)</f>
        <v>#N/A</v>
      </c>
      <c r="W93" s="67" t="e">
        <f>VLOOKUP($X93,Vector!$A:$I,9,0)</f>
        <v>#N/A</v>
      </c>
      <c r="X93" s="13" t="str">
        <f>E93&amp;F93&amp;G93</f>
        <v>IBANSI14054</v>
      </c>
      <c r="Y93" s="31"/>
    </row>
    <row r="94" spans="1:25" x14ac:dyDescent="0.25">
      <c r="A94" s="44">
        <v>41639</v>
      </c>
      <c r="B94" s="45">
        <v>120100000000</v>
      </c>
      <c r="C94" s="46" t="s">
        <v>171</v>
      </c>
      <c r="D94" s="47">
        <v>100431666</v>
      </c>
      <c r="E94" s="46" t="s">
        <v>5</v>
      </c>
      <c r="F94" s="46" t="s">
        <v>55</v>
      </c>
      <c r="G94" s="48" t="s">
        <v>129</v>
      </c>
      <c r="H94" s="44">
        <v>41669</v>
      </c>
      <c r="I94" s="49" t="s">
        <v>474</v>
      </c>
      <c r="J94" s="59" t="e">
        <f>+VLOOKUP($X94,Vector!$A:$P,4,0)-$A94</f>
        <v>#N/A</v>
      </c>
      <c r="K94" s="59" t="e">
        <f>+VLOOKUP($X94,Vector!$A:$P,2,0)</f>
        <v>#N/A</v>
      </c>
      <c r="L94" s="59" t="e">
        <f>VLOOKUP(VLOOKUP($X94,Vector!$A:$P,5,0),Catalogos!K:L,2,0)</f>
        <v>#N/A</v>
      </c>
      <c r="M94" s="55" t="str">
        <f>IFERROR(VLOOKUP($F94,Catalogos!$A:$B,2,0),"VII")</f>
        <v>III</v>
      </c>
      <c r="N94" s="58" t="e">
        <f>VLOOKUP(MIN(IFERROR(VLOOKUP(T94,Catalogos!$F:$G,2,0),200),IFERROR(VLOOKUP(U94,Catalogos!$F:$G,2,0),200),IFERROR(VLOOKUP(V94,Catalogos!$F:$G,2,0),200),IFERROR(VLOOKUP(W94,Catalogos!$F:$G,2,0),200)),Catalogos!$G$30:$H$57,2,0)</f>
        <v>#N/A</v>
      </c>
      <c r="O94" s="55">
        <f>VLOOKUP($F94,Catalogos!$A:$C,3,0)</f>
        <v>0.5</v>
      </c>
      <c r="P94" s="14" t="e">
        <f>+K94*D94</f>
        <v>#N/A</v>
      </c>
      <c r="Q94" s="20">
        <f>+H94-A94</f>
        <v>30</v>
      </c>
      <c r="R94" s="20" t="e">
        <f>+J94-A94</f>
        <v>#N/A</v>
      </c>
      <c r="S94" s="20"/>
      <c r="T94" s="67" t="e">
        <f>VLOOKUP($X94,Vector!$A:$I,6,0)</f>
        <v>#N/A</v>
      </c>
      <c r="U94" s="67" t="e">
        <f>VLOOKUP($X94,Vector!$A:$I,7,0)</f>
        <v>#N/A</v>
      </c>
      <c r="V94" s="67" t="e">
        <f>VLOOKUP($X94,Vector!$A:$I,8,0)</f>
        <v>#N/A</v>
      </c>
      <c r="W94" s="67" t="e">
        <f>VLOOKUP($X94,Vector!$A:$I,9,0)</f>
        <v>#N/A</v>
      </c>
      <c r="X94" s="13" t="str">
        <f>E94&amp;F94&amp;G94</f>
        <v>IBMIFEL14044</v>
      </c>
      <c r="Y94" s="31"/>
    </row>
    <row r="95" spans="1:25" x14ac:dyDescent="0.25">
      <c r="A95" s="44">
        <v>41639</v>
      </c>
      <c r="B95" s="45">
        <v>120100000000</v>
      </c>
      <c r="C95" s="46" t="s">
        <v>171</v>
      </c>
      <c r="D95" s="47">
        <v>100942500</v>
      </c>
      <c r="E95" s="46" t="s">
        <v>5</v>
      </c>
      <c r="F95" s="46" t="s">
        <v>55</v>
      </c>
      <c r="G95" s="48" t="s">
        <v>133</v>
      </c>
      <c r="H95" s="44">
        <v>41718</v>
      </c>
      <c r="I95" s="49" t="s">
        <v>474</v>
      </c>
      <c r="J95" s="59" t="e">
        <f>+VLOOKUP($X95,Vector!$A:$P,4,0)-$A95</f>
        <v>#N/A</v>
      </c>
      <c r="K95" s="59" t="e">
        <f>+VLOOKUP($X95,Vector!$A:$P,2,0)</f>
        <v>#N/A</v>
      </c>
      <c r="L95" s="59" t="e">
        <f>VLOOKUP(VLOOKUP($X95,Vector!$A:$P,5,0),Catalogos!K:L,2,0)</f>
        <v>#N/A</v>
      </c>
      <c r="M95" s="55" t="str">
        <f>IFERROR(VLOOKUP($F95,Catalogos!$A:$B,2,0),"VII")</f>
        <v>III</v>
      </c>
      <c r="N95" s="58" t="e">
        <f>VLOOKUP(MIN(IFERROR(VLOOKUP(T95,Catalogos!$F:$G,2,0),200),IFERROR(VLOOKUP(U95,Catalogos!$F:$G,2,0),200),IFERROR(VLOOKUP(V95,Catalogos!$F:$G,2,0),200),IFERROR(VLOOKUP(W95,Catalogos!$F:$G,2,0),200)),Catalogos!$G$30:$H$57,2,0)</f>
        <v>#N/A</v>
      </c>
      <c r="O95" s="55">
        <f>VLOOKUP($F95,Catalogos!$A:$C,3,0)</f>
        <v>0.5</v>
      </c>
      <c r="P95" s="14" t="e">
        <f>+K95*D95</f>
        <v>#N/A</v>
      </c>
      <c r="Q95" s="20">
        <f>+H95-A95</f>
        <v>79</v>
      </c>
      <c r="R95" s="20" t="e">
        <f>+J95-A95</f>
        <v>#N/A</v>
      </c>
      <c r="S95" s="20"/>
      <c r="T95" s="67" t="e">
        <f>VLOOKUP($X95,Vector!$A:$I,6,0)</f>
        <v>#N/A</v>
      </c>
      <c r="U95" s="67" t="e">
        <f>VLOOKUP($X95,Vector!$A:$I,7,0)</f>
        <v>#N/A</v>
      </c>
      <c r="V95" s="67" t="e">
        <f>VLOOKUP($X95,Vector!$A:$I,8,0)</f>
        <v>#N/A</v>
      </c>
      <c r="W95" s="67" t="e">
        <f>VLOOKUP($X95,Vector!$A:$I,9,0)</f>
        <v>#N/A</v>
      </c>
      <c r="X95" s="13" t="str">
        <f>E95&amp;F95&amp;G95</f>
        <v>IBMIFEL14114</v>
      </c>
      <c r="Y95" s="31"/>
    </row>
    <row r="96" spans="1:25" x14ac:dyDescent="0.25">
      <c r="A96" s="44">
        <v>41639</v>
      </c>
      <c r="B96" s="45">
        <v>120100000000</v>
      </c>
      <c r="C96" s="46" t="s">
        <v>171</v>
      </c>
      <c r="D96" s="47">
        <v>100589722</v>
      </c>
      <c r="E96" s="46" t="s">
        <v>5</v>
      </c>
      <c r="F96" s="46" t="s">
        <v>52</v>
      </c>
      <c r="G96" s="48" t="s">
        <v>134</v>
      </c>
      <c r="H96" s="44">
        <v>41647</v>
      </c>
      <c r="I96" s="49" t="s">
        <v>474</v>
      </c>
      <c r="J96" s="59" t="e">
        <f>+VLOOKUP($X96,Vector!$A:$P,4,0)-$A96</f>
        <v>#N/A</v>
      </c>
      <c r="K96" s="59" t="e">
        <f>+VLOOKUP($X96,Vector!$A:$P,2,0)</f>
        <v>#N/A</v>
      </c>
      <c r="L96" s="59" t="e">
        <f>VLOOKUP(VLOOKUP($X96,Vector!$A:$P,5,0),Catalogos!K:L,2,0)</f>
        <v>#N/A</v>
      </c>
      <c r="M96" s="55" t="str">
        <f>IFERROR(VLOOKUP($F96,Catalogos!$A:$B,2,0),"VII")</f>
        <v>III</v>
      </c>
      <c r="N96" s="58" t="e">
        <f>VLOOKUP(MIN(IFERROR(VLOOKUP(T96,Catalogos!$F:$G,2,0),200),IFERROR(VLOOKUP(U96,Catalogos!$F:$G,2,0),200),IFERROR(VLOOKUP(V96,Catalogos!$F:$G,2,0),200),IFERROR(VLOOKUP(W96,Catalogos!$F:$G,2,0),200)),Catalogos!$G$30:$H$57,2,0)</f>
        <v>#N/A</v>
      </c>
      <c r="O96" s="55">
        <f>VLOOKUP($F96,Catalogos!$A:$C,3,0)</f>
        <v>0.5</v>
      </c>
      <c r="P96" s="14" t="e">
        <f>+K96*D96</f>
        <v>#N/A</v>
      </c>
      <c r="Q96" s="20">
        <f>+H96-A96</f>
        <v>8</v>
      </c>
      <c r="R96" s="20" t="e">
        <f>+J96-A96</f>
        <v>#N/A</v>
      </c>
      <c r="S96" s="20"/>
      <c r="T96" s="67" t="e">
        <f>VLOOKUP($X96,Vector!$A:$I,6,0)</f>
        <v>#N/A</v>
      </c>
      <c r="U96" s="67" t="e">
        <f>VLOOKUP($X96,Vector!$A:$I,7,0)</f>
        <v>#N/A</v>
      </c>
      <c r="V96" s="67" t="e">
        <f>VLOOKUP($X96,Vector!$A:$I,8,0)</f>
        <v>#N/A</v>
      </c>
      <c r="W96" s="67" t="e">
        <f>VLOOKUP($X96,Vector!$A:$I,9,0)</f>
        <v>#N/A</v>
      </c>
      <c r="X96" s="13" t="str">
        <f>E96&amp;F96&amp;G96</f>
        <v>IBMULTIV14013</v>
      </c>
      <c r="Y96" s="31"/>
    </row>
    <row r="97" spans="1:25" x14ac:dyDescent="0.25">
      <c r="A97" s="44">
        <v>41639</v>
      </c>
      <c r="B97" s="45">
        <v>120100000000</v>
      </c>
      <c r="C97" s="46" t="s">
        <v>171</v>
      </c>
      <c r="D97" s="47">
        <v>251109748</v>
      </c>
      <c r="E97" s="46" t="s">
        <v>5</v>
      </c>
      <c r="F97" s="46" t="s">
        <v>52</v>
      </c>
      <c r="G97" s="48" t="s">
        <v>131</v>
      </c>
      <c r="H97" s="44">
        <v>41648</v>
      </c>
      <c r="I97" s="49" t="s">
        <v>474</v>
      </c>
      <c r="J97" s="59" t="e">
        <f>+VLOOKUP($X97,Vector!$A:$P,4,0)-$A97</f>
        <v>#N/A</v>
      </c>
      <c r="K97" s="59" t="e">
        <f>+VLOOKUP($X97,Vector!$A:$P,2,0)</f>
        <v>#N/A</v>
      </c>
      <c r="L97" s="59" t="e">
        <f>VLOOKUP(VLOOKUP($X97,Vector!$A:$P,5,0),Catalogos!K:L,2,0)</f>
        <v>#N/A</v>
      </c>
      <c r="M97" s="55" t="str">
        <f>IFERROR(VLOOKUP($F97,Catalogos!$A:$B,2,0),"VII")</f>
        <v>III</v>
      </c>
      <c r="N97" s="58" t="e">
        <f>VLOOKUP(MIN(IFERROR(VLOOKUP(T97,Catalogos!$F:$G,2,0),200),IFERROR(VLOOKUP(U97,Catalogos!$F:$G,2,0),200),IFERROR(VLOOKUP(V97,Catalogos!$F:$G,2,0),200),IFERROR(VLOOKUP(W97,Catalogos!$F:$G,2,0),200)),Catalogos!$G$30:$H$57,2,0)</f>
        <v>#N/A</v>
      </c>
      <c r="O97" s="55">
        <f>VLOOKUP($F97,Catalogos!$A:$C,3,0)</f>
        <v>0.5</v>
      </c>
      <c r="P97" s="14" t="e">
        <f>+K97*D97</f>
        <v>#N/A</v>
      </c>
      <c r="Q97" s="20">
        <f>+H97-A97</f>
        <v>9</v>
      </c>
      <c r="R97" s="20" t="e">
        <f>+J97-A97</f>
        <v>#N/A</v>
      </c>
      <c r="S97" s="20"/>
      <c r="T97" s="67" t="e">
        <f>VLOOKUP($X97,Vector!$A:$I,6,0)</f>
        <v>#N/A</v>
      </c>
      <c r="U97" s="67" t="e">
        <f>VLOOKUP($X97,Vector!$A:$I,7,0)</f>
        <v>#N/A</v>
      </c>
      <c r="V97" s="67" t="e">
        <f>VLOOKUP($X97,Vector!$A:$I,8,0)</f>
        <v>#N/A</v>
      </c>
      <c r="W97" s="67" t="e">
        <f>VLOOKUP($X97,Vector!$A:$I,9,0)</f>
        <v>#N/A</v>
      </c>
      <c r="X97" s="13" t="str">
        <f>E97&amp;F97&amp;G97</f>
        <v>IBMULTIV14014</v>
      </c>
      <c r="Y97" s="31"/>
    </row>
    <row r="98" spans="1:25" x14ac:dyDescent="0.25">
      <c r="A98" s="44">
        <v>41639</v>
      </c>
      <c r="B98" s="45">
        <v>120100000000</v>
      </c>
      <c r="C98" s="46" t="s">
        <v>171</v>
      </c>
      <c r="D98" s="47">
        <v>100381000</v>
      </c>
      <c r="E98" s="46" t="s">
        <v>5</v>
      </c>
      <c r="F98" s="46" t="s">
        <v>52</v>
      </c>
      <c r="G98" s="48" t="s">
        <v>124</v>
      </c>
      <c r="H98" s="44">
        <v>41655</v>
      </c>
      <c r="I98" s="49" t="s">
        <v>474</v>
      </c>
      <c r="J98" s="59" t="e">
        <f>+VLOOKUP($X98,Vector!$A:$P,4,0)-$A98</f>
        <v>#N/A</v>
      </c>
      <c r="K98" s="59" t="e">
        <f>+VLOOKUP($X98,Vector!$A:$P,2,0)</f>
        <v>#N/A</v>
      </c>
      <c r="L98" s="59" t="e">
        <f>VLOOKUP(VLOOKUP($X98,Vector!$A:$P,5,0),Catalogos!K:L,2,0)</f>
        <v>#N/A</v>
      </c>
      <c r="M98" s="55" t="str">
        <f>IFERROR(VLOOKUP($F98,Catalogos!$A:$B,2,0),"VII")</f>
        <v>III</v>
      </c>
      <c r="N98" s="58" t="e">
        <f>VLOOKUP(MIN(IFERROR(VLOOKUP(T98,Catalogos!$F:$G,2,0),200),IFERROR(VLOOKUP(U98,Catalogos!$F:$G,2,0),200),IFERROR(VLOOKUP(V98,Catalogos!$F:$G,2,0),200),IFERROR(VLOOKUP(W98,Catalogos!$F:$G,2,0),200)),Catalogos!$G$30:$H$57,2,0)</f>
        <v>#N/A</v>
      </c>
      <c r="O98" s="55">
        <f>VLOOKUP($F98,Catalogos!$A:$C,3,0)</f>
        <v>0.5</v>
      </c>
      <c r="P98" s="14" t="e">
        <f>+K98*D98</f>
        <v>#N/A</v>
      </c>
      <c r="Q98" s="20">
        <f>+H98-A98</f>
        <v>16</v>
      </c>
      <c r="R98" s="20" t="e">
        <f>+J98-A98</f>
        <v>#N/A</v>
      </c>
      <c r="S98" s="20"/>
      <c r="T98" s="67" t="e">
        <f>VLOOKUP($X98,Vector!$A:$I,6,0)</f>
        <v>#N/A</v>
      </c>
      <c r="U98" s="67" t="e">
        <f>VLOOKUP($X98,Vector!$A:$I,7,0)</f>
        <v>#N/A</v>
      </c>
      <c r="V98" s="67" t="e">
        <f>VLOOKUP($X98,Vector!$A:$I,8,0)</f>
        <v>#N/A</v>
      </c>
      <c r="W98" s="67" t="e">
        <f>VLOOKUP($X98,Vector!$A:$I,9,0)</f>
        <v>#N/A</v>
      </c>
      <c r="X98" s="13" t="str">
        <f>E98&amp;F98&amp;G98</f>
        <v>IBMULTIV14024</v>
      </c>
      <c r="Y98" s="31"/>
    </row>
    <row r="99" spans="1:25" x14ac:dyDescent="0.25">
      <c r="A99" s="44">
        <v>41639</v>
      </c>
      <c r="B99" s="45">
        <v>120100000000</v>
      </c>
      <c r="C99" s="46" t="s">
        <v>171</v>
      </c>
      <c r="D99" s="47">
        <v>100514666</v>
      </c>
      <c r="E99" s="46" t="s">
        <v>5</v>
      </c>
      <c r="F99" s="46" t="s">
        <v>52</v>
      </c>
      <c r="G99" s="48" t="s">
        <v>132</v>
      </c>
      <c r="H99" s="44">
        <v>41676</v>
      </c>
      <c r="I99" s="49" t="s">
        <v>474</v>
      </c>
      <c r="J99" s="59" t="e">
        <f>+VLOOKUP($X99,Vector!$A:$P,4,0)-$A99</f>
        <v>#N/A</v>
      </c>
      <c r="K99" s="59" t="e">
        <f>+VLOOKUP($X99,Vector!$A:$P,2,0)</f>
        <v>#N/A</v>
      </c>
      <c r="L99" s="59" t="e">
        <f>VLOOKUP(VLOOKUP($X99,Vector!$A:$P,5,0),Catalogos!K:L,2,0)</f>
        <v>#N/A</v>
      </c>
      <c r="M99" s="55" t="str">
        <f>IFERROR(VLOOKUP($F99,Catalogos!$A:$B,2,0),"VII")</f>
        <v>III</v>
      </c>
      <c r="N99" s="58" t="e">
        <f>VLOOKUP(MIN(IFERROR(VLOOKUP(T99,Catalogos!$F:$G,2,0),200),IFERROR(VLOOKUP(U99,Catalogos!$F:$G,2,0),200),IFERROR(VLOOKUP(V99,Catalogos!$F:$G,2,0),200),IFERROR(VLOOKUP(W99,Catalogos!$F:$G,2,0),200)),Catalogos!$G$30:$H$57,2,0)</f>
        <v>#N/A</v>
      </c>
      <c r="O99" s="55">
        <f>VLOOKUP($F99,Catalogos!$A:$C,3,0)</f>
        <v>0.5</v>
      </c>
      <c r="P99" s="14" t="e">
        <f>+K99*D99</f>
        <v>#N/A</v>
      </c>
      <c r="Q99" s="20">
        <f>+H99-A99</f>
        <v>37</v>
      </c>
      <c r="R99" s="20" t="e">
        <f>+J99-A99</f>
        <v>#N/A</v>
      </c>
      <c r="S99" s="20"/>
      <c r="T99" s="67" t="e">
        <f>VLOOKUP($X99,Vector!$A:$I,6,0)</f>
        <v>#N/A</v>
      </c>
      <c r="U99" s="67" t="e">
        <f>VLOOKUP($X99,Vector!$A:$I,7,0)</f>
        <v>#N/A</v>
      </c>
      <c r="V99" s="67" t="e">
        <f>VLOOKUP($X99,Vector!$A:$I,8,0)</f>
        <v>#N/A</v>
      </c>
      <c r="W99" s="67" t="e">
        <f>VLOOKUP($X99,Vector!$A:$I,9,0)</f>
        <v>#N/A</v>
      </c>
      <c r="X99" s="13" t="str">
        <f>E99&amp;F99&amp;G99</f>
        <v>IBMULTIV14054</v>
      </c>
      <c r="Y99" s="31"/>
    </row>
    <row r="100" spans="1:25" x14ac:dyDescent="0.25">
      <c r="A100" s="44">
        <v>41639</v>
      </c>
      <c r="B100" s="45">
        <v>120100000000</v>
      </c>
      <c r="C100" s="46" t="s">
        <v>171</v>
      </c>
      <c r="D100" s="47">
        <v>100354861</v>
      </c>
      <c r="E100" s="46" t="s">
        <v>5</v>
      </c>
      <c r="F100" s="46" t="s">
        <v>56</v>
      </c>
      <c r="G100" s="48" t="s">
        <v>126</v>
      </c>
      <c r="H100" s="44">
        <v>41641</v>
      </c>
      <c r="I100" s="49" t="s">
        <v>474</v>
      </c>
      <c r="J100" s="59" t="e">
        <f>+VLOOKUP($X100,Vector!$A:$P,4,0)-$A100</f>
        <v>#N/A</v>
      </c>
      <c r="K100" s="59" t="e">
        <f>+VLOOKUP($X100,Vector!$A:$P,2,0)</f>
        <v>#N/A</v>
      </c>
      <c r="L100" s="59" t="e">
        <f>VLOOKUP(VLOOKUP($X100,Vector!$A:$P,5,0),Catalogos!K:L,2,0)</f>
        <v>#N/A</v>
      </c>
      <c r="M100" s="55" t="str">
        <f>IFERROR(VLOOKUP($F100,Catalogos!$A:$B,2,0),"VII")</f>
        <v>III</v>
      </c>
      <c r="N100" s="58" t="e">
        <f>VLOOKUP(MIN(IFERROR(VLOOKUP(T100,Catalogos!$F:$G,2,0),200),IFERROR(VLOOKUP(U100,Catalogos!$F:$G,2,0),200),IFERROR(VLOOKUP(V100,Catalogos!$F:$G,2,0),200),IFERROR(VLOOKUP(W100,Catalogos!$F:$G,2,0),200)),Catalogos!$G$30:$H$57,2,0)</f>
        <v>#N/A</v>
      </c>
      <c r="O100" s="55">
        <f>VLOOKUP($F100,Catalogos!$A:$C,3,0)</f>
        <v>0.5</v>
      </c>
      <c r="P100" s="14" t="e">
        <f>+K100*D100</f>
        <v>#N/A</v>
      </c>
      <c r="Q100" s="20">
        <f>+H100-A100</f>
        <v>2</v>
      </c>
      <c r="R100" s="20" t="e">
        <f>+J100-A100</f>
        <v>#N/A</v>
      </c>
      <c r="S100" s="20"/>
      <c r="T100" s="67" t="e">
        <f>VLOOKUP($X100,Vector!$A:$I,6,0)</f>
        <v>#N/A</v>
      </c>
      <c r="U100" s="67" t="e">
        <f>VLOOKUP($X100,Vector!$A:$I,7,0)</f>
        <v>#N/A</v>
      </c>
      <c r="V100" s="67" t="e">
        <f>VLOOKUP($X100,Vector!$A:$I,8,0)</f>
        <v>#N/A</v>
      </c>
      <c r="W100" s="67" t="e">
        <f>VLOOKUP($X100,Vector!$A:$I,9,0)</f>
        <v>#N/A</v>
      </c>
      <c r="X100" s="13" t="str">
        <f>E100&amp;F100&amp;G100</f>
        <v>ICIBANCO13524</v>
      </c>
      <c r="Y100" s="31"/>
    </row>
    <row r="101" spans="1:25" x14ac:dyDescent="0.25">
      <c r="A101" s="44">
        <v>41639</v>
      </c>
      <c r="B101" s="45">
        <v>120100000000</v>
      </c>
      <c r="C101" s="46" t="s">
        <v>171</v>
      </c>
      <c r="D101" s="47">
        <v>300547500</v>
      </c>
      <c r="E101" s="46" t="s">
        <v>5</v>
      </c>
      <c r="F101" s="46" t="s">
        <v>56</v>
      </c>
      <c r="G101" s="48" t="s">
        <v>135</v>
      </c>
      <c r="H101" s="44">
        <v>41653</v>
      </c>
      <c r="I101" s="49" t="s">
        <v>474</v>
      </c>
      <c r="J101" s="59" t="e">
        <f>+VLOOKUP($X101,Vector!$A:$P,4,0)-$A101</f>
        <v>#N/A</v>
      </c>
      <c r="K101" s="59" t="e">
        <f>+VLOOKUP($X101,Vector!$A:$P,2,0)</f>
        <v>#N/A</v>
      </c>
      <c r="L101" s="59" t="e">
        <f>VLOOKUP(VLOOKUP($X101,Vector!$A:$P,5,0),Catalogos!K:L,2,0)</f>
        <v>#N/A</v>
      </c>
      <c r="M101" s="55" t="str">
        <f>IFERROR(VLOOKUP($F101,Catalogos!$A:$B,2,0),"VII")</f>
        <v>III</v>
      </c>
      <c r="N101" s="58" t="e">
        <f>VLOOKUP(MIN(IFERROR(VLOOKUP(T101,Catalogos!$F:$G,2,0),200),IFERROR(VLOOKUP(U101,Catalogos!$F:$G,2,0),200),IFERROR(VLOOKUP(V101,Catalogos!$F:$G,2,0),200),IFERROR(VLOOKUP(W101,Catalogos!$F:$G,2,0),200)),Catalogos!$G$30:$H$57,2,0)</f>
        <v>#N/A</v>
      </c>
      <c r="O101" s="55">
        <f>VLOOKUP($F101,Catalogos!$A:$C,3,0)</f>
        <v>0.5</v>
      </c>
      <c r="P101" s="14" t="e">
        <f>+K101*D101</f>
        <v>#N/A</v>
      </c>
      <c r="Q101" s="20">
        <f>+H101-A101</f>
        <v>14</v>
      </c>
      <c r="R101" s="20" t="e">
        <f>+J101-A101</f>
        <v>#N/A</v>
      </c>
      <c r="S101" s="20"/>
      <c r="T101" s="67" t="e">
        <f>VLOOKUP($X101,Vector!$A:$I,6,0)</f>
        <v>#N/A</v>
      </c>
      <c r="U101" s="67" t="e">
        <f>VLOOKUP($X101,Vector!$A:$I,7,0)</f>
        <v>#N/A</v>
      </c>
      <c r="V101" s="67" t="e">
        <f>VLOOKUP($X101,Vector!$A:$I,8,0)</f>
        <v>#N/A</v>
      </c>
      <c r="W101" s="67" t="e">
        <f>VLOOKUP($X101,Vector!$A:$I,9,0)</f>
        <v>#N/A</v>
      </c>
      <c r="X101" s="13" t="str">
        <f>E101&amp;F101&amp;G101</f>
        <v>ICIBANCO14022</v>
      </c>
      <c r="Y101" s="31"/>
    </row>
    <row r="102" spans="1:25" x14ac:dyDescent="0.25">
      <c r="A102" s="44">
        <v>41639</v>
      </c>
      <c r="B102" s="45">
        <v>120100000000</v>
      </c>
      <c r="C102" s="46" t="s">
        <v>171</v>
      </c>
      <c r="D102" s="47">
        <v>251897777</v>
      </c>
      <c r="E102" s="46" t="s">
        <v>5</v>
      </c>
      <c r="F102" s="46" t="s">
        <v>56</v>
      </c>
      <c r="G102" s="48" t="s">
        <v>124</v>
      </c>
      <c r="H102" s="44">
        <v>41655</v>
      </c>
      <c r="I102" s="49" t="s">
        <v>474</v>
      </c>
      <c r="J102" s="59" t="e">
        <f>+VLOOKUP($X102,Vector!$A:$P,4,0)-$A102</f>
        <v>#N/A</v>
      </c>
      <c r="K102" s="59" t="e">
        <f>+VLOOKUP($X102,Vector!$A:$P,2,0)</f>
        <v>#N/A</v>
      </c>
      <c r="L102" s="59" t="e">
        <f>VLOOKUP(VLOOKUP($X102,Vector!$A:$P,5,0),Catalogos!K:L,2,0)</f>
        <v>#N/A</v>
      </c>
      <c r="M102" s="55" t="str">
        <f>IFERROR(VLOOKUP($F102,Catalogos!$A:$B,2,0),"VII")</f>
        <v>III</v>
      </c>
      <c r="N102" s="58" t="e">
        <f>VLOOKUP(MIN(IFERROR(VLOOKUP(T102,Catalogos!$F:$G,2,0),200),IFERROR(VLOOKUP(U102,Catalogos!$F:$G,2,0),200),IFERROR(VLOOKUP(V102,Catalogos!$F:$G,2,0),200),IFERROR(VLOOKUP(W102,Catalogos!$F:$G,2,0),200)),Catalogos!$G$30:$H$57,2,0)</f>
        <v>#N/A</v>
      </c>
      <c r="O102" s="55">
        <f>VLOOKUP($F102,Catalogos!$A:$C,3,0)</f>
        <v>0.5</v>
      </c>
      <c r="P102" s="14" t="e">
        <f>+K102*D102</f>
        <v>#N/A</v>
      </c>
      <c r="Q102" s="20">
        <f>+H102-A102</f>
        <v>16</v>
      </c>
      <c r="R102" s="20" t="e">
        <f>+J102-A102</f>
        <v>#N/A</v>
      </c>
      <c r="S102" s="20"/>
      <c r="T102" s="67" t="e">
        <f>VLOOKUP($X102,Vector!$A:$I,6,0)</f>
        <v>#N/A</v>
      </c>
      <c r="U102" s="67" t="e">
        <f>VLOOKUP($X102,Vector!$A:$I,7,0)</f>
        <v>#N/A</v>
      </c>
      <c r="V102" s="67" t="e">
        <f>VLOOKUP($X102,Vector!$A:$I,8,0)</f>
        <v>#N/A</v>
      </c>
      <c r="W102" s="67" t="e">
        <f>VLOOKUP($X102,Vector!$A:$I,9,0)</f>
        <v>#N/A</v>
      </c>
      <c r="X102" s="13" t="str">
        <f>E102&amp;F102&amp;G102</f>
        <v>ICIBANCO14024</v>
      </c>
      <c r="Y102" s="31"/>
    </row>
    <row r="103" spans="1:25" x14ac:dyDescent="0.25">
      <c r="A103" s="44">
        <v>41639</v>
      </c>
      <c r="B103" s="45">
        <v>120100000000</v>
      </c>
      <c r="C103" s="46" t="s">
        <v>171</v>
      </c>
      <c r="D103" s="47">
        <v>150562500</v>
      </c>
      <c r="E103" s="46" t="s">
        <v>5</v>
      </c>
      <c r="F103" s="46" t="s">
        <v>56</v>
      </c>
      <c r="G103" s="48" t="s">
        <v>128</v>
      </c>
      <c r="H103" s="44">
        <v>41662</v>
      </c>
      <c r="I103" s="49" t="s">
        <v>474</v>
      </c>
      <c r="J103" s="59" t="e">
        <f>+VLOOKUP($X103,Vector!$A:$P,4,0)-$A103</f>
        <v>#N/A</v>
      </c>
      <c r="K103" s="59" t="e">
        <f>+VLOOKUP($X103,Vector!$A:$P,2,0)</f>
        <v>#N/A</v>
      </c>
      <c r="L103" s="59" t="e">
        <f>VLOOKUP(VLOOKUP($X103,Vector!$A:$P,5,0),Catalogos!K:L,2,0)</f>
        <v>#N/A</v>
      </c>
      <c r="M103" s="55" t="str">
        <f>IFERROR(VLOOKUP($F103,Catalogos!$A:$B,2,0),"VII")</f>
        <v>III</v>
      </c>
      <c r="N103" s="58" t="e">
        <f>VLOOKUP(MIN(IFERROR(VLOOKUP(T103,Catalogos!$F:$G,2,0),200),IFERROR(VLOOKUP(U103,Catalogos!$F:$G,2,0),200),IFERROR(VLOOKUP(V103,Catalogos!$F:$G,2,0),200),IFERROR(VLOOKUP(W103,Catalogos!$F:$G,2,0),200)),Catalogos!$G$30:$H$57,2,0)</f>
        <v>#N/A</v>
      </c>
      <c r="O103" s="55">
        <f>VLOOKUP($F103,Catalogos!$A:$C,3,0)</f>
        <v>0.5</v>
      </c>
      <c r="P103" s="14" t="e">
        <f>+K103*D103</f>
        <v>#N/A</v>
      </c>
      <c r="Q103" s="20">
        <f>+H103-A103</f>
        <v>23</v>
      </c>
      <c r="R103" s="20" t="e">
        <f>+J103-A103</f>
        <v>#N/A</v>
      </c>
      <c r="S103" s="20"/>
      <c r="T103" s="67" t="e">
        <f>VLOOKUP($X103,Vector!$A:$I,6,0)</f>
        <v>#N/A</v>
      </c>
      <c r="U103" s="67" t="e">
        <f>VLOOKUP($X103,Vector!$A:$I,7,0)</f>
        <v>#N/A</v>
      </c>
      <c r="V103" s="67" t="e">
        <f>VLOOKUP($X103,Vector!$A:$I,8,0)</f>
        <v>#N/A</v>
      </c>
      <c r="W103" s="67" t="e">
        <f>VLOOKUP($X103,Vector!$A:$I,9,0)</f>
        <v>#N/A</v>
      </c>
      <c r="X103" s="13" t="str">
        <f>E103&amp;F103&amp;G103</f>
        <v>ICIBANCO14034</v>
      </c>
      <c r="Y103" s="31"/>
    </row>
    <row r="104" spans="1:25" x14ac:dyDescent="0.25">
      <c r="A104" s="44">
        <v>41639</v>
      </c>
      <c r="B104" s="45">
        <v>120100000000</v>
      </c>
      <c r="C104" s="46" t="s">
        <v>171</v>
      </c>
      <c r="D104" s="47">
        <v>100769999</v>
      </c>
      <c r="E104" s="46" t="s">
        <v>5</v>
      </c>
      <c r="F104" s="46" t="s">
        <v>38</v>
      </c>
      <c r="G104" s="48" t="s">
        <v>136</v>
      </c>
      <c r="H104" s="44">
        <v>41668</v>
      </c>
      <c r="I104" s="49" t="s">
        <v>474</v>
      </c>
      <c r="J104" s="59" t="e">
        <f>+VLOOKUP($X104,Vector!$A:$P,4,0)-$A104</f>
        <v>#N/A</v>
      </c>
      <c r="K104" s="59" t="e">
        <f>+VLOOKUP($X104,Vector!$A:$P,2,0)</f>
        <v>#N/A</v>
      </c>
      <c r="L104" s="59" t="e">
        <f>VLOOKUP(VLOOKUP($X104,Vector!$A:$P,5,0),Catalogos!K:L,2,0)</f>
        <v>#N/A</v>
      </c>
      <c r="M104" s="55" t="str">
        <f>IFERROR(VLOOKUP($F104,Catalogos!$A:$B,2,0),"VII")</f>
        <v>III</v>
      </c>
      <c r="N104" s="58" t="e">
        <f>VLOOKUP(MIN(IFERROR(VLOOKUP(T104,Catalogos!$F:$G,2,0),200),IFERROR(VLOOKUP(U104,Catalogos!$F:$G,2,0),200),IFERROR(VLOOKUP(V104,Catalogos!$F:$G,2,0),200),IFERROR(VLOOKUP(W104,Catalogos!$F:$G,2,0),200)),Catalogos!$G$30:$H$57,2,0)</f>
        <v>#N/A</v>
      </c>
      <c r="O104" s="55">
        <f>VLOOKUP($F104,Catalogos!$A:$C,3,0)</f>
        <v>0.2</v>
      </c>
      <c r="P104" s="14" t="e">
        <f>+K104*D104</f>
        <v>#N/A</v>
      </c>
      <c r="Q104" s="20">
        <f>+H104-A104</f>
        <v>29</v>
      </c>
      <c r="R104" s="20" t="e">
        <f>+J104-A104</f>
        <v>#N/A</v>
      </c>
      <c r="S104" s="20"/>
      <c r="T104" s="67" t="e">
        <f>VLOOKUP($X104,Vector!$A:$I,6,0)</f>
        <v>#N/A</v>
      </c>
      <c r="U104" s="67" t="e">
        <f>VLOOKUP($X104,Vector!$A:$I,7,0)</f>
        <v>#N/A</v>
      </c>
      <c r="V104" s="67" t="e">
        <f>VLOOKUP($X104,Vector!$A:$I,8,0)</f>
        <v>#N/A</v>
      </c>
      <c r="W104" s="67" t="e">
        <f>VLOOKUP($X104,Vector!$A:$I,9,0)</f>
        <v>#N/A</v>
      </c>
      <c r="X104" s="13" t="str">
        <f>E104&amp;F104&amp;G104</f>
        <v>ICSBANCO14043</v>
      </c>
      <c r="Y104" s="31"/>
    </row>
    <row r="105" spans="1:25" x14ac:dyDescent="0.25">
      <c r="A105" s="44">
        <v>41639</v>
      </c>
      <c r="B105" s="45">
        <v>120100000000</v>
      </c>
      <c r="C105" s="46" t="s">
        <v>171</v>
      </c>
      <c r="D105" s="47">
        <v>101263888</v>
      </c>
      <c r="E105" s="46" t="s">
        <v>5</v>
      </c>
      <c r="F105" s="46" t="s">
        <v>38</v>
      </c>
      <c r="G105" s="48" t="s">
        <v>137</v>
      </c>
      <c r="H105" s="44">
        <v>41689</v>
      </c>
      <c r="I105" s="49" t="s">
        <v>474</v>
      </c>
      <c r="J105" s="59" t="e">
        <f>+VLOOKUP($X105,Vector!$A:$P,4,0)-$A105</f>
        <v>#N/A</v>
      </c>
      <c r="K105" s="59" t="e">
        <f>+VLOOKUP($X105,Vector!$A:$P,2,0)</f>
        <v>#N/A</v>
      </c>
      <c r="L105" s="59" t="e">
        <f>VLOOKUP(VLOOKUP($X105,Vector!$A:$P,5,0),Catalogos!K:L,2,0)</f>
        <v>#N/A</v>
      </c>
      <c r="M105" s="55" t="str">
        <f>IFERROR(VLOOKUP($F105,Catalogos!$A:$B,2,0),"VII")</f>
        <v>III</v>
      </c>
      <c r="N105" s="58" t="e">
        <f>VLOOKUP(MIN(IFERROR(VLOOKUP(T105,Catalogos!$F:$G,2,0),200),IFERROR(VLOOKUP(U105,Catalogos!$F:$G,2,0),200),IFERROR(VLOOKUP(V105,Catalogos!$F:$G,2,0),200),IFERROR(VLOOKUP(W105,Catalogos!$F:$G,2,0),200)),Catalogos!$G$30:$H$57,2,0)</f>
        <v>#N/A</v>
      </c>
      <c r="O105" s="55">
        <f>VLOOKUP($F105,Catalogos!$A:$C,3,0)</f>
        <v>0.2</v>
      </c>
      <c r="P105" s="14" t="e">
        <f>+K105*D105</f>
        <v>#N/A</v>
      </c>
      <c r="Q105" s="20">
        <f>+H105-A105</f>
        <v>50</v>
      </c>
      <c r="R105" s="20" t="e">
        <f>+J105-A105</f>
        <v>#N/A</v>
      </c>
      <c r="S105" s="20"/>
      <c r="T105" s="67" t="e">
        <f>VLOOKUP($X105,Vector!$A:$I,6,0)</f>
        <v>#N/A</v>
      </c>
      <c r="U105" s="67" t="e">
        <f>VLOOKUP($X105,Vector!$A:$I,7,0)</f>
        <v>#N/A</v>
      </c>
      <c r="V105" s="67" t="e">
        <f>VLOOKUP($X105,Vector!$A:$I,8,0)</f>
        <v>#N/A</v>
      </c>
      <c r="W105" s="67" t="e">
        <f>VLOOKUP($X105,Vector!$A:$I,9,0)</f>
        <v>#N/A</v>
      </c>
      <c r="X105" s="13" t="str">
        <f>E105&amp;F105&amp;G105</f>
        <v>ICSBANCO14073</v>
      </c>
      <c r="Y105" s="31"/>
    </row>
    <row r="106" spans="1:25" x14ac:dyDescent="0.25">
      <c r="A106" s="44">
        <v>41639</v>
      </c>
      <c r="B106" s="45">
        <v>120100000000</v>
      </c>
      <c r="C106" s="46" t="s">
        <v>171</v>
      </c>
      <c r="D106" s="47">
        <v>201769445</v>
      </c>
      <c r="E106" s="46" t="s">
        <v>5</v>
      </c>
      <c r="F106" s="46" t="s">
        <v>57</v>
      </c>
      <c r="G106" s="48" t="s">
        <v>138</v>
      </c>
      <c r="H106" s="44">
        <v>41659</v>
      </c>
      <c r="I106" s="49" t="s">
        <v>474</v>
      </c>
      <c r="J106" s="59" t="e">
        <f>+VLOOKUP($X106,Vector!$A:$P,4,0)-$A106</f>
        <v>#N/A</v>
      </c>
      <c r="K106" s="59" t="e">
        <f>+VLOOKUP($X106,Vector!$A:$P,2,0)</f>
        <v>#N/A</v>
      </c>
      <c r="L106" s="59" t="e">
        <f>VLOOKUP(VLOOKUP($X106,Vector!$A:$P,5,0),Catalogos!K:L,2,0)</f>
        <v>#N/A</v>
      </c>
      <c r="M106" s="55" t="str">
        <f>IFERROR(VLOOKUP($F106,Catalogos!$A:$B,2,0),"VII")</f>
        <v>IV</v>
      </c>
      <c r="N106" s="58" t="e">
        <f>VLOOKUP(MIN(IFERROR(VLOOKUP(T106,Catalogos!$F:$G,2,0),200),IFERROR(VLOOKUP(U106,Catalogos!$F:$G,2,0),200),IFERROR(VLOOKUP(V106,Catalogos!$F:$G,2,0),200),IFERROR(VLOOKUP(W106,Catalogos!$F:$G,2,0),200)),Catalogos!$G$30:$H$57,2,0)</f>
        <v>#N/A</v>
      </c>
      <c r="O106" s="55">
        <f>VLOOKUP($F106,Catalogos!$A:$C,3,0)</f>
        <v>0</v>
      </c>
      <c r="P106" s="14" t="e">
        <f>+K106*D106</f>
        <v>#N/A</v>
      </c>
      <c r="Q106" s="20">
        <f>+H106-A106</f>
        <v>20</v>
      </c>
      <c r="R106" s="20" t="e">
        <f>+J106-A106</f>
        <v>#N/A</v>
      </c>
      <c r="S106" s="20"/>
      <c r="T106" s="67" t="e">
        <f>VLOOKUP($X106,Vector!$A:$I,6,0)</f>
        <v>#N/A</v>
      </c>
      <c r="U106" s="67" t="e">
        <f>VLOOKUP($X106,Vector!$A:$I,7,0)</f>
        <v>#N/A</v>
      </c>
      <c r="V106" s="67" t="e">
        <f>VLOOKUP($X106,Vector!$A:$I,8,0)</f>
        <v>#N/A</v>
      </c>
      <c r="W106" s="67" t="e">
        <f>VLOOKUP($X106,Vector!$A:$I,9,0)</f>
        <v>#N/A</v>
      </c>
      <c r="X106" s="13" t="str">
        <f>E106&amp;F106&amp;G106</f>
        <v>INAFIN14031</v>
      </c>
      <c r="Y106" s="31"/>
    </row>
    <row r="107" spans="1:25" x14ac:dyDescent="0.25">
      <c r="A107" s="44">
        <v>41639</v>
      </c>
      <c r="B107" s="45">
        <v>120100000000</v>
      </c>
      <c r="C107" s="46" t="s">
        <v>171</v>
      </c>
      <c r="D107" s="47">
        <v>300000</v>
      </c>
      <c r="E107" s="46" t="s">
        <v>58</v>
      </c>
      <c r="F107" s="46" t="s">
        <v>59</v>
      </c>
      <c r="G107" s="48" t="s">
        <v>145</v>
      </c>
      <c r="H107" s="44">
        <v>41660</v>
      </c>
      <c r="I107" s="49" t="s">
        <v>474</v>
      </c>
      <c r="J107" s="59" t="e">
        <f>+VLOOKUP($X107,Vector!$A:$P,4,0)-$A107</f>
        <v>#N/A</v>
      </c>
      <c r="K107" s="59" t="e">
        <f>+VLOOKUP($X107,Vector!$A:$P,2,0)</f>
        <v>#N/A</v>
      </c>
      <c r="L107" s="59" t="e">
        <f>VLOOKUP(VLOOKUP($X107,Vector!$A:$P,5,0),Catalogos!K:L,2,0)</f>
        <v>#N/A</v>
      </c>
      <c r="M107" s="55" t="str">
        <f>IFERROR(VLOOKUP($F107,Catalogos!$A:$B,2,0),"VII")</f>
        <v>III</v>
      </c>
      <c r="N107" s="58" t="e">
        <f>VLOOKUP(MIN(IFERROR(VLOOKUP(T107,Catalogos!$F:$G,2,0),200),IFERROR(VLOOKUP(U107,Catalogos!$F:$G,2,0),200),IFERROR(VLOOKUP(V107,Catalogos!$F:$G,2,0),200),IFERROR(VLOOKUP(W107,Catalogos!$F:$G,2,0),200)),Catalogos!$G$30:$H$57,2,0)</f>
        <v>#N/A</v>
      </c>
      <c r="O107" s="55">
        <f>VLOOKUP($F107,Catalogos!$A:$C,3,0)</f>
        <v>0.2</v>
      </c>
      <c r="P107" s="14" t="e">
        <f>+K107*D107</f>
        <v>#N/A</v>
      </c>
      <c r="Q107" s="20">
        <f>+H107-A107</f>
        <v>21</v>
      </c>
      <c r="R107" s="20" t="e">
        <f>+J107-A107</f>
        <v>#N/A</v>
      </c>
      <c r="S107" s="20" t="s">
        <v>194</v>
      </c>
      <c r="T107" s="67" t="e">
        <f>VLOOKUP($X107,Vector!$A:$I,6,0)</f>
        <v>#N/A</v>
      </c>
      <c r="U107" s="67" t="e">
        <f>VLOOKUP($X107,Vector!$A:$I,7,0)</f>
        <v>#N/A</v>
      </c>
      <c r="V107" s="67" t="e">
        <f>VLOOKUP($X107,Vector!$A:$I,8,0)</f>
        <v>#N/A</v>
      </c>
      <c r="W107" s="67" t="e">
        <f>VLOOKUP($X107,Vector!$A:$I,9,0)</f>
        <v>#N/A</v>
      </c>
      <c r="X107" s="13" t="str">
        <f>E107&amp;F107&amp;G107</f>
        <v>JICABEI1-10</v>
      </c>
      <c r="Y107" s="31"/>
    </row>
    <row r="108" spans="1:25" x14ac:dyDescent="0.25">
      <c r="A108" s="44">
        <v>41639</v>
      </c>
      <c r="B108" s="45">
        <v>120100000000</v>
      </c>
      <c r="C108" s="46" t="s">
        <v>171</v>
      </c>
      <c r="D108" s="47">
        <v>88607</v>
      </c>
      <c r="E108" s="46" t="s">
        <v>60</v>
      </c>
      <c r="F108" s="46" t="s">
        <v>61</v>
      </c>
      <c r="G108" s="48" t="s">
        <v>139</v>
      </c>
      <c r="H108" s="44">
        <v>41809</v>
      </c>
      <c r="I108" s="49" t="s">
        <v>474</v>
      </c>
      <c r="J108" s="59" t="e">
        <f>+VLOOKUP($X108,Vector!$A:$P,4,0)-$A108</f>
        <v>#N/A</v>
      </c>
      <c r="K108" s="59" t="e">
        <f>+VLOOKUP($X108,Vector!$A:$P,2,0)</f>
        <v>#N/A</v>
      </c>
      <c r="L108" s="59" t="e">
        <f>VLOOKUP(VLOOKUP($X108,Vector!$A:$P,5,0),Catalogos!K:L,2,0)</f>
        <v>#N/A</v>
      </c>
      <c r="M108" s="55" t="str">
        <f>IFERROR(VLOOKUP($F108,Catalogos!$A:$B,2,0),"VII")</f>
        <v>I</v>
      </c>
      <c r="N108" s="58" t="e">
        <f>VLOOKUP(MIN(IFERROR(VLOOKUP(T108,Catalogos!$F:$G,2,0),200),IFERROR(VLOOKUP(U108,Catalogos!$F:$G,2,0),200),IFERROR(VLOOKUP(V108,Catalogos!$F:$G,2,0),200),IFERROR(VLOOKUP(W108,Catalogos!$F:$G,2,0),200)),Catalogos!$G$30:$H$57,2,0)</f>
        <v>#N/A</v>
      </c>
      <c r="O108" s="55">
        <f>VLOOKUP($F108,Catalogos!$A:$C,3,0)</f>
        <v>0</v>
      </c>
      <c r="P108" s="14" t="e">
        <f>+K108*D108</f>
        <v>#N/A</v>
      </c>
      <c r="Q108" s="20">
        <f>+H108-A108</f>
        <v>170</v>
      </c>
      <c r="R108" s="20" t="e">
        <f>+J108-A108</f>
        <v>#N/A</v>
      </c>
      <c r="S108" s="20"/>
      <c r="T108" s="67" t="e">
        <f>VLOOKUP($X108,Vector!$A:$I,6,0)</f>
        <v>#N/A</v>
      </c>
      <c r="U108" s="67" t="e">
        <f>VLOOKUP($X108,Vector!$A:$I,7,0)</f>
        <v>#N/A</v>
      </c>
      <c r="V108" s="67" t="e">
        <f>VLOOKUP($X108,Vector!$A:$I,8,0)</f>
        <v>#N/A</v>
      </c>
      <c r="W108" s="67" t="e">
        <f>VLOOKUP($X108,Vector!$A:$I,9,0)</f>
        <v>#N/A</v>
      </c>
      <c r="X108" s="13" t="str">
        <f>E108&amp;F108&amp;G108</f>
        <v>SUDIBONO160616</v>
      </c>
      <c r="Y108" s="31"/>
    </row>
    <row r="109" spans="1:25" x14ac:dyDescent="0.25">
      <c r="A109" s="44">
        <v>41639</v>
      </c>
      <c r="B109" s="45">
        <v>120100000000</v>
      </c>
      <c r="C109" s="46" t="s">
        <v>171</v>
      </c>
      <c r="D109" s="47">
        <v>90167</v>
      </c>
      <c r="E109" s="46" t="s">
        <v>60</v>
      </c>
      <c r="F109" s="46" t="s">
        <v>61</v>
      </c>
      <c r="G109" s="48" t="s">
        <v>140</v>
      </c>
      <c r="H109" s="44">
        <v>41809</v>
      </c>
      <c r="I109" s="49" t="s">
        <v>474</v>
      </c>
      <c r="J109" s="59" t="e">
        <f>+VLOOKUP($X109,Vector!$A:$P,4,0)-$A109</f>
        <v>#N/A</v>
      </c>
      <c r="K109" s="59" t="e">
        <f>+VLOOKUP($X109,Vector!$A:$P,2,0)</f>
        <v>#N/A</v>
      </c>
      <c r="L109" s="59" t="e">
        <f>VLOOKUP(VLOOKUP($X109,Vector!$A:$P,5,0),Catalogos!K:L,2,0)</f>
        <v>#N/A</v>
      </c>
      <c r="M109" s="55" t="str">
        <f>IFERROR(VLOOKUP($F109,Catalogos!$A:$B,2,0),"VII")</f>
        <v>I</v>
      </c>
      <c r="N109" s="58" t="e">
        <f>VLOOKUP(MIN(IFERROR(VLOOKUP(T109,Catalogos!$F:$G,2,0),200),IFERROR(VLOOKUP(U109,Catalogos!$F:$G,2,0),200),IFERROR(VLOOKUP(V109,Catalogos!$F:$G,2,0),200),IFERROR(VLOOKUP(W109,Catalogos!$F:$G,2,0),200)),Catalogos!$G$30:$H$57,2,0)</f>
        <v>#N/A</v>
      </c>
      <c r="O109" s="55">
        <f>VLOOKUP($F109,Catalogos!$A:$C,3,0)</f>
        <v>0</v>
      </c>
      <c r="P109" s="14" t="e">
        <f>+K109*D109</f>
        <v>#N/A</v>
      </c>
      <c r="Q109" s="20">
        <f>+H109-A109</f>
        <v>170</v>
      </c>
      <c r="R109" s="20" t="e">
        <f>+J109-A109</f>
        <v>#N/A</v>
      </c>
      <c r="S109" s="20"/>
      <c r="T109" s="67" t="e">
        <f>VLOOKUP($X109,Vector!$A:$I,6,0)</f>
        <v>#N/A</v>
      </c>
      <c r="U109" s="67" t="e">
        <f>VLOOKUP($X109,Vector!$A:$I,7,0)</f>
        <v>#N/A</v>
      </c>
      <c r="V109" s="67" t="e">
        <f>VLOOKUP($X109,Vector!$A:$I,8,0)</f>
        <v>#N/A</v>
      </c>
      <c r="W109" s="67" t="e">
        <f>VLOOKUP($X109,Vector!$A:$I,9,0)</f>
        <v>#N/A</v>
      </c>
      <c r="X109" s="13" t="str">
        <f>E109&amp;F109&amp;G109</f>
        <v>SUDIBONO171214</v>
      </c>
      <c r="Y109" s="31"/>
    </row>
    <row r="110" spans="1:25" x14ac:dyDescent="0.25">
      <c r="A110" s="44">
        <v>41639</v>
      </c>
      <c r="B110" s="45">
        <v>121100000000</v>
      </c>
      <c r="C110" s="46" t="s">
        <v>171</v>
      </c>
      <c r="D110" s="47">
        <v>10148427</v>
      </c>
      <c r="E110" s="46" t="s">
        <v>62</v>
      </c>
      <c r="F110" s="46" t="s">
        <v>63</v>
      </c>
      <c r="G110" s="48" t="s">
        <v>141</v>
      </c>
      <c r="H110" s="44">
        <v>41641</v>
      </c>
      <c r="I110" s="49" t="s">
        <v>474</v>
      </c>
      <c r="J110" s="59" t="e">
        <f>+VLOOKUP($X110,Vector!$A:$P,4,0)-$A110</f>
        <v>#N/A</v>
      </c>
      <c r="K110" s="59" t="e">
        <f>+VLOOKUP($X110,Vector!$A:$P,2,0)</f>
        <v>#N/A</v>
      </c>
      <c r="L110" s="59" t="e">
        <f>VLOOKUP(VLOOKUP($X110,Vector!$A:$P,5,0),Catalogos!K:L,2,0)</f>
        <v>#N/A</v>
      </c>
      <c r="M110" s="55" t="str">
        <f>IFERROR(VLOOKUP($F110,Catalogos!$A:$B,2,0),"VII")</f>
        <v>I</v>
      </c>
      <c r="N110" s="58" t="e">
        <f>VLOOKUP(MIN(IFERROR(VLOOKUP(T110,Catalogos!$F:$G,2,0),200),IFERROR(VLOOKUP(U110,Catalogos!$F:$G,2,0),200),IFERROR(VLOOKUP(V110,Catalogos!$F:$G,2,0),200),IFERROR(VLOOKUP(W110,Catalogos!$F:$G,2,0),200)),Catalogos!$G$30:$H$57,2,0)</f>
        <v>#N/A</v>
      </c>
      <c r="O110" s="55">
        <f>VLOOKUP($F110,Catalogos!$A:$C,3,0)</f>
        <v>0</v>
      </c>
      <c r="P110" s="14" t="e">
        <f>+K110*D110</f>
        <v>#N/A</v>
      </c>
      <c r="Q110" s="20">
        <f>+H110-A110</f>
        <v>2</v>
      </c>
      <c r="R110" s="20" t="e">
        <f>+J110-A110</f>
        <v>#N/A</v>
      </c>
      <c r="S110" s="20" t="s">
        <v>194</v>
      </c>
      <c r="T110" s="67" t="e">
        <f>VLOOKUP($X110,Vector!$A:$I,6,0)</f>
        <v>#N/A</v>
      </c>
      <c r="U110" s="67" t="e">
        <f>VLOOKUP($X110,Vector!$A:$I,7,0)</f>
        <v>#N/A</v>
      </c>
      <c r="V110" s="67" t="e">
        <f>VLOOKUP($X110,Vector!$A:$I,8,0)</f>
        <v>#N/A</v>
      </c>
      <c r="W110" s="67" t="e">
        <f>VLOOKUP($X110,Vector!$A:$I,9,0)</f>
        <v>#N/A</v>
      </c>
      <c r="X110" s="13" t="str">
        <f>E110&amp;F110&amp;G110</f>
        <v>LDBONDESD200702</v>
      </c>
      <c r="Y110" s="31"/>
    </row>
    <row r="111" spans="1:25" x14ac:dyDescent="0.25">
      <c r="J111" s="59" t="e">
        <f>+VLOOKUP($X111,Vector!$A:$P,4,0)-$A111</f>
        <v>#N/A</v>
      </c>
      <c r="K111" s="59" t="e">
        <f>+VLOOKUP($X111,Vector!$A:$P,2,0)</f>
        <v>#N/A</v>
      </c>
      <c r="L111" s="59" t="e">
        <f>VLOOKUP(VLOOKUP($X111,Vector!$A:$P,5,0),Catalogos!K:L,2,0)</f>
        <v>#N/A</v>
      </c>
      <c r="M111" s="55" t="str">
        <f>IFERROR(VLOOKUP($F111,Catalogos!$A:$B,2,0),"VII")</f>
        <v>VII</v>
      </c>
      <c r="N111" s="58" t="e">
        <f>VLOOKUP(MIN(IFERROR(VLOOKUP(T111,Catalogos!$F:$G,2,0),200),IFERROR(VLOOKUP(U111,Catalogos!$F:$G,2,0),200),IFERROR(VLOOKUP(V111,Catalogos!$F:$G,2,0),200),IFERROR(VLOOKUP(W111,Catalogos!$F:$G,2,0),200)),Catalogos!$G$30:$H$57,2,0)</f>
        <v>#N/A</v>
      </c>
      <c r="O111" s="55" t="e">
        <f>VLOOKUP($F111,Catalogos!$A:$C,3,0)</f>
        <v>#N/A</v>
      </c>
      <c r="P111" s="14" t="e">
        <f t="shared" ref="P111:P174" si="0">+K111*D111</f>
        <v>#N/A</v>
      </c>
      <c r="Q111" s="20">
        <f t="shared" ref="Q111:Q174" si="1">+H111-A111</f>
        <v>0</v>
      </c>
      <c r="R111" s="20" t="e">
        <f t="shared" ref="R111:R174" si="2">+J111-A111</f>
        <v>#N/A</v>
      </c>
      <c r="S111" s="20" t="s">
        <v>194</v>
      </c>
      <c r="T111" s="67" t="e">
        <f>VLOOKUP($X111,Vector!$A:$I,6,0)</f>
        <v>#N/A</v>
      </c>
      <c r="U111" s="67" t="e">
        <f>VLOOKUP($X111,Vector!$A:$I,7,0)</f>
        <v>#N/A</v>
      </c>
      <c r="V111" s="67" t="e">
        <f>VLOOKUP($X111,Vector!$A:$I,8,0)</f>
        <v>#N/A</v>
      </c>
      <c r="W111" s="67" t="e">
        <f>VLOOKUP($X111,Vector!$A:$I,9,0)</f>
        <v>#N/A</v>
      </c>
      <c r="X111" s="13" t="str">
        <f t="shared" ref="X111:X174" si="3">E111&amp;F111&amp;G111</f>
        <v/>
      </c>
    </row>
    <row r="112" spans="1:25" x14ac:dyDescent="0.25">
      <c r="J112" s="59" t="e">
        <f>+VLOOKUP($X112,Vector!$A:$P,4,0)-$A112</f>
        <v>#N/A</v>
      </c>
      <c r="K112" s="59" t="e">
        <f>+VLOOKUP($X112,Vector!$A:$P,2,0)</f>
        <v>#N/A</v>
      </c>
      <c r="L112" s="59" t="e">
        <f>VLOOKUP(VLOOKUP($X112,Vector!$A:$P,5,0),Catalogos!K:L,2,0)</f>
        <v>#N/A</v>
      </c>
      <c r="M112" s="55" t="str">
        <f>IFERROR(VLOOKUP($F112,Catalogos!$A:$B,2,0),"VII")</f>
        <v>VII</v>
      </c>
      <c r="N112" s="58" t="e">
        <f>VLOOKUP(MIN(IFERROR(VLOOKUP(T112,Catalogos!$F:$G,2,0),200),IFERROR(VLOOKUP(U112,Catalogos!$F:$G,2,0),200),IFERROR(VLOOKUP(V112,Catalogos!$F:$G,2,0),200),IFERROR(VLOOKUP(W112,Catalogos!$F:$G,2,0),200)),Catalogos!$G$30:$H$57,2,0)</f>
        <v>#N/A</v>
      </c>
      <c r="O112" s="55" t="e">
        <f>VLOOKUP($F112,Catalogos!$A:$C,3,0)</f>
        <v>#N/A</v>
      </c>
      <c r="P112" s="14" t="e">
        <f t="shared" si="0"/>
        <v>#N/A</v>
      </c>
      <c r="Q112" s="20">
        <f t="shared" si="1"/>
        <v>0</v>
      </c>
      <c r="R112" s="20" t="e">
        <f t="shared" si="2"/>
        <v>#N/A</v>
      </c>
      <c r="S112" s="20" t="s">
        <v>194</v>
      </c>
      <c r="T112" s="67" t="e">
        <f>VLOOKUP($X112,Vector!$A:$I,6,0)</f>
        <v>#N/A</v>
      </c>
      <c r="U112" s="67" t="e">
        <f>VLOOKUP($X112,Vector!$A:$I,7,0)</f>
        <v>#N/A</v>
      </c>
      <c r="V112" s="67" t="e">
        <f>VLOOKUP($X112,Vector!$A:$I,8,0)</f>
        <v>#N/A</v>
      </c>
      <c r="W112" s="67" t="e">
        <f>VLOOKUP($X112,Vector!$A:$I,9,0)</f>
        <v>#N/A</v>
      </c>
      <c r="X112" s="13" t="str">
        <f t="shared" si="3"/>
        <v/>
      </c>
    </row>
    <row r="113" spans="10:24" x14ac:dyDescent="0.25">
      <c r="J113" s="59" t="e">
        <f>+VLOOKUP($X113,Vector!$A:$P,4,0)-$A113</f>
        <v>#N/A</v>
      </c>
      <c r="K113" s="59" t="e">
        <f>+VLOOKUP($X113,Vector!$A:$P,2,0)</f>
        <v>#N/A</v>
      </c>
      <c r="L113" s="59" t="e">
        <f>VLOOKUP(VLOOKUP($X113,Vector!$A:$P,5,0),Catalogos!K:L,2,0)</f>
        <v>#N/A</v>
      </c>
      <c r="M113" s="55" t="str">
        <f>IFERROR(VLOOKUP($F113,Catalogos!$A:$B,2,0),"VII")</f>
        <v>VII</v>
      </c>
      <c r="N113" s="58" t="e">
        <f>VLOOKUP(MIN(IFERROR(VLOOKUP(T113,Catalogos!$F:$G,2,0),200),IFERROR(VLOOKUP(U113,Catalogos!$F:$G,2,0),200),IFERROR(VLOOKUP(V113,Catalogos!$F:$G,2,0),200),IFERROR(VLOOKUP(W113,Catalogos!$F:$G,2,0),200)),Catalogos!$G$30:$H$57,2,0)</f>
        <v>#N/A</v>
      </c>
      <c r="O113" s="55" t="e">
        <f>VLOOKUP($F113,Catalogos!$A:$C,3,0)</f>
        <v>#N/A</v>
      </c>
      <c r="P113" s="14" t="e">
        <f t="shared" si="0"/>
        <v>#N/A</v>
      </c>
      <c r="Q113" s="20">
        <f t="shared" si="1"/>
        <v>0</v>
      </c>
      <c r="R113" s="20" t="e">
        <f t="shared" si="2"/>
        <v>#N/A</v>
      </c>
      <c r="S113" s="20" t="s">
        <v>194</v>
      </c>
      <c r="T113" s="67" t="e">
        <f>VLOOKUP($X113,Vector!$A:$I,6,0)</f>
        <v>#N/A</v>
      </c>
      <c r="U113" s="67" t="e">
        <f>VLOOKUP($X113,Vector!$A:$I,7,0)</f>
        <v>#N/A</v>
      </c>
      <c r="V113" s="67" t="e">
        <f>VLOOKUP($X113,Vector!$A:$I,8,0)</f>
        <v>#N/A</v>
      </c>
      <c r="W113" s="67" t="e">
        <f>VLOOKUP($X113,Vector!$A:$I,9,0)</f>
        <v>#N/A</v>
      </c>
      <c r="X113" s="13" t="str">
        <f t="shared" si="3"/>
        <v/>
      </c>
    </row>
    <row r="114" spans="10:24" x14ac:dyDescent="0.25">
      <c r="J114" s="59" t="e">
        <f>+VLOOKUP($X114,Vector!$A:$P,4,0)-$A114</f>
        <v>#N/A</v>
      </c>
      <c r="K114" s="59" t="e">
        <f>+VLOOKUP($X114,Vector!$A:$P,2,0)</f>
        <v>#N/A</v>
      </c>
      <c r="L114" s="59" t="e">
        <f>VLOOKUP(VLOOKUP($X114,Vector!$A:$P,5,0),Catalogos!K:L,2,0)</f>
        <v>#N/A</v>
      </c>
      <c r="M114" s="55" t="str">
        <f>IFERROR(VLOOKUP($F114,Catalogos!$A:$B,2,0),"VII")</f>
        <v>VII</v>
      </c>
      <c r="N114" s="58" t="e">
        <f>VLOOKUP(MIN(IFERROR(VLOOKUP(T114,Catalogos!$F:$G,2,0),200),IFERROR(VLOOKUP(U114,Catalogos!$F:$G,2,0),200),IFERROR(VLOOKUP(V114,Catalogos!$F:$G,2,0),200),IFERROR(VLOOKUP(W114,Catalogos!$F:$G,2,0),200)),Catalogos!$G$30:$H$57,2,0)</f>
        <v>#N/A</v>
      </c>
      <c r="O114" s="55" t="e">
        <f>VLOOKUP($F114,Catalogos!$A:$C,3,0)</f>
        <v>#N/A</v>
      </c>
      <c r="P114" s="14" t="e">
        <f t="shared" si="0"/>
        <v>#N/A</v>
      </c>
      <c r="Q114" s="20">
        <f t="shared" si="1"/>
        <v>0</v>
      </c>
      <c r="R114" s="20" t="e">
        <f t="shared" si="2"/>
        <v>#N/A</v>
      </c>
      <c r="S114" s="20" t="s">
        <v>194</v>
      </c>
      <c r="T114" s="67" t="e">
        <f>VLOOKUP($X114,Vector!$A:$I,6,0)</f>
        <v>#N/A</v>
      </c>
      <c r="U114" s="67" t="e">
        <f>VLOOKUP($X114,Vector!$A:$I,7,0)</f>
        <v>#N/A</v>
      </c>
      <c r="V114" s="67" t="e">
        <f>VLOOKUP($X114,Vector!$A:$I,8,0)</f>
        <v>#N/A</v>
      </c>
      <c r="W114" s="67" t="e">
        <f>VLOOKUP($X114,Vector!$A:$I,9,0)</f>
        <v>#N/A</v>
      </c>
      <c r="X114" s="13" t="str">
        <f t="shared" si="3"/>
        <v/>
      </c>
    </row>
    <row r="115" spans="10:24" x14ac:dyDescent="0.25">
      <c r="J115" s="59" t="e">
        <f>+VLOOKUP($X115,Vector!$A:$P,4,0)-$A115</f>
        <v>#N/A</v>
      </c>
      <c r="K115" s="59" t="e">
        <f>+VLOOKUP($X115,Vector!$A:$P,2,0)</f>
        <v>#N/A</v>
      </c>
      <c r="L115" s="59" t="e">
        <f>VLOOKUP(VLOOKUP($X115,Vector!$A:$P,5,0),Catalogos!K:L,2,0)</f>
        <v>#N/A</v>
      </c>
      <c r="M115" s="55" t="str">
        <f>IFERROR(VLOOKUP($F115,Catalogos!$A:$B,2,0),"VII")</f>
        <v>VII</v>
      </c>
      <c r="N115" s="58" t="e">
        <f>VLOOKUP(MIN(IFERROR(VLOOKUP(T115,Catalogos!$F:$G,2,0),200),IFERROR(VLOOKUP(U115,Catalogos!$F:$G,2,0),200),IFERROR(VLOOKUP(V115,Catalogos!$F:$G,2,0),200),IFERROR(VLOOKUP(W115,Catalogos!$F:$G,2,0),200)),Catalogos!$G$30:$H$57,2,0)</f>
        <v>#N/A</v>
      </c>
      <c r="O115" s="55" t="e">
        <f>VLOOKUP($F115,Catalogos!$A:$C,3,0)</f>
        <v>#N/A</v>
      </c>
      <c r="P115" s="14" t="e">
        <f t="shared" si="0"/>
        <v>#N/A</v>
      </c>
      <c r="Q115" s="20">
        <f t="shared" si="1"/>
        <v>0</v>
      </c>
      <c r="R115" s="20" t="e">
        <f t="shared" si="2"/>
        <v>#N/A</v>
      </c>
      <c r="S115" s="20" t="s">
        <v>194</v>
      </c>
      <c r="T115" s="67" t="e">
        <f>VLOOKUP($X115,Vector!$A:$I,6,0)</f>
        <v>#N/A</v>
      </c>
      <c r="U115" s="67" t="e">
        <f>VLOOKUP($X115,Vector!$A:$I,7,0)</f>
        <v>#N/A</v>
      </c>
      <c r="V115" s="67" t="e">
        <f>VLOOKUP($X115,Vector!$A:$I,8,0)</f>
        <v>#N/A</v>
      </c>
      <c r="W115" s="67" t="e">
        <f>VLOOKUP($X115,Vector!$A:$I,9,0)</f>
        <v>#N/A</v>
      </c>
      <c r="X115" s="13" t="str">
        <f t="shared" si="3"/>
        <v/>
      </c>
    </row>
    <row r="116" spans="10:24" x14ac:dyDescent="0.25">
      <c r="J116" s="59" t="e">
        <f>+VLOOKUP($X116,Vector!$A:$P,4,0)-$A116</f>
        <v>#N/A</v>
      </c>
      <c r="K116" s="59" t="e">
        <f>+VLOOKUP($X116,Vector!$A:$P,2,0)</f>
        <v>#N/A</v>
      </c>
      <c r="L116" s="59" t="e">
        <f>VLOOKUP(VLOOKUP($X116,Vector!$A:$P,5,0),Catalogos!K:L,2,0)</f>
        <v>#N/A</v>
      </c>
      <c r="M116" s="55" t="str">
        <f>IFERROR(VLOOKUP($F116,Catalogos!$A:$B,2,0),"VII")</f>
        <v>VII</v>
      </c>
      <c r="N116" s="58" t="e">
        <f>VLOOKUP(MIN(IFERROR(VLOOKUP(T116,Catalogos!$F:$G,2,0),200),IFERROR(VLOOKUP(U116,Catalogos!$F:$G,2,0),200),IFERROR(VLOOKUP(V116,Catalogos!$F:$G,2,0),200),IFERROR(VLOOKUP(W116,Catalogos!$F:$G,2,0),200)),Catalogos!$G$30:$H$57,2,0)</f>
        <v>#N/A</v>
      </c>
      <c r="O116" s="55" t="e">
        <f>VLOOKUP($F116,Catalogos!$A:$C,3,0)</f>
        <v>#N/A</v>
      </c>
      <c r="P116" s="14" t="e">
        <f t="shared" si="0"/>
        <v>#N/A</v>
      </c>
      <c r="Q116" s="20">
        <f t="shared" si="1"/>
        <v>0</v>
      </c>
      <c r="R116" s="20" t="e">
        <f t="shared" si="2"/>
        <v>#N/A</v>
      </c>
      <c r="S116" s="20" t="s">
        <v>194</v>
      </c>
      <c r="T116" s="67" t="e">
        <f>VLOOKUP($X116,Vector!$A:$I,6,0)</f>
        <v>#N/A</v>
      </c>
      <c r="U116" s="67" t="e">
        <f>VLOOKUP($X116,Vector!$A:$I,7,0)</f>
        <v>#N/A</v>
      </c>
      <c r="V116" s="67" t="e">
        <f>VLOOKUP($X116,Vector!$A:$I,8,0)</f>
        <v>#N/A</v>
      </c>
      <c r="W116" s="67" t="e">
        <f>VLOOKUP($X116,Vector!$A:$I,9,0)</f>
        <v>#N/A</v>
      </c>
      <c r="X116" s="13" t="str">
        <f t="shared" si="3"/>
        <v/>
      </c>
    </row>
    <row r="117" spans="10:24" x14ac:dyDescent="0.25">
      <c r="J117" s="59" t="e">
        <f>+VLOOKUP($X117,Vector!$A:$P,4,0)-$A117</f>
        <v>#N/A</v>
      </c>
      <c r="K117" s="59" t="e">
        <f>+VLOOKUP($X117,Vector!$A:$P,2,0)</f>
        <v>#N/A</v>
      </c>
      <c r="L117" s="59" t="e">
        <f>VLOOKUP(VLOOKUP($X117,Vector!$A:$P,5,0),Catalogos!K:L,2,0)</f>
        <v>#N/A</v>
      </c>
      <c r="M117" s="55" t="str">
        <f>IFERROR(VLOOKUP($F117,Catalogos!$A:$B,2,0),"VII")</f>
        <v>VII</v>
      </c>
      <c r="N117" s="58" t="e">
        <f>VLOOKUP(MIN(IFERROR(VLOOKUP(T117,Catalogos!$F:$G,2,0),200),IFERROR(VLOOKUP(U117,Catalogos!$F:$G,2,0),200),IFERROR(VLOOKUP(V117,Catalogos!$F:$G,2,0),200),IFERROR(VLOOKUP(W117,Catalogos!$F:$G,2,0),200)),Catalogos!$G$30:$H$57,2,0)</f>
        <v>#N/A</v>
      </c>
      <c r="O117" s="55" t="e">
        <f>VLOOKUP($F117,Catalogos!$A:$C,3,0)</f>
        <v>#N/A</v>
      </c>
      <c r="P117" s="14" t="e">
        <f t="shared" si="0"/>
        <v>#N/A</v>
      </c>
      <c r="Q117" s="20">
        <f t="shared" si="1"/>
        <v>0</v>
      </c>
      <c r="R117" s="20" t="e">
        <f t="shared" si="2"/>
        <v>#N/A</v>
      </c>
      <c r="S117" s="20" t="s">
        <v>194</v>
      </c>
      <c r="T117" s="67" t="e">
        <f>VLOOKUP($X117,Vector!$A:$I,6,0)</f>
        <v>#N/A</v>
      </c>
      <c r="U117" s="67" t="e">
        <f>VLOOKUP($X117,Vector!$A:$I,7,0)</f>
        <v>#N/A</v>
      </c>
      <c r="V117" s="67" t="e">
        <f>VLOOKUP($X117,Vector!$A:$I,8,0)</f>
        <v>#N/A</v>
      </c>
      <c r="W117" s="67" t="e">
        <f>VLOOKUP($X117,Vector!$A:$I,9,0)</f>
        <v>#N/A</v>
      </c>
      <c r="X117" s="13" t="str">
        <f t="shared" si="3"/>
        <v/>
      </c>
    </row>
    <row r="118" spans="10:24" x14ac:dyDescent="0.25">
      <c r="J118" s="59" t="e">
        <f>+VLOOKUP($X118,Vector!$A:$P,4,0)-$A118</f>
        <v>#N/A</v>
      </c>
      <c r="K118" s="59" t="e">
        <f>+VLOOKUP($X118,Vector!$A:$P,2,0)</f>
        <v>#N/A</v>
      </c>
      <c r="L118" s="59" t="e">
        <f>VLOOKUP(VLOOKUP($X118,Vector!$A:$P,5,0),Catalogos!K:L,2,0)</f>
        <v>#N/A</v>
      </c>
      <c r="M118" s="55" t="str">
        <f>IFERROR(VLOOKUP($F118,Catalogos!$A:$B,2,0),"VII")</f>
        <v>VII</v>
      </c>
      <c r="N118" s="58" t="e">
        <f>VLOOKUP(MIN(IFERROR(VLOOKUP(T118,Catalogos!$F:$G,2,0),200),IFERROR(VLOOKUP(U118,Catalogos!$F:$G,2,0),200),IFERROR(VLOOKUP(V118,Catalogos!$F:$G,2,0),200),IFERROR(VLOOKUP(W118,Catalogos!$F:$G,2,0),200)),Catalogos!$G$30:$H$57,2,0)</f>
        <v>#N/A</v>
      </c>
      <c r="O118" s="55" t="e">
        <f>VLOOKUP($F118,Catalogos!$A:$C,3,0)</f>
        <v>#N/A</v>
      </c>
      <c r="P118" s="14" t="e">
        <f t="shared" si="0"/>
        <v>#N/A</v>
      </c>
      <c r="Q118" s="20">
        <f t="shared" si="1"/>
        <v>0</v>
      </c>
      <c r="R118" s="20" t="e">
        <f t="shared" si="2"/>
        <v>#N/A</v>
      </c>
      <c r="S118" s="20" t="s">
        <v>194</v>
      </c>
      <c r="T118" s="67" t="e">
        <f>VLOOKUP($X118,Vector!$A:$I,6,0)</f>
        <v>#N/A</v>
      </c>
      <c r="U118" s="67" t="e">
        <f>VLOOKUP($X118,Vector!$A:$I,7,0)</f>
        <v>#N/A</v>
      </c>
      <c r="V118" s="67" t="e">
        <f>VLOOKUP($X118,Vector!$A:$I,8,0)</f>
        <v>#N/A</v>
      </c>
      <c r="W118" s="67" t="e">
        <f>VLOOKUP($X118,Vector!$A:$I,9,0)</f>
        <v>#N/A</v>
      </c>
      <c r="X118" s="13" t="str">
        <f t="shared" si="3"/>
        <v/>
      </c>
    </row>
    <row r="119" spans="10:24" x14ac:dyDescent="0.25">
      <c r="J119" s="59" t="e">
        <f>+VLOOKUP($X119,Vector!$A:$P,4,0)-$A119</f>
        <v>#N/A</v>
      </c>
      <c r="K119" s="59" t="e">
        <f>+VLOOKUP($X119,Vector!$A:$P,2,0)</f>
        <v>#N/A</v>
      </c>
      <c r="L119" s="59" t="e">
        <f>VLOOKUP(VLOOKUP($X119,Vector!$A:$P,5,0),Catalogos!K:L,2,0)</f>
        <v>#N/A</v>
      </c>
      <c r="M119" s="55" t="str">
        <f>IFERROR(VLOOKUP($F119,Catalogos!$A:$B,2,0),"VII")</f>
        <v>VII</v>
      </c>
      <c r="N119" s="58" t="e">
        <f>VLOOKUP(MIN(IFERROR(VLOOKUP(T119,Catalogos!$F:$G,2,0),200),IFERROR(VLOOKUP(U119,Catalogos!$F:$G,2,0),200),IFERROR(VLOOKUP(V119,Catalogos!$F:$G,2,0),200),IFERROR(VLOOKUP(W119,Catalogos!$F:$G,2,0),200)),Catalogos!$G$30:$H$57,2,0)</f>
        <v>#N/A</v>
      </c>
      <c r="O119" s="55" t="e">
        <f>VLOOKUP($F119,Catalogos!$A:$C,3,0)</f>
        <v>#N/A</v>
      </c>
      <c r="P119" s="14" t="e">
        <f t="shared" si="0"/>
        <v>#N/A</v>
      </c>
      <c r="Q119" s="20">
        <f t="shared" si="1"/>
        <v>0</v>
      </c>
      <c r="R119" s="20" t="e">
        <f t="shared" si="2"/>
        <v>#N/A</v>
      </c>
      <c r="S119" s="20" t="s">
        <v>194</v>
      </c>
      <c r="T119" s="67" t="e">
        <f>VLOOKUP($X119,Vector!$A:$I,6,0)</f>
        <v>#N/A</v>
      </c>
      <c r="U119" s="67" t="e">
        <f>VLOOKUP($X119,Vector!$A:$I,7,0)</f>
        <v>#N/A</v>
      </c>
      <c r="V119" s="67" t="e">
        <f>VLOOKUP($X119,Vector!$A:$I,8,0)</f>
        <v>#N/A</v>
      </c>
      <c r="W119" s="67" t="e">
        <f>VLOOKUP($X119,Vector!$A:$I,9,0)</f>
        <v>#N/A</v>
      </c>
      <c r="X119" s="13" t="str">
        <f t="shared" si="3"/>
        <v/>
      </c>
    </row>
    <row r="120" spans="10:24" x14ac:dyDescent="0.25">
      <c r="J120" s="59" t="e">
        <f>+VLOOKUP($X120,Vector!$A:$P,4,0)-$A120</f>
        <v>#N/A</v>
      </c>
      <c r="K120" s="59" t="e">
        <f>+VLOOKUP($X120,Vector!$A:$P,2,0)</f>
        <v>#N/A</v>
      </c>
      <c r="L120" s="59" t="e">
        <f>VLOOKUP(VLOOKUP($X120,Vector!$A:$P,5,0),Catalogos!K:L,2,0)</f>
        <v>#N/A</v>
      </c>
      <c r="M120" s="55" t="str">
        <f>IFERROR(VLOOKUP($F120,Catalogos!$A:$B,2,0),"VII")</f>
        <v>VII</v>
      </c>
      <c r="N120" s="58" t="e">
        <f>VLOOKUP(MIN(IFERROR(VLOOKUP(T120,Catalogos!$F:$G,2,0),200),IFERROR(VLOOKUP(U120,Catalogos!$F:$G,2,0),200),IFERROR(VLOOKUP(V120,Catalogos!$F:$G,2,0),200),IFERROR(VLOOKUP(W120,Catalogos!$F:$G,2,0),200)),Catalogos!$G$30:$H$57,2,0)</f>
        <v>#N/A</v>
      </c>
      <c r="O120" s="55" t="e">
        <f>VLOOKUP($F120,Catalogos!$A:$C,3,0)</f>
        <v>#N/A</v>
      </c>
      <c r="P120" s="14" t="e">
        <f t="shared" si="0"/>
        <v>#N/A</v>
      </c>
      <c r="Q120" s="20">
        <f t="shared" si="1"/>
        <v>0</v>
      </c>
      <c r="R120" s="20" t="e">
        <f t="shared" si="2"/>
        <v>#N/A</v>
      </c>
      <c r="S120" s="20" t="s">
        <v>194</v>
      </c>
      <c r="T120" s="67" t="e">
        <f>VLOOKUP($X120,Vector!$A:$I,6,0)</f>
        <v>#N/A</v>
      </c>
      <c r="U120" s="67" t="e">
        <f>VLOOKUP($X120,Vector!$A:$I,7,0)</f>
        <v>#N/A</v>
      </c>
      <c r="V120" s="67" t="e">
        <f>VLOOKUP($X120,Vector!$A:$I,8,0)</f>
        <v>#N/A</v>
      </c>
      <c r="W120" s="67" t="e">
        <f>VLOOKUP($X120,Vector!$A:$I,9,0)</f>
        <v>#N/A</v>
      </c>
      <c r="X120" s="13" t="str">
        <f t="shared" si="3"/>
        <v/>
      </c>
    </row>
    <row r="121" spans="10:24" x14ac:dyDescent="0.25">
      <c r="J121" s="59" t="e">
        <f>+VLOOKUP($X121,Vector!$A:$P,4,0)-$A121</f>
        <v>#N/A</v>
      </c>
      <c r="K121" s="59" t="e">
        <f>+VLOOKUP($X121,Vector!$A:$P,2,0)</f>
        <v>#N/A</v>
      </c>
      <c r="L121" s="59" t="e">
        <f>VLOOKUP(VLOOKUP($X121,Vector!$A:$P,5,0),Catalogos!K:L,2,0)</f>
        <v>#N/A</v>
      </c>
      <c r="M121" s="55" t="str">
        <f>IFERROR(VLOOKUP($F121,Catalogos!$A:$B,2,0),"VII")</f>
        <v>VII</v>
      </c>
      <c r="N121" s="58" t="e">
        <f>VLOOKUP(MIN(IFERROR(VLOOKUP(T121,Catalogos!$F:$G,2,0),200),IFERROR(VLOOKUP(U121,Catalogos!$F:$G,2,0),200),IFERROR(VLOOKUP(V121,Catalogos!$F:$G,2,0),200),IFERROR(VLOOKUP(W121,Catalogos!$F:$G,2,0),200)),Catalogos!$G$30:$H$57,2,0)</f>
        <v>#N/A</v>
      </c>
      <c r="O121" s="55" t="e">
        <f>VLOOKUP($F121,Catalogos!$A:$C,3,0)</f>
        <v>#N/A</v>
      </c>
      <c r="P121" s="14" t="e">
        <f t="shared" si="0"/>
        <v>#N/A</v>
      </c>
      <c r="Q121" s="20">
        <f t="shared" si="1"/>
        <v>0</v>
      </c>
      <c r="R121" s="20" t="e">
        <f t="shared" si="2"/>
        <v>#N/A</v>
      </c>
      <c r="S121" s="20" t="s">
        <v>194</v>
      </c>
      <c r="T121" s="67" t="e">
        <f>VLOOKUP($X121,Vector!$A:$I,6,0)</f>
        <v>#N/A</v>
      </c>
      <c r="U121" s="67" t="e">
        <f>VLOOKUP($X121,Vector!$A:$I,7,0)</f>
        <v>#N/A</v>
      </c>
      <c r="V121" s="67" t="e">
        <f>VLOOKUP($X121,Vector!$A:$I,8,0)</f>
        <v>#N/A</v>
      </c>
      <c r="W121" s="67" t="e">
        <f>VLOOKUP($X121,Vector!$A:$I,9,0)</f>
        <v>#N/A</v>
      </c>
      <c r="X121" s="13" t="str">
        <f t="shared" si="3"/>
        <v/>
      </c>
    </row>
    <row r="122" spans="10:24" x14ac:dyDescent="0.25">
      <c r="J122" s="59" t="e">
        <f>+VLOOKUP($X122,Vector!$A:$P,4,0)-$A122</f>
        <v>#N/A</v>
      </c>
      <c r="K122" s="59" t="e">
        <f>+VLOOKUP($X122,Vector!$A:$P,2,0)</f>
        <v>#N/A</v>
      </c>
      <c r="L122" s="59" t="e">
        <f>VLOOKUP(VLOOKUP($X122,Vector!$A:$P,5,0),Catalogos!K:L,2,0)</f>
        <v>#N/A</v>
      </c>
      <c r="M122" s="55" t="str">
        <f>IFERROR(VLOOKUP($F122,Catalogos!$A:$B,2,0),"VII")</f>
        <v>VII</v>
      </c>
      <c r="N122" s="58" t="e">
        <f>VLOOKUP(MIN(IFERROR(VLOOKUP(T122,Catalogos!$F:$G,2,0),200),IFERROR(VLOOKUP(U122,Catalogos!$F:$G,2,0),200),IFERROR(VLOOKUP(V122,Catalogos!$F:$G,2,0),200),IFERROR(VLOOKUP(W122,Catalogos!$F:$G,2,0),200)),Catalogos!$G$30:$H$57,2,0)</f>
        <v>#N/A</v>
      </c>
      <c r="O122" s="55" t="e">
        <f>VLOOKUP($F122,Catalogos!$A:$C,3,0)</f>
        <v>#N/A</v>
      </c>
      <c r="P122" s="14" t="e">
        <f t="shared" si="0"/>
        <v>#N/A</v>
      </c>
      <c r="Q122" s="20">
        <f t="shared" si="1"/>
        <v>0</v>
      </c>
      <c r="R122" s="20" t="e">
        <f t="shared" si="2"/>
        <v>#N/A</v>
      </c>
      <c r="S122" s="20" t="s">
        <v>194</v>
      </c>
      <c r="T122" s="67" t="e">
        <f>VLOOKUP($X122,Vector!$A:$I,6,0)</f>
        <v>#N/A</v>
      </c>
      <c r="U122" s="67" t="e">
        <f>VLOOKUP($X122,Vector!$A:$I,7,0)</f>
        <v>#N/A</v>
      </c>
      <c r="V122" s="67" t="e">
        <f>VLOOKUP($X122,Vector!$A:$I,8,0)</f>
        <v>#N/A</v>
      </c>
      <c r="W122" s="67" t="e">
        <f>VLOOKUP($X122,Vector!$A:$I,9,0)</f>
        <v>#N/A</v>
      </c>
      <c r="X122" s="13" t="str">
        <f t="shared" si="3"/>
        <v/>
      </c>
    </row>
    <row r="123" spans="10:24" x14ac:dyDescent="0.25">
      <c r="J123" s="59" t="e">
        <f>+VLOOKUP($X123,Vector!$A:$P,4,0)-$A123</f>
        <v>#N/A</v>
      </c>
      <c r="K123" s="59" t="e">
        <f>+VLOOKUP($X123,Vector!$A:$P,2,0)</f>
        <v>#N/A</v>
      </c>
      <c r="L123" s="59" t="e">
        <f>VLOOKUP(VLOOKUP($X123,Vector!$A:$P,5,0),Catalogos!K:L,2,0)</f>
        <v>#N/A</v>
      </c>
      <c r="M123" s="55" t="str">
        <f>IFERROR(VLOOKUP($F123,Catalogos!$A:$B,2,0),"VII")</f>
        <v>VII</v>
      </c>
      <c r="N123" s="58" t="e">
        <f>VLOOKUP(MIN(IFERROR(VLOOKUP(T123,Catalogos!$F:$G,2,0),200),IFERROR(VLOOKUP(U123,Catalogos!$F:$G,2,0),200),IFERROR(VLOOKUP(V123,Catalogos!$F:$G,2,0),200),IFERROR(VLOOKUP(W123,Catalogos!$F:$G,2,0),200)),Catalogos!$G$30:$H$57,2,0)</f>
        <v>#N/A</v>
      </c>
      <c r="O123" s="55" t="e">
        <f>VLOOKUP($F123,Catalogos!$A:$C,3,0)</f>
        <v>#N/A</v>
      </c>
      <c r="P123" s="14" t="e">
        <f t="shared" si="0"/>
        <v>#N/A</v>
      </c>
      <c r="Q123" s="20">
        <f t="shared" si="1"/>
        <v>0</v>
      </c>
      <c r="R123" s="20" t="e">
        <f t="shared" si="2"/>
        <v>#N/A</v>
      </c>
      <c r="S123" s="20" t="s">
        <v>194</v>
      </c>
      <c r="T123" s="67" t="e">
        <f>VLOOKUP($X123,Vector!$A:$I,6,0)</f>
        <v>#N/A</v>
      </c>
      <c r="U123" s="67" t="e">
        <f>VLOOKUP($X123,Vector!$A:$I,7,0)</f>
        <v>#N/A</v>
      </c>
      <c r="V123" s="67" t="e">
        <f>VLOOKUP($X123,Vector!$A:$I,8,0)</f>
        <v>#N/A</v>
      </c>
      <c r="W123" s="67" t="e">
        <f>VLOOKUP($X123,Vector!$A:$I,9,0)</f>
        <v>#N/A</v>
      </c>
      <c r="X123" s="13" t="str">
        <f t="shared" si="3"/>
        <v/>
      </c>
    </row>
    <row r="124" spans="10:24" x14ac:dyDescent="0.25">
      <c r="J124" s="59" t="e">
        <f>+VLOOKUP($X124,Vector!$A:$P,4,0)-$A124</f>
        <v>#N/A</v>
      </c>
      <c r="K124" s="59" t="e">
        <f>+VLOOKUP($X124,Vector!$A:$P,2,0)</f>
        <v>#N/A</v>
      </c>
      <c r="L124" s="59" t="e">
        <f>VLOOKUP(VLOOKUP($X124,Vector!$A:$P,5,0),Catalogos!K:L,2,0)</f>
        <v>#N/A</v>
      </c>
      <c r="M124" s="55" t="str">
        <f>IFERROR(VLOOKUP($F124,Catalogos!$A:$B,2,0),"VII")</f>
        <v>VII</v>
      </c>
      <c r="N124" s="58" t="e">
        <f>VLOOKUP(MIN(IFERROR(VLOOKUP(T124,Catalogos!$F:$G,2,0),200),IFERROR(VLOOKUP(U124,Catalogos!$F:$G,2,0),200),IFERROR(VLOOKUP(V124,Catalogos!$F:$G,2,0),200),IFERROR(VLOOKUP(W124,Catalogos!$F:$G,2,0),200)),Catalogos!$G$30:$H$57,2,0)</f>
        <v>#N/A</v>
      </c>
      <c r="O124" s="55" t="e">
        <f>VLOOKUP($F124,Catalogos!$A:$C,3,0)</f>
        <v>#N/A</v>
      </c>
      <c r="P124" s="14" t="e">
        <f t="shared" si="0"/>
        <v>#N/A</v>
      </c>
      <c r="Q124" s="20">
        <f t="shared" si="1"/>
        <v>0</v>
      </c>
      <c r="R124" s="20" t="e">
        <f t="shared" si="2"/>
        <v>#N/A</v>
      </c>
      <c r="S124" s="20" t="s">
        <v>194</v>
      </c>
      <c r="T124" s="67" t="e">
        <f>VLOOKUP($X124,Vector!$A:$I,6,0)</f>
        <v>#N/A</v>
      </c>
      <c r="U124" s="67" t="e">
        <f>VLOOKUP($X124,Vector!$A:$I,7,0)</f>
        <v>#N/A</v>
      </c>
      <c r="V124" s="67" t="e">
        <f>VLOOKUP($X124,Vector!$A:$I,8,0)</f>
        <v>#N/A</v>
      </c>
      <c r="W124" s="67" t="e">
        <f>VLOOKUP($X124,Vector!$A:$I,9,0)</f>
        <v>#N/A</v>
      </c>
      <c r="X124" s="13" t="str">
        <f t="shared" si="3"/>
        <v/>
      </c>
    </row>
    <row r="125" spans="10:24" x14ac:dyDescent="0.25">
      <c r="J125" s="59" t="e">
        <f>+VLOOKUP($X125,Vector!$A:$P,4,0)-$A125</f>
        <v>#N/A</v>
      </c>
      <c r="K125" s="59" t="e">
        <f>+VLOOKUP($X125,Vector!$A:$P,2,0)</f>
        <v>#N/A</v>
      </c>
      <c r="L125" s="59" t="e">
        <f>VLOOKUP(VLOOKUP($X125,Vector!$A:$P,5,0),Catalogos!K:L,2,0)</f>
        <v>#N/A</v>
      </c>
      <c r="M125" s="55" t="str">
        <f>IFERROR(VLOOKUP($F125,Catalogos!$A:$B,2,0),"VII")</f>
        <v>VII</v>
      </c>
      <c r="N125" s="58" t="e">
        <f>VLOOKUP(MIN(IFERROR(VLOOKUP(T125,Catalogos!$F:$G,2,0),200),IFERROR(VLOOKUP(U125,Catalogos!$F:$G,2,0),200),IFERROR(VLOOKUP(V125,Catalogos!$F:$G,2,0),200),IFERROR(VLOOKUP(W125,Catalogos!$F:$G,2,0),200)),Catalogos!$G$30:$H$57,2,0)</f>
        <v>#N/A</v>
      </c>
      <c r="O125" s="55" t="e">
        <f>VLOOKUP($F125,Catalogos!$A:$C,3,0)</f>
        <v>#N/A</v>
      </c>
      <c r="P125" s="14" t="e">
        <f t="shared" si="0"/>
        <v>#N/A</v>
      </c>
      <c r="Q125" s="20">
        <f t="shared" si="1"/>
        <v>0</v>
      </c>
      <c r="R125" s="20" t="e">
        <f t="shared" si="2"/>
        <v>#N/A</v>
      </c>
      <c r="S125" s="20" t="s">
        <v>194</v>
      </c>
      <c r="T125" s="67" t="e">
        <f>VLOOKUP($X125,Vector!$A:$I,6,0)</f>
        <v>#N/A</v>
      </c>
      <c r="U125" s="67" t="e">
        <f>VLOOKUP($X125,Vector!$A:$I,7,0)</f>
        <v>#N/A</v>
      </c>
      <c r="V125" s="67" t="e">
        <f>VLOOKUP($X125,Vector!$A:$I,8,0)</f>
        <v>#N/A</v>
      </c>
      <c r="W125" s="67" t="e">
        <f>VLOOKUP($X125,Vector!$A:$I,9,0)</f>
        <v>#N/A</v>
      </c>
      <c r="X125" s="13" t="str">
        <f t="shared" si="3"/>
        <v/>
      </c>
    </row>
    <row r="126" spans="10:24" x14ac:dyDescent="0.25">
      <c r="J126" s="59" t="e">
        <f>+VLOOKUP($X126,Vector!$A:$P,4,0)-$A126</f>
        <v>#N/A</v>
      </c>
      <c r="K126" s="59" t="e">
        <f>+VLOOKUP($X126,Vector!$A:$P,2,0)</f>
        <v>#N/A</v>
      </c>
      <c r="L126" s="59" t="e">
        <f>VLOOKUP(VLOOKUP($X126,Vector!$A:$P,5,0),Catalogos!K:L,2,0)</f>
        <v>#N/A</v>
      </c>
      <c r="M126" s="55" t="str">
        <f>IFERROR(VLOOKUP($F126,Catalogos!$A:$B,2,0),"VII")</f>
        <v>VII</v>
      </c>
      <c r="N126" s="58" t="e">
        <f>VLOOKUP(MIN(IFERROR(VLOOKUP(T126,Catalogos!$F:$G,2,0),200),IFERROR(VLOOKUP(U126,Catalogos!$F:$G,2,0),200),IFERROR(VLOOKUP(V126,Catalogos!$F:$G,2,0),200),IFERROR(VLOOKUP(W126,Catalogos!$F:$G,2,0),200)),Catalogos!$G$30:$H$57,2,0)</f>
        <v>#N/A</v>
      </c>
      <c r="O126" s="55" t="e">
        <f>VLOOKUP($F126,Catalogos!$A:$C,3,0)</f>
        <v>#N/A</v>
      </c>
      <c r="P126" s="14" t="e">
        <f t="shared" si="0"/>
        <v>#N/A</v>
      </c>
      <c r="Q126" s="20">
        <f t="shared" si="1"/>
        <v>0</v>
      </c>
      <c r="R126" s="20" t="e">
        <f t="shared" si="2"/>
        <v>#N/A</v>
      </c>
      <c r="S126" s="20" t="s">
        <v>194</v>
      </c>
      <c r="T126" s="67" t="e">
        <f>VLOOKUP($X126,Vector!$A:$I,6,0)</f>
        <v>#N/A</v>
      </c>
      <c r="U126" s="67" t="e">
        <f>VLOOKUP($X126,Vector!$A:$I,7,0)</f>
        <v>#N/A</v>
      </c>
      <c r="V126" s="67" t="e">
        <f>VLOOKUP($X126,Vector!$A:$I,8,0)</f>
        <v>#N/A</v>
      </c>
      <c r="W126" s="67" t="e">
        <f>VLOOKUP($X126,Vector!$A:$I,9,0)</f>
        <v>#N/A</v>
      </c>
      <c r="X126" s="13" t="str">
        <f t="shared" si="3"/>
        <v/>
      </c>
    </row>
    <row r="127" spans="10:24" x14ac:dyDescent="0.25">
      <c r="J127" s="59" t="e">
        <f>+VLOOKUP($X127,Vector!$A:$P,4,0)-$A127</f>
        <v>#N/A</v>
      </c>
      <c r="K127" s="59" t="e">
        <f>+VLOOKUP($X127,Vector!$A:$P,2,0)</f>
        <v>#N/A</v>
      </c>
      <c r="L127" s="59" t="e">
        <f>VLOOKUP(VLOOKUP($X127,Vector!$A:$P,5,0),Catalogos!K:L,2,0)</f>
        <v>#N/A</v>
      </c>
      <c r="M127" s="55" t="str">
        <f>IFERROR(VLOOKUP($F127,Catalogos!$A:$B,2,0),"VII")</f>
        <v>VII</v>
      </c>
      <c r="N127" s="58" t="e">
        <f>VLOOKUP(MIN(IFERROR(VLOOKUP(T127,Catalogos!$F:$G,2,0),200),IFERROR(VLOOKUP(U127,Catalogos!$F:$G,2,0),200),IFERROR(VLOOKUP(V127,Catalogos!$F:$G,2,0),200),IFERROR(VLOOKUP(W127,Catalogos!$F:$G,2,0),200)),Catalogos!$G$30:$H$57,2,0)</f>
        <v>#N/A</v>
      </c>
      <c r="O127" s="55" t="e">
        <f>VLOOKUP($F127,Catalogos!$A:$C,3,0)</f>
        <v>#N/A</v>
      </c>
      <c r="P127" s="14" t="e">
        <f t="shared" si="0"/>
        <v>#N/A</v>
      </c>
      <c r="Q127" s="20">
        <f t="shared" si="1"/>
        <v>0</v>
      </c>
      <c r="R127" s="20" t="e">
        <f t="shared" si="2"/>
        <v>#N/A</v>
      </c>
      <c r="S127" s="20" t="s">
        <v>194</v>
      </c>
      <c r="T127" s="67" t="e">
        <f>VLOOKUP($X127,Vector!$A:$I,6,0)</f>
        <v>#N/A</v>
      </c>
      <c r="U127" s="67" t="e">
        <f>VLOOKUP($X127,Vector!$A:$I,7,0)</f>
        <v>#N/A</v>
      </c>
      <c r="V127" s="67" t="e">
        <f>VLOOKUP($X127,Vector!$A:$I,8,0)</f>
        <v>#N/A</v>
      </c>
      <c r="W127" s="67" t="e">
        <f>VLOOKUP($X127,Vector!$A:$I,9,0)</f>
        <v>#N/A</v>
      </c>
      <c r="X127" s="13" t="str">
        <f t="shared" si="3"/>
        <v/>
      </c>
    </row>
    <row r="128" spans="10:24" x14ac:dyDescent="0.25">
      <c r="J128" s="59" t="e">
        <f>+VLOOKUP($X128,Vector!$A:$P,4,0)-$A128</f>
        <v>#N/A</v>
      </c>
      <c r="K128" s="59" t="e">
        <f>+VLOOKUP($X128,Vector!$A:$P,2,0)</f>
        <v>#N/A</v>
      </c>
      <c r="L128" s="59" t="e">
        <f>VLOOKUP(VLOOKUP($X128,Vector!$A:$P,5,0),Catalogos!K:L,2,0)</f>
        <v>#N/A</v>
      </c>
      <c r="M128" s="55" t="str">
        <f>IFERROR(VLOOKUP($F128,Catalogos!$A:$B,2,0),"VII")</f>
        <v>VII</v>
      </c>
      <c r="N128" s="58" t="e">
        <f>VLOOKUP(MIN(IFERROR(VLOOKUP(T128,Catalogos!$F:$G,2,0),200),IFERROR(VLOOKUP(U128,Catalogos!$F:$G,2,0),200),IFERROR(VLOOKUP(V128,Catalogos!$F:$G,2,0),200),IFERROR(VLOOKUP(W128,Catalogos!$F:$G,2,0),200)),Catalogos!$G$30:$H$57,2,0)</f>
        <v>#N/A</v>
      </c>
      <c r="O128" s="55" t="e">
        <f>VLOOKUP($F128,Catalogos!$A:$C,3,0)</f>
        <v>#N/A</v>
      </c>
      <c r="P128" s="14" t="e">
        <f t="shared" si="0"/>
        <v>#N/A</v>
      </c>
      <c r="Q128" s="20">
        <f t="shared" si="1"/>
        <v>0</v>
      </c>
      <c r="R128" s="20" t="e">
        <f t="shared" si="2"/>
        <v>#N/A</v>
      </c>
      <c r="S128" s="20" t="s">
        <v>194</v>
      </c>
      <c r="T128" s="67" t="e">
        <f>VLOOKUP($X128,Vector!$A:$I,6,0)</f>
        <v>#N/A</v>
      </c>
      <c r="U128" s="67" t="e">
        <f>VLOOKUP($X128,Vector!$A:$I,7,0)</f>
        <v>#N/A</v>
      </c>
      <c r="V128" s="67" t="e">
        <f>VLOOKUP($X128,Vector!$A:$I,8,0)</f>
        <v>#N/A</v>
      </c>
      <c r="W128" s="67" t="e">
        <f>VLOOKUP($X128,Vector!$A:$I,9,0)</f>
        <v>#N/A</v>
      </c>
      <c r="X128" s="13" t="str">
        <f t="shared" si="3"/>
        <v/>
      </c>
    </row>
    <row r="129" spans="10:24" x14ac:dyDescent="0.25">
      <c r="J129" s="59" t="e">
        <f>+VLOOKUP($X129,Vector!$A:$P,4,0)-$A129</f>
        <v>#N/A</v>
      </c>
      <c r="K129" s="59" t="e">
        <f>+VLOOKUP($X129,Vector!$A:$P,2,0)</f>
        <v>#N/A</v>
      </c>
      <c r="L129" s="59" t="e">
        <f>VLOOKUP(VLOOKUP($X129,Vector!$A:$P,5,0),Catalogos!K:L,2,0)</f>
        <v>#N/A</v>
      </c>
      <c r="M129" s="55" t="str">
        <f>IFERROR(VLOOKUP($F129,Catalogos!$A:$B,2,0),"VII")</f>
        <v>VII</v>
      </c>
      <c r="N129" s="58" t="e">
        <f>VLOOKUP(MIN(IFERROR(VLOOKUP(T129,Catalogos!$F:$G,2,0),200),IFERROR(VLOOKUP(U129,Catalogos!$F:$G,2,0),200),IFERROR(VLOOKUP(V129,Catalogos!$F:$G,2,0),200),IFERROR(VLOOKUP(W129,Catalogos!$F:$G,2,0),200)),Catalogos!$G$30:$H$57,2,0)</f>
        <v>#N/A</v>
      </c>
      <c r="O129" s="55" t="e">
        <f>VLOOKUP($F129,Catalogos!$A:$C,3,0)</f>
        <v>#N/A</v>
      </c>
      <c r="P129" s="14" t="e">
        <f t="shared" si="0"/>
        <v>#N/A</v>
      </c>
      <c r="Q129" s="20">
        <f t="shared" si="1"/>
        <v>0</v>
      </c>
      <c r="R129" s="20" t="e">
        <f t="shared" si="2"/>
        <v>#N/A</v>
      </c>
      <c r="S129" s="20" t="s">
        <v>194</v>
      </c>
      <c r="T129" s="67" t="e">
        <f>VLOOKUP($X129,Vector!$A:$I,6,0)</f>
        <v>#N/A</v>
      </c>
      <c r="U129" s="67" t="e">
        <f>VLOOKUP($X129,Vector!$A:$I,7,0)</f>
        <v>#N/A</v>
      </c>
      <c r="V129" s="67" t="e">
        <f>VLOOKUP($X129,Vector!$A:$I,8,0)</f>
        <v>#N/A</v>
      </c>
      <c r="W129" s="67" t="e">
        <f>VLOOKUP($X129,Vector!$A:$I,9,0)</f>
        <v>#N/A</v>
      </c>
      <c r="X129" s="13" t="str">
        <f t="shared" si="3"/>
        <v/>
      </c>
    </row>
    <row r="130" spans="10:24" x14ac:dyDescent="0.25">
      <c r="J130" s="59" t="e">
        <f>+VLOOKUP($X130,Vector!$A:$P,4,0)-$A130</f>
        <v>#N/A</v>
      </c>
      <c r="K130" s="59" t="e">
        <f>+VLOOKUP($X130,Vector!$A:$P,2,0)</f>
        <v>#N/A</v>
      </c>
      <c r="L130" s="59" t="e">
        <f>VLOOKUP(VLOOKUP($X130,Vector!$A:$P,5,0),Catalogos!K:L,2,0)</f>
        <v>#N/A</v>
      </c>
      <c r="M130" s="55" t="str">
        <f>IFERROR(VLOOKUP($F130,Catalogos!$A:$B,2,0),"VII")</f>
        <v>VII</v>
      </c>
      <c r="N130" s="58" t="e">
        <f>VLOOKUP(MIN(IFERROR(VLOOKUP(T130,Catalogos!$F:$G,2,0),200),IFERROR(VLOOKUP(U130,Catalogos!$F:$G,2,0),200),IFERROR(VLOOKUP(V130,Catalogos!$F:$G,2,0),200),IFERROR(VLOOKUP(W130,Catalogos!$F:$G,2,0),200)),Catalogos!$G$30:$H$57,2,0)</f>
        <v>#N/A</v>
      </c>
      <c r="O130" s="55" t="e">
        <f>VLOOKUP($F130,Catalogos!$A:$C,3,0)</f>
        <v>#N/A</v>
      </c>
      <c r="P130" s="14" t="e">
        <f t="shared" si="0"/>
        <v>#N/A</v>
      </c>
      <c r="Q130" s="20">
        <f t="shared" si="1"/>
        <v>0</v>
      </c>
      <c r="R130" s="20" t="e">
        <f t="shared" si="2"/>
        <v>#N/A</v>
      </c>
      <c r="S130" s="20" t="s">
        <v>194</v>
      </c>
      <c r="T130" s="67" t="e">
        <f>VLOOKUP($X130,Vector!$A:$I,6,0)</f>
        <v>#N/A</v>
      </c>
      <c r="U130" s="67" t="e">
        <f>VLOOKUP($X130,Vector!$A:$I,7,0)</f>
        <v>#N/A</v>
      </c>
      <c r="V130" s="67" t="e">
        <f>VLOOKUP($X130,Vector!$A:$I,8,0)</f>
        <v>#N/A</v>
      </c>
      <c r="W130" s="67" t="e">
        <f>VLOOKUP($X130,Vector!$A:$I,9,0)</f>
        <v>#N/A</v>
      </c>
      <c r="X130" s="13" t="str">
        <f t="shared" si="3"/>
        <v/>
      </c>
    </row>
    <row r="131" spans="10:24" x14ac:dyDescent="0.25">
      <c r="J131" s="59" t="e">
        <f>+VLOOKUP($X131,Vector!$A:$P,4,0)-$A131</f>
        <v>#N/A</v>
      </c>
      <c r="K131" s="59" t="e">
        <f>+VLOOKUP($X131,Vector!$A:$P,2,0)</f>
        <v>#N/A</v>
      </c>
      <c r="L131" s="59" t="e">
        <f>VLOOKUP(VLOOKUP($X131,Vector!$A:$P,5,0),Catalogos!K:L,2,0)</f>
        <v>#N/A</v>
      </c>
      <c r="M131" s="55" t="str">
        <f>IFERROR(VLOOKUP($F131,Catalogos!$A:$B,2,0),"VII")</f>
        <v>VII</v>
      </c>
      <c r="N131" s="58" t="e">
        <f>VLOOKUP(MIN(IFERROR(VLOOKUP(T131,Catalogos!$F:$G,2,0),200),IFERROR(VLOOKUP(U131,Catalogos!$F:$G,2,0),200),IFERROR(VLOOKUP(V131,Catalogos!$F:$G,2,0),200),IFERROR(VLOOKUP(W131,Catalogos!$F:$G,2,0),200)),Catalogos!$G$30:$H$57,2,0)</f>
        <v>#N/A</v>
      </c>
      <c r="O131" s="55" t="e">
        <f>VLOOKUP($F131,Catalogos!$A:$C,3,0)</f>
        <v>#N/A</v>
      </c>
      <c r="P131" s="14" t="e">
        <f t="shared" si="0"/>
        <v>#N/A</v>
      </c>
      <c r="Q131" s="20">
        <f t="shared" si="1"/>
        <v>0</v>
      </c>
      <c r="R131" s="20" t="e">
        <f t="shared" si="2"/>
        <v>#N/A</v>
      </c>
      <c r="S131" s="20" t="s">
        <v>194</v>
      </c>
      <c r="T131" s="67" t="e">
        <f>VLOOKUP($X131,Vector!$A:$I,6,0)</f>
        <v>#N/A</v>
      </c>
      <c r="U131" s="67" t="e">
        <f>VLOOKUP($X131,Vector!$A:$I,7,0)</f>
        <v>#N/A</v>
      </c>
      <c r="V131" s="67" t="e">
        <f>VLOOKUP($X131,Vector!$A:$I,8,0)</f>
        <v>#N/A</v>
      </c>
      <c r="W131" s="67" t="e">
        <f>VLOOKUP($X131,Vector!$A:$I,9,0)</f>
        <v>#N/A</v>
      </c>
      <c r="X131" s="13" t="str">
        <f t="shared" si="3"/>
        <v/>
      </c>
    </row>
    <row r="132" spans="10:24" x14ac:dyDescent="0.25">
      <c r="J132" s="59" t="e">
        <f>+VLOOKUP($X132,Vector!$A:$P,4,0)-$A132</f>
        <v>#N/A</v>
      </c>
      <c r="K132" s="59" t="e">
        <f>+VLOOKUP($X132,Vector!$A:$P,2,0)</f>
        <v>#N/A</v>
      </c>
      <c r="L132" s="59" t="e">
        <f>VLOOKUP(VLOOKUP($X132,Vector!$A:$P,5,0),Catalogos!K:L,2,0)</f>
        <v>#N/A</v>
      </c>
      <c r="M132" s="55" t="str">
        <f>IFERROR(VLOOKUP($F132,Catalogos!$A:$B,2,0),"VII")</f>
        <v>VII</v>
      </c>
      <c r="N132" s="58" t="e">
        <f>VLOOKUP(MIN(IFERROR(VLOOKUP(T132,Catalogos!$F:$G,2,0),200),IFERROR(VLOOKUP(U132,Catalogos!$F:$G,2,0),200),IFERROR(VLOOKUP(V132,Catalogos!$F:$G,2,0),200),IFERROR(VLOOKUP(W132,Catalogos!$F:$G,2,0),200)),Catalogos!$G$30:$H$57,2,0)</f>
        <v>#N/A</v>
      </c>
      <c r="O132" s="55" t="e">
        <f>VLOOKUP($F132,Catalogos!$A:$C,3,0)</f>
        <v>#N/A</v>
      </c>
      <c r="P132" s="14" t="e">
        <f t="shared" si="0"/>
        <v>#N/A</v>
      </c>
      <c r="Q132" s="20">
        <f t="shared" si="1"/>
        <v>0</v>
      </c>
      <c r="R132" s="20" t="e">
        <f t="shared" si="2"/>
        <v>#N/A</v>
      </c>
      <c r="S132" s="20" t="s">
        <v>194</v>
      </c>
      <c r="T132" s="67" t="e">
        <f>VLOOKUP($X132,Vector!$A:$I,6,0)</f>
        <v>#N/A</v>
      </c>
      <c r="U132" s="67" t="e">
        <f>VLOOKUP($X132,Vector!$A:$I,7,0)</f>
        <v>#N/A</v>
      </c>
      <c r="V132" s="67" t="e">
        <f>VLOOKUP($X132,Vector!$A:$I,8,0)</f>
        <v>#N/A</v>
      </c>
      <c r="W132" s="67" t="e">
        <f>VLOOKUP($X132,Vector!$A:$I,9,0)</f>
        <v>#N/A</v>
      </c>
      <c r="X132" s="13" t="str">
        <f t="shared" si="3"/>
        <v/>
      </c>
    </row>
    <row r="133" spans="10:24" x14ac:dyDescent="0.25">
      <c r="J133" s="59" t="e">
        <f>+VLOOKUP($X133,Vector!$A:$P,4,0)-$A133</f>
        <v>#N/A</v>
      </c>
      <c r="K133" s="59" t="e">
        <f>+VLOOKUP($X133,Vector!$A:$P,2,0)</f>
        <v>#N/A</v>
      </c>
      <c r="L133" s="59" t="e">
        <f>VLOOKUP(VLOOKUP($X133,Vector!$A:$P,5,0),Catalogos!K:L,2,0)</f>
        <v>#N/A</v>
      </c>
      <c r="M133" s="55" t="str">
        <f>IFERROR(VLOOKUP($F133,Catalogos!$A:$B,2,0),"VII")</f>
        <v>VII</v>
      </c>
      <c r="N133" s="58" t="e">
        <f>VLOOKUP(MIN(IFERROR(VLOOKUP(T133,Catalogos!$F:$G,2,0),200),IFERROR(VLOOKUP(U133,Catalogos!$F:$G,2,0),200),IFERROR(VLOOKUP(V133,Catalogos!$F:$G,2,0),200),IFERROR(VLOOKUP(W133,Catalogos!$F:$G,2,0),200)),Catalogos!$G$30:$H$57,2,0)</f>
        <v>#N/A</v>
      </c>
      <c r="O133" s="55" t="e">
        <f>VLOOKUP($F133,Catalogos!$A:$C,3,0)</f>
        <v>#N/A</v>
      </c>
      <c r="P133" s="14" t="e">
        <f t="shared" si="0"/>
        <v>#N/A</v>
      </c>
      <c r="Q133" s="20">
        <f t="shared" si="1"/>
        <v>0</v>
      </c>
      <c r="R133" s="20" t="e">
        <f t="shared" si="2"/>
        <v>#N/A</v>
      </c>
      <c r="S133" s="20" t="s">
        <v>194</v>
      </c>
      <c r="T133" s="67" t="e">
        <f>VLOOKUP($X133,Vector!$A:$I,6,0)</f>
        <v>#N/A</v>
      </c>
      <c r="U133" s="67" t="e">
        <f>VLOOKUP($X133,Vector!$A:$I,7,0)</f>
        <v>#N/A</v>
      </c>
      <c r="V133" s="67" t="e">
        <f>VLOOKUP($X133,Vector!$A:$I,8,0)</f>
        <v>#N/A</v>
      </c>
      <c r="W133" s="67" t="e">
        <f>VLOOKUP($X133,Vector!$A:$I,9,0)</f>
        <v>#N/A</v>
      </c>
      <c r="X133" s="13" t="str">
        <f t="shared" si="3"/>
        <v/>
      </c>
    </row>
    <row r="134" spans="10:24" x14ac:dyDescent="0.25">
      <c r="J134" s="59" t="e">
        <f>+VLOOKUP($X134,Vector!$A:$P,4,0)-$A134</f>
        <v>#N/A</v>
      </c>
      <c r="K134" s="59" t="e">
        <f>+VLOOKUP($X134,Vector!$A:$P,2,0)</f>
        <v>#N/A</v>
      </c>
      <c r="L134" s="59" t="e">
        <f>VLOOKUP(VLOOKUP($X134,Vector!$A:$P,5,0),Catalogos!K:L,2,0)</f>
        <v>#N/A</v>
      </c>
      <c r="M134" s="55" t="str">
        <f>IFERROR(VLOOKUP($F134,Catalogos!$A:$B,2,0),"VII")</f>
        <v>VII</v>
      </c>
      <c r="N134" s="58" t="e">
        <f>VLOOKUP(MIN(IFERROR(VLOOKUP(T134,Catalogos!$F:$G,2,0),200),IFERROR(VLOOKUP(U134,Catalogos!$F:$G,2,0),200),IFERROR(VLOOKUP(V134,Catalogos!$F:$G,2,0),200),IFERROR(VLOOKUP(W134,Catalogos!$F:$G,2,0),200)),Catalogos!$G$30:$H$57,2,0)</f>
        <v>#N/A</v>
      </c>
      <c r="O134" s="55" t="e">
        <f>VLOOKUP($F134,Catalogos!$A:$C,3,0)</f>
        <v>#N/A</v>
      </c>
      <c r="P134" s="14" t="e">
        <f t="shared" si="0"/>
        <v>#N/A</v>
      </c>
      <c r="Q134" s="20">
        <f t="shared" si="1"/>
        <v>0</v>
      </c>
      <c r="R134" s="20" t="e">
        <f t="shared" si="2"/>
        <v>#N/A</v>
      </c>
      <c r="S134" s="20" t="s">
        <v>194</v>
      </c>
      <c r="T134" s="67" t="e">
        <f>VLOOKUP($X134,Vector!$A:$I,6,0)</f>
        <v>#N/A</v>
      </c>
      <c r="U134" s="67" t="e">
        <f>VLOOKUP($X134,Vector!$A:$I,7,0)</f>
        <v>#N/A</v>
      </c>
      <c r="V134" s="67" t="e">
        <f>VLOOKUP($X134,Vector!$A:$I,8,0)</f>
        <v>#N/A</v>
      </c>
      <c r="W134" s="67" t="e">
        <f>VLOOKUP($X134,Vector!$A:$I,9,0)</f>
        <v>#N/A</v>
      </c>
      <c r="X134" s="13" t="str">
        <f t="shared" si="3"/>
        <v/>
      </c>
    </row>
    <row r="135" spans="10:24" x14ac:dyDescent="0.25">
      <c r="J135" s="59" t="e">
        <f>+VLOOKUP($X135,Vector!$A:$P,4,0)-$A135</f>
        <v>#N/A</v>
      </c>
      <c r="K135" s="59" t="e">
        <f>+VLOOKUP($X135,Vector!$A:$P,2,0)</f>
        <v>#N/A</v>
      </c>
      <c r="L135" s="59" t="e">
        <f>VLOOKUP(VLOOKUP($X135,Vector!$A:$P,5,0),Catalogos!K:L,2,0)</f>
        <v>#N/A</v>
      </c>
      <c r="M135" s="55" t="str">
        <f>IFERROR(VLOOKUP($F135,Catalogos!$A:$B,2,0),"VII")</f>
        <v>VII</v>
      </c>
      <c r="N135" s="58" t="e">
        <f>VLOOKUP(MIN(IFERROR(VLOOKUP(T135,Catalogos!$F:$G,2,0),200),IFERROR(VLOOKUP(U135,Catalogos!$F:$G,2,0),200),IFERROR(VLOOKUP(V135,Catalogos!$F:$G,2,0),200),IFERROR(VLOOKUP(W135,Catalogos!$F:$G,2,0),200)),Catalogos!$G$30:$H$57,2,0)</f>
        <v>#N/A</v>
      </c>
      <c r="O135" s="55" t="e">
        <f>VLOOKUP($F135,Catalogos!$A:$C,3,0)</f>
        <v>#N/A</v>
      </c>
      <c r="P135" s="14" t="e">
        <f t="shared" si="0"/>
        <v>#N/A</v>
      </c>
      <c r="Q135" s="20">
        <f t="shared" si="1"/>
        <v>0</v>
      </c>
      <c r="R135" s="20" t="e">
        <f t="shared" si="2"/>
        <v>#N/A</v>
      </c>
      <c r="S135" s="20" t="s">
        <v>194</v>
      </c>
      <c r="T135" s="67" t="e">
        <f>VLOOKUP($X135,Vector!$A:$I,6,0)</f>
        <v>#N/A</v>
      </c>
      <c r="U135" s="67" t="e">
        <f>VLOOKUP($X135,Vector!$A:$I,7,0)</f>
        <v>#N/A</v>
      </c>
      <c r="V135" s="67" t="e">
        <f>VLOOKUP($X135,Vector!$A:$I,8,0)</f>
        <v>#N/A</v>
      </c>
      <c r="W135" s="67" t="e">
        <f>VLOOKUP($X135,Vector!$A:$I,9,0)</f>
        <v>#N/A</v>
      </c>
      <c r="X135" s="13" t="str">
        <f t="shared" si="3"/>
        <v/>
      </c>
    </row>
    <row r="136" spans="10:24" x14ac:dyDescent="0.25">
      <c r="J136" s="59" t="e">
        <f>+VLOOKUP($X136,Vector!$A:$P,4,0)-$A136</f>
        <v>#N/A</v>
      </c>
      <c r="K136" s="59" t="e">
        <f>+VLOOKUP($X136,Vector!$A:$P,2,0)</f>
        <v>#N/A</v>
      </c>
      <c r="L136" s="59" t="e">
        <f>VLOOKUP(VLOOKUP($X136,Vector!$A:$P,5,0),Catalogos!K:L,2,0)</f>
        <v>#N/A</v>
      </c>
      <c r="M136" s="55" t="str">
        <f>IFERROR(VLOOKUP($F136,Catalogos!$A:$B,2,0),"VII")</f>
        <v>VII</v>
      </c>
      <c r="N136" s="58" t="e">
        <f>VLOOKUP(MIN(IFERROR(VLOOKUP(T136,Catalogos!$F:$G,2,0),200),IFERROR(VLOOKUP(U136,Catalogos!$F:$G,2,0),200),IFERROR(VLOOKUP(V136,Catalogos!$F:$G,2,0),200),IFERROR(VLOOKUP(W136,Catalogos!$F:$G,2,0),200)),Catalogos!$G$30:$H$57,2,0)</f>
        <v>#N/A</v>
      </c>
      <c r="O136" s="55" t="e">
        <f>VLOOKUP($F136,Catalogos!$A:$C,3,0)</f>
        <v>#N/A</v>
      </c>
      <c r="P136" s="14" t="e">
        <f t="shared" si="0"/>
        <v>#N/A</v>
      </c>
      <c r="Q136" s="20">
        <f t="shared" si="1"/>
        <v>0</v>
      </c>
      <c r="R136" s="20" t="e">
        <f t="shared" si="2"/>
        <v>#N/A</v>
      </c>
      <c r="S136" s="20" t="s">
        <v>194</v>
      </c>
      <c r="T136" s="67" t="e">
        <f>VLOOKUP($X136,Vector!$A:$I,6,0)</f>
        <v>#N/A</v>
      </c>
      <c r="U136" s="67" t="e">
        <f>VLOOKUP($X136,Vector!$A:$I,7,0)</f>
        <v>#N/A</v>
      </c>
      <c r="V136" s="67" t="e">
        <f>VLOOKUP($X136,Vector!$A:$I,8,0)</f>
        <v>#N/A</v>
      </c>
      <c r="W136" s="67" t="e">
        <f>VLOOKUP($X136,Vector!$A:$I,9,0)</f>
        <v>#N/A</v>
      </c>
      <c r="X136" s="13" t="str">
        <f t="shared" si="3"/>
        <v/>
      </c>
    </row>
    <row r="137" spans="10:24" x14ac:dyDescent="0.25">
      <c r="J137" s="59" t="e">
        <f>+VLOOKUP($X137,Vector!$A:$P,4,0)-$A137</f>
        <v>#N/A</v>
      </c>
      <c r="K137" s="59" t="e">
        <f>+VLOOKUP($X137,Vector!$A:$P,2,0)</f>
        <v>#N/A</v>
      </c>
      <c r="L137" s="59" t="e">
        <f>VLOOKUP(VLOOKUP($X137,Vector!$A:$P,5,0),Catalogos!K:L,2,0)</f>
        <v>#N/A</v>
      </c>
      <c r="M137" s="55" t="str">
        <f>IFERROR(VLOOKUP($F137,Catalogos!$A:$B,2,0),"VII")</f>
        <v>VII</v>
      </c>
      <c r="N137" s="58" t="e">
        <f>VLOOKUP(MIN(IFERROR(VLOOKUP(T137,Catalogos!$F:$G,2,0),200),IFERROR(VLOOKUP(U137,Catalogos!$F:$G,2,0),200),IFERROR(VLOOKUP(V137,Catalogos!$F:$G,2,0),200),IFERROR(VLOOKUP(W137,Catalogos!$F:$G,2,0),200)),Catalogos!$G$30:$H$57,2,0)</f>
        <v>#N/A</v>
      </c>
      <c r="O137" s="55" t="e">
        <f>VLOOKUP($F137,Catalogos!$A:$C,3,0)</f>
        <v>#N/A</v>
      </c>
      <c r="P137" s="14" t="e">
        <f t="shared" si="0"/>
        <v>#N/A</v>
      </c>
      <c r="Q137" s="20">
        <f t="shared" si="1"/>
        <v>0</v>
      </c>
      <c r="R137" s="20" t="e">
        <f t="shared" si="2"/>
        <v>#N/A</v>
      </c>
      <c r="S137" s="20" t="s">
        <v>194</v>
      </c>
      <c r="T137" s="67" t="e">
        <f>VLOOKUP($X137,Vector!$A:$I,6,0)</f>
        <v>#N/A</v>
      </c>
      <c r="U137" s="67" t="e">
        <f>VLOOKUP($X137,Vector!$A:$I,7,0)</f>
        <v>#N/A</v>
      </c>
      <c r="V137" s="67" t="e">
        <f>VLOOKUP($X137,Vector!$A:$I,8,0)</f>
        <v>#N/A</v>
      </c>
      <c r="W137" s="67" t="e">
        <f>VLOOKUP($X137,Vector!$A:$I,9,0)</f>
        <v>#N/A</v>
      </c>
      <c r="X137" s="13" t="str">
        <f t="shared" si="3"/>
        <v/>
      </c>
    </row>
    <row r="138" spans="10:24" x14ac:dyDescent="0.25">
      <c r="J138" s="59" t="e">
        <f>+VLOOKUP($X138,Vector!$A:$P,4,0)-$A138</f>
        <v>#N/A</v>
      </c>
      <c r="K138" s="59" t="e">
        <f>+VLOOKUP($X138,Vector!$A:$P,2,0)</f>
        <v>#N/A</v>
      </c>
      <c r="L138" s="59" t="e">
        <f>VLOOKUP(VLOOKUP($X138,Vector!$A:$P,5,0),Catalogos!K:L,2,0)</f>
        <v>#N/A</v>
      </c>
      <c r="M138" s="55" t="str">
        <f>IFERROR(VLOOKUP($F138,Catalogos!$A:$B,2,0),"VII")</f>
        <v>VII</v>
      </c>
      <c r="N138" s="58" t="e">
        <f>VLOOKUP(MIN(IFERROR(VLOOKUP(T138,Catalogos!$F:$G,2,0),200),IFERROR(VLOOKUP(U138,Catalogos!$F:$G,2,0),200),IFERROR(VLOOKUP(V138,Catalogos!$F:$G,2,0),200),IFERROR(VLOOKUP(W138,Catalogos!$F:$G,2,0),200)),Catalogos!$G$30:$H$57,2,0)</f>
        <v>#N/A</v>
      </c>
      <c r="O138" s="55" t="e">
        <f>VLOOKUP($F138,Catalogos!$A:$C,3,0)</f>
        <v>#N/A</v>
      </c>
      <c r="P138" s="14" t="e">
        <f t="shared" si="0"/>
        <v>#N/A</v>
      </c>
      <c r="Q138" s="20">
        <f t="shared" si="1"/>
        <v>0</v>
      </c>
      <c r="R138" s="20" t="e">
        <f t="shared" si="2"/>
        <v>#N/A</v>
      </c>
      <c r="S138" s="20" t="s">
        <v>194</v>
      </c>
      <c r="T138" s="67" t="e">
        <f>VLOOKUP($X138,Vector!$A:$I,6,0)</f>
        <v>#N/A</v>
      </c>
      <c r="U138" s="67" t="e">
        <f>VLOOKUP($X138,Vector!$A:$I,7,0)</f>
        <v>#N/A</v>
      </c>
      <c r="V138" s="67" t="e">
        <f>VLOOKUP($X138,Vector!$A:$I,8,0)</f>
        <v>#N/A</v>
      </c>
      <c r="W138" s="67" t="e">
        <f>VLOOKUP($X138,Vector!$A:$I,9,0)</f>
        <v>#N/A</v>
      </c>
      <c r="X138" s="13" t="str">
        <f t="shared" si="3"/>
        <v/>
      </c>
    </row>
    <row r="139" spans="10:24" x14ac:dyDescent="0.25">
      <c r="J139" s="59" t="e">
        <f>+VLOOKUP($X139,Vector!$A:$P,4,0)-$A139</f>
        <v>#N/A</v>
      </c>
      <c r="K139" s="59" t="e">
        <f>+VLOOKUP($X139,Vector!$A:$P,2,0)</f>
        <v>#N/A</v>
      </c>
      <c r="L139" s="59" t="e">
        <f>VLOOKUP(VLOOKUP($X139,Vector!$A:$P,5,0),Catalogos!K:L,2,0)</f>
        <v>#N/A</v>
      </c>
      <c r="M139" s="55" t="str">
        <f>IFERROR(VLOOKUP($F139,Catalogos!$A:$B,2,0),"VII")</f>
        <v>VII</v>
      </c>
      <c r="N139" s="58" t="e">
        <f>VLOOKUP(MIN(IFERROR(VLOOKUP(T139,Catalogos!$F:$G,2,0),200),IFERROR(VLOOKUP(U139,Catalogos!$F:$G,2,0),200),IFERROR(VLOOKUP(V139,Catalogos!$F:$G,2,0),200),IFERROR(VLOOKUP(W139,Catalogos!$F:$G,2,0),200)),Catalogos!$G$30:$H$57,2,0)</f>
        <v>#N/A</v>
      </c>
      <c r="O139" s="55" t="e">
        <f>VLOOKUP($F139,Catalogos!$A:$C,3,0)</f>
        <v>#N/A</v>
      </c>
      <c r="P139" s="14" t="e">
        <f t="shared" si="0"/>
        <v>#N/A</v>
      </c>
      <c r="Q139" s="20">
        <f t="shared" si="1"/>
        <v>0</v>
      </c>
      <c r="R139" s="20" t="e">
        <f t="shared" si="2"/>
        <v>#N/A</v>
      </c>
      <c r="S139" s="20" t="s">
        <v>194</v>
      </c>
      <c r="T139" s="67" t="e">
        <f>VLOOKUP($X139,Vector!$A:$I,6,0)</f>
        <v>#N/A</v>
      </c>
      <c r="U139" s="67" t="e">
        <f>VLOOKUP($X139,Vector!$A:$I,7,0)</f>
        <v>#N/A</v>
      </c>
      <c r="V139" s="67" t="e">
        <f>VLOOKUP($X139,Vector!$A:$I,8,0)</f>
        <v>#N/A</v>
      </c>
      <c r="W139" s="67" t="e">
        <f>VLOOKUP($X139,Vector!$A:$I,9,0)</f>
        <v>#N/A</v>
      </c>
      <c r="X139" s="13" t="str">
        <f t="shared" si="3"/>
        <v/>
      </c>
    </row>
    <row r="140" spans="10:24" x14ac:dyDescent="0.25">
      <c r="J140" s="59" t="e">
        <f>+VLOOKUP($X140,Vector!$A:$P,4,0)-$A140</f>
        <v>#N/A</v>
      </c>
      <c r="K140" s="59" t="e">
        <f>+VLOOKUP($X140,Vector!$A:$P,2,0)</f>
        <v>#N/A</v>
      </c>
      <c r="L140" s="59" t="e">
        <f>VLOOKUP(VLOOKUP($X140,Vector!$A:$P,5,0),Catalogos!K:L,2,0)</f>
        <v>#N/A</v>
      </c>
      <c r="M140" s="55" t="str">
        <f>IFERROR(VLOOKUP($F140,Catalogos!$A:$B,2,0),"VII")</f>
        <v>VII</v>
      </c>
      <c r="N140" s="58" t="e">
        <f>VLOOKUP(MIN(IFERROR(VLOOKUP(T140,Catalogos!$F:$G,2,0),200),IFERROR(VLOOKUP(U140,Catalogos!$F:$G,2,0),200),IFERROR(VLOOKUP(V140,Catalogos!$F:$G,2,0),200),IFERROR(VLOOKUP(W140,Catalogos!$F:$G,2,0),200)),Catalogos!$G$30:$H$57,2,0)</f>
        <v>#N/A</v>
      </c>
      <c r="O140" s="55" t="e">
        <f>VLOOKUP($F140,Catalogos!$A:$C,3,0)</f>
        <v>#N/A</v>
      </c>
      <c r="P140" s="14" t="e">
        <f t="shared" si="0"/>
        <v>#N/A</v>
      </c>
      <c r="Q140" s="20">
        <f t="shared" si="1"/>
        <v>0</v>
      </c>
      <c r="R140" s="20" t="e">
        <f t="shared" si="2"/>
        <v>#N/A</v>
      </c>
      <c r="S140" s="20" t="s">
        <v>194</v>
      </c>
      <c r="T140" s="67" t="e">
        <f>VLOOKUP($X140,Vector!$A:$I,6,0)</f>
        <v>#N/A</v>
      </c>
      <c r="U140" s="67" t="e">
        <f>VLOOKUP($X140,Vector!$A:$I,7,0)</f>
        <v>#N/A</v>
      </c>
      <c r="V140" s="67" t="e">
        <f>VLOOKUP($X140,Vector!$A:$I,8,0)</f>
        <v>#N/A</v>
      </c>
      <c r="W140" s="67" t="e">
        <f>VLOOKUP($X140,Vector!$A:$I,9,0)</f>
        <v>#N/A</v>
      </c>
      <c r="X140" s="13" t="str">
        <f t="shared" si="3"/>
        <v/>
      </c>
    </row>
    <row r="141" spans="10:24" x14ac:dyDescent="0.25">
      <c r="J141" s="59" t="e">
        <f>+VLOOKUP($X141,Vector!$A:$P,4,0)-$A141</f>
        <v>#N/A</v>
      </c>
      <c r="K141" s="59" t="e">
        <f>+VLOOKUP($X141,Vector!$A:$P,2,0)</f>
        <v>#N/A</v>
      </c>
      <c r="L141" s="59" t="e">
        <f>VLOOKUP(VLOOKUP($X141,Vector!$A:$P,5,0),Catalogos!K:L,2,0)</f>
        <v>#N/A</v>
      </c>
      <c r="M141" s="55" t="str">
        <f>IFERROR(VLOOKUP($F141,Catalogos!$A:$B,2,0),"VII")</f>
        <v>VII</v>
      </c>
      <c r="N141" s="58" t="e">
        <f>VLOOKUP(MIN(IFERROR(VLOOKUP(T141,Catalogos!$F:$G,2,0),200),IFERROR(VLOOKUP(U141,Catalogos!$F:$G,2,0),200),IFERROR(VLOOKUP(V141,Catalogos!$F:$G,2,0),200),IFERROR(VLOOKUP(W141,Catalogos!$F:$G,2,0),200)),Catalogos!$G$30:$H$57,2,0)</f>
        <v>#N/A</v>
      </c>
      <c r="O141" s="55" t="e">
        <f>VLOOKUP($F141,Catalogos!$A:$C,3,0)</f>
        <v>#N/A</v>
      </c>
      <c r="P141" s="14" t="e">
        <f t="shared" si="0"/>
        <v>#N/A</v>
      </c>
      <c r="Q141" s="20">
        <f t="shared" si="1"/>
        <v>0</v>
      </c>
      <c r="R141" s="20" t="e">
        <f t="shared" si="2"/>
        <v>#N/A</v>
      </c>
      <c r="S141" s="20" t="s">
        <v>194</v>
      </c>
      <c r="T141" s="67" t="e">
        <f>VLOOKUP($X141,Vector!$A:$I,6,0)</f>
        <v>#N/A</v>
      </c>
      <c r="U141" s="67" t="e">
        <f>VLOOKUP($X141,Vector!$A:$I,7,0)</f>
        <v>#N/A</v>
      </c>
      <c r="V141" s="67" t="e">
        <f>VLOOKUP($X141,Vector!$A:$I,8,0)</f>
        <v>#N/A</v>
      </c>
      <c r="W141" s="67" t="e">
        <f>VLOOKUP($X141,Vector!$A:$I,9,0)</f>
        <v>#N/A</v>
      </c>
      <c r="X141" s="13" t="str">
        <f t="shared" si="3"/>
        <v/>
      </c>
    </row>
    <row r="142" spans="10:24" x14ac:dyDescent="0.25">
      <c r="J142" s="59" t="e">
        <f>+VLOOKUP($X142,Vector!$A:$P,4,0)-$A142</f>
        <v>#N/A</v>
      </c>
      <c r="K142" s="59" t="e">
        <f>+VLOOKUP($X142,Vector!$A:$P,2,0)</f>
        <v>#N/A</v>
      </c>
      <c r="L142" s="59" t="e">
        <f>VLOOKUP(VLOOKUP($X142,Vector!$A:$P,5,0),Catalogos!K:L,2,0)</f>
        <v>#N/A</v>
      </c>
      <c r="M142" s="55" t="str">
        <f>IFERROR(VLOOKUP($F142,Catalogos!$A:$B,2,0),"VII")</f>
        <v>VII</v>
      </c>
      <c r="N142" s="58" t="e">
        <f>VLOOKUP(MIN(IFERROR(VLOOKUP(T142,Catalogos!$F:$G,2,0),200),IFERROR(VLOOKUP(U142,Catalogos!$F:$G,2,0),200),IFERROR(VLOOKUP(V142,Catalogos!$F:$G,2,0),200),IFERROR(VLOOKUP(W142,Catalogos!$F:$G,2,0),200)),Catalogos!$G$30:$H$57,2,0)</f>
        <v>#N/A</v>
      </c>
      <c r="O142" s="55" t="e">
        <f>VLOOKUP($F142,Catalogos!$A:$C,3,0)</f>
        <v>#N/A</v>
      </c>
      <c r="P142" s="14" t="e">
        <f t="shared" si="0"/>
        <v>#N/A</v>
      </c>
      <c r="Q142" s="20">
        <f t="shared" si="1"/>
        <v>0</v>
      </c>
      <c r="R142" s="20" t="e">
        <f t="shared" si="2"/>
        <v>#N/A</v>
      </c>
      <c r="S142" s="20" t="s">
        <v>194</v>
      </c>
      <c r="T142" s="67" t="e">
        <f>VLOOKUP($X142,Vector!$A:$I,6,0)</f>
        <v>#N/A</v>
      </c>
      <c r="U142" s="67" t="e">
        <f>VLOOKUP($X142,Vector!$A:$I,7,0)</f>
        <v>#N/A</v>
      </c>
      <c r="V142" s="67" t="e">
        <f>VLOOKUP($X142,Vector!$A:$I,8,0)</f>
        <v>#N/A</v>
      </c>
      <c r="W142" s="67" t="e">
        <f>VLOOKUP($X142,Vector!$A:$I,9,0)</f>
        <v>#N/A</v>
      </c>
      <c r="X142" s="13" t="str">
        <f t="shared" si="3"/>
        <v/>
      </c>
    </row>
    <row r="143" spans="10:24" x14ac:dyDescent="0.25">
      <c r="J143" s="59" t="e">
        <f>+VLOOKUP($X143,Vector!$A:$P,4,0)-$A143</f>
        <v>#N/A</v>
      </c>
      <c r="K143" s="59" t="e">
        <f>+VLOOKUP($X143,Vector!$A:$P,2,0)</f>
        <v>#N/A</v>
      </c>
      <c r="L143" s="59" t="e">
        <f>VLOOKUP(VLOOKUP($X143,Vector!$A:$P,5,0),Catalogos!K:L,2,0)</f>
        <v>#N/A</v>
      </c>
      <c r="M143" s="55" t="str">
        <f>IFERROR(VLOOKUP($F143,Catalogos!$A:$B,2,0),"VII")</f>
        <v>VII</v>
      </c>
      <c r="N143" s="58" t="e">
        <f>VLOOKUP(MIN(IFERROR(VLOOKUP(T143,Catalogos!$F:$G,2,0),200),IFERROR(VLOOKUP(U143,Catalogos!$F:$G,2,0),200),IFERROR(VLOOKUP(V143,Catalogos!$F:$G,2,0),200),IFERROR(VLOOKUP(W143,Catalogos!$F:$G,2,0),200)),Catalogos!$G$30:$H$57,2,0)</f>
        <v>#N/A</v>
      </c>
      <c r="O143" s="55" t="e">
        <f>VLOOKUP($F143,Catalogos!$A:$C,3,0)</f>
        <v>#N/A</v>
      </c>
      <c r="P143" s="14" t="e">
        <f t="shared" si="0"/>
        <v>#N/A</v>
      </c>
      <c r="Q143" s="20">
        <f t="shared" si="1"/>
        <v>0</v>
      </c>
      <c r="R143" s="20" t="e">
        <f t="shared" si="2"/>
        <v>#N/A</v>
      </c>
      <c r="S143" s="20" t="s">
        <v>194</v>
      </c>
      <c r="T143" s="67" t="e">
        <f>VLOOKUP($X143,Vector!$A:$I,6,0)</f>
        <v>#N/A</v>
      </c>
      <c r="U143" s="67" t="e">
        <f>VLOOKUP($X143,Vector!$A:$I,7,0)</f>
        <v>#N/A</v>
      </c>
      <c r="V143" s="67" t="e">
        <f>VLOOKUP($X143,Vector!$A:$I,8,0)</f>
        <v>#N/A</v>
      </c>
      <c r="W143" s="67" t="e">
        <f>VLOOKUP($X143,Vector!$A:$I,9,0)</f>
        <v>#N/A</v>
      </c>
      <c r="X143" s="13" t="str">
        <f t="shared" si="3"/>
        <v/>
      </c>
    </row>
    <row r="144" spans="10:24" x14ac:dyDescent="0.25">
      <c r="J144" s="59" t="e">
        <f>+VLOOKUP($X144,Vector!$A:$P,4,0)-$A144</f>
        <v>#N/A</v>
      </c>
      <c r="K144" s="59" t="e">
        <f>+VLOOKUP($X144,Vector!$A:$P,2,0)</f>
        <v>#N/A</v>
      </c>
      <c r="L144" s="59" t="e">
        <f>VLOOKUP(VLOOKUP($X144,Vector!$A:$P,5,0),Catalogos!K:L,2,0)</f>
        <v>#N/A</v>
      </c>
      <c r="M144" s="55" t="str">
        <f>IFERROR(VLOOKUP($F144,Catalogos!$A:$B,2,0),"VII")</f>
        <v>VII</v>
      </c>
      <c r="N144" s="58" t="e">
        <f>VLOOKUP(MIN(IFERROR(VLOOKUP(T144,Catalogos!$F:$G,2,0),200),IFERROR(VLOOKUP(U144,Catalogos!$F:$G,2,0),200),IFERROR(VLOOKUP(V144,Catalogos!$F:$G,2,0),200),IFERROR(VLOOKUP(W144,Catalogos!$F:$G,2,0),200)),Catalogos!$G$30:$H$57,2,0)</f>
        <v>#N/A</v>
      </c>
      <c r="O144" s="55" t="e">
        <f>VLOOKUP($F144,Catalogos!$A:$C,3,0)</f>
        <v>#N/A</v>
      </c>
      <c r="P144" s="14" t="e">
        <f t="shared" si="0"/>
        <v>#N/A</v>
      </c>
      <c r="Q144" s="20">
        <f t="shared" si="1"/>
        <v>0</v>
      </c>
      <c r="R144" s="20" t="e">
        <f t="shared" si="2"/>
        <v>#N/A</v>
      </c>
      <c r="S144" s="20" t="s">
        <v>194</v>
      </c>
      <c r="T144" s="67" t="e">
        <f>VLOOKUP($X144,Vector!$A:$I,6,0)</f>
        <v>#N/A</v>
      </c>
      <c r="U144" s="67" t="e">
        <f>VLOOKUP($X144,Vector!$A:$I,7,0)</f>
        <v>#N/A</v>
      </c>
      <c r="V144" s="67" t="e">
        <f>VLOOKUP($X144,Vector!$A:$I,8,0)</f>
        <v>#N/A</v>
      </c>
      <c r="W144" s="67" t="e">
        <f>VLOOKUP($X144,Vector!$A:$I,9,0)</f>
        <v>#N/A</v>
      </c>
      <c r="X144" s="13" t="str">
        <f t="shared" si="3"/>
        <v/>
      </c>
    </row>
    <row r="145" spans="10:24" x14ac:dyDescent="0.25">
      <c r="J145" s="59" t="e">
        <f>+VLOOKUP($X145,Vector!$A:$P,4,0)-$A145</f>
        <v>#N/A</v>
      </c>
      <c r="K145" s="59" t="e">
        <f>+VLOOKUP($X145,Vector!$A:$P,2,0)</f>
        <v>#N/A</v>
      </c>
      <c r="L145" s="59" t="e">
        <f>VLOOKUP(VLOOKUP($X145,Vector!$A:$P,5,0),Catalogos!K:L,2,0)</f>
        <v>#N/A</v>
      </c>
      <c r="M145" s="55" t="str">
        <f>IFERROR(VLOOKUP($F145,Catalogos!$A:$B,2,0),"VII")</f>
        <v>VII</v>
      </c>
      <c r="N145" s="58" t="e">
        <f>VLOOKUP(MIN(IFERROR(VLOOKUP(T145,Catalogos!$F:$G,2,0),200),IFERROR(VLOOKUP(U145,Catalogos!$F:$G,2,0),200),IFERROR(VLOOKUP(V145,Catalogos!$F:$G,2,0),200),IFERROR(VLOOKUP(W145,Catalogos!$F:$G,2,0),200)),Catalogos!$G$30:$H$57,2,0)</f>
        <v>#N/A</v>
      </c>
      <c r="O145" s="55" t="e">
        <f>VLOOKUP($F145,Catalogos!$A:$C,3,0)</f>
        <v>#N/A</v>
      </c>
      <c r="P145" s="14" t="e">
        <f t="shared" si="0"/>
        <v>#N/A</v>
      </c>
      <c r="Q145" s="20">
        <f t="shared" si="1"/>
        <v>0</v>
      </c>
      <c r="R145" s="20" t="e">
        <f t="shared" si="2"/>
        <v>#N/A</v>
      </c>
      <c r="S145" s="20" t="s">
        <v>194</v>
      </c>
      <c r="T145" s="67" t="e">
        <f>VLOOKUP($X145,Vector!$A:$I,6,0)</f>
        <v>#N/A</v>
      </c>
      <c r="U145" s="67" t="e">
        <f>VLOOKUP($X145,Vector!$A:$I,7,0)</f>
        <v>#N/A</v>
      </c>
      <c r="V145" s="67" t="e">
        <f>VLOOKUP($X145,Vector!$A:$I,8,0)</f>
        <v>#N/A</v>
      </c>
      <c r="W145" s="67" t="e">
        <f>VLOOKUP($X145,Vector!$A:$I,9,0)</f>
        <v>#N/A</v>
      </c>
      <c r="X145" s="13" t="str">
        <f t="shared" si="3"/>
        <v/>
      </c>
    </row>
    <row r="146" spans="10:24" x14ac:dyDescent="0.25">
      <c r="J146" s="59" t="e">
        <f>+VLOOKUP($X146,Vector!$A:$P,4,0)-$A146</f>
        <v>#N/A</v>
      </c>
      <c r="K146" s="59" t="e">
        <f>+VLOOKUP($X146,Vector!$A:$P,2,0)</f>
        <v>#N/A</v>
      </c>
      <c r="L146" s="59" t="e">
        <f>VLOOKUP(VLOOKUP($X146,Vector!$A:$P,5,0),Catalogos!K:L,2,0)</f>
        <v>#N/A</v>
      </c>
      <c r="M146" s="55" t="str">
        <f>IFERROR(VLOOKUP($F146,Catalogos!$A:$B,2,0),"VII")</f>
        <v>VII</v>
      </c>
      <c r="N146" s="58" t="e">
        <f>VLOOKUP(MIN(IFERROR(VLOOKUP(T146,Catalogos!$F:$G,2,0),200),IFERROR(VLOOKUP(U146,Catalogos!$F:$G,2,0),200),IFERROR(VLOOKUP(V146,Catalogos!$F:$G,2,0),200),IFERROR(VLOOKUP(W146,Catalogos!$F:$G,2,0),200)),Catalogos!$G$30:$H$57,2,0)</f>
        <v>#N/A</v>
      </c>
      <c r="O146" s="55" t="e">
        <f>VLOOKUP($F146,Catalogos!$A:$C,3,0)</f>
        <v>#N/A</v>
      </c>
      <c r="P146" s="14" t="e">
        <f t="shared" si="0"/>
        <v>#N/A</v>
      </c>
      <c r="Q146" s="20">
        <f t="shared" si="1"/>
        <v>0</v>
      </c>
      <c r="R146" s="20" t="e">
        <f t="shared" si="2"/>
        <v>#N/A</v>
      </c>
      <c r="S146" s="20" t="s">
        <v>194</v>
      </c>
      <c r="T146" s="67" t="e">
        <f>VLOOKUP($X146,Vector!$A:$I,6,0)</f>
        <v>#N/A</v>
      </c>
      <c r="U146" s="67" t="e">
        <f>VLOOKUP($X146,Vector!$A:$I,7,0)</f>
        <v>#N/A</v>
      </c>
      <c r="V146" s="67" t="e">
        <f>VLOOKUP($X146,Vector!$A:$I,8,0)</f>
        <v>#N/A</v>
      </c>
      <c r="W146" s="67" t="e">
        <f>VLOOKUP($X146,Vector!$A:$I,9,0)</f>
        <v>#N/A</v>
      </c>
      <c r="X146" s="13" t="str">
        <f t="shared" si="3"/>
        <v/>
      </c>
    </row>
    <row r="147" spans="10:24" x14ac:dyDescent="0.25">
      <c r="J147" s="59" t="e">
        <f>+VLOOKUP($X147,Vector!$A:$P,4,0)-$A147</f>
        <v>#N/A</v>
      </c>
      <c r="K147" s="59" t="e">
        <f>+VLOOKUP($X147,Vector!$A:$P,2,0)</f>
        <v>#N/A</v>
      </c>
      <c r="L147" s="59" t="e">
        <f>VLOOKUP(VLOOKUP($X147,Vector!$A:$P,5,0),Catalogos!K:L,2,0)</f>
        <v>#N/A</v>
      </c>
      <c r="M147" s="55" t="str">
        <f>IFERROR(VLOOKUP($F147,Catalogos!$A:$B,2,0),"VII")</f>
        <v>VII</v>
      </c>
      <c r="N147" s="58" t="e">
        <f>VLOOKUP(MIN(IFERROR(VLOOKUP(T147,Catalogos!$F:$G,2,0),200),IFERROR(VLOOKUP(U147,Catalogos!$F:$G,2,0),200),IFERROR(VLOOKUP(V147,Catalogos!$F:$G,2,0),200),IFERROR(VLOOKUP(W147,Catalogos!$F:$G,2,0),200)),Catalogos!$G$30:$H$57,2,0)</f>
        <v>#N/A</v>
      </c>
      <c r="O147" s="55" t="e">
        <f>VLOOKUP($F147,Catalogos!$A:$C,3,0)</f>
        <v>#N/A</v>
      </c>
      <c r="P147" s="14" t="e">
        <f t="shared" si="0"/>
        <v>#N/A</v>
      </c>
      <c r="Q147" s="20">
        <f t="shared" si="1"/>
        <v>0</v>
      </c>
      <c r="R147" s="20" t="e">
        <f t="shared" si="2"/>
        <v>#N/A</v>
      </c>
      <c r="S147" s="20" t="s">
        <v>194</v>
      </c>
      <c r="T147" s="67" t="e">
        <f>VLOOKUP($X147,Vector!$A:$I,6,0)</f>
        <v>#N/A</v>
      </c>
      <c r="U147" s="67" t="e">
        <f>VLOOKUP($X147,Vector!$A:$I,7,0)</f>
        <v>#N/A</v>
      </c>
      <c r="V147" s="67" t="e">
        <f>VLOOKUP($X147,Vector!$A:$I,8,0)</f>
        <v>#N/A</v>
      </c>
      <c r="W147" s="67" t="e">
        <f>VLOOKUP($X147,Vector!$A:$I,9,0)</f>
        <v>#N/A</v>
      </c>
      <c r="X147" s="13" t="str">
        <f t="shared" si="3"/>
        <v/>
      </c>
    </row>
    <row r="148" spans="10:24" x14ac:dyDescent="0.25">
      <c r="J148" s="59" t="e">
        <f>+VLOOKUP($X148,Vector!$A:$P,4,0)-$A148</f>
        <v>#N/A</v>
      </c>
      <c r="K148" s="59" t="e">
        <f>+VLOOKUP($X148,Vector!$A:$P,2,0)</f>
        <v>#N/A</v>
      </c>
      <c r="L148" s="59" t="e">
        <f>VLOOKUP(VLOOKUP($X148,Vector!$A:$P,5,0),Catalogos!K:L,2,0)</f>
        <v>#N/A</v>
      </c>
      <c r="M148" s="55" t="str">
        <f>IFERROR(VLOOKUP($F148,Catalogos!$A:$B,2,0),"VII")</f>
        <v>VII</v>
      </c>
      <c r="N148" s="58" t="e">
        <f>VLOOKUP(MIN(IFERROR(VLOOKUP(T148,Catalogos!$F:$G,2,0),200),IFERROR(VLOOKUP(U148,Catalogos!$F:$G,2,0),200),IFERROR(VLOOKUP(V148,Catalogos!$F:$G,2,0),200),IFERROR(VLOOKUP(W148,Catalogos!$F:$G,2,0),200)),Catalogos!$G$30:$H$57,2,0)</f>
        <v>#N/A</v>
      </c>
      <c r="O148" s="55" t="e">
        <f>VLOOKUP($F148,Catalogos!$A:$C,3,0)</f>
        <v>#N/A</v>
      </c>
      <c r="P148" s="14" t="e">
        <f t="shared" si="0"/>
        <v>#N/A</v>
      </c>
      <c r="Q148" s="20">
        <f t="shared" si="1"/>
        <v>0</v>
      </c>
      <c r="R148" s="20" t="e">
        <f t="shared" si="2"/>
        <v>#N/A</v>
      </c>
      <c r="S148" s="20" t="s">
        <v>194</v>
      </c>
      <c r="T148" s="67" t="e">
        <f>VLOOKUP($X148,Vector!$A:$I,6,0)</f>
        <v>#N/A</v>
      </c>
      <c r="U148" s="67" t="e">
        <f>VLOOKUP($X148,Vector!$A:$I,7,0)</f>
        <v>#N/A</v>
      </c>
      <c r="V148" s="67" t="e">
        <f>VLOOKUP($X148,Vector!$A:$I,8,0)</f>
        <v>#N/A</v>
      </c>
      <c r="W148" s="67" t="e">
        <f>VLOOKUP($X148,Vector!$A:$I,9,0)</f>
        <v>#N/A</v>
      </c>
      <c r="X148" s="13" t="str">
        <f t="shared" si="3"/>
        <v/>
      </c>
    </row>
    <row r="149" spans="10:24" x14ac:dyDescent="0.25">
      <c r="J149" s="59" t="e">
        <f>+VLOOKUP($X149,Vector!$A:$P,4,0)-$A149</f>
        <v>#N/A</v>
      </c>
      <c r="K149" s="59" t="e">
        <f>+VLOOKUP($X149,Vector!$A:$P,2,0)</f>
        <v>#N/A</v>
      </c>
      <c r="L149" s="59" t="e">
        <f>VLOOKUP(VLOOKUP($X149,Vector!$A:$P,5,0),Catalogos!K:L,2,0)</f>
        <v>#N/A</v>
      </c>
      <c r="M149" s="55" t="str">
        <f>IFERROR(VLOOKUP($F149,Catalogos!$A:$B,2,0),"VII")</f>
        <v>VII</v>
      </c>
      <c r="N149" s="58" t="e">
        <f>VLOOKUP(MIN(IFERROR(VLOOKUP(T149,Catalogos!$F:$G,2,0),200),IFERROR(VLOOKUP(U149,Catalogos!$F:$G,2,0),200),IFERROR(VLOOKUP(V149,Catalogos!$F:$G,2,0),200),IFERROR(VLOOKUP(W149,Catalogos!$F:$G,2,0),200)),Catalogos!$G$30:$H$57,2,0)</f>
        <v>#N/A</v>
      </c>
      <c r="O149" s="55" t="e">
        <f>VLOOKUP($F149,Catalogos!$A:$C,3,0)</f>
        <v>#N/A</v>
      </c>
      <c r="P149" s="14" t="e">
        <f t="shared" si="0"/>
        <v>#N/A</v>
      </c>
      <c r="Q149" s="20">
        <f t="shared" si="1"/>
        <v>0</v>
      </c>
      <c r="R149" s="20" t="e">
        <f t="shared" si="2"/>
        <v>#N/A</v>
      </c>
      <c r="S149" s="20" t="s">
        <v>194</v>
      </c>
      <c r="T149" s="67" t="e">
        <f>VLOOKUP($X149,Vector!$A:$I,6,0)</f>
        <v>#N/A</v>
      </c>
      <c r="U149" s="67" t="e">
        <f>VLOOKUP($X149,Vector!$A:$I,7,0)</f>
        <v>#N/A</v>
      </c>
      <c r="V149" s="67" t="e">
        <f>VLOOKUP($X149,Vector!$A:$I,8,0)</f>
        <v>#N/A</v>
      </c>
      <c r="W149" s="67" t="e">
        <f>VLOOKUP($X149,Vector!$A:$I,9,0)</f>
        <v>#N/A</v>
      </c>
      <c r="X149" s="13" t="str">
        <f t="shared" si="3"/>
        <v/>
      </c>
    </row>
    <row r="150" spans="10:24" x14ac:dyDescent="0.25">
      <c r="J150" s="59" t="e">
        <f>+VLOOKUP($X150,Vector!$A:$P,4,0)-$A150</f>
        <v>#N/A</v>
      </c>
      <c r="K150" s="59" t="e">
        <f>+VLOOKUP($X150,Vector!$A:$P,2,0)</f>
        <v>#N/A</v>
      </c>
      <c r="L150" s="59" t="e">
        <f>VLOOKUP(VLOOKUP($X150,Vector!$A:$P,5,0),Catalogos!K:L,2,0)</f>
        <v>#N/A</v>
      </c>
      <c r="M150" s="55" t="str">
        <f>IFERROR(VLOOKUP($F150,Catalogos!$A:$B,2,0),"VII")</f>
        <v>VII</v>
      </c>
      <c r="N150" s="58" t="e">
        <f>VLOOKUP(MIN(IFERROR(VLOOKUP(T150,Catalogos!$F:$G,2,0),200),IFERROR(VLOOKUP(U150,Catalogos!$F:$G,2,0),200),IFERROR(VLOOKUP(V150,Catalogos!$F:$G,2,0),200),IFERROR(VLOOKUP(W150,Catalogos!$F:$G,2,0),200)),Catalogos!$G$30:$H$57,2,0)</f>
        <v>#N/A</v>
      </c>
      <c r="O150" s="55" t="e">
        <f>VLOOKUP($F150,Catalogos!$A:$C,3,0)</f>
        <v>#N/A</v>
      </c>
      <c r="P150" s="14" t="e">
        <f t="shared" si="0"/>
        <v>#N/A</v>
      </c>
      <c r="Q150" s="20">
        <f t="shared" si="1"/>
        <v>0</v>
      </c>
      <c r="R150" s="20" t="e">
        <f t="shared" si="2"/>
        <v>#N/A</v>
      </c>
      <c r="S150" s="20" t="s">
        <v>194</v>
      </c>
      <c r="T150" s="67" t="e">
        <f>VLOOKUP($X150,Vector!$A:$I,6,0)</f>
        <v>#N/A</v>
      </c>
      <c r="U150" s="67" t="e">
        <f>VLOOKUP($X150,Vector!$A:$I,7,0)</f>
        <v>#N/A</v>
      </c>
      <c r="V150" s="67" t="e">
        <f>VLOOKUP($X150,Vector!$A:$I,8,0)</f>
        <v>#N/A</v>
      </c>
      <c r="W150" s="67" t="e">
        <f>VLOOKUP($X150,Vector!$A:$I,9,0)</f>
        <v>#N/A</v>
      </c>
      <c r="X150" s="13" t="str">
        <f t="shared" si="3"/>
        <v/>
      </c>
    </row>
    <row r="151" spans="10:24" x14ac:dyDescent="0.25">
      <c r="J151" s="59" t="e">
        <f>+VLOOKUP($X151,Vector!$A:$P,4,0)-$A151</f>
        <v>#N/A</v>
      </c>
      <c r="K151" s="59" t="e">
        <f>+VLOOKUP($X151,Vector!$A:$P,2,0)</f>
        <v>#N/A</v>
      </c>
      <c r="L151" s="59" t="e">
        <f>VLOOKUP(VLOOKUP($X151,Vector!$A:$P,5,0),Catalogos!K:L,2,0)</f>
        <v>#N/A</v>
      </c>
      <c r="M151" s="55" t="str">
        <f>IFERROR(VLOOKUP($F151,Catalogos!$A:$B,2,0),"VII")</f>
        <v>VII</v>
      </c>
      <c r="N151" s="58" t="e">
        <f>VLOOKUP(MIN(IFERROR(VLOOKUP(T151,Catalogos!$F:$G,2,0),200),IFERROR(VLOOKUP(U151,Catalogos!$F:$G,2,0),200),IFERROR(VLOOKUP(V151,Catalogos!$F:$G,2,0),200),IFERROR(VLOOKUP(W151,Catalogos!$F:$G,2,0),200)),Catalogos!$G$30:$H$57,2,0)</f>
        <v>#N/A</v>
      </c>
      <c r="O151" s="55" t="e">
        <f>VLOOKUP($F151,Catalogos!$A:$C,3,0)</f>
        <v>#N/A</v>
      </c>
      <c r="P151" s="14" t="e">
        <f t="shared" si="0"/>
        <v>#N/A</v>
      </c>
      <c r="Q151" s="20">
        <f t="shared" si="1"/>
        <v>0</v>
      </c>
      <c r="R151" s="20" t="e">
        <f t="shared" si="2"/>
        <v>#N/A</v>
      </c>
      <c r="S151" s="20" t="s">
        <v>194</v>
      </c>
      <c r="T151" s="67" t="e">
        <f>VLOOKUP($X151,Vector!$A:$I,6,0)</f>
        <v>#N/A</v>
      </c>
      <c r="U151" s="67" t="e">
        <f>VLOOKUP($X151,Vector!$A:$I,7,0)</f>
        <v>#N/A</v>
      </c>
      <c r="V151" s="67" t="e">
        <f>VLOOKUP($X151,Vector!$A:$I,8,0)</f>
        <v>#N/A</v>
      </c>
      <c r="W151" s="67" t="e">
        <f>VLOOKUP($X151,Vector!$A:$I,9,0)</f>
        <v>#N/A</v>
      </c>
      <c r="X151" s="13" t="str">
        <f t="shared" si="3"/>
        <v/>
      </c>
    </row>
    <row r="152" spans="10:24" x14ac:dyDescent="0.25">
      <c r="J152" s="59" t="e">
        <f>+VLOOKUP($X152,Vector!$A:$P,4,0)-$A152</f>
        <v>#N/A</v>
      </c>
      <c r="K152" s="59" t="e">
        <f>+VLOOKUP($X152,Vector!$A:$P,2,0)</f>
        <v>#N/A</v>
      </c>
      <c r="L152" s="59" t="e">
        <f>VLOOKUP(VLOOKUP($X152,Vector!$A:$P,5,0),Catalogos!K:L,2,0)</f>
        <v>#N/A</v>
      </c>
      <c r="M152" s="55" t="str">
        <f>IFERROR(VLOOKUP($F152,Catalogos!$A:$B,2,0),"VII")</f>
        <v>VII</v>
      </c>
      <c r="N152" s="58" t="e">
        <f>VLOOKUP(MIN(IFERROR(VLOOKUP(T152,Catalogos!$F:$G,2,0),200),IFERROR(VLOOKUP(U152,Catalogos!$F:$G,2,0),200),IFERROR(VLOOKUP(V152,Catalogos!$F:$G,2,0),200),IFERROR(VLOOKUP(W152,Catalogos!$F:$G,2,0),200)),Catalogos!$G$30:$H$57,2,0)</f>
        <v>#N/A</v>
      </c>
      <c r="O152" s="55" t="e">
        <f>VLOOKUP($F152,Catalogos!$A:$C,3,0)</f>
        <v>#N/A</v>
      </c>
      <c r="P152" s="14" t="e">
        <f t="shared" si="0"/>
        <v>#N/A</v>
      </c>
      <c r="Q152" s="20">
        <f t="shared" si="1"/>
        <v>0</v>
      </c>
      <c r="R152" s="20" t="e">
        <f t="shared" si="2"/>
        <v>#N/A</v>
      </c>
      <c r="S152" s="20" t="s">
        <v>194</v>
      </c>
      <c r="T152" s="67" t="e">
        <f>VLOOKUP($X152,Vector!$A:$I,6,0)</f>
        <v>#N/A</v>
      </c>
      <c r="U152" s="67" t="e">
        <f>VLOOKUP($X152,Vector!$A:$I,7,0)</f>
        <v>#N/A</v>
      </c>
      <c r="V152" s="67" t="e">
        <f>VLOOKUP($X152,Vector!$A:$I,8,0)</f>
        <v>#N/A</v>
      </c>
      <c r="W152" s="67" t="e">
        <f>VLOOKUP($X152,Vector!$A:$I,9,0)</f>
        <v>#N/A</v>
      </c>
      <c r="X152" s="13" t="str">
        <f t="shared" si="3"/>
        <v/>
      </c>
    </row>
    <row r="153" spans="10:24" x14ac:dyDescent="0.25">
      <c r="J153" s="59" t="e">
        <f>+VLOOKUP($X153,Vector!$A:$P,4,0)-$A153</f>
        <v>#N/A</v>
      </c>
      <c r="K153" s="59" t="e">
        <f>+VLOOKUP($X153,Vector!$A:$P,2,0)</f>
        <v>#N/A</v>
      </c>
      <c r="L153" s="59" t="e">
        <f>VLOOKUP(VLOOKUP($X153,Vector!$A:$P,5,0),Catalogos!K:L,2,0)</f>
        <v>#N/A</v>
      </c>
      <c r="M153" s="55" t="str">
        <f>IFERROR(VLOOKUP($F153,Catalogos!$A:$B,2,0),"VII")</f>
        <v>VII</v>
      </c>
      <c r="N153" s="58" t="e">
        <f>VLOOKUP(MIN(IFERROR(VLOOKUP(T153,Catalogos!$F:$G,2,0),200),IFERROR(VLOOKUP(U153,Catalogos!$F:$G,2,0),200),IFERROR(VLOOKUP(V153,Catalogos!$F:$G,2,0),200),IFERROR(VLOOKUP(W153,Catalogos!$F:$G,2,0),200)),Catalogos!$G$30:$H$57,2,0)</f>
        <v>#N/A</v>
      </c>
      <c r="O153" s="55" t="e">
        <f>VLOOKUP($F153,Catalogos!$A:$C,3,0)</f>
        <v>#N/A</v>
      </c>
      <c r="P153" s="14" t="e">
        <f t="shared" si="0"/>
        <v>#N/A</v>
      </c>
      <c r="Q153" s="20">
        <f t="shared" si="1"/>
        <v>0</v>
      </c>
      <c r="R153" s="20" t="e">
        <f t="shared" si="2"/>
        <v>#N/A</v>
      </c>
      <c r="S153" s="20" t="s">
        <v>194</v>
      </c>
      <c r="T153" s="67" t="e">
        <f>VLOOKUP($X153,Vector!$A:$I,6,0)</f>
        <v>#N/A</v>
      </c>
      <c r="U153" s="67" t="e">
        <f>VLOOKUP($X153,Vector!$A:$I,7,0)</f>
        <v>#N/A</v>
      </c>
      <c r="V153" s="67" t="e">
        <f>VLOOKUP($X153,Vector!$A:$I,8,0)</f>
        <v>#N/A</v>
      </c>
      <c r="W153" s="67" t="e">
        <f>VLOOKUP($X153,Vector!$A:$I,9,0)</f>
        <v>#N/A</v>
      </c>
      <c r="X153" s="13" t="str">
        <f t="shared" si="3"/>
        <v/>
      </c>
    </row>
    <row r="154" spans="10:24" x14ac:dyDescent="0.25">
      <c r="J154" s="59" t="e">
        <f>+VLOOKUP($X154,Vector!$A:$P,4,0)-$A154</f>
        <v>#N/A</v>
      </c>
      <c r="K154" s="59" t="e">
        <f>+VLOOKUP($X154,Vector!$A:$P,2,0)</f>
        <v>#N/A</v>
      </c>
      <c r="L154" s="59" t="e">
        <f>VLOOKUP(VLOOKUP($X154,Vector!$A:$P,5,0),Catalogos!K:L,2,0)</f>
        <v>#N/A</v>
      </c>
      <c r="M154" s="55" t="str">
        <f>IFERROR(VLOOKUP($F154,Catalogos!$A:$B,2,0),"VII")</f>
        <v>VII</v>
      </c>
      <c r="N154" s="58" t="e">
        <f>VLOOKUP(MIN(IFERROR(VLOOKUP(T154,Catalogos!$F:$G,2,0),200),IFERROR(VLOOKUP(U154,Catalogos!$F:$G,2,0),200),IFERROR(VLOOKUP(V154,Catalogos!$F:$G,2,0),200),IFERROR(VLOOKUP(W154,Catalogos!$F:$G,2,0),200)),Catalogos!$G$30:$H$57,2,0)</f>
        <v>#N/A</v>
      </c>
      <c r="O154" s="55" t="e">
        <f>VLOOKUP($F154,Catalogos!$A:$C,3,0)</f>
        <v>#N/A</v>
      </c>
      <c r="P154" s="14" t="e">
        <f t="shared" si="0"/>
        <v>#N/A</v>
      </c>
      <c r="Q154" s="20">
        <f t="shared" si="1"/>
        <v>0</v>
      </c>
      <c r="R154" s="20" t="e">
        <f t="shared" si="2"/>
        <v>#N/A</v>
      </c>
      <c r="S154" s="20" t="s">
        <v>194</v>
      </c>
      <c r="T154" s="67" t="e">
        <f>VLOOKUP($X154,Vector!$A:$I,6,0)</f>
        <v>#N/A</v>
      </c>
      <c r="U154" s="67" t="e">
        <f>VLOOKUP($X154,Vector!$A:$I,7,0)</f>
        <v>#N/A</v>
      </c>
      <c r="V154" s="67" t="e">
        <f>VLOOKUP($X154,Vector!$A:$I,8,0)</f>
        <v>#N/A</v>
      </c>
      <c r="W154" s="67" t="e">
        <f>VLOOKUP($X154,Vector!$A:$I,9,0)</f>
        <v>#N/A</v>
      </c>
      <c r="X154" s="13" t="str">
        <f t="shared" si="3"/>
        <v/>
      </c>
    </row>
    <row r="155" spans="10:24" x14ac:dyDescent="0.25">
      <c r="J155" s="59" t="e">
        <f>+VLOOKUP($X155,Vector!$A:$P,4,0)-$A155</f>
        <v>#N/A</v>
      </c>
      <c r="K155" s="59" t="e">
        <f>+VLOOKUP($X155,Vector!$A:$P,2,0)</f>
        <v>#N/A</v>
      </c>
      <c r="L155" s="59" t="e">
        <f>VLOOKUP(VLOOKUP($X155,Vector!$A:$P,5,0),Catalogos!K:L,2,0)</f>
        <v>#N/A</v>
      </c>
      <c r="M155" s="55" t="str">
        <f>IFERROR(VLOOKUP($F155,Catalogos!$A:$B,2,0),"VII")</f>
        <v>VII</v>
      </c>
      <c r="N155" s="58" t="e">
        <f>VLOOKUP(MIN(IFERROR(VLOOKUP(T155,Catalogos!$F:$G,2,0),200),IFERROR(VLOOKUP(U155,Catalogos!$F:$G,2,0),200),IFERROR(VLOOKUP(V155,Catalogos!$F:$G,2,0),200),IFERROR(VLOOKUP(W155,Catalogos!$F:$G,2,0),200)),Catalogos!$G$30:$H$57,2,0)</f>
        <v>#N/A</v>
      </c>
      <c r="O155" s="55" t="e">
        <f>VLOOKUP($F155,Catalogos!$A:$C,3,0)</f>
        <v>#N/A</v>
      </c>
      <c r="P155" s="14" t="e">
        <f t="shared" si="0"/>
        <v>#N/A</v>
      </c>
      <c r="Q155" s="20">
        <f t="shared" si="1"/>
        <v>0</v>
      </c>
      <c r="R155" s="20" t="e">
        <f t="shared" si="2"/>
        <v>#N/A</v>
      </c>
      <c r="S155" s="20" t="s">
        <v>194</v>
      </c>
      <c r="T155" s="67" t="e">
        <f>VLOOKUP($X155,Vector!$A:$I,6,0)</f>
        <v>#N/A</v>
      </c>
      <c r="U155" s="67" t="e">
        <f>VLOOKUP($X155,Vector!$A:$I,7,0)</f>
        <v>#N/A</v>
      </c>
      <c r="V155" s="67" t="e">
        <f>VLOOKUP($X155,Vector!$A:$I,8,0)</f>
        <v>#N/A</v>
      </c>
      <c r="W155" s="67" t="e">
        <f>VLOOKUP($X155,Vector!$A:$I,9,0)</f>
        <v>#N/A</v>
      </c>
      <c r="X155" s="13" t="str">
        <f t="shared" si="3"/>
        <v/>
      </c>
    </row>
    <row r="156" spans="10:24" x14ac:dyDescent="0.25">
      <c r="J156" s="59" t="e">
        <f>+VLOOKUP($X156,Vector!$A:$P,4,0)-$A156</f>
        <v>#N/A</v>
      </c>
      <c r="K156" s="59" t="e">
        <f>+VLOOKUP($X156,Vector!$A:$P,2,0)</f>
        <v>#N/A</v>
      </c>
      <c r="L156" s="59" t="e">
        <f>VLOOKUP(VLOOKUP($X156,Vector!$A:$P,5,0),Catalogos!K:L,2,0)</f>
        <v>#N/A</v>
      </c>
      <c r="M156" s="55" t="str">
        <f>IFERROR(VLOOKUP($F156,Catalogos!$A:$B,2,0),"VII")</f>
        <v>VII</v>
      </c>
      <c r="N156" s="58" t="e">
        <f>VLOOKUP(MIN(IFERROR(VLOOKUP(T156,Catalogos!$F:$G,2,0),200),IFERROR(VLOOKUP(U156,Catalogos!$F:$G,2,0),200),IFERROR(VLOOKUP(V156,Catalogos!$F:$G,2,0),200),IFERROR(VLOOKUP(W156,Catalogos!$F:$G,2,0),200)),Catalogos!$G$30:$H$57,2,0)</f>
        <v>#N/A</v>
      </c>
      <c r="O156" s="55" t="e">
        <f>VLOOKUP($F156,Catalogos!$A:$C,3,0)</f>
        <v>#N/A</v>
      </c>
      <c r="P156" s="14" t="e">
        <f t="shared" si="0"/>
        <v>#N/A</v>
      </c>
      <c r="Q156" s="20">
        <f t="shared" si="1"/>
        <v>0</v>
      </c>
      <c r="R156" s="20" t="e">
        <f t="shared" si="2"/>
        <v>#N/A</v>
      </c>
      <c r="S156" s="20" t="s">
        <v>194</v>
      </c>
      <c r="T156" s="67" t="e">
        <f>VLOOKUP($X156,Vector!$A:$I,6,0)</f>
        <v>#N/A</v>
      </c>
      <c r="U156" s="67" t="e">
        <f>VLOOKUP($X156,Vector!$A:$I,7,0)</f>
        <v>#N/A</v>
      </c>
      <c r="V156" s="67" t="e">
        <f>VLOOKUP($X156,Vector!$A:$I,8,0)</f>
        <v>#N/A</v>
      </c>
      <c r="W156" s="67" t="e">
        <f>VLOOKUP($X156,Vector!$A:$I,9,0)</f>
        <v>#N/A</v>
      </c>
      <c r="X156" s="13" t="str">
        <f t="shared" si="3"/>
        <v/>
      </c>
    </row>
    <row r="157" spans="10:24" x14ac:dyDescent="0.25">
      <c r="J157" s="59" t="e">
        <f>+VLOOKUP($X157,Vector!$A:$P,4,0)-$A157</f>
        <v>#N/A</v>
      </c>
      <c r="K157" s="59" t="e">
        <f>+VLOOKUP($X157,Vector!$A:$P,2,0)</f>
        <v>#N/A</v>
      </c>
      <c r="L157" s="59" t="e">
        <f>VLOOKUP(VLOOKUP($X157,Vector!$A:$P,5,0),Catalogos!K:L,2,0)</f>
        <v>#N/A</v>
      </c>
      <c r="M157" s="55" t="str">
        <f>IFERROR(VLOOKUP($F157,Catalogos!$A:$B,2,0),"VII")</f>
        <v>VII</v>
      </c>
      <c r="N157" s="58" t="e">
        <f>VLOOKUP(MIN(IFERROR(VLOOKUP(T157,Catalogos!$F:$G,2,0),200),IFERROR(VLOOKUP(U157,Catalogos!$F:$G,2,0),200),IFERROR(VLOOKUP(V157,Catalogos!$F:$G,2,0),200),IFERROR(VLOOKUP(W157,Catalogos!$F:$G,2,0),200)),Catalogos!$G$30:$H$57,2,0)</f>
        <v>#N/A</v>
      </c>
      <c r="O157" s="55" t="e">
        <f>VLOOKUP($F157,Catalogos!$A:$C,3,0)</f>
        <v>#N/A</v>
      </c>
      <c r="P157" s="14" t="e">
        <f t="shared" si="0"/>
        <v>#N/A</v>
      </c>
      <c r="Q157" s="20">
        <f t="shared" si="1"/>
        <v>0</v>
      </c>
      <c r="R157" s="20" t="e">
        <f t="shared" si="2"/>
        <v>#N/A</v>
      </c>
      <c r="S157" s="20" t="s">
        <v>194</v>
      </c>
      <c r="T157" s="67" t="e">
        <f>VLOOKUP($X157,Vector!$A:$I,6,0)</f>
        <v>#N/A</v>
      </c>
      <c r="U157" s="67" t="e">
        <f>VLOOKUP($X157,Vector!$A:$I,7,0)</f>
        <v>#N/A</v>
      </c>
      <c r="V157" s="67" t="e">
        <f>VLOOKUP($X157,Vector!$A:$I,8,0)</f>
        <v>#N/A</v>
      </c>
      <c r="W157" s="67" t="e">
        <f>VLOOKUP($X157,Vector!$A:$I,9,0)</f>
        <v>#N/A</v>
      </c>
      <c r="X157" s="13" t="str">
        <f t="shared" si="3"/>
        <v/>
      </c>
    </row>
    <row r="158" spans="10:24" x14ac:dyDescent="0.25">
      <c r="J158" s="59" t="e">
        <f>+VLOOKUP($X158,Vector!$A:$P,4,0)-$A158</f>
        <v>#N/A</v>
      </c>
      <c r="K158" s="59" t="e">
        <f>+VLOOKUP($X158,Vector!$A:$P,2,0)</f>
        <v>#N/A</v>
      </c>
      <c r="L158" s="59" t="e">
        <f>VLOOKUP(VLOOKUP($X158,Vector!$A:$P,5,0),Catalogos!K:L,2,0)</f>
        <v>#N/A</v>
      </c>
      <c r="M158" s="55" t="str">
        <f>IFERROR(VLOOKUP($F158,Catalogos!$A:$B,2,0),"VII")</f>
        <v>VII</v>
      </c>
      <c r="N158" s="58" t="e">
        <f>VLOOKUP(MIN(IFERROR(VLOOKUP(T158,Catalogos!$F:$G,2,0),200),IFERROR(VLOOKUP(U158,Catalogos!$F:$G,2,0),200),IFERROR(VLOOKUP(V158,Catalogos!$F:$G,2,0),200),IFERROR(VLOOKUP(W158,Catalogos!$F:$G,2,0),200)),Catalogos!$G$30:$H$57,2,0)</f>
        <v>#N/A</v>
      </c>
      <c r="O158" s="55" t="e">
        <f>VLOOKUP($F158,Catalogos!$A:$C,3,0)</f>
        <v>#N/A</v>
      </c>
      <c r="P158" s="14" t="e">
        <f t="shared" si="0"/>
        <v>#N/A</v>
      </c>
      <c r="Q158" s="20">
        <f t="shared" si="1"/>
        <v>0</v>
      </c>
      <c r="R158" s="20" t="e">
        <f t="shared" si="2"/>
        <v>#N/A</v>
      </c>
      <c r="S158" s="20" t="s">
        <v>194</v>
      </c>
      <c r="T158" s="67" t="e">
        <f>VLOOKUP($X158,Vector!$A:$I,6,0)</f>
        <v>#N/A</v>
      </c>
      <c r="U158" s="67" t="e">
        <f>VLOOKUP($X158,Vector!$A:$I,7,0)</f>
        <v>#N/A</v>
      </c>
      <c r="V158" s="67" t="e">
        <f>VLOOKUP($X158,Vector!$A:$I,8,0)</f>
        <v>#N/A</v>
      </c>
      <c r="W158" s="67" t="e">
        <f>VLOOKUP($X158,Vector!$A:$I,9,0)</f>
        <v>#N/A</v>
      </c>
      <c r="X158" s="13" t="str">
        <f t="shared" si="3"/>
        <v/>
      </c>
    </row>
    <row r="159" spans="10:24" x14ac:dyDescent="0.25">
      <c r="J159" s="59" t="e">
        <f>+VLOOKUP($X159,Vector!$A:$P,4,0)-$A159</f>
        <v>#N/A</v>
      </c>
      <c r="K159" s="59" t="e">
        <f>+VLOOKUP($X159,Vector!$A:$P,2,0)</f>
        <v>#N/A</v>
      </c>
      <c r="L159" s="59" t="e">
        <f>VLOOKUP(VLOOKUP($X159,Vector!$A:$P,5,0),Catalogos!K:L,2,0)</f>
        <v>#N/A</v>
      </c>
      <c r="M159" s="55" t="str">
        <f>IFERROR(VLOOKUP($F159,Catalogos!$A:$B,2,0),"VII")</f>
        <v>VII</v>
      </c>
      <c r="N159" s="58" t="e">
        <f>VLOOKUP(MIN(IFERROR(VLOOKUP(T159,Catalogos!$F:$G,2,0),200),IFERROR(VLOOKUP(U159,Catalogos!$F:$G,2,0),200),IFERROR(VLOOKUP(V159,Catalogos!$F:$G,2,0),200),IFERROR(VLOOKUP(W159,Catalogos!$F:$G,2,0),200)),Catalogos!$G$30:$H$57,2,0)</f>
        <v>#N/A</v>
      </c>
      <c r="O159" s="55" t="e">
        <f>VLOOKUP($F159,Catalogos!$A:$C,3,0)</f>
        <v>#N/A</v>
      </c>
      <c r="P159" s="14" t="e">
        <f t="shared" si="0"/>
        <v>#N/A</v>
      </c>
      <c r="Q159" s="20">
        <f t="shared" si="1"/>
        <v>0</v>
      </c>
      <c r="R159" s="20" t="e">
        <f t="shared" si="2"/>
        <v>#N/A</v>
      </c>
      <c r="S159" s="20" t="s">
        <v>194</v>
      </c>
      <c r="T159" s="67" t="e">
        <f>VLOOKUP($X159,Vector!$A:$I,6,0)</f>
        <v>#N/A</v>
      </c>
      <c r="U159" s="67" t="e">
        <f>VLOOKUP($X159,Vector!$A:$I,7,0)</f>
        <v>#N/A</v>
      </c>
      <c r="V159" s="67" t="e">
        <f>VLOOKUP($X159,Vector!$A:$I,8,0)</f>
        <v>#N/A</v>
      </c>
      <c r="W159" s="67" t="e">
        <f>VLOOKUP($X159,Vector!$A:$I,9,0)</f>
        <v>#N/A</v>
      </c>
      <c r="X159" s="13" t="str">
        <f t="shared" si="3"/>
        <v/>
      </c>
    </row>
    <row r="160" spans="10:24" x14ac:dyDescent="0.25">
      <c r="J160" s="59" t="e">
        <f>+VLOOKUP($X160,Vector!$A:$P,4,0)-$A160</f>
        <v>#N/A</v>
      </c>
      <c r="K160" s="59" t="e">
        <f>+VLOOKUP($X160,Vector!$A:$P,2,0)</f>
        <v>#N/A</v>
      </c>
      <c r="L160" s="59" t="e">
        <f>VLOOKUP(VLOOKUP($X160,Vector!$A:$P,5,0),Catalogos!K:L,2,0)</f>
        <v>#N/A</v>
      </c>
      <c r="M160" s="55" t="str">
        <f>IFERROR(VLOOKUP($F160,Catalogos!$A:$B,2,0),"VII")</f>
        <v>VII</v>
      </c>
      <c r="N160" s="58" t="e">
        <f>VLOOKUP(MIN(IFERROR(VLOOKUP(T160,Catalogos!$F:$G,2,0),200),IFERROR(VLOOKUP(U160,Catalogos!$F:$G,2,0),200),IFERROR(VLOOKUP(V160,Catalogos!$F:$G,2,0),200),IFERROR(VLOOKUP(W160,Catalogos!$F:$G,2,0),200)),Catalogos!$G$30:$H$57,2,0)</f>
        <v>#N/A</v>
      </c>
      <c r="O160" s="55" t="e">
        <f>VLOOKUP($F160,Catalogos!$A:$C,3,0)</f>
        <v>#N/A</v>
      </c>
      <c r="P160" s="14" t="e">
        <f t="shared" si="0"/>
        <v>#N/A</v>
      </c>
      <c r="Q160" s="20">
        <f t="shared" si="1"/>
        <v>0</v>
      </c>
      <c r="R160" s="20" t="e">
        <f t="shared" si="2"/>
        <v>#N/A</v>
      </c>
      <c r="S160" s="20" t="s">
        <v>194</v>
      </c>
      <c r="T160" s="67" t="e">
        <f>VLOOKUP($X160,Vector!$A:$I,6,0)</f>
        <v>#N/A</v>
      </c>
      <c r="U160" s="67" t="e">
        <f>VLOOKUP($X160,Vector!$A:$I,7,0)</f>
        <v>#N/A</v>
      </c>
      <c r="V160" s="67" t="e">
        <f>VLOOKUP($X160,Vector!$A:$I,8,0)</f>
        <v>#N/A</v>
      </c>
      <c r="W160" s="67" t="e">
        <f>VLOOKUP($X160,Vector!$A:$I,9,0)</f>
        <v>#N/A</v>
      </c>
      <c r="X160" s="13" t="str">
        <f t="shared" si="3"/>
        <v/>
      </c>
    </row>
    <row r="161" spans="10:24" x14ac:dyDescent="0.25">
      <c r="J161" s="59" t="e">
        <f>+VLOOKUP($X161,Vector!$A:$P,4,0)-$A161</f>
        <v>#N/A</v>
      </c>
      <c r="K161" s="59" t="e">
        <f>+VLOOKUP($X161,Vector!$A:$P,2,0)</f>
        <v>#N/A</v>
      </c>
      <c r="L161" s="59" t="e">
        <f>VLOOKUP(VLOOKUP($X161,Vector!$A:$P,5,0),Catalogos!K:L,2,0)</f>
        <v>#N/A</v>
      </c>
      <c r="M161" s="55" t="str">
        <f>IFERROR(VLOOKUP($F161,Catalogos!$A:$B,2,0),"VII")</f>
        <v>VII</v>
      </c>
      <c r="N161" s="58" t="e">
        <f>VLOOKUP(MIN(IFERROR(VLOOKUP(T161,Catalogos!$F:$G,2,0),200),IFERROR(VLOOKUP(U161,Catalogos!$F:$G,2,0),200),IFERROR(VLOOKUP(V161,Catalogos!$F:$G,2,0),200),IFERROR(VLOOKUP(W161,Catalogos!$F:$G,2,0),200)),Catalogos!$G$30:$H$57,2,0)</f>
        <v>#N/A</v>
      </c>
      <c r="O161" s="55" t="e">
        <f>VLOOKUP($F161,Catalogos!$A:$C,3,0)</f>
        <v>#N/A</v>
      </c>
      <c r="P161" s="14" t="e">
        <f t="shared" si="0"/>
        <v>#N/A</v>
      </c>
      <c r="Q161" s="20">
        <f t="shared" si="1"/>
        <v>0</v>
      </c>
      <c r="R161" s="20" t="e">
        <f t="shared" si="2"/>
        <v>#N/A</v>
      </c>
      <c r="S161" s="20" t="s">
        <v>194</v>
      </c>
      <c r="T161" s="67" t="e">
        <f>VLOOKUP($X161,Vector!$A:$I,6,0)</f>
        <v>#N/A</v>
      </c>
      <c r="U161" s="67" t="e">
        <f>VLOOKUP($X161,Vector!$A:$I,7,0)</f>
        <v>#N/A</v>
      </c>
      <c r="V161" s="67" t="e">
        <f>VLOOKUP($X161,Vector!$A:$I,8,0)</f>
        <v>#N/A</v>
      </c>
      <c r="W161" s="67" t="e">
        <f>VLOOKUP($X161,Vector!$A:$I,9,0)</f>
        <v>#N/A</v>
      </c>
      <c r="X161" s="13" t="str">
        <f t="shared" si="3"/>
        <v/>
      </c>
    </row>
    <row r="162" spans="10:24" x14ac:dyDescent="0.25">
      <c r="J162" s="59" t="e">
        <f>+VLOOKUP($X162,Vector!$A:$P,4,0)-$A162</f>
        <v>#N/A</v>
      </c>
      <c r="K162" s="59" t="e">
        <f>+VLOOKUP($X162,Vector!$A:$P,2,0)</f>
        <v>#N/A</v>
      </c>
      <c r="L162" s="59" t="e">
        <f>VLOOKUP(VLOOKUP($X162,Vector!$A:$P,5,0),Catalogos!K:L,2,0)</f>
        <v>#N/A</v>
      </c>
      <c r="M162" s="55" t="str">
        <f>IFERROR(VLOOKUP($F162,Catalogos!$A:$B,2,0),"VII")</f>
        <v>VII</v>
      </c>
      <c r="N162" s="58" t="e">
        <f>VLOOKUP(MIN(IFERROR(VLOOKUP(T162,Catalogos!$F:$G,2,0),200),IFERROR(VLOOKUP(U162,Catalogos!$F:$G,2,0),200),IFERROR(VLOOKUP(V162,Catalogos!$F:$G,2,0),200),IFERROR(VLOOKUP(W162,Catalogos!$F:$G,2,0),200)),Catalogos!$G$30:$H$57,2,0)</f>
        <v>#N/A</v>
      </c>
      <c r="O162" s="55" t="e">
        <f>VLOOKUP($F162,Catalogos!$A:$C,3,0)</f>
        <v>#N/A</v>
      </c>
      <c r="P162" s="14" t="e">
        <f t="shared" si="0"/>
        <v>#N/A</v>
      </c>
      <c r="Q162" s="20">
        <f t="shared" si="1"/>
        <v>0</v>
      </c>
      <c r="R162" s="20" t="e">
        <f t="shared" si="2"/>
        <v>#N/A</v>
      </c>
      <c r="S162" s="20" t="s">
        <v>194</v>
      </c>
      <c r="T162" s="67" t="e">
        <f>VLOOKUP($X162,Vector!$A:$I,6,0)</f>
        <v>#N/A</v>
      </c>
      <c r="U162" s="67" t="e">
        <f>VLOOKUP($X162,Vector!$A:$I,7,0)</f>
        <v>#N/A</v>
      </c>
      <c r="V162" s="67" t="e">
        <f>VLOOKUP($X162,Vector!$A:$I,8,0)</f>
        <v>#N/A</v>
      </c>
      <c r="W162" s="67" t="e">
        <f>VLOOKUP($X162,Vector!$A:$I,9,0)</f>
        <v>#N/A</v>
      </c>
      <c r="X162" s="13" t="str">
        <f t="shared" si="3"/>
        <v/>
      </c>
    </row>
    <row r="163" spans="10:24" x14ac:dyDescent="0.25">
      <c r="J163" s="59" t="e">
        <f>+VLOOKUP($X163,Vector!$A:$P,4,0)-$A163</f>
        <v>#N/A</v>
      </c>
      <c r="K163" s="59" t="e">
        <f>+VLOOKUP($X163,Vector!$A:$P,2,0)</f>
        <v>#N/A</v>
      </c>
      <c r="L163" s="59" t="e">
        <f>VLOOKUP(VLOOKUP($X163,Vector!$A:$P,5,0),Catalogos!K:L,2,0)</f>
        <v>#N/A</v>
      </c>
      <c r="M163" s="55" t="str">
        <f>IFERROR(VLOOKUP($F163,Catalogos!$A:$B,2,0),"VII")</f>
        <v>VII</v>
      </c>
      <c r="N163" s="58" t="e">
        <f>VLOOKUP(MIN(IFERROR(VLOOKUP(T163,Catalogos!$F:$G,2,0),200),IFERROR(VLOOKUP(U163,Catalogos!$F:$G,2,0),200),IFERROR(VLOOKUP(V163,Catalogos!$F:$G,2,0),200),IFERROR(VLOOKUP(W163,Catalogos!$F:$G,2,0),200)),Catalogos!$G$30:$H$57,2,0)</f>
        <v>#N/A</v>
      </c>
      <c r="O163" s="55" t="e">
        <f>VLOOKUP($F163,Catalogos!$A:$C,3,0)</f>
        <v>#N/A</v>
      </c>
      <c r="P163" s="14" t="e">
        <f t="shared" si="0"/>
        <v>#N/A</v>
      </c>
      <c r="Q163" s="20">
        <f t="shared" si="1"/>
        <v>0</v>
      </c>
      <c r="R163" s="20" t="e">
        <f t="shared" si="2"/>
        <v>#N/A</v>
      </c>
      <c r="S163" s="20" t="s">
        <v>194</v>
      </c>
      <c r="T163" s="67" t="e">
        <f>VLOOKUP($X163,Vector!$A:$I,6,0)</f>
        <v>#N/A</v>
      </c>
      <c r="U163" s="67" t="e">
        <f>VLOOKUP($X163,Vector!$A:$I,7,0)</f>
        <v>#N/A</v>
      </c>
      <c r="V163" s="67" t="e">
        <f>VLOOKUP($X163,Vector!$A:$I,8,0)</f>
        <v>#N/A</v>
      </c>
      <c r="W163" s="67" t="e">
        <f>VLOOKUP($X163,Vector!$A:$I,9,0)</f>
        <v>#N/A</v>
      </c>
      <c r="X163" s="13" t="str">
        <f t="shared" si="3"/>
        <v/>
      </c>
    </row>
    <row r="164" spans="10:24" x14ac:dyDescent="0.25">
      <c r="J164" s="59" t="e">
        <f>+VLOOKUP($X164,Vector!$A:$P,4,0)-$A164</f>
        <v>#N/A</v>
      </c>
      <c r="K164" s="59" t="e">
        <f>+VLOOKUP($X164,Vector!$A:$P,2,0)</f>
        <v>#N/A</v>
      </c>
      <c r="L164" s="59" t="e">
        <f>VLOOKUP(VLOOKUP($X164,Vector!$A:$P,5,0),Catalogos!K:L,2,0)</f>
        <v>#N/A</v>
      </c>
      <c r="M164" s="55" t="str">
        <f>IFERROR(VLOOKUP($F164,Catalogos!$A:$B,2,0),"VII")</f>
        <v>VII</v>
      </c>
      <c r="N164" s="58" t="e">
        <f>VLOOKUP(MIN(IFERROR(VLOOKUP(T164,Catalogos!$F:$G,2,0),200),IFERROR(VLOOKUP(U164,Catalogos!$F:$G,2,0),200),IFERROR(VLOOKUP(V164,Catalogos!$F:$G,2,0),200),IFERROR(VLOOKUP(W164,Catalogos!$F:$G,2,0),200)),Catalogos!$G$30:$H$57,2,0)</f>
        <v>#N/A</v>
      </c>
      <c r="O164" s="55" t="e">
        <f>VLOOKUP($F164,Catalogos!$A:$C,3,0)</f>
        <v>#N/A</v>
      </c>
      <c r="P164" s="14" t="e">
        <f t="shared" si="0"/>
        <v>#N/A</v>
      </c>
      <c r="Q164" s="20">
        <f t="shared" si="1"/>
        <v>0</v>
      </c>
      <c r="R164" s="20" t="e">
        <f t="shared" si="2"/>
        <v>#N/A</v>
      </c>
      <c r="S164" s="20" t="s">
        <v>194</v>
      </c>
      <c r="T164" s="67" t="e">
        <f>VLOOKUP($X164,Vector!$A:$I,6,0)</f>
        <v>#N/A</v>
      </c>
      <c r="U164" s="67" t="e">
        <f>VLOOKUP($X164,Vector!$A:$I,7,0)</f>
        <v>#N/A</v>
      </c>
      <c r="V164" s="67" t="e">
        <f>VLOOKUP($X164,Vector!$A:$I,8,0)</f>
        <v>#N/A</v>
      </c>
      <c r="W164" s="67" t="e">
        <f>VLOOKUP($X164,Vector!$A:$I,9,0)</f>
        <v>#N/A</v>
      </c>
      <c r="X164" s="13" t="str">
        <f t="shared" si="3"/>
        <v/>
      </c>
    </row>
    <row r="165" spans="10:24" x14ac:dyDescent="0.25">
      <c r="J165" s="59" t="e">
        <f>+VLOOKUP($X165,Vector!$A:$P,4,0)-$A165</f>
        <v>#N/A</v>
      </c>
      <c r="K165" s="59" t="e">
        <f>+VLOOKUP($X165,Vector!$A:$P,2,0)</f>
        <v>#N/A</v>
      </c>
      <c r="L165" s="59" t="e">
        <f>VLOOKUP(VLOOKUP($X165,Vector!$A:$P,5,0),Catalogos!K:L,2,0)</f>
        <v>#N/A</v>
      </c>
      <c r="M165" s="55" t="str">
        <f>IFERROR(VLOOKUP($F165,Catalogos!$A:$B,2,0),"VII")</f>
        <v>VII</v>
      </c>
      <c r="N165" s="58" t="e">
        <f>VLOOKUP(MIN(IFERROR(VLOOKUP(T165,Catalogos!$F:$G,2,0),200),IFERROR(VLOOKUP(U165,Catalogos!$F:$G,2,0),200),IFERROR(VLOOKUP(V165,Catalogos!$F:$G,2,0),200),IFERROR(VLOOKUP(W165,Catalogos!$F:$G,2,0),200)),Catalogos!$G$30:$H$57,2,0)</f>
        <v>#N/A</v>
      </c>
      <c r="O165" s="55" t="e">
        <f>VLOOKUP($F165,Catalogos!$A:$C,3,0)</f>
        <v>#N/A</v>
      </c>
      <c r="P165" s="14" t="e">
        <f t="shared" si="0"/>
        <v>#N/A</v>
      </c>
      <c r="Q165" s="20">
        <f t="shared" si="1"/>
        <v>0</v>
      </c>
      <c r="R165" s="20" t="e">
        <f t="shared" si="2"/>
        <v>#N/A</v>
      </c>
      <c r="S165" s="20" t="s">
        <v>194</v>
      </c>
      <c r="T165" s="67" t="e">
        <f>VLOOKUP($X165,Vector!$A:$I,6,0)</f>
        <v>#N/A</v>
      </c>
      <c r="U165" s="67" t="e">
        <f>VLOOKUP($X165,Vector!$A:$I,7,0)</f>
        <v>#N/A</v>
      </c>
      <c r="V165" s="67" t="e">
        <f>VLOOKUP($X165,Vector!$A:$I,8,0)</f>
        <v>#N/A</v>
      </c>
      <c r="W165" s="67" t="e">
        <f>VLOOKUP($X165,Vector!$A:$I,9,0)</f>
        <v>#N/A</v>
      </c>
      <c r="X165" s="13" t="str">
        <f t="shared" si="3"/>
        <v/>
      </c>
    </row>
    <row r="166" spans="10:24" x14ac:dyDescent="0.25">
      <c r="J166" s="59" t="e">
        <f>+VLOOKUP($X166,Vector!$A:$P,4,0)-$A166</f>
        <v>#N/A</v>
      </c>
      <c r="K166" s="59" t="e">
        <f>+VLOOKUP($X166,Vector!$A:$P,2,0)</f>
        <v>#N/A</v>
      </c>
      <c r="L166" s="59" t="e">
        <f>VLOOKUP(VLOOKUP($X166,Vector!$A:$P,5,0),Catalogos!K:L,2,0)</f>
        <v>#N/A</v>
      </c>
      <c r="M166" s="55" t="str">
        <f>IFERROR(VLOOKUP($F166,Catalogos!$A:$B,2,0),"VII")</f>
        <v>VII</v>
      </c>
      <c r="N166" s="58" t="e">
        <f>VLOOKUP(MIN(IFERROR(VLOOKUP(T166,Catalogos!$F:$G,2,0),200),IFERROR(VLOOKUP(U166,Catalogos!$F:$G,2,0),200),IFERROR(VLOOKUP(V166,Catalogos!$F:$G,2,0),200),IFERROR(VLOOKUP(W166,Catalogos!$F:$G,2,0),200)),Catalogos!$G$30:$H$57,2,0)</f>
        <v>#N/A</v>
      </c>
      <c r="O166" s="55" t="e">
        <f>VLOOKUP($F166,Catalogos!$A:$C,3,0)</f>
        <v>#N/A</v>
      </c>
      <c r="P166" s="14" t="e">
        <f t="shared" si="0"/>
        <v>#N/A</v>
      </c>
      <c r="Q166" s="20">
        <f t="shared" si="1"/>
        <v>0</v>
      </c>
      <c r="R166" s="20" t="e">
        <f t="shared" si="2"/>
        <v>#N/A</v>
      </c>
      <c r="S166" s="20" t="s">
        <v>194</v>
      </c>
      <c r="T166" s="67" t="e">
        <f>VLOOKUP($X166,Vector!$A:$I,6,0)</f>
        <v>#N/A</v>
      </c>
      <c r="U166" s="67" t="e">
        <f>VLOOKUP($X166,Vector!$A:$I,7,0)</f>
        <v>#N/A</v>
      </c>
      <c r="V166" s="67" t="e">
        <f>VLOOKUP($X166,Vector!$A:$I,8,0)</f>
        <v>#N/A</v>
      </c>
      <c r="W166" s="67" t="e">
        <f>VLOOKUP($X166,Vector!$A:$I,9,0)</f>
        <v>#N/A</v>
      </c>
      <c r="X166" s="13" t="str">
        <f t="shared" si="3"/>
        <v/>
      </c>
    </row>
    <row r="167" spans="10:24" x14ac:dyDescent="0.25">
      <c r="J167" s="59" t="e">
        <f>+VLOOKUP($X167,Vector!$A:$P,4,0)-$A167</f>
        <v>#N/A</v>
      </c>
      <c r="K167" s="59" t="e">
        <f>+VLOOKUP($X167,Vector!$A:$P,2,0)</f>
        <v>#N/A</v>
      </c>
      <c r="L167" s="59" t="e">
        <f>VLOOKUP(VLOOKUP($X167,Vector!$A:$P,5,0),Catalogos!K:L,2,0)</f>
        <v>#N/A</v>
      </c>
      <c r="M167" s="55" t="str">
        <f>IFERROR(VLOOKUP($F167,Catalogos!$A:$B,2,0),"VII")</f>
        <v>VII</v>
      </c>
      <c r="N167" s="58" t="e">
        <f>VLOOKUP(MIN(IFERROR(VLOOKUP(T167,Catalogos!$F:$G,2,0),200),IFERROR(VLOOKUP(U167,Catalogos!$F:$G,2,0),200),IFERROR(VLOOKUP(V167,Catalogos!$F:$G,2,0),200),IFERROR(VLOOKUP(W167,Catalogos!$F:$G,2,0),200)),Catalogos!$G$30:$H$57,2,0)</f>
        <v>#N/A</v>
      </c>
      <c r="O167" s="55" t="e">
        <f>VLOOKUP($F167,Catalogos!$A:$C,3,0)</f>
        <v>#N/A</v>
      </c>
      <c r="P167" s="14" t="e">
        <f t="shared" si="0"/>
        <v>#N/A</v>
      </c>
      <c r="Q167" s="20">
        <f t="shared" si="1"/>
        <v>0</v>
      </c>
      <c r="R167" s="20" t="e">
        <f t="shared" si="2"/>
        <v>#N/A</v>
      </c>
      <c r="S167" s="20" t="s">
        <v>194</v>
      </c>
      <c r="T167" s="67" t="e">
        <f>VLOOKUP($X167,Vector!$A:$I,6,0)</f>
        <v>#N/A</v>
      </c>
      <c r="U167" s="67" t="e">
        <f>VLOOKUP($X167,Vector!$A:$I,7,0)</f>
        <v>#N/A</v>
      </c>
      <c r="V167" s="67" t="e">
        <f>VLOOKUP($X167,Vector!$A:$I,8,0)</f>
        <v>#N/A</v>
      </c>
      <c r="W167" s="67" t="e">
        <f>VLOOKUP($X167,Vector!$A:$I,9,0)</f>
        <v>#N/A</v>
      </c>
      <c r="X167" s="13" t="str">
        <f t="shared" si="3"/>
        <v/>
      </c>
    </row>
    <row r="168" spans="10:24" x14ac:dyDescent="0.25">
      <c r="J168" s="59" t="e">
        <f>+VLOOKUP($X168,Vector!$A:$P,4,0)-$A168</f>
        <v>#N/A</v>
      </c>
      <c r="K168" s="59" t="e">
        <f>+VLOOKUP($X168,Vector!$A:$P,2,0)</f>
        <v>#N/A</v>
      </c>
      <c r="L168" s="59" t="e">
        <f>VLOOKUP(VLOOKUP($X168,Vector!$A:$P,5,0),Catalogos!K:L,2,0)</f>
        <v>#N/A</v>
      </c>
      <c r="M168" s="55" t="str">
        <f>IFERROR(VLOOKUP($F168,Catalogos!$A:$B,2,0),"VII")</f>
        <v>VII</v>
      </c>
      <c r="N168" s="58" t="e">
        <f>VLOOKUP(MIN(IFERROR(VLOOKUP(T168,Catalogos!$F:$G,2,0),200),IFERROR(VLOOKUP(U168,Catalogos!$F:$G,2,0),200),IFERROR(VLOOKUP(V168,Catalogos!$F:$G,2,0),200),IFERROR(VLOOKUP(W168,Catalogos!$F:$G,2,0),200)),Catalogos!$G$30:$H$57,2,0)</f>
        <v>#N/A</v>
      </c>
      <c r="O168" s="55" t="e">
        <f>VLOOKUP($F168,Catalogos!$A:$C,3,0)</f>
        <v>#N/A</v>
      </c>
      <c r="P168" s="14" t="e">
        <f t="shared" si="0"/>
        <v>#N/A</v>
      </c>
      <c r="Q168" s="20">
        <f t="shared" si="1"/>
        <v>0</v>
      </c>
      <c r="R168" s="20" t="e">
        <f t="shared" si="2"/>
        <v>#N/A</v>
      </c>
      <c r="S168" s="20" t="s">
        <v>194</v>
      </c>
      <c r="T168" s="67" t="e">
        <f>VLOOKUP($X168,Vector!$A:$I,6,0)</f>
        <v>#N/A</v>
      </c>
      <c r="U168" s="67" t="e">
        <f>VLOOKUP($X168,Vector!$A:$I,7,0)</f>
        <v>#N/A</v>
      </c>
      <c r="V168" s="67" t="e">
        <f>VLOOKUP($X168,Vector!$A:$I,8,0)</f>
        <v>#N/A</v>
      </c>
      <c r="W168" s="67" t="e">
        <f>VLOOKUP($X168,Vector!$A:$I,9,0)</f>
        <v>#N/A</v>
      </c>
      <c r="X168" s="13" t="str">
        <f t="shared" si="3"/>
        <v/>
      </c>
    </row>
    <row r="169" spans="10:24" x14ac:dyDescent="0.25">
      <c r="J169" s="59" t="e">
        <f>+VLOOKUP($X169,Vector!$A:$P,4,0)-$A169</f>
        <v>#N/A</v>
      </c>
      <c r="K169" s="59" t="e">
        <f>+VLOOKUP($X169,Vector!$A:$P,2,0)</f>
        <v>#N/A</v>
      </c>
      <c r="L169" s="59" t="e">
        <f>VLOOKUP(VLOOKUP($X169,Vector!$A:$P,5,0),Catalogos!K:L,2,0)</f>
        <v>#N/A</v>
      </c>
      <c r="M169" s="55" t="str">
        <f>IFERROR(VLOOKUP($F169,Catalogos!$A:$B,2,0),"VII")</f>
        <v>VII</v>
      </c>
      <c r="N169" s="58" t="e">
        <f>VLOOKUP(MIN(IFERROR(VLOOKUP(T169,Catalogos!$F:$G,2,0),200),IFERROR(VLOOKUP(U169,Catalogos!$F:$G,2,0),200),IFERROR(VLOOKUP(V169,Catalogos!$F:$G,2,0),200),IFERROR(VLOOKUP(W169,Catalogos!$F:$G,2,0),200)),Catalogos!$G$30:$H$57,2,0)</f>
        <v>#N/A</v>
      </c>
      <c r="O169" s="55" t="e">
        <f>VLOOKUP($F169,Catalogos!$A:$C,3,0)</f>
        <v>#N/A</v>
      </c>
      <c r="P169" s="14" t="e">
        <f t="shared" si="0"/>
        <v>#N/A</v>
      </c>
      <c r="Q169" s="20">
        <f t="shared" si="1"/>
        <v>0</v>
      </c>
      <c r="R169" s="20" t="e">
        <f t="shared" si="2"/>
        <v>#N/A</v>
      </c>
      <c r="S169" s="20" t="s">
        <v>194</v>
      </c>
      <c r="T169" s="67" t="e">
        <f>VLOOKUP($X169,Vector!$A:$I,6,0)</f>
        <v>#N/A</v>
      </c>
      <c r="U169" s="67" t="e">
        <f>VLOOKUP($X169,Vector!$A:$I,7,0)</f>
        <v>#N/A</v>
      </c>
      <c r="V169" s="67" t="e">
        <f>VLOOKUP($X169,Vector!$A:$I,8,0)</f>
        <v>#N/A</v>
      </c>
      <c r="W169" s="67" t="e">
        <f>VLOOKUP($X169,Vector!$A:$I,9,0)</f>
        <v>#N/A</v>
      </c>
      <c r="X169" s="13" t="str">
        <f t="shared" si="3"/>
        <v/>
      </c>
    </row>
    <row r="170" spans="10:24" x14ac:dyDescent="0.25">
      <c r="J170" s="59" t="e">
        <f>+VLOOKUP($X170,Vector!$A:$P,4,0)-$A170</f>
        <v>#N/A</v>
      </c>
      <c r="K170" s="59" t="e">
        <f>+VLOOKUP($X170,Vector!$A:$P,2,0)</f>
        <v>#N/A</v>
      </c>
      <c r="L170" s="59" t="e">
        <f>VLOOKUP(VLOOKUP($X170,Vector!$A:$P,5,0),Catalogos!K:L,2,0)</f>
        <v>#N/A</v>
      </c>
      <c r="M170" s="55" t="str">
        <f>IFERROR(VLOOKUP($F170,Catalogos!$A:$B,2,0),"VII")</f>
        <v>VII</v>
      </c>
      <c r="N170" s="58" t="e">
        <f>VLOOKUP(MIN(IFERROR(VLOOKUP(T170,Catalogos!$F:$G,2,0),200),IFERROR(VLOOKUP(U170,Catalogos!$F:$G,2,0),200),IFERROR(VLOOKUP(V170,Catalogos!$F:$G,2,0),200),IFERROR(VLOOKUP(W170,Catalogos!$F:$G,2,0),200)),Catalogos!$G$30:$H$57,2,0)</f>
        <v>#N/A</v>
      </c>
      <c r="O170" s="55" t="e">
        <f>VLOOKUP($F170,Catalogos!$A:$C,3,0)</f>
        <v>#N/A</v>
      </c>
      <c r="P170" s="14" t="e">
        <f t="shared" si="0"/>
        <v>#N/A</v>
      </c>
      <c r="Q170" s="20">
        <f t="shared" si="1"/>
        <v>0</v>
      </c>
      <c r="R170" s="20" t="e">
        <f t="shared" si="2"/>
        <v>#N/A</v>
      </c>
      <c r="S170" s="20" t="s">
        <v>194</v>
      </c>
      <c r="T170" s="67" t="e">
        <f>VLOOKUP($X170,Vector!$A:$I,6,0)</f>
        <v>#N/A</v>
      </c>
      <c r="U170" s="67" t="e">
        <f>VLOOKUP($X170,Vector!$A:$I,7,0)</f>
        <v>#N/A</v>
      </c>
      <c r="V170" s="67" t="e">
        <f>VLOOKUP($X170,Vector!$A:$I,8,0)</f>
        <v>#N/A</v>
      </c>
      <c r="W170" s="67" t="e">
        <f>VLOOKUP($X170,Vector!$A:$I,9,0)</f>
        <v>#N/A</v>
      </c>
      <c r="X170" s="13" t="str">
        <f t="shared" si="3"/>
        <v/>
      </c>
    </row>
    <row r="171" spans="10:24" x14ac:dyDescent="0.25">
      <c r="J171" s="59" t="e">
        <f>+VLOOKUP($X171,Vector!$A:$P,4,0)-$A171</f>
        <v>#N/A</v>
      </c>
      <c r="K171" s="59" t="e">
        <f>+VLOOKUP($X171,Vector!$A:$P,2,0)</f>
        <v>#N/A</v>
      </c>
      <c r="L171" s="59" t="e">
        <f>VLOOKUP(VLOOKUP($X171,Vector!$A:$P,5,0),Catalogos!K:L,2,0)</f>
        <v>#N/A</v>
      </c>
      <c r="M171" s="55" t="str">
        <f>IFERROR(VLOOKUP($F171,Catalogos!$A:$B,2,0),"VII")</f>
        <v>VII</v>
      </c>
      <c r="N171" s="58" t="e">
        <f>VLOOKUP(MIN(IFERROR(VLOOKUP(T171,Catalogos!$F:$G,2,0),200),IFERROR(VLOOKUP(U171,Catalogos!$F:$G,2,0),200),IFERROR(VLOOKUP(V171,Catalogos!$F:$G,2,0),200),IFERROR(VLOOKUP(W171,Catalogos!$F:$G,2,0),200)),Catalogos!$G$30:$H$57,2,0)</f>
        <v>#N/A</v>
      </c>
      <c r="O171" s="55" t="e">
        <f>VLOOKUP($F171,Catalogos!$A:$C,3,0)</f>
        <v>#N/A</v>
      </c>
      <c r="P171" s="14" t="e">
        <f t="shared" si="0"/>
        <v>#N/A</v>
      </c>
      <c r="Q171" s="20">
        <f t="shared" si="1"/>
        <v>0</v>
      </c>
      <c r="R171" s="20" t="e">
        <f t="shared" si="2"/>
        <v>#N/A</v>
      </c>
      <c r="S171" s="20" t="s">
        <v>194</v>
      </c>
      <c r="T171" s="67" t="e">
        <f>VLOOKUP($X171,Vector!$A:$I,6,0)</f>
        <v>#N/A</v>
      </c>
      <c r="U171" s="67" t="e">
        <f>VLOOKUP($X171,Vector!$A:$I,7,0)</f>
        <v>#N/A</v>
      </c>
      <c r="V171" s="67" t="e">
        <f>VLOOKUP($X171,Vector!$A:$I,8,0)</f>
        <v>#N/A</v>
      </c>
      <c r="W171" s="67" t="e">
        <f>VLOOKUP($X171,Vector!$A:$I,9,0)</f>
        <v>#N/A</v>
      </c>
      <c r="X171" s="13" t="str">
        <f t="shared" si="3"/>
        <v/>
      </c>
    </row>
    <row r="172" spans="10:24" x14ac:dyDescent="0.25">
      <c r="J172" s="59" t="e">
        <f>+VLOOKUP($X172,Vector!$A:$P,4,0)-$A172</f>
        <v>#N/A</v>
      </c>
      <c r="K172" s="59" t="e">
        <f>+VLOOKUP($X172,Vector!$A:$P,2,0)</f>
        <v>#N/A</v>
      </c>
      <c r="L172" s="59" t="e">
        <f>VLOOKUP(VLOOKUP($X172,Vector!$A:$P,5,0),Catalogos!K:L,2,0)</f>
        <v>#N/A</v>
      </c>
      <c r="M172" s="55" t="str">
        <f>IFERROR(VLOOKUP($F172,Catalogos!$A:$B,2,0),"VII")</f>
        <v>VII</v>
      </c>
      <c r="N172" s="58" t="e">
        <f>VLOOKUP(MIN(IFERROR(VLOOKUP(T172,Catalogos!$F:$G,2,0),200),IFERROR(VLOOKUP(U172,Catalogos!$F:$G,2,0),200),IFERROR(VLOOKUP(V172,Catalogos!$F:$G,2,0),200),IFERROR(VLOOKUP(W172,Catalogos!$F:$G,2,0),200)),Catalogos!$G$30:$H$57,2,0)</f>
        <v>#N/A</v>
      </c>
      <c r="O172" s="55" t="e">
        <f>VLOOKUP($F172,Catalogos!$A:$C,3,0)</f>
        <v>#N/A</v>
      </c>
      <c r="P172" s="14" t="e">
        <f t="shared" si="0"/>
        <v>#N/A</v>
      </c>
      <c r="Q172" s="20">
        <f t="shared" si="1"/>
        <v>0</v>
      </c>
      <c r="R172" s="20" t="e">
        <f t="shared" si="2"/>
        <v>#N/A</v>
      </c>
      <c r="S172" s="20" t="s">
        <v>194</v>
      </c>
      <c r="T172" s="67" t="e">
        <f>VLOOKUP($X172,Vector!$A:$I,6,0)</f>
        <v>#N/A</v>
      </c>
      <c r="U172" s="67" t="e">
        <f>VLOOKUP($X172,Vector!$A:$I,7,0)</f>
        <v>#N/A</v>
      </c>
      <c r="V172" s="67" t="e">
        <f>VLOOKUP($X172,Vector!$A:$I,8,0)</f>
        <v>#N/A</v>
      </c>
      <c r="W172" s="67" t="e">
        <f>VLOOKUP($X172,Vector!$A:$I,9,0)</f>
        <v>#N/A</v>
      </c>
      <c r="X172" s="13" t="str">
        <f t="shared" si="3"/>
        <v/>
      </c>
    </row>
    <row r="173" spans="10:24" x14ac:dyDescent="0.25">
      <c r="J173" s="59" t="e">
        <f>+VLOOKUP($X173,Vector!$A:$P,4,0)-$A173</f>
        <v>#N/A</v>
      </c>
      <c r="K173" s="59" t="e">
        <f>+VLOOKUP($X173,Vector!$A:$P,2,0)</f>
        <v>#N/A</v>
      </c>
      <c r="L173" s="59" t="e">
        <f>VLOOKUP(VLOOKUP($X173,Vector!$A:$P,5,0),Catalogos!K:L,2,0)</f>
        <v>#N/A</v>
      </c>
      <c r="M173" s="55" t="str">
        <f>IFERROR(VLOOKUP($F173,Catalogos!$A:$B,2,0),"VII")</f>
        <v>VII</v>
      </c>
      <c r="N173" s="58" t="e">
        <f>VLOOKUP(MIN(IFERROR(VLOOKUP(T173,Catalogos!$F:$G,2,0),200),IFERROR(VLOOKUP(U173,Catalogos!$F:$G,2,0),200),IFERROR(VLOOKUP(V173,Catalogos!$F:$G,2,0),200),IFERROR(VLOOKUP(W173,Catalogos!$F:$G,2,0),200)),Catalogos!$G$30:$H$57,2,0)</f>
        <v>#N/A</v>
      </c>
      <c r="O173" s="55" t="e">
        <f>VLOOKUP($F173,Catalogos!$A:$C,3,0)</f>
        <v>#N/A</v>
      </c>
      <c r="P173" s="14" t="e">
        <f t="shared" si="0"/>
        <v>#N/A</v>
      </c>
      <c r="Q173" s="20">
        <f t="shared" si="1"/>
        <v>0</v>
      </c>
      <c r="R173" s="20" t="e">
        <f t="shared" si="2"/>
        <v>#N/A</v>
      </c>
      <c r="S173" s="20" t="s">
        <v>194</v>
      </c>
      <c r="T173" s="67" t="e">
        <f>VLOOKUP($X173,Vector!$A:$I,6,0)</f>
        <v>#N/A</v>
      </c>
      <c r="U173" s="67" t="e">
        <f>VLOOKUP($X173,Vector!$A:$I,7,0)</f>
        <v>#N/A</v>
      </c>
      <c r="V173" s="67" t="e">
        <f>VLOOKUP($X173,Vector!$A:$I,8,0)</f>
        <v>#N/A</v>
      </c>
      <c r="W173" s="67" t="e">
        <f>VLOOKUP($X173,Vector!$A:$I,9,0)</f>
        <v>#N/A</v>
      </c>
      <c r="X173" s="13" t="str">
        <f t="shared" si="3"/>
        <v/>
      </c>
    </row>
    <row r="174" spans="10:24" x14ac:dyDescent="0.25">
      <c r="J174" s="59" t="e">
        <f>+VLOOKUP($X174,Vector!$A:$P,4,0)-$A174</f>
        <v>#N/A</v>
      </c>
      <c r="K174" s="59" t="e">
        <f>+VLOOKUP($X174,Vector!$A:$P,2,0)</f>
        <v>#N/A</v>
      </c>
      <c r="L174" s="59" t="e">
        <f>VLOOKUP(VLOOKUP($X174,Vector!$A:$P,5,0),Catalogos!K:L,2,0)</f>
        <v>#N/A</v>
      </c>
      <c r="M174" s="55" t="str">
        <f>IFERROR(VLOOKUP($F174,Catalogos!$A:$B,2,0),"VII")</f>
        <v>VII</v>
      </c>
      <c r="N174" s="58" t="e">
        <f>VLOOKUP(MIN(IFERROR(VLOOKUP(T174,Catalogos!$F:$G,2,0),200),IFERROR(VLOOKUP(U174,Catalogos!$F:$G,2,0),200),IFERROR(VLOOKUP(V174,Catalogos!$F:$G,2,0),200),IFERROR(VLOOKUP(W174,Catalogos!$F:$G,2,0),200)),Catalogos!$G$30:$H$57,2,0)</f>
        <v>#N/A</v>
      </c>
      <c r="O174" s="55" t="e">
        <f>VLOOKUP($F174,Catalogos!$A:$C,3,0)</f>
        <v>#N/A</v>
      </c>
      <c r="P174" s="14" t="e">
        <f t="shared" si="0"/>
        <v>#N/A</v>
      </c>
      <c r="Q174" s="20">
        <f t="shared" si="1"/>
        <v>0</v>
      </c>
      <c r="R174" s="20" t="e">
        <f t="shared" si="2"/>
        <v>#N/A</v>
      </c>
      <c r="S174" s="20" t="s">
        <v>194</v>
      </c>
      <c r="T174" s="67" t="e">
        <f>VLOOKUP($X174,Vector!$A:$I,6,0)</f>
        <v>#N/A</v>
      </c>
      <c r="U174" s="67" t="e">
        <f>VLOOKUP($X174,Vector!$A:$I,7,0)</f>
        <v>#N/A</v>
      </c>
      <c r="V174" s="67" t="e">
        <f>VLOOKUP($X174,Vector!$A:$I,8,0)</f>
        <v>#N/A</v>
      </c>
      <c r="W174" s="67" t="e">
        <f>VLOOKUP($X174,Vector!$A:$I,9,0)</f>
        <v>#N/A</v>
      </c>
      <c r="X174" s="13" t="str">
        <f t="shared" si="3"/>
        <v/>
      </c>
    </row>
    <row r="175" spans="10:24" x14ac:dyDescent="0.25">
      <c r="J175" s="59" t="e">
        <f>+VLOOKUP($X175,Vector!$A:$P,4,0)-$A175</f>
        <v>#N/A</v>
      </c>
      <c r="K175" s="59" t="e">
        <f>+VLOOKUP($X175,Vector!$A:$P,2,0)</f>
        <v>#N/A</v>
      </c>
      <c r="L175" s="59" t="e">
        <f>VLOOKUP(VLOOKUP($X175,Vector!$A:$P,5,0),Catalogos!K:L,2,0)</f>
        <v>#N/A</v>
      </c>
      <c r="M175" s="55" t="str">
        <f>IFERROR(VLOOKUP($F175,Catalogos!$A:$B,2,0),"VII")</f>
        <v>VII</v>
      </c>
      <c r="N175" s="58" t="e">
        <f>VLOOKUP(MIN(IFERROR(VLOOKUP(T175,Catalogos!$F:$G,2,0),200),IFERROR(VLOOKUP(U175,Catalogos!$F:$G,2,0),200),IFERROR(VLOOKUP(V175,Catalogos!$F:$G,2,0),200),IFERROR(VLOOKUP(W175,Catalogos!$F:$G,2,0),200)),Catalogos!$G$30:$H$57,2,0)</f>
        <v>#N/A</v>
      </c>
      <c r="O175" s="55" t="e">
        <f>VLOOKUP($F175,Catalogos!$A:$C,3,0)</f>
        <v>#N/A</v>
      </c>
      <c r="P175" s="14" t="e">
        <f t="shared" ref="P175:P238" si="4">+K175*D175</f>
        <v>#N/A</v>
      </c>
      <c r="Q175" s="20">
        <f t="shared" ref="Q175:Q238" si="5">+H175-A175</f>
        <v>0</v>
      </c>
      <c r="R175" s="20" t="e">
        <f t="shared" ref="R175:R238" si="6">+J175-A175</f>
        <v>#N/A</v>
      </c>
      <c r="S175" s="20" t="s">
        <v>194</v>
      </c>
      <c r="T175" s="67" t="e">
        <f>VLOOKUP($X175,Vector!$A:$I,6,0)</f>
        <v>#N/A</v>
      </c>
      <c r="U175" s="67" t="e">
        <f>VLOOKUP($X175,Vector!$A:$I,7,0)</f>
        <v>#N/A</v>
      </c>
      <c r="V175" s="67" t="e">
        <f>VLOOKUP($X175,Vector!$A:$I,8,0)</f>
        <v>#N/A</v>
      </c>
      <c r="W175" s="67" t="e">
        <f>VLOOKUP($X175,Vector!$A:$I,9,0)</f>
        <v>#N/A</v>
      </c>
      <c r="X175" s="13" t="str">
        <f t="shared" ref="X175:X238" si="7">E175&amp;F175&amp;G175</f>
        <v/>
      </c>
    </row>
    <row r="176" spans="10:24" x14ac:dyDescent="0.25">
      <c r="J176" s="59" t="e">
        <f>+VLOOKUP($X176,Vector!$A:$P,4,0)-$A176</f>
        <v>#N/A</v>
      </c>
      <c r="K176" s="59" t="e">
        <f>+VLOOKUP($X176,Vector!$A:$P,2,0)</f>
        <v>#N/A</v>
      </c>
      <c r="L176" s="59" t="e">
        <f>VLOOKUP(VLOOKUP($X176,Vector!$A:$P,5,0),Catalogos!K:L,2,0)</f>
        <v>#N/A</v>
      </c>
      <c r="M176" s="55" t="str">
        <f>IFERROR(VLOOKUP($F176,Catalogos!$A:$B,2,0),"VII")</f>
        <v>VII</v>
      </c>
      <c r="N176" s="58" t="e">
        <f>VLOOKUP(MIN(IFERROR(VLOOKUP(T176,Catalogos!$F:$G,2,0),200),IFERROR(VLOOKUP(U176,Catalogos!$F:$G,2,0),200),IFERROR(VLOOKUP(V176,Catalogos!$F:$G,2,0),200),IFERROR(VLOOKUP(W176,Catalogos!$F:$G,2,0),200)),Catalogos!$G$30:$H$57,2,0)</f>
        <v>#N/A</v>
      </c>
      <c r="O176" s="55" t="e">
        <f>VLOOKUP($F176,Catalogos!$A:$C,3,0)</f>
        <v>#N/A</v>
      </c>
      <c r="P176" s="14" t="e">
        <f t="shared" si="4"/>
        <v>#N/A</v>
      </c>
      <c r="Q176" s="20">
        <f t="shared" si="5"/>
        <v>0</v>
      </c>
      <c r="R176" s="20" t="e">
        <f t="shared" si="6"/>
        <v>#N/A</v>
      </c>
      <c r="S176" s="20" t="s">
        <v>194</v>
      </c>
      <c r="T176" s="67" t="e">
        <f>VLOOKUP($X176,Vector!$A:$I,6,0)</f>
        <v>#N/A</v>
      </c>
      <c r="U176" s="67" t="e">
        <f>VLOOKUP($X176,Vector!$A:$I,7,0)</f>
        <v>#N/A</v>
      </c>
      <c r="V176" s="67" t="e">
        <f>VLOOKUP($X176,Vector!$A:$I,8,0)</f>
        <v>#N/A</v>
      </c>
      <c r="W176" s="67" t="e">
        <f>VLOOKUP($X176,Vector!$A:$I,9,0)</f>
        <v>#N/A</v>
      </c>
      <c r="X176" s="13" t="str">
        <f t="shared" si="7"/>
        <v/>
      </c>
    </row>
    <row r="177" spans="10:24" x14ac:dyDescent="0.25">
      <c r="J177" s="59" t="e">
        <f>+VLOOKUP($X177,Vector!$A:$P,4,0)-$A177</f>
        <v>#N/A</v>
      </c>
      <c r="K177" s="59" t="e">
        <f>+VLOOKUP($X177,Vector!$A:$P,2,0)</f>
        <v>#N/A</v>
      </c>
      <c r="L177" s="59" t="e">
        <f>VLOOKUP(VLOOKUP($X177,Vector!$A:$P,5,0),Catalogos!K:L,2,0)</f>
        <v>#N/A</v>
      </c>
      <c r="M177" s="55" t="str">
        <f>IFERROR(VLOOKUP($F177,Catalogos!$A:$B,2,0),"VII")</f>
        <v>VII</v>
      </c>
      <c r="N177" s="58" t="e">
        <f>VLOOKUP(MIN(IFERROR(VLOOKUP(T177,Catalogos!$F:$G,2,0),200),IFERROR(VLOOKUP(U177,Catalogos!$F:$G,2,0),200),IFERROR(VLOOKUP(V177,Catalogos!$F:$G,2,0),200),IFERROR(VLOOKUP(W177,Catalogos!$F:$G,2,0),200)),Catalogos!$G$30:$H$57,2,0)</f>
        <v>#N/A</v>
      </c>
      <c r="O177" s="55" t="e">
        <f>VLOOKUP($F177,Catalogos!$A:$C,3,0)</f>
        <v>#N/A</v>
      </c>
      <c r="P177" s="14" t="e">
        <f t="shared" si="4"/>
        <v>#N/A</v>
      </c>
      <c r="Q177" s="20">
        <f t="shared" si="5"/>
        <v>0</v>
      </c>
      <c r="R177" s="20" t="e">
        <f t="shared" si="6"/>
        <v>#N/A</v>
      </c>
      <c r="S177" s="20" t="s">
        <v>194</v>
      </c>
      <c r="T177" s="67" t="e">
        <f>VLOOKUP($X177,Vector!$A:$I,6,0)</f>
        <v>#N/A</v>
      </c>
      <c r="U177" s="67" t="e">
        <f>VLOOKUP($X177,Vector!$A:$I,7,0)</f>
        <v>#N/A</v>
      </c>
      <c r="V177" s="67" t="e">
        <f>VLOOKUP($X177,Vector!$A:$I,8,0)</f>
        <v>#N/A</v>
      </c>
      <c r="W177" s="67" t="e">
        <f>VLOOKUP($X177,Vector!$A:$I,9,0)</f>
        <v>#N/A</v>
      </c>
      <c r="X177" s="13" t="str">
        <f t="shared" si="7"/>
        <v/>
      </c>
    </row>
    <row r="178" spans="10:24" x14ac:dyDescent="0.25">
      <c r="J178" s="59" t="e">
        <f>+VLOOKUP($X178,Vector!$A:$P,4,0)-$A178</f>
        <v>#N/A</v>
      </c>
      <c r="K178" s="59" t="e">
        <f>+VLOOKUP($X178,Vector!$A:$P,2,0)</f>
        <v>#N/A</v>
      </c>
      <c r="L178" s="59" t="e">
        <f>VLOOKUP(VLOOKUP($X178,Vector!$A:$P,5,0),Catalogos!K:L,2,0)</f>
        <v>#N/A</v>
      </c>
      <c r="M178" s="55" t="str">
        <f>IFERROR(VLOOKUP($F178,Catalogos!$A:$B,2,0),"VII")</f>
        <v>VII</v>
      </c>
      <c r="N178" s="58" t="e">
        <f>VLOOKUP(MIN(IFERROR(VLOOKUP(T178,Catalogos!$F:$G,2,0),200),IFERROR(VLOOKUP(U178,Catalogos!$F:$G,2,0),200),IFERROR(VLOOKUP(V178,Catalogos!$F:$G,2,0),200),IFERROR(VLOOKUP(W178,Catalogos!$F:$G,2,0),200)),Catalogos!$G$30:$H$57,2,0)</f>
        <v>#N/A</v>
      </c>
      <c r="O178" s="55" t="e">
        <f>VLOOKUP($F178,Catalogos!$A:$C,3,0)</f>
        <v>#N/A</v>
      </c>
      <c r="P178" s="14" t="e">
        <f t="shared" si="4"/>
        <v>#N/A</v>
      </c>
      <c r="Q178" s="20">
        <f t="shared" si="5"/>
        <v>0</v>
      </c>
      <c r="R178" s="20" t="e">
        <f t="shared" si="6"/>
        <v>#N/A</v>
      </c>
      <c r="S178" s="20" t="s">
        <v>194</v>
      </c>
      <c r="T178" s="67" t="e">
        <f>VLOOKUP($X178,Vector!$A:$I,6,0)</f>
        <v>#N/A</v>
      </c>
      <c r="U178" s="67" t="e">
        <f>VLOOKUP($X178,Vector!$A:$I,7,0)</f>
        <v>#N/A</v>
      </c>
      <c r="V178" s="67" t="e">
        <f>VLOOKUP($X178,Vector!$A:$I,8,0)</f>
        <v>#N/A</v>
      </c>
      <c r="W178" s="67" t="e">
        <f>VLOOKUP($X178,Vector!$A:$I,9,0)</f>
        <v>#N/A</v>
      </c>
      <c r="X178" s="13" t="str">
        <f t="shared" si="7"/>
        <v/>
      </c>
    </row>
    <row r="179" spans="10:24" x14ac:dyDescent="0.25">
      <c r="J179" s="59" t="e">
        <f>+VLOOKUP($X179,Vector!$A:$P,4,0)-$A179</f>
        <v>#N/A</v>
      </c>
      <c r="K179" s="59" t="e">
        <f>+VLOOKUP($X179,Vector!$A:$P,2,0)</f>
        <v>#N/A</v>
      </c>
      <c r="L179" s="59" t="e">
        <f>VLOOKUP(VLOOKUP($X179,Vector!$A:$P,5,0),Catalogos!K:L,2,0)</f>
        <v>#N/A</v>
      </c>
      <c r="M179" s="55" t="str">
        <f>IFERROR(VLOOKUP($F179,Catalogos!$A:$B,2,0),"VII")</f>
        <v>VII</v>
      </c>
      <c r="N179" s="58" t="e">
        <f>VLOOKUP(MIN(IFERROR(VLOOKUP(T179,Catalogos!$F:$G,2,0),200),IFERROR(VLOOKUP(U179,Catalogos!$F:$G,2,0),200),IFERROR(VLOOKUP(V179,Catalogos!$F:$G,2,0),200),IFERROR(VLOOKUP(W179,Catalogos!$F:$G,2,0),200)),Catalogos!$G$30:$H$57,2,0)</f>
        <v>#N/A</v>
      </c>
      <c r="O179" s="55" t="e">
        <f>VLOOKUP($F179,Catalogos!$A:$C,3,0)</f>
        <v>#N/A</v>
      </c>
      <c r="P179" s="14" t="e">
        <f t="shared" si="4"/>
        <v>#N/A</v>
      </c>
      <c r="Q179" s="20">
        <f t="shared" si="5"/>
        <v>0</v>
      </c>
      <c r="R179" s="20" t="e">
        <f t="shared" si="6"/>
        <v>#N/A</v>
      </c>
      <c r="S179" s="20" t="s">
        <v>194</v>
      </c>
      <c r="T179" s="67" t="e">
        <f>VLOOKUP($X179,Vector!$A:$I,6,0)</f>
        <v>#N/A</v>
      </c>
      <c r="U179" s="67" t="e">
        <f>VLOOKUP($X179,Vector!$A:$I,7,0)</f>
        <v>#N/A</v>
      </c>
      <c r="V179" s="67" t="e">
        <f>VLOOKUP($X179,Vector!$A:$I,8,0)</f>
        <v>#N/A</v>
      </c>
      <c r="W179" s="67" t="e">
        <f>VLOOKUP($X179,Vector!$A:$I,9,0)</f>
        <v>#N/A</v>
      </c>
      <c r="X179" s="13" t="str">
        <f t="shared" si="7"/>
        <v/>
      </c>
    </row>
    <row r="180" spans="10:24" x14ac:dyDescent="0.25">
      <c r="J180" s="59" t="e">
        <f>+VLOOKUP($X180,Vector!$A:$P,4,0)-$A180</f>
        <v>#N/A</v>
      </c>
      <c r="K180" s="59" t="e">
        <f>+VLOOKUP($X180,Vector!$A:$P,2,0)</f>
        <v>#N/A</v>
      </c>
      <c r="L180" s="59" t="e">
        <f>VLOOKUP(VLOOKUP($X180,Vector!$A:$P,5,0),Catalogos!K:L,2,0)</f>
        <v>#N/A</v>
      </c>
      <c r="M180" s="55" t="str">
        <f>IFERROR(VLOOKUP($F180,Catalogos!$A:$B,2,0),"VII")</f>
        <v>VII</v>
      </c>
      <c r="N180" s="58" t="e">
        <f>VLOOKUP(MIN(IFERROR(VLOOKUP(T180,Catalogos!$F:$G,2,0),200),IFERROR(VLOOKUP(U180,Catalogos!$F:$G,2,0),200),IFERROR(VLOOKUP(V180,Catalogos!$F:$G,2,0),200),IFERROR(VLOOKUP(W180,Catalogos!$F:$G,2,0),200)),Catalogos!$G$30:$H$57,2,0)</f>
        <v>#N/A</v>
      </c>
      <c r="O180" s="55" t="e">
        <f>VLOOKUP($F180,Catalogos!$A:$C,3,0)</f>
        <v>#N/A</v>
      </c>
      <c r="P180" s="14" t="e">
        <f t="shared" si="4"/>
        <v>#N/A</v>
      </c>
      <c r="Q180" s="20">
        <f t="shared" si="5"/>
        <v>0</v>
      </c>
      <c r="R180" s="20" t="e">
        <f t="shared" si="6"/>
        <v>#N/A</v>
      </c>
      <c r="S180" s="20" t="s">
        <v>194</v>
      </c>
      <c r="T180" s="67" t="e">
        <f>VLOOKUP($X180,Vector!$A:$I,6,0)</f>
        <v>#N/A</v>
      </c>
      <c r="U180" s="67" t="e">
        <f>VLOOKUP($X180,Vector!$A:$I,7,0)</f>
        <v>#N/A</v>
      </c>
      <c r="V180" s="67" t="e">
        <f>VLOOKUP($X180,Vector!$A:$I,8,0)</f>
        <v>#N/A</v>
      </c>
      <c r="W180" s="67" t="e">
        <f>VLOOKUP($X180,Vector!$A:$I,9,0)</f>
        <v>#N/A</v>
      </c>
      <c r="X180" s="13" t="str">
        <f t="shared" si="7"/>
        <v/>
      </c>
    </row>
    <row r="181" spans="10:24" x14ac:dyDescent="0.25">
      <c r="J181" s="59" t="e">
        <f>+VLOOKUP($X181,Vector!$A:$P,4,0)-$A181</f>
        <v>#N/A</v>
      </c>
      <c r="K181" s="59" t="e">
        <f>+VLOOKUP($X181,Vector!$A:$P,2,0)</f>
        <v>#N/A</v>
      </c>
      <c r="L181" s="59" t="e">
        <f>VLOOKUP(VLOOKUP($X181,Vector!$A:$P,5,0),Catalogos!K:L,2,0)</f>
        <v>#N/A</v>
      </c>
      <c r="M181" s="55" t="str">
        <f>IFERROR(VLOOKUP($F181,Catalogos!$A:$B,2,0),"VII")</f>
        <v>VII</v>
      </c>
      <c r="N181" s="58" t="e">
        <f>VLOOKUP(MIN(IFERROR(VLOOKUP(T181,Catalogos!$F:$G,2,0),200),IFERROR(VLOOKUP(U181,Catalogos!$F:$G,2,0),200),IFERROR(VLOOKUP(V181,Catalogos!$F:$G,2,0),200),IFERROR(VLOOKUP(W181,Catalogos!$F:$G,2,0),200)),Catalogos!$G$30:$H$57,2,0)</f>
        <v>#N/A</v>
      </c>
      <c r="O181" s="55" t="e">
        <f>VLOOKUP($F181,Catalogos!$A:$C,3,0)</f>
        <v>#N/A</v>
      </c>
      <c r="P181" s="14" t="e">
        <f t="shared" si="4"/>
        <v>#N/A</v>
      </c>
      <c r="Q181" s="20">
        <f t="shared" si="5"/>
        <v>0</v>
      </c>
      <c r="R181" s="20" t="e">
        <f t="shared" si="6"/>
        <v>#N/A</v>
      </c>
      <c r="S181" s="20" t="s">
        <v>194</v>
      </c>
      <c r="T181" s="67" t="e">
        <f>VLOOKUP($X181,Vector!$A:$I,6,0)</f>
        <v>#N/A</v>
      </c>
      <c r="U181" s="67" t="e">
        <f>VLOOKUP($X181,Vector!$A:$I,7,0)</f>
        <v>#N/A</v>
      </c>
      <c r="V181" s="67" t="e">
        <f>VLOOKUP($X181,Vector!$A:$I,8,0)</f>
        <v>#N/A</v>
      </c>
      <c r="W181" s="67" t="e">
        <f>VLOOKUP($X181,Vector!$A:$I,9,0)</f>
        <v>#N/A</v>
      </c>
      <c r="X181" s="13" t="str">
        <f t="shared" si="7"/>
        <v/>
      </c>
    </row>
    <row r="182" spans="10:24" x14ac:dyDescent="0.25">
      <c r="J182" s="59" t="e">
        <f>+VLOOKUP($X182,Vector!$A:$P,4,0)-$A182</f>
        <v>#N/A</v>
      </c>
      <c r="K182" s="59" t="e">
        <f>+VLOOKUP($X182,Vector!$A:$P,2,0)</f>
        <v>#N/A</v>
      </c>
      <c r="L182" s="59" t="e">
        <f>VLOOKUP(VLOOKUP($X182,Vector!$A:$P,5,0),Catalogos!K:L,2,0)</f>
        <v>#N/A</v>
      </c>
      <c r="M182" s="55" t="str">
        <f>IFERROR(VLOOKUP($F182,Catalogos!$A:$B,2,0),"VII")</f>
        <v>VII</v>
      </c>
      <c r="N182" s="58" t="e">
        <f>VLOOKUP(MIN(IFERROR(VLOOKUP(T182,Catalogos!$F:$G,2,0),200),IFERROR(VLOOKUP(U182,Catalogos!$F:$G,2,0),200),IFERROR(VLOOKUP(V182,Catalogos!$F:$G,2,0),200),IFERROR(VLOOKUP(W182,Catalogos!$F:$G,2,0),200)),Catalogos!$G$30:$H$57,2,0)</f>
        <v>#N/A</v>
      </c>
      <c r="O182" s="55" t="e">
        <f>VLOOKUP($F182,Catalogos!$A:$C,3,0)</f>
        <v>#N/A</v>
      </c>
      <c r="P182" s="14" t="e">
        <f t="shared" si="4"/>
        <v>#N/A</v>
      </c>
      <c r="Q182" s="20">
        <f t="shared" si="5"/>
        <v>0</v>
      </c>
      <c r="R182" s="20" t="e">
        <f t="shared" si="6"/>
        <v>#N/A</v>
      </c>
      <c r="S182" s="20" t="s">
        <v>194</v>
      </c>
      <c r="T182" s="67" t="e">
        <f>VLOOKUP($X182,Vector!$A:$I,6,0)</f>
        <v>#N/A</v>
      </c>
      <c r="U182" s="67" t="e">
        <f>VLOOKUP($X182,Vector!$A:$I,7,0)</f>
        <v>#N/A</v>
      </c>
      <c r="V182" s="67" t="e">
        <f>VLOOKUP($X182,Vector!$A:$I,8,0)</f>
        <v>#N/A</v>
      </c>
      <c r="W182" s="67" t="e">
        <f>VLOOKUP($X182,Vector!$A:$I,9,0)</f>
        <v>#N/A</v>
      </c>
      <c r="X182" s="13" t="str">
        <f t="shared" si="7"/>
        <v/>
      </c>
    </row>
    <row r="183" spans="10:24" x14ac:dyDescent="0.25">
      <c r="J183" s="59" t="e">
        <f>+VLOOKUP($X183,Vector!$A:$P,4,0)-$A183</f>
        <v>#N/A</v>
      </c>
      <c r="K183" s="59" t="e">
        <f>+VLOOKUP($X183,Vector!$A:$P,2,0)</f>
        <v>#N/A</v>
      </c>
      <c r="L183" s="59" t="e">
        <f>VLOOKUP(VLOOKUP($X183,Vector!$A:$P,5,0),Catalogos!K:L,2,0)</f>
        <v>#N/A</v>
      </c>
      <c r="M183" s="55" t="str">
        <f>IFERROR(VLOOKUP($F183,Catalogos!$A:$B,2,0),"VII")</f>
        <v>VII</v>
      </c>
      <c r="N183" s="58" t="e">
        <f>VLOOKUP(MIN(IFERROR(VLOOKUP(T183,Catalogos!$F:$G,2,0),200),IFERROR(VLOOKUP(U183,Catalogos!$F:$G,2,0),200),IFERROR(VLOOKUP(V183,Catalogos!$F:$G,2,0),200),IFERROR(VLOOKUP(W183,Catalogos!$F:$G,2,0),200)),Catalogos!$G$30:$H$57,2,0)</f>
        <v>#N/A</v>
      </c>
      <c r="O183" s="55" t="e">
        <f>VLOOKUP($F183,Catalogos!$A:$C,3,0)</f>
        <v>#N/A</v>
      </c>
      <c r="P183" s="14" t="e">
        <f t="shared" si="4"/>
        <v>#N/A</v>
      </c>
      <c r="Q183" s="20">
        <f t="shared" si="5"/>
        <v>0</v>
      </c>
      <c r="R183" s="20" t="e">
        <f t="shared" si="6"/>
        <v>#N/A</v>
      </c>
      <c r="S183" s="20" t="s">
        <v>194</v>
      </c>
      <c r="T183" s="67" t="e">
        <f>VLOOKUP($X183,Vector!$A:$I,6,0)</f>
        <v>#N/A</v>
      </c>
      <c r="U183" s="67" t="e">
        <f>VLOOKUP($X183,Vector!$A:$I,7,0)</f>
        <v>#N/A</v>
      </c>
      <c r="V183" s="67" t="e">
        <f>VLOOKUP($X183,Vector!$A:$I,8,0)</f>
        <v>#N/A</v>
      </c>
      <c r="W183" s="67" t="e">
        <f>VLOOKUP($X183,Vector!$A:$I,9,0)</f>
        <v>#N/A</v>
      </c>
      <c r="X183" s="13" t="str">
        <f t="shared" si="7"/>
        <v/>
      </c>
    </row>
    <row r="184" spans="10:24" x14ac:dyDescent="0.25">
      <c r="J184" s="59" t="e">
        <f>+VLOOKUP($X184,Vector!$A:$P,4,0)-$A184</f>
        <v>#N/A</v>
      </c>
      <c r="K184" s="59" t="e">
        <f>+VLOOKUP($X184,Vector!$A:$P,2,0)</f>
        <v>#N/A</v>
      </c>
      <c r="L184" s="59" t="e">
        <f>VLOOKUP(VLOOKUP($X184,Vector!$A:$P,5,0),Catalogos!K:L,2,0)</f>
        <v>#N/A</v>
      </c>
      <c r="M184" s="55" t="str">
        <f>IFERROR(VLOOKUP($F184,Catalogos!$A:$B,2,0),"VII")</f>
        <v>VII</v>
      </c>
      <c r="N184" s="58" t="e">
        <f>VLOOKUP(MIN(IFERROR(VLOOKUP(T184,Catalogos!$F:$G,2,0),200),IFERROR(VLOOKUP(U184,Catalogos!$F:$G,2,0),200),IFERROR(VLOOKUP(V184,Catalogos!$F:$G,2,0),200),IFERROR(VLOOKUP(W184,Catalogos!$F:$G,2,0),200)),Catalogos!$G$30:$H$57,2,0)</f>
        <v>#N/A</v>
      </c>
      <c r="O184" s="55" t="e">
        <f>VLOOKUP($F184,Catalogos!$A:$C,3,0)</f>
        <v>#N/A</v>
      </c>
      <c r="P184" s="14" t="e">
        <f t="shared" si="4"/>
        <v>#N/A</v>
      </c>
      <c r="Q184" s="20">
        <f t="shared" si="5"/>
        <v>0</v>
      </c>
      <c r="R184" s="20" t="e">
        <f t="shared" si="6"/>
        <v>#N/A</v>
      </c>
      <c r="S184" s="20" t="s">
        <v>194</v>
      </c>
      <c r="T184" s="67" t="e">
        <f>VLOOKUP($X184,Vector!$A:$I,6,0)</f>
        <v>#N/A</v>
      </c>
      <c r="U184" s="67" t="e">
        <f>VLOOKUP($X184,Vector!$A:$I,7,0)</f>
        <v>#N/A</v>
      </c>
      <c r="V184" s="67" t="e">
        <f>VLOOKUP($X184,Vector!$A:$I,8,0)</f>
        <v>#N/A</v>
      </c>
      <c r="W184" s="67" t="e">
        <f>VLOOKUP($X184,Vector!$A:$I,9,0)</f>
        <v>#N/A</v>
      </c>
      <c r="X184" s="13" t="str">
        <f t="shared" si="7"/>
        <v/>
      </c>
    </row>
    <row r="185" spans="10:24" x14ac:dyDescent="0.25">
      <c r="J185" s="59" t="e">
        <f>+VLOOKUP($X185,Vector!$A:$P,4,0)-$A185</f>
        <v>#N/A</v>
      </c>
      <c r="K185" s="59" t="e">
        <f>+VLOOKUP($X185,Vector!$A:$P,2,0)</f>
        <v>#N/A</v>
      </c>
      <c r="L185" s="59" t="e">
        <f>VLOOKUP(VLOOKUP($X185,Vector!$A:$P,5,0),Catalogos!K:L,2,0)</f>
        <v>#N/A</v>
      </c>
      <c r="M185" s="55" t="str">
        <f>IFERROR(VLOOKUP($F185,Catalogos!$A:$B,2,0),"VII")</f>
        <v>VII</v>
      </c>
      <c r="N185" s="58" t="e">
        <f>VLOOKUP(MIN(IFERROR(VLOOKUP(T185,Catalogos!$F:$G,2,0),200),IFERROR(VLOOKUP(U185,Catalogos!$F:$G,2,0),200),IFERROR(VLOOKUP(V185,Catalogos!$F:$G,2,0),200),IFERROR(VLOOKUP(W185,Catalogos!$F:$G,2,0),200)),Catalogos!$G$30:$H$57,2,0)</f>
        <v>#N/A</v>
      </c>
      <c r="O185" s="55" t="e">
        <f>VLOOKUP($F185,Catalogos!$A:$C,3,0)</f>
        <v>#N/A</v>
      </c>
      <c r="P185" s="14" t="e">
        <f t="shared" si="4"/>
        <v>#N/A</v>
      </c>
      <c r="Q185" s="20">
        <f t="shared" si="5"/>
        <v>0</v>
      </c>
      <c r="R185" s="20" t="e">
        <f t="shared" si="6"/>
        <v>#N/A</v>
      </c>
      <c r="S185" s="20" t="s">
        <v>194</v>
      </c>
      <c r="T185" s="67" t="e">
        <f>VLOOKUP($X185,Vector!$A:$I,6,0)</f>
        <v>#N/A</v>
      </c>
      <c r="U185" s="67" t="e">
        <f>VLOOKUP($X185,Vector!$A:$I,7,0)</f>
        <v>#N/A</v>
      </c>
      <c r="V185" s="67" t="e">
        <f>VLOOKUP($X185,Vector!$A:$I,8,0)</f>
        <v>#N/A</v>
      </c>
      <c r="W185" s="67" t="e">
        <f>VLOOKUP($X185,Vector!$A:$I,9,0)</f>
        <v>#N/A</v>
      </c>
      <c r="X185" s="13" t="str">
        <f t="shared" si="7"/>
        <v/>
      </c>
    </row>
    <row r="186" spans="10:24" x14ac:dyDescent="0.25">
      <c r="J186" s="59" t="e">
        <f>+VLOOKUP($X186,Vector!$A:$P,4,0)-$A186</f>
        <v>#N/A</v>
      </c>
      <c r="K186" s="59" t="e">
        <f>+VLOOKUP($X186,Vector!$A:$P,2,0)</f>
        <v>#N/A</v>
      </c>
      <c r="L186" s="59" t="e">
        <f>VLOOKUP(VLOOKUP($X186,Vector!$A:$P,5,0),Catalogos!K:L,2,0)</f>
        <v>#N/A</v>
      </c>
      <c r="M186" s="55" t="str">
        <f>IFERROR(VLOOKUP($F186,Catalogos!$A:$B,2,0),"VII")</f>
        <v>VII</v>
      </c>
      <c r="N186" s="58" t="e">
        <f>VLOOKUP(MIN(IFERROR(VLOOKUP(T186,Catalogos!$F:$G,2,0),200),IFERROR(VLOOKUP(U186,Catalogos!$F:$G,2,0),200),IFERROR(VLOOKUP(V186,Catalogos!$F:$G,2,0),200),IFERROR(VLOOKUP(W186,Catalogos!$F:$G,2,0),200)),Catalogos!$G$30:$H$57,2,0)</f>
        <v>#N/A</v>
      </c>
      <c r="O186" s="55" t="e">
        <f>VLOOKUP($F186,Catalogos!$A:$C,3,0)</f>
        <v>#N/A</v>
      </c>
      <c r="P186" s="14" t="e">
        <f t="shared" si="4"/>
        <v>#N/A</v>
      </c>
      <c r="Q186" s="20">
        <f t="shared" si="5"/>
        <v>0</v>
      </c>
      <c r="R186" s="20" t="e">
        <f t="shared" si="6"/>
        <v>#N/A</v>
      </c>
      <c r="S186" s="20" t="s">
        <v>194</v>
      </c>
      <c r="T186" s="67" t="e">
        <f>VLOOKUP($X186,Vector!$A:$I,6,0)</f>
        <v>#N/A</v>
      </c>
      <c r="U186" s="67" t="e">
        <f>VLOOKUP($X186,Vector!$A:$I,7,0)</f>
        <v>#N/A</v>
      </c>
      <c r="V186" s="67" t="e">
        <f>VLOOKUP($X186,Vector!$A:$I,8,0)</f>
        <v>#N/A</v>
      </c>
      <c r="W186" s="67" t="e">
        <f>VLOOKUP($X186,Vector!$A:$I,9,0)</f>
        <v>#N/A</v>
      </c>
      <c r="X186" s="13" t="str">
        <f t="shared" si="7"/>
        <v/>
      </c>
    </row>
    <row r="187" spans="10:24" x14ac:dyDescent="0.25">
      <c r="J187" s="59" t="e">
        <f>+VLOOKUP($X187,Vector!$A:$P,4,0)-$A187</f>
        <v>#N/A</v>
      </c>
      <c r="K187" s="59" t="e">
        <f>+VLOOKUP($X187,Vector!$A:$P,2,0)</f>
        <v>#N/A</v>
      </c>
      <c r="L187" s="59" t="e">
        <f>VLOOKUP(VLOOKUP($X187,Vector!$A:$P,5,0),Catalogos!K:L,2,0)</f>
        <v>#N/A</v>
      </c>
      <c r="M187" s="55" t="str">
        <f>IFERROR(VLOOKUP($F187,Catalogos!$A:$B,2,0),"VII")</f>
        <v>VII</v>
      </c>
      <c r="N187" s="58" t="e">
        <f>VLOOKUP(MIN(IFERROR(VLOOKUP(T187,Catalogos!$F:$G,2,0),200),IFERROR(VLOOKUP(U187,Catalogos!$F:$G,2,0),200),IFERROR(VLOOKUP(V187,Catalogos!$F:$G,2,0),200),IFERROR(VLOOKUP(W187,Catalogos!$F:$G,2,0),200)),Catalogos!$G$30:$H$57,2,0)</f>
        <v>#N/A</v>
      </c>
      <c r="O187" s="55" t="e">
        <f>VLOOKUP($F187,Catalogos!$A:$C,3,0)</f>
        <v>#N/A</v>
      </c>
      <c r="P187" s="14" t="e">
        <f t="shared" si="4"/>
        <v>#N/A</v>
      </c>
      <c r="Q187" s="20">
        <f t="shared" si="5"/>
        <v>0</v>
      </c>
      <c r="R187" s="20" t="e">
        <f t="shared" si="6"/>
        <v>#N/A</v>
      </c>
      <c r="S187" s="20" t="s">
        <v>194</v>
      </c>
      <c r="T187" s="67" t="e">
        <f>VLOOKUP($X187,Vector!$A:$I,6,0)</f>
        <v>#N/A</v>
      </c>
      <c r="U187" s="67" t="e">
        <f>VLOOKUP($X187,Vector!$A:$I,7,0)</f>
        <v>#N/A</v>
      </c>
      <c r="V187" s="67" t="e">
        <f>VLOOKUP($X187,Vector!$A:$I,8,0)</f>
        <v>#N/A</v>
      </c>
      <c r="W187" s="67" t="e">
        <f>VLOOKUP($X187,Vector!$A:$I,9,0)</f>
        <v>#N/A</v>
      </c>
      <c r="X187" s="13" t="str">
        <f t="shared" si="7"/>
        <v/>
      </c>
    </row>
    <row r="188" spans="10:24" x14ac:dyDescent="0.25">
      <c r="J188" s="59" t="e">
        <f>+VLOOKUP($X188,Vector!$A:$P,4,0)-$A188</f>
        <v>#N/A</v>
      </c>
      <c r="K188" s="59" t="e">
        <f>+VLOOKUP($X188,Vector!$A:$P,2,0)</f>
        <v>#N/A</v>
      </c>
      <c r="L188" s="59" t="e">
        <f>VLOOKUP(VLOOKUP($X188,Vector!$A:$P,5,0),Catalogos!K:L,2,0)</f>
        <v>#N/A</v>
      </c>
      <c r="M188" s="55" t="str">
        <f>IFERROR(VLOOKUP($F188,Catalogos!$A:$B,2,0),"VII")</f>
        <v>VII</v>
      </c>
      <c r="N188" s="58" t="e">
        <f>VLOOKUP(MIN(IFERROR(VLOOKUP(T188,Catalogos!$F:$G,2,0),200),IFERROR(VLOOKUP(U188,Catalogos!$F:$G,2,0),200),IFERROR(VLOOKUP(V188,Catalogos!$F:$G,2,0),200),IFERROR(VLOOKUP(W188,Catalogos!$F:$G,2,0),200)),Catalogos!$G$30:$H$57,2,0)</f>
        <v>#N/A</v>
      </c>
      <c r="O188" s="55" t="e">
        <f>VLOOKUP($F188,Catalogos!$A:$C,3,0)</f>
        <v>#N/A</v>
      </c>
      <c r="P188" s="14" t="e">
        <f t="shared" si="4"/>
        <v>#N/A</v>
      </c>
      <c r="Q188" s="20">
        <f t="shared" si="5"/>
        <v>0</v>
      </c>
      <c r="R188" s="20" t="e">
        <f t="shared" si="6"/>
        <v>#N/A</v>
      </c>
      <c r="S188" s="20" t="s">
        <v>194</v>
      </c>
      <c r="T188" s="67" t="e">
        <f>VLOOKUP($X188,Vector!$A:$I,6,0)</f>
        <v>#N/A</v>
      </c>
      <c r="U188" s="67" t="e">
        <f>VLOOKUP($X188,Vector!$A:$I,7,0)</f>
        <v>#N/A</v>
      </c>
      <c r="V188" s="67" t="e">
        <f>VLOOKUP($X188,Vector!$A:$I,8,0)</f>
        <v>#N/A</v>
      </c>
      <c r="W188" s="67" t="e">
        <f>VLOOKUP($X188,Vector!$A:$I,9,0)</f>
        <v>#N/A</v>
      </c>
      <c r="X188" s="13" t="str">
        <f t="shared" si="7"/>
        <v/>
      </c>
    </row>
    <row r="189" spans="10:24" x14ac:dyDescent="0.25">
      <c r="J189" s="59" t="e">
        <f>+VLOOKUP($X189,Vector!$A:$P,4,0)-$A189</f>
        <v>#N/A</v>
      </c>
      <c r="K189" s="59" t="e">
        <f>+VLOOKUP($X189,Vector!$A:$P,2,0)</f>
        <v>#N/A</v>
      </c>
      <c r="L189" s="59" t="e">
        <f>VLOOKUP(VLOOKUP($X189,Vector!$A:$P,5,0),Catalogos!K:L,2,0)</f>
        <v>#N/A</v>
      </c>
      <c r="M189" s="55" t="str">
        <f>IFERROR(VLOOKUP($F189,Catalogos!$A:$B,2,0),"VII")</f>
        <v>VII</v>
      </c>
      <c r="N189" s="58" t="e">
        <f>VLOOKUP(MIN(IFERROR(VLOOKUP(T189,Catalogos!$F:$G,2,0),200),IFERROR(VLOOKUP(U189,Catalogos!$F:$G,2,0),200),IFERROR(VLOOKUP(V189,Catalogos!$F:$G,2,0),200),IFERROR(VLOOKUP(W189,Catalogos!$F:$G,2,0),200)),Catalogos!$G$30:$H$57,2,0)</f>
        <v>#N/A</v>
      </c>
      <c r="O189" s="55" t="e">
        <f>VLOOKUP($F189,Catalogos!$A:$C,3,0)</f>
        <v>#N/A</v>
      </c>
      <c r="P189" s="14" t="e">
        <f t="shared" si="4"/>
        <v>#N/A</v>
      </c>
      <c r="Q189" s="20">
        <f t="shared" si="5"/>
        <v>0</v>
      </c>
      <c r="R189" s="20" t="e">
        <f t="shared" si="6"/>
        <v>#N/A</v>
      </c>
      <c r="S189" s="20" t="s">
        <v>194</v>
      </c>
      <c r="T189" s="67" t="e">
        <f>VLOOKUP($X189,Vector!$A:$I,6,0)</f>
        <v>#N/A</v>
      </c>
      <c r="U189" s="67" t="e">
        <f>VLOOKUP($X189,Vector!$A:$I,7,0)</f>
        <v>#N/A</v>
      </c>
      <c r="V189" s="67" t="e">
        <f>VLOOKUP($X189,Vector!$A:$I,8,0)</f>
        <v>#N/A</v>
      </c>
      <c r="W189" s="67" t="e">
        <f>VLOOKUP($X189,Vector!$A:$I,9,0)</f>
        <v>#N/A</v>
      </c>
      <c r="X189" s="13" t="str">
        <f t="shared" si="7"/>
        <v/>
      </c>
    </row>
    <row r="190" spans="10:24" x14ac:dyDescent="0.25">
      <c r="J190" s="59" t="e">
        <f>+VLOOKUP($X190,Vector!$A:$P,4,0)-$A190</f>
        <v>#N/A</v>
      </c>
      <c r="K190" s="59" t="e">
        <f>+VLOOKUP($X190,Vector!$A:$P,2,0)</f>
        <v>#N/A</v>
      </c>
      <c r="L190" s="59" t="e">
        <f>VLOOKUP(VLOOKUP($X190,Vector!$A:$P,5,0),Catalogos!K:L,2,0)</f>
        <v>#N/A</v>
      </c>
      <c r="M190" s="55" t="str">
        <f>IFERROR(VLOOKUP($F190,Catalogos!$A:$B,2,0),"VII")</f>
        <v>VII</v>
      </c>
      <c r="N190" s="58" t="e">
        <f>VLOOKUP(MIN(IFERROR(VLOOKUP(T190,Catalogos!$F:$G,2,0),200),IFERROR(VLOOKUP(U190,Catalogos!$F:$G,2,0),200),IFERROR(VLOOKUP(V190,Catalogos!$F:$G,2,0),200),IFERROR(VLOOKUP(W190,Catalogos!$F:$G,2,0),200)),Catalogos!$G$30:$H$57,2,0)</f>
        <v>#N/A</v>
      </c>
      <c r="O190" s="55" t="e">
        <f>VLOOKUP($F190,Catalogos!$A:$C,3,0)</f>
        <v>#N/A</v>
      </c>
      <c r="P190" s="14" t="e">
        <f t="shared" si="4"/>
        <v>#N/A</v>
      </c>
      <c r="Q190" s="20">
        <f t="shared" si="5"/>
        <v>0</v>
      </c>
      <c r="R190" s="20" t="e">
        <f t="shared" si="6"/>
        <v>#N/A</v>
      </c>
      <c r="S190" s="20" t="s">
        <v>194</v>
      </c>
      <c r="T190" s="67" t="e">
        <f>VLOOKUP($X190,Vector!$A:$I,6,0)</f>
        <v>#N/A</v>
      </c>
      <c r="U190" s="67" t="e">
        <f>VLOOKUP($X190,Vector!$A:$I,7,0)</f>
        <v>#N/A</v>
      </c>
      <c r="V190" s="67" t="e">
        <f>VLOOKUP($X190,Vector!$A:$I,8,0)</f>
        <v>#N/A</v>
      </c>
      <c r="W190" s="67" t="e">
        <f>VLOOKUP($X190,Vector!$A:$I,9,0)</f>
        <v>#N/A</v>
      </c>
      <c r="X190" s="13" t="str">
        <f t="shared" si="7"/>
        <v/>
      </c>
    </row>
    <row r="191" spans="10:24" x14ac:dyDescent="0.25">
      <c r="J191" s="59" t="e">
        <f>+VLOOKUP($X191,Vector!$A:$P,4,0)-$A191</f>
        <v>#N/A</v>
      </c>
      <c r="K191" s="59" t="e">
        <f>+VLOOKUP($X191,Vector!$A:$P,2,0)</f>
        <v>#N/A</v>
      </c>
      <c r="L191" s="59" t="e">
        <f>VLOOKUP(VLOOKUP($X191,Vector!$A:$P,5,0),Catalogos!K:L,2,0)</f>
        <v>#N/A</v>
      </c>
      <c r="M191" s="55" t="str">
        <f>IFERROR(VLOOKUP($F191,Catalogos!$A:$B,2,0),"VII")</f>
        <v>VII</v>
      </c>
      <c r="N191" s="58" t="e">
        <f>VLOOKUP(MIN(IFERROR(VLOOKUP(T191,Catalogos!$F:$G,2,0),200),IFERROR(VLOOKUP(U191,Catalogos!$F:$G,2,0),200),IFERROR(VLOOKUP(V191,Catalogos!$F:$G,2,0),200),IFERROR(VLOOKUP(W191,Catalogos!$F:$G,2,0),200)),Catalogos!$G$30:$H$57,2,0)</f>
        <v>#N/A</v>
      </c>
      <c r="O191" s="55" t="e">
        <f>VLOOKUP($F191,Catalogos!$A:$C,3,0)</f>
        <v>#N/A</v>
      </c>
      <c r="P191" s="14" t="e">
        <f t="shared" si="4"/>
        <v>#N/A</v>
      </c>
      <c r="Q191" s="20">
        <f t="shared" si="5"/>
        <v>0</v>
      </c>
      <c r="R191" s="20" t="e">
        <f t="shared" si="6"/>
        <v>#N/A</v>
      </c>
      <c r="S191" s="20" t="s">
        <v>194</v>
      </c>
      <c r="T191" s="67" t="e">
        <f>VLOOKUP($X191,Vector!$A:$I,6,0)</f>
        <v>#N/A</v>
      </c>
      <c r="U191" s="67" t="e">
        <f>VLOOKUP($X191,Vector!$A:$I,7,0)</f>
        <v>#N/A</v>
      </c>
      <c r="V191" s="67" t="e">
        <f>VLOOKUP($X191,Vector!$A:$I,8,0)</f>
        <v>#N/A</v>
      </c>
      <c r="W191" s="67" t="e">
        <f>VLOOKUP($X191,Vector!$A:$I,9,0)</f>
        <v>#N/A</v>
      </c>
      <c r="X191" s="13" t="str">
        <f t="shared" si="7"/>
        <v/>
      </c>
    </row>
    <row r="192" spans="10:24" x14ac:dyDescent="0.25">
      <c r="J192" s="59" t="e">
        <f>+VLOOKUP($X192,Vector!$A:$P,4,0)-$A192</f>
        <v>#N/A</v>
      </c>
      <c r="K192" s="59" t="e">
        <f>+VLOOKUP($X192,Vector!$A:$P,2,0)</f>
        <v>#N/A</v>
      </c>
      <c r="L192" s="59" t="e">
        <f>VLOOKUP(VLOOKUP($X192,Vector!$A:$P,5,0),Catalogos!K:L,2,0)</f>
        <v>#N/A</v>
      </c>
      <c r="M192" s="55" t="str">
        <f>IFERROR(VLOOKUP($F192,Catalogos!$A:$B,2,0),"VII")</f>
        <v>VII</v>
      </c>
      <c r="N192" s="58" t="e">
        <f>VLOOKUP(MIN(IFERROR(VLOOKUP(T192,Catalogos!$F:$G,2,0),200),IFERROR(VLOOKUP(U192,Catalogos!$F:$G,2,0),200),IFERROR(VLOOKUP(V192,Catalogos!$F:$G,2,0),200),IFERROR(VLOOKUP(W192,Catalogos!$F:$G,2,0),200)),Catalogos!$G$30:$H$57,2,0)</f>
        <v>#N/A</v>
      </c>
      <c r="O192" s="55" t="e">
        <f>VLOOKUP($F192,Catalogos!$A:$C,3,0)</f>
        <v>#N/A</v>
      </c>
      <c r="P192" s="14" t="e">
        <f t="shared" si="4"/>
        <v>#N/A</v>
      </c>
      <c r="Q192" s="20">
        <f t="shared" si="5"/>
        <v>0</v>
      </c>
      <c r="R192" s="20" t="e">
        <f t="shared" si="6"/>
        <v>#N/A</v>
      </c>
      <c r="S192" s="20" t="s">
        <v>194</v>
      </c>
      <c r="T192" s="67" t="e">
        <f>VLOOKUP($X192,Vector!$A:$I,6,0)</f>
        <v>#N/A</v>
      </c>
      <c r="U192" s="67" t="e">
        <f>VLOOKUP($X192,Vector!$A:$I,7,0)</f>
        <v>#N/A</v>
      </c>
      <c r="V192" s="67" t="e">
        <f>VLOOKUP($X192,Vector!$A:$I,8,0)</f>
        <v>#N/A</v>
      </c>
      <c r="W192" s="67" t="e">
        <f>VLOOKUP($X192,Vector!$A:$I,9,0)</f>
        <v>#N/A</v>
      </c>
      <c r="X192" s="13" t="str">
        <f t="shared" si="7"/>
        <v/>
      </c>
    </row>
    <row r="193" spans="10:24" x14ac:dyDescent="0.25">
      <c r="J193" s="59" t="e">
        <f>+VLOOKUP($X193,Vector!$A:$P,4,0)-$A193</f>
        <v>#N/A</v>
      </c>
      <c r="K193" s="59" t="e">
        <f>+VLOOKUP($X193,Vector!$A:$P,2,0)</f>
        <v>#N/A</v>
      </c>
      <c r="L193" s="59" t="e">
        <f>VLOOKUP(VLOOKUP($X193,Vector!$A:$P,5,0),Catalogos!K:L,2,0)</f>
        <v>#N/A</v>
      </c>
      <c r="M193" s="55" t="str">
        <f>IFERROR(VLOOKUP($F193,Catalogos!$A:$B,2,0),"VII")</f>
        <v>VII</v>
      </c>
      <c r="N193" s="58" t="e">
        <f>VLOOKUP(MIN(IFERROR(VLOOKUP(T193,Catalogos!$F:$G,2,0),200),IFERROR(VLOOKUP(U193,Catalogos!$F:$G,2,0),200),IFERROR(VLOOKUP(V193,Catalogos!$F:$G,2,0),200),IFERROR(VLOOKUP(W193,Catalogos!$F:$G,2,0),200)),Catalogos!$G$30:$H$57,2,0)</f>
        <v>#N/A</v>
      </c>
      <c r="O193" s="55" t="e">
        <f>VLOOKUP($F193,Catalogos!$A:$C,3,0)</f>
        <v>#N/A</v>
      </c>
      <c r="P193" s="14" t="e">
        <f t="shared" si="4"/>
        <v>#N/A</v>
      </c>
      <c r="Q193" s="20">
        <f t="shared" si="5"/>
        <v>0</v>
      </c>
      <c r="R193" s="20" t="e">
        <f t="shared" si="6"/>
        <v>#N/A</v>
      </c>
      <c r="S193" s="20" t="s">
        <v>194</v>
      </c>
      <c r="T193" s="67" t="e">
        <f>VLOOKUP($X193,Vector!$A:$I,6,0)</f>
        <v>#N/A</v>
      </c>
      <c r="U193" s="67" t="e">
        <f>VLOOKUP($X193,Vector!$A:$I,7,0)</f>
        <v>#N/A</v>
      </c>
      <c r="V193" s="67" t="e">
        <f>VLOOKUP($X193,Vector!$A:$I,8,0)</f>
        <v>#N/A</v>
      </c>
      <c r="W193" s="67" t="e">
        <f>VLOOKUP($X193,Vector!$A:$I,9,0)</f>
        <v>#N/A</v>
      </c>
      <c r="X193" s="13" t="str">
        <f t="shared" si="7"/>
        <v/>
      </c>
    </row>
    <row r="194" spans="10:24" x14ac:dyDescent="0.25">
      <c r="J194" s="59" t="e">
        <f>+VLOOKUP($X194,Vector!$A:$P,4,0)-$A194</f>
        <v>#N/A</v>
      </c>
      <c r="K194" s="59" t="e">
        <f>+VLOOKUP($X194,Vector!$A:$P,2,0)</f>
        <v>#N/A</v>
      </c>
      <c r="L194" s="59" t="e">
        <f>VLOOKUP(VLOOKUP($X194,Vector!$A:$P,5,0),Catalogos!K:L,2,0)</f>
        <v>#N/A</v>
      </c>
      <c r="M194" s="55" t="str">
        <f>IFERROR(VLOOKUP($F194,Catalogos!$A:$B,2,0),"VII")</f>
        <v>VII</v>
      </c>
      <c r="N194" s="58" t="e">
        <f>VLOOKUP(MIN(IFERROR(VLOOKUP(T194,Catalogos!$F:$G,2,0),200),IFERROR(VLOOKUP(U194,Catalogos!$F:$G,2,0),200),IFERROR(VLOOKUP(V194,Catalogos!$F:$G,2,0),200),IFERROR(VLOOKUP(W194,Catalogos!$F:$G,2,0),200)),Catalogos!$G$30:$H$57,2,0)</f>
        <v>#N/A</v>
      </c>
      <c r="O194" s="55" t="e">
        <f>VLOOKUP($F194,Catalogos!$A:$C,3,0)</f>
        <v>#N/A</v>
      </c>
      <c r="P194" s="14" t="e">
        <f t="shared" si="4"/>
        <v>#N/A</v>
      </c>
      <c r="Q194" s="20">
        <f t="shared" si="5"/>
        <v>0</v>
      </c>
      <c r="R194" s="20" t="e">
        <f t="shared" si="6"/>
        <v>#N/A</v>
      </c>
      <c r="S194" s="20" t="s">
        <v>194</v>
      </c>
      <c r="T194" s="67" t="e">
        <f>VLOOKUP($X194,Vector!$A:$I,6,0)</f>
        <v>#N/A</v>
      </c>
      <c r="U194" s="67" t="e">
        <f>VLOOKUP($X194,Vector!$A:$I,7,0)</f>
        <v>#N/A</v>
      </c>
      <c r="V194" s="67" t="e">
        <f>VLOOKUP($X194,Vector!$A:$I,8,0)</f>
        <v>#N/A</v>
      </c>
      <c r="W194" s="67" t="e">
        <f>VLOOKUP($X194,Vector!$A:$I,9,0)</f>
        <v>#N/A</v>
      </c>
      <c r="X194" s="13" t="str">
        <f t="shared" si="7"/>
        <v/>
      </c>
    </row>
    <row r="195" spans="10:24" x14ac:dyDescent="0.25">
      <c r="J195" s="59" t="e">
        <f>+VLOOKUP($X195,Vector!$A:$P,4,0)-$A195</f>
        <v>#N/A</v>
      </c>
      <c r="K195" s="59" t="e">
        <f>+VLOOKUP($X195,Vector!$A:$P,2,0)</f>
        <v>#N/A</v>
      </c>
      <c r="L195" s="59" t="e">
        <f>VLOOKUP(VLOOKUP($X195,Vector!$A:$P,5,0),Catalogos!K:L,2,0)</f>
        <v>#N/A</v>
      </c>
      <c r="M195" s="55" t="str">
        <f>IFERROR(VLOOKUP($F195,Catalogos!$A:$B,2,0),"VII")</f>
        <v>VII</v>
      </c>
      <c r="N195" s="58" t="e">
        <f>VLOOKUP(MIN(IFERROR(VLOOKUP(T195,Catalogos!$F:$G,2,0),200),IFERROR(VLOOKUP(U195,Catalogos!$F:$G,2,0),200),IFERROR(VLOOKUP(V195,Catalogos!$F:$G,2,0),200),IFERROR(VLOOKUP(W195,Catalogos!$F:$G,2,0),200)),Catalogos!$G$30:$H$57,2,0)</f>
        <v>#N/A</v>
      </c>
      <c r="O195" s="55" t="e">
        <f>VLOOKUP($F195,Catalogos!$A:$C,3,0)</f>
        <v>#N/A</v>
      </c>
      <c r="P195" s="14" t="e">
        <f t="shared" si="4"/>
        <v>#N/A</v>
      </c>
      <c r="Q195" s="20">
        <f t="shared" si="5"/>
        <v>0</v>
      </c>
      <c r="R195" s="20" t="e">
        <f t="shared" si="6"/>
        <v>#N/A</v>
      </c>
      <c r="S195" s="20" t="s">
        <v>194</v>
      </c>
      <c r="T195" s="67" t="e">
        <f>VLOOKUP($X195,Vector!$A:$I,6,0)</f>
        <v>#N/A</v>
      </c>
      <c r="U195" s="67" t="e">
        <f>VLOOKUP($X195,Vector!$A:$I,7,0)</f>
        <v>#N/A</v>
      </c>
      <c r="V195" s="67" t="e">
        <f>VLOOKUP($X195,Vector!$A:$I,8,0)</f>
        <v>#N/A</v>
      </c>
      <c r="W195" s="67" t="e">
        <f>VLOOKUP($X195,Vector!$A:$I,9,0)</f>
        <v>#N/A</v>
      </c>
      <c r="X195" s="13" t="str">
        <f t="shared" si="7"/>
        <v/>
      </c>
    </row>
    <row r="196" spans="10:24" x14ac:dyDescent="0.25">
      <c r="J196" s="59" t="e">
        <f>+VLOOKUP($X196,Vector!$A:$P,4,0)-$A196</f>
        <v>#N/A</v>
      </c>
      <c r="K196" s="59" t="e">
        <f>+VLOOKUP($X196,Vector!$A:$P,2,0)</f>
        <v>#N/A</v>
      </c>
      <c r="L196" s="59" t="e">
        <f>VLOOKUP(VLOOKUP($X196,Vector!$A:$P,5,0),Catalogos!K:L,2,0)</f>
        <v>#N/A</v>
      </c>
      <c r="M196" s="55" t="str">
        <f>IFERROR(VLOOKUP($F196,Catalogos!$A:$B,2,0),"VII")</f>
        <v>VII</v>
      </c>
      <c r="N196" s="58" t="e">
        <f>VLOOKUP(MIN(IFERROR(VLOOKUP(T196,Catalogos!$F:$G,2,0),200),IFERROR(VLOOKUP(U196,Catalogos!$F:$G,2,0),200),IFERROR(VLOOKUP(V196,Catalogos!$F:$G,2,0),200),IFERROR(VLOOKUP(W196,Catalogos!$F:$G,2,0),200)),Catalogos!$G$30:$H$57,2,0)</f>
        <v>#N/A</v>
      </c>
      <c r="O196" s="55" t="e">
        <f>VLOOKUP($F196,Catalogos!$A:$C,3,0)</f>
        <v>#N/A</v>
      </c>
      <c r="P196" s="14" t="e">
        <f t="shared" si="4"/>
        <v>#N/A</v>
      </c>
      <c r="Q196" s="20">
        <f t="shared" si="5"/>
        <v>0</v>
      </c>
      <c r="R196" s="20" t="e">
        <f t="shared" si="6"/>
        <v>#N/A</v>
      </c>
      <c r="S196" s="20" t="s">
        <v>194</v>
      </c>
      <c r="T196" s="67" t="e">
        <f>VLOOKUP($X196,Vector!$A:$I,6,0)</f>
        <v>#N/A</v>
      </c>
      <c r="U196" s="67" t="e">
        <f>VLOOKUP($X196,Vector!$A:$I,7,0)</f>
        <v>#N/A</v>
      </c>
      <c r="V196" s="67" t="e">
        <f>VLOOKUP($X196,Vector!$A:$I,8,0)</f>
        <v>#N/A</v>
      </c>
      <c r="W196" s="67" t="e">
        <f>VLOOKUP($X196,Vector!$A:$I,9,0)</f>
        <v>#N/A</v>
      </c>
      <c r="X196" s="13" t="str">
        <f t="shared" si="7"/>
        <v/>
      </c>
    </row>
    <row r="197" spans="10:24" x14ac:dyDescent="0.25">
      <c r="J197" s="59" t="e">
        <f>+VLOOKUP($X197,Vector!$A:$P,4,0)-$A197</f>
        <v>#N/A</v>
      </c>
      <c r="K197" s="59" t="e">
        <f>+VLOOKUP($X197,Vector!$A:$P,2,0)</f>
        <v>#N/A</v>
      </c>
      <c r="L197" s="59" t="e">
        <f>VLOOKUP(VLOOKUP($X197,Vector!$A:$P,5,0),Catalogos!K:L,2,0)</f>
        <v>#N/A</v>
      </c>
      <c r="M197" s="55" t="str">
        <f>IFERROR(VLOOKUP($F197,Catalogos!$A:$B,2,0),"VII")</f>
        <v>VII</v>
      </c>
      <c r="N197" s="58" t="e">
        <f>VLOOKUP(MIN(IFERROR(VLOOKUP(T197,Catalogos!$F:$G,2,0),200),IFERROR(VLOOKUP(U197,Catalogos!$F:$G,2,0),200),IFERROR(VLOOKUP(V197,Catalogos!$F:$G,2,0),200),IFERROR(VLOOKUP(W197,Catalogos!$F:$G,2,0),200)),Catalogos!$G$30:$H$57,2,0)</f>
        <v>#N/A</v>
      </c>
      <c r="O197" s="55" t="e">
        <f>VLOOKUP($F197,Catalogos!$A:$C,3,0)</f>
        <v>#N/A</v>
      </c>
      <c r="P197" s="14" t="e">
        <f t="shared" si="4"/>
        <v>#N/A</v>
      </c>
      <c r="Q197" s="20">
        <f t="shared" si="5"/>
        <v>0</v>
      </c>
      <c r="R197" s="20" t="e">
        <f t="shared" si="6"/>
        <v>#N/A</v>
      </c>
      <c r="S197" s="20" t="s">
        <v>194</v>
      </c>
      <c r="T197" s="67" t="e">
        <f>VLOOKUP($X197,Vector!$A:$I,6,0)</f>
        <v>#N/A</v>
      </c>
      <c r="U197" s="67" t="e">
        <f>VLOOKUP($X197,Vector!$A:$I,7,0)</f>
        <v>#N/A</v>
      </c>
      <c r="V197" s="67" t="e">
        <f>VLOOKUP($X197,Vector!$A:$I,8,0)</f>
        <v>#N/A</v>
      </c>
      <c r="W197" s="67" t="e">
        <f>VLOOKUP($X197,Vector!$A:$I,9,0)</f>
        <v>#N/A</v>
      </c>
      <c r="X197" s="13" t="str">
        <f t="shared" si="7"/>
        <v/>
      </c>
    </row>
    <row r="198" spans="10:24" x14ac:dyDescent="0.25">
      <c r="J198" s="59" t="e">
        <f>+VLOOKUP($X198,Vector!$A:$P,4,0)-$A198</f>
        <v>#N/A</v>
      </c>
      <c r="K198" s="59" t="e">
        <f>+VLOOKUP($X198,Vector!$A:$P,2,0)</f>
        <v>#N/A</v>
      </c>
      <c r="L198" s="59" t="e">
        <f>VLOOKUP(VLOOKUP($X198,Vector!$A:$P,5,0),Catalogos!K:L,2,0)</f>
        <v>#N/A</v>
      </c>
      <c r="M198" s="55" t="str">
        <f>IFERROR(VLOOKUP($F198,Catalogos!$A:$B,2,0),"VII")</f>
        <v>VII</v>
      </c>
      <c r="N198" s="58" t="e">
        <f>VLOOKUP(MIN(IFERROR(VLOOKUP(T198,Catalogos!$F:$G,2,0),200),IFERROR(VLOOKUP(U198,Catalogos!$F:$G,2,0),200),IFERROR(VLOOKUP(V198,Catalogos!$F:$G,2,0),200),IFERROR(VLOOKUP(W198,Catalogos!$F:$G,2,0),200)),Catalogos!$G$30:$H$57,2,0)</f>
        <v>#N/A</v>
      </c>
      <c r="O198" s="55" t="e">
        <f>VLOOKUP($F198,Catalogos!$A:$C,3,0)</f>
        <v>#N/A</v>
      </c>
      <c r="P198" s="14" t="e">
        <f t="shared" si="4"/>
        <v>#N/A</v>
      </c>
      <c r="Q198" s="20">
        <f t="shared" si="5"/>
        <v>0</v>
      </c>
      <c r="R198" s="20" t="e">
        <f t="shared" si="6"/>
        <v>#N/A</v>
      </c>
      <c r="S198" s="20" t="s">
        <v>194</v>
      </c>
      <c r="T198" s="67" t="e">
        <f>VLOOKUP($X198,Vector!$A:$I,6,0)</f>
        <v>#N/A</v>
      </c>
      <c r="U198" s="67" t="e">
        <f>VLOOKUP($X198,Vector!$A:$I,7,0)</f>
        <v>#N/A</v>
      </c>
      <c r="V198" s="67" t="e">
        <f>VLOOKUP($X198,Vector!$A:$I,8,0)</f>
        <v>#N/A</v>
      </c>
      <c r="W198" s="67" t="e">
        <f>VLOOKUP($X198,Vector!$A:$I,9,0)</f>
        <v>#N/A</v>
      </c>
      <c r="X198" s="13" t="str">
        <f t="shared" si="7"/>
        <v/>
      </c>
    </row>
    <row r="199" spans="10:24" x14ac:dyDescent="0.25">
      <c r="J199" s="59" t="e">
        <f>+VLOOKUP($X199,Vector!$A:$P,4,0)-$A199</f>
        <v>#N/A</v>
      </c>
      <c r="K199" s="59" t="e">
        <f>+VLOOKUP($X199,Vector!$A:$P,2,0)</f>
        <v>#N/A</v>
      </c>
      <c r="L199" s="59" t="e">
        <f>VLOOKUP(VLOOKUP($X199,Vector!$A:$P,5,0),Catalogos!K:L,2,0)</f>
        <v>#N/A</v>
      </c>
      <c r="M199" s="55" t="str">
        <f>IFERROR(VLOOKUP($F199,Catalogos!$A:$B,2,0),"VII")</f>
        <v>VII</v>
      </c>
      <c r="N199" s="58" t="e">
        <f>VLOOKUP(MIN(IFERROR(VLOOKUP(T199,Catalogos!$F:$G,2,0),200),IFERROR(VLOOKUP(U199,Catalogos!$F:$G,2,0),200),IFERROR(VLOOKUP(V199,Catalogos!$F:$G,2,0),200),IFERROR(VLOOKUP(W199,Catalogos!$F:$G,2,0),200)),Catalogos!$G$30:$H$57,2,0)</f>
        <v>#N/A</v>
      </c>
      <c r="O199" s="55" t="e">
        <f>VLOOKUP($F199,Catalogos!$A:$C,3,0)</f>
        <v>#N/A</v>
      </c>
      <c r="P199" s="14" t="e">
        <f t="shared" si="4"/>
        <v>#N/A</v>
      </c>
      <c r="Q199" s="20">
        <f t="shared" si="5"/>
        <v>0</v>
      </c>
      <c r="R199" s="20" t="e">
        <f t="shared" si="6"/>
        <v>#N/A</v>
      </c>
      <c r="S199" s="20" t="s">
        <v>194</v>
      </c>
      <c r="T199" s="67" t="e">
        <f>VLOOKUP($X199,Vector!$A:$I,6,0)</f>
        <v>#N/A</v>
      </c>
      <c r="U199" s="67" t="e">
        <f>VLOOKUP($X199,Vector!$A:$I,7,0)</f>
        <v>#N/A</v>
      </c>
      <c r="V199" s="67" t="e">
        <f>VLOOKUP($X199,Vector!$A:$I,8,0)</f>
        <v>#N/A</v>
      </c>
      <c r="W199" s="67" t="e">
        <f>VLOOKUP($X199,Vector!$A:$I,9,0)</f>
        <v>#N/A</v>
      </c>
      <c r="X199" s="13" t="str">
        <f t="shared" si="7"/>
        <v/>
      </c>
    </row>
    <row r="200" spans="10:24" x14ac:dyDescent="0.25">
      <c r="J200" s="59" t="e">
        <f>+VLOOKUP($X200,Vector!$A:$P,4,0)-$A200</f>
        <v>#N/A</v>
      </c>
      <c r="K200" s="59" t="e">
        <f>+VLOOKUP($X200,Vector!$A:$P,2,0)</f>
        <v>#N/A</v>
      </c>
      <c r="L200" s="59" t="e">
        <f>VLOOKUP(VLOOKUP($X200,Vector!$A:$P,5,0),Catalogos!K:L,2,0)</f>
        <v>#N/A</v>
      </c>
      <c r="M200" s="55" t="str">
        <f>IFERROR(VLOOKUP($F200,Catalogos!$A:$B,2,0),"VII")</f>
        <v>VII</v>
      </c>
      <c r="N200" s="58" t="e">
        <f>VLOOKUP(MIN(IFERROR(VLOOKUP(T200,Catalogos!$F:$G,2,0),200),IFERROR(VLOOKUP(U200,Catalogos!$F:$G,2,0),200),IFERROR(VLOOKUP(V200,Catalogos!$F:$G,2,0),200),IFERROR(VLOOKUP(W200,Catalogos!$F:$G,2,0),200)),Catalogos!$G$30:$H$57,2,0)</f>
        <v>#N/A</v>
      </c>
      <c r="O200" s="55" t="e">
        <f>VLOOKUP($F200,Catalogos!$A:$C,3,0)</f>
        <v>#N/A</v>
      </c>
      <c r="P200" s="14" t="e">
        <f t="shared" si="4"/>
        <v>#N/A</v>
      </c>
      <c r="Q200" s="20">
        <f t="shared" si="5"/>
        <v>0</v>
      </c>
      <c r="R200" s="20" t="e">
        <f t="shared" si="6"/>
        <v>#N/A</v>
      </c>
      <c r="S200" s="20" t="s">
        <v>194</v>
      </c>
      <c r="T200" s="67" t="e">
        <f>VLOOKUP($X200,Vector!$A:$I,6,0)</f>
        <v>#N/A</v>
      </c>
      <c r="U200" s="67" t="e">
        <f>VLOOKUP($X200,Vector!$A:$I,7,0)</f>
        <v>#N/A</v>
      </c>
      <c r="V200" s="67" t="e">
        <f>VLOOKUP($X200,Vector!$A:$I,8,0)</f>
        <v>#N/A</v>
      </c>
      <c r="W200" s="67" t="e">
        <f>VLOOKUP($X200,Vector!$A:$I,9,0)</f>
        <v>#N/A</v>
      </c>
      <c r="X200" s="13" t="str">
        <f t="shared" si="7"/>
        <v/>
      </c>
    </row>
    <row r="201" spans="10:24" x14ac:dyDescent="0.25">
      <c r="J201" s="59" t="e">
        <f>+VLOOKUP($X201,Vector!$A:$P,4,0)-$A201</f>
        <v>#N/A</v>
      </c>
      <c r="K201" s="59" t="e">
        <f>+VLOOKUP($X201,Vector!$A:$P,2,0)</f>
        <v>#N/A</v>
      </c>
      <c r="L201" s="59" t="e">
        <f>VLOOKUP(VLOOKUP($X201,Vector!$A:$P,5,0),Catalogos!K:L,2,0)</f>
        <v>#N/A</v>
      </c>
      <c r="M201" s="55" t="str">
        <f>IFERROR(VLOOKUP($F201,Catalogos!$A:$B,2,0),"VII")</f>
        <v>VII</v>
      </c>
      <c r="N201" s="58" t="e">
        <f>VLOOKUP(MIN(IFERROR(VLOOKUP(T201,Catalogos!$F:$G,2,0),200),IFERROR(VLOOKUP(U201,Catalogos!$F:$G,2,0),200),IFERROR(VLOOKUP(V201,Catalogos!$F:$G,2,0),200),IFERROR(VLOOKUP(W201,Catalogos!$F:$G,2,0),200)),Catalogos!$G$30:$H$57,2,0)</f>
        <v>#N/A</v>
      </c>
      <c r="O201" s="55" t="e">
        <f>VLOOKUP($F201,Catalogos!$A:$C,3,0)</f>
        <v>#N/A</v>
      </c>
      <c r="P201" s="14" t="e">
        <f t="shared" si="4"/>
        <v>#N/A</v>
      </c>
      <c r="Q201" s="20">
        <f t="shared" si="5"/>
        <v>0</v>
      </c>
      <c r="R201" s="20" t="e">
        <f t="shared" si="6"/>
        <v>#N/A</v>
      </c>
      <c r="S201" s="20" t="s">
        <v>194</v>
      </c>
      <c r="T201" s="67" t="e">
        <f>VLOOKUP($X201,Vector!$A:$I,6,0)</f>
        <v>#N/A</v>
      </c>
      <c r="U201" s="67" t="e">
        <f>VLOOKUP($X201,Vector!$A:$I,7,0)</f>
        <v>#N/A</v>
      </c>
      <c r="V201" s="67" t="e">
        <f>VLOOKUP($X201,Vector!$A:$I,8,0)</f>
        <v>#N/A</v>
      </c>
      <c r="W201" s="67" t="e">
        <f>VLOOKUP($X201,Vector!$A:$I,9,0)</f>
        <v>#N/A</v>
      </c>
      <c r="X201" s="13" t="str">
        <f t="shared" si="7"/>
        <v/>
      </c>
    </row>
    <row r="202" spans="10:24" x14ac:dyDescent="0.25">
      <c r="J202" s="59" t="e">
        <f>+VLOOKUP($X202,Vector!$A:$P,4,0)-$A202</f>
        <v>#N/A</v>
      </c>
      <c r="K202" s="59" t="e">
        <f>+VLOOKUP($X202,Vector!$A:$P,2,0)</f>
        <v>#N/A</v>
      </c>
      <c r="L202" s="59" t="e">
        <f>VLOOKUP(VLOOKUP($X202,Vector!$A:$P,5,0),Catalogos!K:L,2,0)</f>
        <v>#N/A</v>
      </c>
      <c r="M202" s="55" t="str">
        <f>IFERROR(VLOOKUP($F202,Catalogos!$A:$B,2,0),"VII")</f>
        <v>VII</v>
      </c>
      <c r="N202" s="58" t="e">
        <f>VLOOKUP(MIN(IFERROR(VLOOKUP(T202,Catalogos!$F:$G,2,0),200),IFERROR(VLOOKUP(U202,Catalogos!$F:$G,2,0),200),IFERROR(VLOOKUP(V202,Catalogos!$F:$G,2,0),200),IFERROR(VLOOKUP(W202,Catalogos!$F:$G,2,0),200)),Catalogos!$G$30:$H$57,2,0)</f>
        <v>#N/A</v>
      </c>
      <c r="O202" s="55" t="e">
        <f>VLOOKUP($F202,Catalogos!$A:$C,3,0)</f>
        <v>#N/A</v>
      </c>
      <c r="P202" s="14" t="e">
        <f t="shared" si="4"/>
        <v>#N/A</v>
      </c>
      <c r="Q202" s="20">
        <f t="shared" si="5"/>
        <v>0</v>
      </c>
      <c r="R202" s="20" t="e">
        <f t="shared" si="6"/>
        <v>#N/A</v>
      </c>
      <c r="S202" s="20" t="s">
        <v>194</v>
      </c>
      <c r="T202" s="67" t="e">
        <f>VLOOKUP($X202,Vector!$A:$I,6,0)</f>
        <v>#N/A</v>
      </c>
      <c r="U202" s="67" t="e">
        <f>VLOOKUP($X202,Vector!$A:$I,7,0)</f>
        <v>#N/A</v>
      </c>
      <c r="V202" s="67" t="e">
        <f>VLOOKUP($X202,Vector!$A:$I,8,0)</f>
        <v>#N/A</v>
      </c>
      <c r="W202" s="67" t="e">
        <f>VLOOKUP($X202,Vector!$A:$I,9,0)</f>
        <v>#N/A</v>
      </c>
      <c r="X202" s="13" t="str">
        <f t="shared" si="7"/>
        <v/>
      </c>
    </row>
    <row r="203" spans="10:24" x14ac:dyDescent="0.25">
      <c r="J203" s="59" t="e">
        <f>+VLOOKUP($X203,Vector!$A:$P,4,0)-$A203</f>
        <v>#N/A</v>
      </c>
      <c r="K203" s="59" t="e">
        <f>+VLOOKUP($X203,Vector!$A:$P,2,0)</f>
        <v>#N/A</v>
      </c>
      <c r="L203" s="59" t="e">
        <f>VLOOKUP(VLOOKUP($X203,Vector!$A:$P,5,0),Catalogos!K:L,2,0)</f>
        <v>#N/A</v>
      </c>
      <c r="M203" s="55" t="str">
        <f>IFERROR(VLOOKUP($F203,Catalogos!$A:$B,2,0),"VII")</f>
        <v>VII</v>
      </c>
      <c r="N203" s="58" t="e">
        <f>VLOOKUP(MIN(IFERROR(VLOOKUP(T203,Catalogos!$F:$G,2,0),200),IFERROR(VLOOKUP(U203,Catalogos!$F:$G,2,0),200),IFERROR(VLOOKUP(V203,Catalogos!$F:$G,2,0),200),IFERROR(VLOOKUP(W203,Catalogos!$F:$G,2,0),200)),Catalogos!$G$30:$H$57,2,0)</f>
        <v>#N/A</v>
      </c>
      <c r="O203" s="55" t="e">
        <f>VLOOKUP($F203,Catalogos!$A:$C,3,0)</f>
        <v>#N/A</v>
      </c>
      <c r="P203" s="14" t="e">
        <f t="shared" si="4"/>
        <v>#N/A</v>
      </c>
      <c r="Q203" s="20">
        <f t="shared" si="5"/>
        <v>0</v>
      </c>
      <c r="R203" s="20" t="e">
        <f t="shared" si="6"/>
        <v>#N/A</v>
      </c>
      <c r="S203" s="20" t="s">
        <v>194</v>
      </c>
      <c r="T203" s="67" t="e">
        <f>VLOOKUP($X203,Vector!$A:$I,6,0)</f>
        <v>#N/A</v>
      </c>
      <c r="U203" s="67" t="e">
        <f>VLOOKUP($X203,Vector!$A:$I,7,0)</f>
        <v>#N/A</v>
      </c>
      <c r="V203" s="67" t="e">
        <f>VLOOKUP($X203,Vector!$A:$I,8,0)</f>
        <v>#N/A</v>
      </c>
      <c r="W203" s="67" t="e">
        <f>VLOOKUP($X203,Vector!$A:$I,9,0)</f>
        <v>#N/A</v>
      </c>
      <c r="X203" s="13" t="str">
        <f t="shared" si="7"/>
        <v/>
      </c>
    </row>
    <row r="204" spans="10:24" x14ac:dyDescent="0.25">
      <c r="J204" s="59" t="e">
        <f>+VLOOKUP($X204,Vector!$A:$P,4,0)-$A204</f>
        <v>#N/A</v>
      </c>
      <c r="K204" s="59" t="e">
        <f>+VLOOKUP($X204,Vector!$A:$P,2,0)</f>
        <v>#N/A</v>
      </c>
      <c r="L204" s="59" t="e">
        <f>VLOOKUP(VLOOKUP($X204,Vector!$A:$P,5,0),Catalogos!K:L,2,0)</f>
        <v>#N/A</v>
      </c>
      <c r="M204" s="55" t="str">
        <f>IFERROR(VLOOKUP($F204,Catalogos!$A:$B,2,0),"VII")</f>
        <v>VII</v>
      </c>
      <c r="N204" s="58" t="e">
        <f>VLOOKUP(MIN(IFERROR(VLOOKUP(T204,Catalogos!$F:$G,2,0),200),IFERROR(VLOOKUP(U204,Catalogos!$F:$G,2,0),200),IFERROR(VLOOKUP(V204,Catalogos!$F:$G,2,0),200),IFERROR(VLOOKUP(W204,Catalogos!$F:$G,2,0),200)),Catalogos!$G$30:$H$57,2,0)</f>
        <v>#N/A</v>
      </c>
      <c r="O204" s="55" t="e">
        <f>VLOOKUP($F204,Catalogos!$A:$C,3,0)</f>
        <v>#N/A</v>
      </c>
      <c r="P204" s="14" t="e">
        <f t="shared" si="4"/>
        <v>#N/A</v>
      </c>
      <c r="Q204" s="20">
        <f t="shared" si="5"/>
        <v>0</v>
      </c>
      <c r="R204" s="20" t="e">
        <f t="shared" si="6"/>
        <v>#N/A</v>
      </c>
      <c r="S204" s="20" t="s">
        <v>194</v>
      </c>
      <c r="T204" s="67" t="e">
        <f>VLOOKUP($X204,Vector!$A:$I,6,0)</f>
        <v>#N/A</v>
      </c>
      <c r="U204" s="67" t="e">
        <f>VLOOKUP($X204,Vector!$A:$I,7,0)</f>
        <v>#N/A</v>
      </c>
      <c r="V204" s="67" t="e">
        <f>VLOOKUP($X204,Vector!$A:$I,8,0)</f>
        <v>#N/A</v>
      </c>
      <c r="W204" s="67" t="e">
        <f>VLOOKUP($X204,Vector!$A:$I,9,0)</f>
        <v>#N/A</v>
      </c>
      <c r="X204" s="13" t="str">
        <f t="shared" si="7"/>
        <v/>
      </c>
    </row>
    <row r="205" spans="10:24" x14ac:dyDescent="0.25">
      <c r="J205" s="59" t="e">
        <f>+VLOOKUP($X205,Vector!$A:$P,4,0)-$A205</f>
        <v>#N/A</v>
      </c>
      <c r="K205" s="59" t="e">
        <f>+VLOOKUP($X205,Vector!$A:$P,2,0)</f>
        <v>#N/A</v>
      </c>
      <c r="L205" s="59" t="e">
        <f>VLOOKUP(VLOOKUP($X205,Vector!$A:$P,5,0),Catalogos!K:L,2,0)</f>
        <v>#N/A</v>
      </c>
      <c r="M205" s="55" t="str">
        <f>IFERROR(VLOOKUP($F205,Catalogos!$A:$B,2,0),"VII")</f>
        <v>VII</v>
      </c>
      <c r="N205" s="58" t="e">
        <f>VLOOKUP(MIN(IFERROR(VLOOKUP(T205,Catalogos!$F:$G,2,0),200),IFERROR(VLOOKUP(U205,Catalogos!$F:$G,2,0),200),IFERROR(VLOOKUP(V205,Catalogos!$F:$G,2,0),200),IFERROR(VLOOKUP(W205,Catalogos!$F:$G,2,0),200)),Catalogos!$G$30:$H$57,2,0)</f>
        <v>#N/A</v>
      </c>
      <c r="O205" s="55" t="e">
        <f>VLOOKUP($F205,Catalogos!$A:$C,3,0)</f>
        <v>#N/A</v>
      </c>
      <c r="P205" s="14" t="e">
        <f t="shared" si="4"/>
        <v>#N/A</v>
      </c>
      <c r="Q205" s="20">
        <f t="shared" si="5"/>
        <v>0</v>
      </c>
      <c r="R205" s="20" t="e">
        <f t="shared" si="6"/>
        <v>#N/A</v>
      </c>
      <c r="S205" s="20" t="s">
        <v>194</v>
      </c>
      <c r="T205" s="67" t="e">
        <f>VLOOKUP($X205,Vector!$A:$I,6,0)</f>
        <v>#N/A</v>
      </c>
      <c r="U205" s="67" t="e">
        <f>VLOOKUP($X205,Vector!$A:$I,7,0)</f>
        <v>#N/A</v>
      </c>
      <c r="V205" s="67" t="e">
        <f>VLOOKUP($X205,Vector!$A:$I,8,0)</f>
        <v>#N/A</v>
      </c>
      <c r="W205" s="67" t="e">
        <f>VLOOKUP($X205,Vector!$A:$I,9,0)</f>
        <v>#N/A</v>
      </c>
      <c r="X205" s="13" t="str">
        <f t="shared" si="7"/>
        <v/>
      </c>
    </row>
    <row r="206" spans="10:24" x14ac:dyDescent="0.25">
      <c r="J206" s="59" t="e">
        <f>+VLOOKUP($X206,Vector!$A:$P,4,0)-$A206</f>
        <v>#N/A</v>
      </c>
      <c r="K206" s="59" t="e">
        <f>+VLOOKUP($X206,Vector!$A:$P,2,0)</f>
        <v>#N/A</v>
      </c>
      <c r="L206" s="59" t="e">
        <f>VLOOKUP(VLOOKUP($X206,Vector!$A:$P,5,0),Catalogos!K:L,2,0)</f>
        <v>#N/A</v>
      </c>
      <c r="M206" s="55" t="str">
        <f>IFERROR(VLOOKUP($F206,Catalogos!$A:$B,2,0),"VII")</f>
        <v>VII</v>
      </c>
      <c r="N206" s="58" t="e">
        <f>VLOOKUP(MIN(IFERROR(VLOOKUP(T206,Catalogos!$F:$G,2,0),200),IFERROR(VLOOKUP(U206,Catalogos!$F:$G,2,0),200),IFERROR(VLOOKUP(V206,Catalogos!$F:$G,2,0),200),IFERROR(VLOOKUP(W206,Catalogos!$F:$G,2,0),200)),Catalogos!$G$30:$H$57,2,0)</f>
        <v>#N/A</v>
      </c>
      <c r="O206" s="55" t="e">
        <f>VLOOKUP($F206,Catalogos!$A:$C,3,0)</f>
        <v>#N/A</v>
      </c>
      <c r="P206" s="14" t="e">
        <f t="shared" si="4"/>
        <v>#N/A</v>
      </c>
      <c r="Q206" s="20">
        <f t="shared" si="5"/>
        <v>0</v>
      </c>
      <c r="R206" s="20" t="e">
        <f t="shared" si="6"/>
        <v>#N/A</v>
      </c>
      <c r="S206" s="20" t="s">
        <v>194</v>
      </c>
      <c r="T206" s="67" t="e">
        <f>VLOOKUP($X206,Vector!$A:$I,6,0)</f>
        <v>#N/A</v>
      </c>
      <c r="U206" s="67" t="e">
        <f>VLOOKUP($X206,Vector!$A:$I,7,0)</f>
        <v>#N/A</v>
      </c>
      <c r="V206" s="67" t="e">
        <f>VLOOKUP($X206,Vector!$A:$I,8,0)</f>
        <v>#N/A</v>
      </c>
      <c r="W206" s="67" t="e">
        <f>VLOOKUP($X206,Vector!$A:$I,9,0)</f>
        <v>#N/A</v>
      </c>
      <c r="X206" s="13" t="str">
        <f t="shared" si="7"/>
        <v/>
      </c>
    </row>
    <row r="207" spans="10:24" x14ac:dyDescent="0.25">
      <c r="J207" s="59" t="e">
        <f>+VLOOKUP($X207,Vector!$A:$P,4,0)-$A207</f>
        <v>#N/A</v>
      </c>
      <c r="K207" s="59" t="e">
        <f>+VLOOKUP($X207,Vector!$A:$P,2,0)</f>
        <v>#N/A</v>
      </c>
      <c r="L207" s="59" t="e">
        <f>VLOOKUP(VLOOKUP($X207,Vector!$A:$P,5,0),Catalogos!K:L,2,0)</f>
        <v>#N/A</v>
      </c>
      <c r="M207" s="55" t="str">
        <f>IFERROR(VLOOKUP($F207,Catalogos!$A:$B,2,0),"VII")</f>
        <v>VII</v>
      </c>
      <c r="N207" s="58" t="e">
        <f>VLOOKUP(MIN(IFERROR(VLOOKUP(T207,Catalogos!$F:$G,2,0),200),IFERROR(VLOOKUP(U207,Catalogos!$F:$G,2,0),200),IFERROR(VLOOKUP(V207,Catalogos!$F:$G,2,0),200),IFERROR(VLOOKUP(W207,Catalogos!$F:$G,2,0),200)),Catalogos!$G$30:$H$57,2,0)</f>
        <v>#N/A</v>
      </c>
      <c r="O207" s="55" t="e">
        <f>VLOOKUP($F207,Catalogos!$A:$C,3,0)</f>
        <v>#N/A</v>
      </c>
      <c r="P207" s="14" t="e">
        <f t="shared" si="4"/>
        <v>#N/A</v>
      </c>
      <c r="Q207" s="20">
        <f t="shared" si="5"/>
        <v>0</v>
      </c>
      <c r="R207" s="20" t="e">
        <f t="shared" si="6"/>
        <v>#N/A</v>
      </c>
      <c r="S207" s="20" t="s">
        <v>194</v>
      </c>
      <c r="T207" s="67" t="e">
        <f>VLOOKUP($X207,Vector!$A:$I,6,0)</f>
        <v>#N/A</v>
      </c>
      <c r="U207" s="67" t="e">
        <f>VLOOKUP($X207,Vector!$A:$I,7,0)</f>
        <v>#N/A</v>
      </c>
      <c r="V207" s="67" t="e">
        <f>VLOOKUP($X207,Vector!$A:$I,8,0)</f>
        <v>#N/A</v>
      </c>
      <c r="W207" s="67" t="e">
        <f>VLOOKUP($X207,Vector!$A:$I,9,0)</f>
        <v>#N/A</v>
      </c>
      <c r="X207" s="13" t="str">
        <f t="shared" si="7"/>
        <v/>
      </c>
    </row>
    <row r="208" spans="10:24" x14ac:dyDescent="0.25">
      <c r="J208" s="59" t="e">
        <f>+VLOOKUP($X208,Vector!$A:$P,4,0)-$A208</f>
        <v>#N/A</v>
      </c>
      <c r="K208" s="59" t="e">
        <f>+VLOOKUP($X208,Vector!$A:$P,2,0)</f>
        <v>#N/A</v>
      </c>
      <c r="L208" s="59" t="e">
        <f>VLOOKUP(VLOOKUP($X208,Vector!$A:$P,5,0),Catalogos!K:L,2,0)</f>
        <v>#N/A</v>
      </c>
      <c r="M208" s="55" t="str">
        <f>IFERROR(VLOOKUP($F208,Catalogos!$A:$B,2,0),"VII")</f>
        <v>VII</v>
      </c>
      <c r="N208" s="58" t="e">
        <f>VLOOKUP(MIN(IFERROR(VLOOKUP(T208,Catalogos!$F:$G,2,0),200),IFERROR(VLOOKUP(U208,Catalogos!$F:$G,2,0),200),IFERROR(VLOOKUP(V208,Catalogos!$F:$G,2,0),200),IFERROR(VLOOKUP(W208,Catalogos!$F:$G,2,0),200)),Catalogos!$G$30:$H$57,2,0)</f>
        <v>#N/A</v>
      </c>
      <c r="O208" s="55" t="e">
        <f>VLOOKUP($F208,Catalogos!$A:$C,3,0)</f>
        <v>#N/A</v>
      </c>
      <c r="P208" s="14" t="e">
        <f t="shared" si="4"/>
        <v>#N/A</v>
      </c>
      <c r="Q208" s="20">
        <f t="shared" si="5"/>
        <v>0</v>
      </c>
      <c r="R208" s="20" t="e">
        <f t="shared" si="6"/>
        <v>#N/A</v>
      </c>
      <c r="S208" s="20" t="s">
        <v>194</v>
      </c>
      <c r="T208" s="67" t="e">
        <f>VLOOKUP($X208,Vector!$A:$I,6,0)</f>
        <v>#N/A</v>
      </c>
      <c r="U208" s="67" t="e">
        <f>VLOOKUP($X208,Vector!$A:$I,7,0)</f>
        <v>#N/A</v>
      </c>
      <c r="V208" s="67" t="e">
        <f>VLOOKUP($X208,Vector!$A:$I,8,0)</f>
        <v>#N/A</v>
      </c>
      <c r="W208" s="67" t="e">
        <f>VLOOKUP($X208,Vector!$A:$I,9,0)</f>
        <v>#N/A</v>
      </c>
      <c r="X208" s="13" t="str">
        <f t="shared" si="7"/>
        <v/>
      </c>
    </row>
    <row r="209" spans="10:24" x14ac:dyDescent="0.25">
      <c r="J209" s="59" t="e">
        <f>+VLOOKUP($X209,Vector!$A:$P,4,0)-$A209</f>
        <v>#N/A</v>
      </c>
      <c r="K209" s="59" t="e">
        <f>+VLOOKUP($X209,Vector!$A:$P,2,0)</f>
        <v>#N/A</v>
      </c>
      <c r="L209" s="59" t="e">
        <f>VLOOKUP(VLOOKUP($X209,Vector!$A:$P,5,0),Catalogos!K:L,2,0)</f>
        <v>#N/A</v>
      </c>
      <c r="M209" s="55" t="str">
        <f>IFERROR(VLOOKUP($F209,Catalogos!$A:$B,2,0),"VII")</f>
        <v>VII</v>
      </c>
      <c r="N209" s="58" t="e">
        <f>VLOOKUP(MIN(IFERROR(VLOOKUP(T209,Catalogos!$F:$G,2,0),200),IFERROR(VLOOKUP(U209,Catalogos!$F:$G,2,0),200),IFERROR(VLOOKUP(V209,Catalogos!$F:$G,2,0),200),IFERROR(VLOOKUP(W209,Catalogos!$F:$G,2,0),200)),Catalogos!$G$30:$H$57,2,0)</f>
        <v>#N/A</v>
      </c>
      <c r="O209" s="55" t="e">
        <f>VLOOKUP($F209,Catalogos!$A:$C,3,0)</f>
        <v>#N/A</v>
      </c>
      <c r="P209" s="14" t="e">
        <f t="shared" si="4"/>
        <v>#N/A</v>
      </c>
      <c r="Q209" s="20">
        <f t="shared" si="5"/>
        <v>0</v>
      </c>
      <c r="R209" s="20" t="e">
        <f t="shared" si="6"/>
        <v>#N/A</v>
      </c>
      <c r="S209" s="20" t="s">
        <v>194</v>
      </c>
      <c r="T209" s="67" t="e">
        <f>VLOOKUP($X209,Vector!$A:$I,6,0)</f>
        <v>#N/A</v>
      </c>
      <c r="U209" s="67" t="e">
        <f>VLOOKUP($X209,Vector!$A:$I,7,0)</f>
        <v>#N/A</v>
      </c>
      <c r="V209" s="67" t="e">
        <f>VLOOKUP($X209,Vector!$A:$I,8,0)</f>
        <v>#N/A</v>
      </c>
      <c r="W209" s="67" t="e">
        <f>VLOOKUP($X209,Vector!$A:$I,9,0)</f>
        <v>#N/A</v>
      </c>
      <c r="X209" s="13" t="str">
        <f t="shared" si="7"/>
        <v/>
      </c>
    </row>
    <row r="210" spans="10:24" x14ac:dyDescent="0.25">
      <c r="J210" s="59" t="e">
        <f>+VLOOKUP($X210,Vector!$A:$P,4,0)-$A210</f>
        <v>#N/A</v>
      </c>
      <c r="K210" s="59" t="e">
        <f>+VLOOKUP($X210,Vector!$A:$P,2,0)</f>
        <v>#N/A</v>
      </c>
      <c r="L210" s="59" t="e">
        <f>VLOOKUP(VLOOKUP($X210,Vector!$A:$P,5,0),Catalogos!K:L,2,0)</f>
        <v>#N/A</v>
      </c>
      <c r="M210" s="55" t="str">
        <f>IFERROR(VLOOKUP($F210,Catalogos!$A:$B,2,0),"VII")</f>
        <v>VII</v>
      </c>
      <c r="N210" s="58" t="e">
        <f>VLOOKUP(MIN(IFERROR(VLOOKUP(T210,Catalogos!$F:$G,2,0),200),IFERROR(VLOOKUP(U210,Catalogos!$F:$G,2,0),200),IFERROR(VLOOKUP(V210,Catalogos!$F:$G,2,0),200),IFERROR(VLOOKUP(W210,Catalogos!$F:$G,2,0),200)),Catalogos!$G$30:$H$57,2,0)</f>
        <v>#N/A</v>
      </c>
      <c r="O210" s="55" t="e">
        <f>VLOOKUP($F210,Catalogos!$A:$C,3,0)</f>
        <v>#N/A</v>
      </c>
      <c r="P210" s="14" t="e">
        <f t="shared" si="4"/>
        <v>#N/A</v>
      </c>
      <c r="Q210" s="20">
        <f t="shared" si="5"/>
        <v>0</v>
      </c>
      <c r="R210" s="20" t="e">
        <f t="shared" si="6"/>
        <v>#N/A</v>
      </c>
      <c r="S210" s="20" t="s">
        <v>194</v>
      </c>
      <c r="T210" s="67" t="e">
        <f>VLOOKUP($X210,Vector!$A:$I,6,0)</f>
        <v>#N/A</v>
      </c>
      <c r="U210" s="67" t="e">
        <f>VLOOKUP($X210,Vector!$A:$I,7,0)</f>
        <v>#N/A</v>
      </c>
      <c r="V210" s="67" t="e">
        <f>VLOOKUP($X210,Vector!$A:$I,8,0)</f>
        <v>#N/A</v>
      </c>
      <c r="W210" s="67" t="e">
        <f>VLOOKUP($X210,Vector!$A:$I,9,0)</f>
        <v>#N/A</v>
      </c>
      <c r="X210" s="13" t="str">
        <f t="shared" si="7"/>
        <v/>
      </c>
    </row>
    <row r="211" spans="10:24" x14ac:dyDescent="0.25">
      <c r="J211" s="59" t="e">
        <f>+VLOOKUP($X211,Vector!$A:$P,4,0)-$A211</f>
        <v>#N/A</v>
      </c>
      <c r="K211" s="59" t="e">
        <f>+VLOOKUP($X211,Vector!$A:$P,2,0)</f>
        <v>#N/A</v>
      </c>
      <c r="L211" s="59" t="e">
        <f>VLOOKUP(VLOOKUP($X211,Vector!$A:$P,5,0),Catalogos!K:L,2,0)</f>
        <v>#N/A</v>
      </c>
      <c r="M211" s="55" t="str">
        <f>IFERROR(VLOOKUP($F211,Catalogos!$A:$B,2,0),"VII")</f>
        <v>VII</v>
      </c>
      <c r="N211" s="58" t="e">
        <f>VLOOKUP(MIN(IFERROR(VLOOKUP(T211,Catalogos!$F:$G,2,0),200),IFERROR(VLOOKUP(U211,Catalogos!$F:$G,2,0),200),IFERROR(VLOOKUP(V211,Catalogos!$F:$G,2,0),200),IFERROR(VLOOKUP(W211,Catalogos!$F:$G,2,0),200)),Catalogos!$G$30:$H$57,2,0)</f>
        <v>#N/A</v>
      </c>
      <c r="O211" s="55" t="e">
        <f>VLOOKUP($F211,Catalogos!$A:$C,3,0)</f>
        <v>#N/A</v>
      </c>
      <c r="P211" s="14" t="e">
        <f t="shared" si="4"/>
        <v>#N/A</v>
      </c>
      <c r="Q211" s="20">
        <f t="shared" si="5"/>
        <v>0</v>
      </c>
      <c r="R211" s="20" t="e">
        <f t="shared" si="6"/>
        <v>#N/A</v>
      </c>
      <c r="S211" s="20" t="s">
        <v>194</v>
      </c>
      <c r="T211" s="67" t="e">
        <f>VLOOKUP($X211,Vector!$A:$I,6,0)</f>
        <v>#N/A</v>
      </c>
      <c r="U211" s="67" t="e">
        <f>VLOOKUP($X211,Vector!$A:$I,7,0)</f>
        <v>#N/A</v>
      </c>
      <c r="V211" s="67" t="e">
        <f>VLOOKUP($X211,Vector!$A:$I,8,0)</f>
        <v>#N/A</v>
      </c>
      <c r="W211" s="67" t="e">
        <f>VLOOKUP($X211,Vector!$A:$I,9,0)</f>
        <v>#N/A</v>
      </c>
      <c r="X211" s="13" t="str">
        <f t="shared" si="7"/>
        <v/>
      </c>
    </row>
    <row r="212" spans="10:24" x14ac:dyDescent="0.25">
      <c r="J212" s="59" t="e">
        <f>+VLOOKUP($X212,Vector!$A:$P,4,0)-$A212</f>
        <v>#N/A</v>
      </c>
      <c r="K212" s="59" t="e">
        <f>+VLOOKUP($X212,Vector!$A:$P,2,0)</f>
        <v>#N/A</v>
      </c>
      <c r="L212" s="59" t="e">
        <f>VLOOKUP(VLOOKUP($X212,Vector!$A:$P,5,0),Catalogos!K:L,2,0)</f>
        <v>#N/A</v>
      </c>
      <c r="M212" s="55" t="str">
        <f>IFERROR(VLOOKUP($F212,Catalogos!$A:$B,2,0),"VII")</f>
        <v>VII</v>
      </c>
      <c r="N212" s="58" t="e">
        <f>VLOOKUP(MIN(IFERROR(VLOOKUP(T212,Catalogos!$F:$G,2,0),200),IFERROR(VLOOKUP(U212,Catalogos!$F:$G,2,0),200),IFERROR(VLOOKUP(V212,Catalogos!$F:$G,2,0),200),IFERROR(VLOOKUP(W212,Catalogos!$F:$G,2,0),200)),Catalogos!$G$30:$H$57,2,0)</f>
        <v>#N/A</v>
      </c>
      <c r="O212" s="55" t="e">
        <f>VLOOKUP($F212,Catalogos!$A:$C,3,0)</f>
        <v>#N/A</v>
      </c>
      <c r="P212" s="14" t="e">
        <f t="shared" si="4"/>
        <v>#N/A</v>
      </c>
      <c r="Q212" s="20">
        <f t="shared" si="5"/>
        <v>0</v>
      </c>
      <c r="R212" s="20" t="e">
        <f t="shared" si="6"/>
        <v>#N/A</v>
      </c>
      <c r="S212" s="20" t="s">
        <v>194</v>
      </c>
      <c r="T212" s="67" t="e">
        <f>VLOOKUP($X212,Vector!$A:$I,6,0)</f>
        <v>#N/A</v>
      </c>
      <c r="U212" s="67" t="e">
        <f>VLOOKUP($X212,Vector!$A:$I,7,0)</f>
        <v>#N/A</v>
      </c>
      <c r="V212" s="67" t="e">
        <f>VLOOKUP($X212,Vector!$A:$I,8,0)</f>
        <v>#N/A</v>
      </c>
      <c r="W212" s="67" t="e">
        <f>VLOOKUP($X212,Vector!$A:$I,9,0)</f>
        <v>#N/A</v>
      </c>
      <c r="X212" s="13" t="str">
        <f t="shared" si="7"/>
        <v/>
      </c>
    </row>
    <row r="213" spans="10:24" x14ac:dyDescent="0.25">
      <c r="J213" s="59" t="e">
        <f>+VLOOKUP($X213,Vector!$A:$P,4,0)-$A213</f>
        <v>#N/A</v>
      </c>
      <c r="K213" s="59" t="e">
        <f>+VLOOKUP($X213,Vector!$A:$P,2,0)</f>
        <v>#N/A</v>
      </c>
      <c r="L213" s="59" t="e">
        <f>VLOOKUP(VLOOKUP($X213,Vector!$A:$P,5,0),Catalogos!K:L,2,0)</f>
        <v>#N/A</v>
      </c>
      <c r="M213" s="55" t="str">
        <f>IFERROR(VLOOKUP($F213,Catalogos!$A:$B,2,0),"VII")</f>
        <v>VII</v>
      </c>
      <c r="N213" s="58" t="e">
        <f>VLOOKUP(MIN(IFERROR(VLOOKUP(T213,Catalogos!$F:$G,2,0),200),IFERROR(VLOOKUP(U213,Catalogos!$F:$G,2,0),200),IFERROR(VLOOKUP(V213,Catalogos!$F:$G,2,0),200),IFERROR(VLOOKUP(W213,Catalogos!$F:$G,2,0),200)),Catalogos!$G$30:$H$57,2,0)</f>
        <v>#N/A</v>
      </c>
      <c r="O213" s="55" t="e">
        <f>VLOOKUP($F213,Catalogos!$A:$C,3,0)</f>
        <v>#N/A</v>
      </c>
      <c r="P213" s="14" t="e">
        <f t="shared" si="4"/>
        <v>#N/A</v>
      </c>
      <c r="Q213" s="20">
        <f t="shared" si="5"/>
        <v>0</v>
      </c>
      <c r="R213" s="20" t="e">
        <f t="shared" si="6"/>
        <v>#N/A</v>
      </c>
      <c r="S213" s="20" t="s">
        <v>194</v>
      </c>
      <c r="T213" s="67" t="e">
        <f>VLOOKUP($X213,Vector!$A:$I,6,0)</f>
        <v>#N/A</v>
      </c>
      <c r="U213" s="67" t="e">
        <f>VLOOKUP($X213,Vector!$A:$I,7,0)</f>
        <v>#N/A</v>
      </c>
      <c r="V213" s="67" t="e">
        <f>VLOOKUP($X213,Vector!$A:$I,8,0)</f>
        <v>#N/A</v>
      </c>
      <c r="W213" s="67" t="e">
        <f>VLOOKUP($X213,Vector!$A:$I,9,0)</f>
        <v>#N/A</v>
      </c>
      <c r="X213" s="13" t="str">
        <f t="shared" si="7"/>
        <v/>
      </c>
    </row>
    <row r="214" spans="10:24" x14ac:dyDescent="0.25">
      <c r="J214" s="59" t="e">
        <f>+VLOOKUP($X214,Vector!$A:$P,4,0)-$A214</f>
        <v>#N/A</v>
      </c>
      <c r="K214" s="59" t="e">
        <f>+VLOOKUP($X214,Vector!$A:$P,2,0)</f>
        <v>#N/A</v>
      </c>
      <c r="L214" s="59" t="e">
        <f>VLOOKUP(VLOOKUP($X214,Vector!$A:$P,5,0),Catalogos!K:L,2,0)</f>
        <v>#N/A</v>
      </c>
      <c r="M214" s="55" t="str">
        <f>IFERROR(VLOOKUP($F214,Catalogos!$A:$B,2,0),"VII")</f>
        <v>VII</v>
      </c>
      <c r="N214" s="58" t="e">
        <f>VLOOKUP(MIN(IFERROR(VLOOKUP(T214,Catalogos!$F:$G,2,0),200),IFERROR(VLOOKUP(U214,Catalogos!$F:$G,2,0),200),IFERROR(VLOOKUP(V214,Catalogos!$F:$G,2,0),200),IFERROR(VLOOKUP(W214,Catalogos!$F:$G,2,0),200)),Catalogos!$G$30:$H$57,2,0)</f>
        <v>#N/A</v>
      </c>
      <c r="O214" s="55" t="e">
        <f>VLOOKUP($F214,Catalogos!$A:$C,3,0)</f>
        <v>#N/A</v>
      </c>
      <c r="P214" s="14" t="e">
        <f t="shared" si="4"/>
        <v>#N/A</v>
      </c>
      <c r="Q214" s="20">
        <f t="shared" si="5"/>
        <v>0</v>
      </c>
      <c r="R214" s="20" t="e">
        <f t="shared" si="6"/>
        <v>#N/A</v>
      </c>
      <c r="S214" s="20" t="s">
        <v>194</v>
      </c>
      <c r="T214" s="67" t="e">
        <f>VLOOKUP($X214,Vector!$A:$I,6,0)</f>
        <v>#N/A</v>
      </c>
      <c r="U214" s="67" t="e">
        <f>VLOOKUP($X214,Vector!$A:$I,7,0)</f>
        <v>#N/A</v>
      </c>
      <c r="V214" s="67" t="e">
        <f>VLOOKUP($X214,Vector!$A:$I,8,0)</f>
        <v>#N/A</v>
      </c>
      <c r="W214" s="67" t="e">
        <f>VLOOKUP($X214,Vector!$A:$I,9,0)</f>
        <v>#N/A</v>
      </c>
      <c r="X214" s="13" t="str">
        <f t="shared" si="7"/>
        <v/>
      </c>
    </row>
    <row r="215" spans="10:24" x14ac:dyDescent="0.25">
      <c r="J215" s="59" t="e">
        <f>+VLOOKUP($X215,Vector!$A:$P,4,0)-$A215</f>
        <v>#N/A</v>
      </c>
      <c r="K215" s="59" t="e">
        <f>+VLOOKUP($X215,Vector!$A:$P,2,0)</f>
        <v>#N/A</v>
      </c>
      <c r="L215" s="59" t="e">
        <f>VLOOKUP(VLOOKUP($X215,Vector!$A:$P,5,0),Catalogos!K:L,2,0)</f>
        <v>#N/A</v>
      </c>
      <c r="M215" s="55" t="str">
        <f>IFERROR(VLOOKUP($F215,Catalogos!$A:$B,2,0),"VII")</f>
        <v>VII</v>
      </c>
      <c r="N215" s="58" t="e">
        <f>VLOOKUP(MIN(IFERROR(VLOOKUP(T215,Catalogos!$F:$G,2,0),200),IFERROR(VLOOKUP(U215,Catalogos!$F:$G,2,0),200),IFERROR(VLOOKUP(V215,Catalogos!$F:$G,2,0),200),IFERROR(VLOOKUP(W215,Catalogos!$F:$G,2,0),200)),Catalogos!$G$30:$H$57,2,0)</f>
        <v>#N/A</v>
      </c>
      <c r="O215" s="55" t="e">
        <f>VLOOKUP($F215,Catalogos!$A:$C,3,0)</f>
        <v>#N/A</v>
      </c>
      <c r="P215" s="14" t="e">
        <f t="shared" si="4"/>
        <v>#N/A</v>
      </c>
      <c r="Q215" s="20">
        <f t="shared" si="5"/>
        <v>0</v>
      </c>
      <c r="R215" s="20" t="e">
        <f t="shared" si="6"/>
        <v>#N/A</v>
      </c>
      <c r="S215" s="20" t="s">
        <v>194</v>
      </c>
      <c r="T215" s="67" t="e">
        <f>VLOOKUP($X215,Vector!$A:$I,6,0)</f>
        <v>#N/A</v>
      </c>
      <c r="U215" s="67" t="e">
        <f>VLOOKUP($X215,Vector!$A:$I,7,0)</f>
        <v>#N/A</v>
      </c>
      <c r="V215" s="67" t="e">
        <f>VLOOKUP($X215,Vector!$A:$I,8,0)</f>
        <v>#N/A</v>
      </c>
      <c r="W215" s="67" t="e">
        <f>VLOOKUP($X215,Vector!$A:$I,9,0)</f>
        <v>#N/A</v>
      </c>
      <c r="X215" s="13" t="str">
        <f t="shared" si="7"/>
        <v/>
      </c>
    </row>
    <row r="216" spans="10:24" x14ac:dyDescent="0.25">
      <c r="J216" s="59" t="e">
        <f>+VLOOKUP($X216,Vector!$A:$P,4,0)-$A216</f>
        <v>#N/A</v>
      </c>
      <c r="K216" s="59" t="e">
        <f>+VLOOKUP($X216,Vector!$A:$P,2,0)</f>
        <v>#N/A</v>
      </c>
      <c r="L216" s="59" t="e">
        <f>VLOOKUP(VLOOKUP($X216,Vector!$A:$P,5,0),Catalogos!K:L,2,0)</f>
        <v>#N/A</v>
      </c>
      <c r="M216" s="55" t="str">
        <f>IFERROR(VLOOKUP($F216,Catalogos!$A:$B,2,0),"VII")</f>
        <v>VII</v>
      </c>
      <c r="N216" s="58" t="e">
        <f>VLOOKUP(MIN(IFERROR(VLOOKUP(T216,Catalogos!$F:$G,2,0),200),IFERROR(VLOOKUP(U216,Catalogos!$F:$G,2,0),200),IFERROR(VLOOKUP(V216,Catalogos!$F:$G,2,0),200),IFERROR(VLOOKUP(W216,Catalogos!$F:$G,2,0),200)),Catalogos!$G$30:$H$57,2,0)</f>
        <v>#N/A</v>
      </c>
      <c r="O216" s="55" t="e">
        <f>VLOOKUP($F216,Catalogos!$A:$C,3,0)</f>
        <v>#N/A</v>
      </c>
      <c r="P216" s="14" t="e">
        <f t="shared" si="4"/>
        <v>#N/A</v>
      </c>
      <c r="Q216" s="20">
        <f t="shared" si="5"/>
        <v>0</v>
      </c>
      <c r="R216" s="20" t="e">
        <f t="shared" si="6"/>
        <v>#N/A</v>
      </c>
      <c r="S216" s="20" t="s">
        <v>194</v>
      </c>
      <c r="T216" s="67" t="e">
        <f>VLOOKUP($X216,Vector!$A:$I,6,0)</f>
        <v>#N/A</v>
      </c>
      <c r="U216" s="67" t="e">
        <f>VLOOKUP($X216,Vector!$A:$I,7,0)</f>
        <v>#N/A</v>
      </c>
      <c r="V216" s="67" t="e">
        <f>VLOOKUP($X216,Vector!$A:$I,8,0)</f>
        <v>#N/A</v>
      </c>
      <c r="W216" s="67" t="e">
        <f>VLOOKUP($X216,Vector!$A:$I,9,0)</f>
        <v>#N/A</v>
      </c>
      <c r="X216" s="13" t="str">
        <f t="shared" si="7"/>
        <v/>
      </c>
    </row>
    <row r="217" spans="10:24" x14ac:dyDescent="0.25">
      <c r="J217" s="59" t="e">
        <f>+VLOOKUP($X217,Vector!$A:$P,4,0)-$A217</f>
        <v>#N/A</v>
      </c>
      <c r="K217" s="59" t="e">
        <f>+VLOOKUP($X217,Vector!$A:$P,2,0)</f>
        <v>#N/A</v>
      </c>
      <c r="L217" s="59" t="e">
        <f>VLOOKUP(VLOOKUP($X217,Vector!$A:$P,5,0),Catalogos!K:L,2,0)</f>
        <v>#N/A</v>
      </c>
      <c r="M217" s="55" t="str">
        <f>IFERROR(VLOOKUP($F217,Catalogos!$A:$B,2,0),"VII")</f>
        <v>VII</v>
      </c>
      <c r="N217" s="58" t="e">
        <f>VLOOKUP(MIN(IFERROR(VLOOKUP(T217,Catalogos!$F:$G,2,0),200),IFERROR(VLOOKUP(U217,Catalogos!$F:$G,2,0),200),IFERROR(VLOOKUP(V217,Catalogos!$F:$G,2,0),200),IFERROR(VLOOKUP(W217,Catalogos!$F:$G,2,0),200)),Catalogos!$G$30:$H$57,2,0)</f>
        <v>#N/A</v>
      </c>
      <c r="O217" s="55" t="e">
        <f>VLOOKUP($F217,Catalogos!$A:$C,3,0)</f>
        <v>#N/A</v>
      </c>
      <c r="P217" s="14" t="e">
        <f t="shared" si="4"/>
        <v>#N/A</v>
      </c>
      <c r="Q217" s="20">
        <f t="shared" si="5"/>
        <v>0</v>
      </c>
      <c r="R217" s="20" t="e">
        <f t="shared" si="6"/>
        <v>#N/A</v>
      </c>
      <c r="S217" s="20" t="s">
        <v>194</v>
      </c>
      <c r="T217" s="67" t="e">
        <f>VLOOKUP($X217,Vector!$A:$I,6,0)</f>
        <v>#N/A</v>
      </c>
      <c r="U217" s="67" t="e">
        <f>VLOOKUP($X217,Vector!$A:$I,7,0)</f>
        <v>#N/A</v>
      </c>
      <c r="V217" s="67" t="e">
        <f>VLOOKUP($X217,Vector!$A:$I,8,0)</f>
        <v>#N/A</v>
      </c>
      <c r="W217" s="67" t="e">
        <f>VLOOKUP($X217,Vector!$A:$I,9,0)</f>
        <v>#N/A</v>
      </c>
      <c r="X217" s="13" t="str">
        <f t="shared" si="7"/>
        <v/>
      </c>
    </row>
    <row r="218" spans="10:24" x14ac:dyDescent="0.25">
      <c r="J218" s="59" t="e">
        <f>+VLOOKUP($X218,Vector!$A:$P,4,0)-$A218</f>
        <v>#N/A</v>
      </c>
      <c r="K218" s="59" t="e">
        <f>+VLOOKUP($X218,Vector!$A:$P,2,0)</f>
        <v>#N/A</v>
      </c>
      <c r="L218" s="59" t="e">
        <f>VLOOKUP(VLOOKUP($X218,Vector!$A:$P,5,0),Catalogos!K:L,2,0)</f>
        <v>#N/A</v>
      </c>
      <c r="M218" s="55" t="str">
        <f>IFERROR(VLOOKUP($F218,Catalogos!$A:$B,2,0),"VII")</f>
        <v>VII</v>
      </c>
      <c r="N218" s="58" t="e">
        <f>VLOOKUP(MIN(IFERROR(VLOOKUP(T218,Catalogos!$F:$G,2,0),200),IFERROR(VLOOKUP(U218,Catalogos!$F:$G,2,0),200),IFERROR(VLOOKUP(V218,Catalogos!$F:$G,2,0),200),IFERROR(VLOOKUP(W218,Catalogos!$F:$G,2,0),200)),Catalogos!$G$30:$H$57,2,0)</f>
        <v>#N/A</v>
      </c>
      <c r="O218" s="55" t="e">
        <f>VLOOKUP($F218,Catalogos!$A:$C,3,0)</f>
        <v>#N/A</v>
      </c>
      <c r="P218" s="14" t="e">
        <f t="shared" si="4"/>
        <v>#N/A</v>
      </c>
      <c r="Q218" s="20">
        <f t="shared" si="5"/>
        <v>0</v>
      </c>
      <c r="R218" s="20" t="e">
        <f t="shared" si="6"/>
        <v>#N/A</v>
      </c>
      <c r="S218" s="20" t="s">
        <v>194</v>
      </c>
      <c r="T218" s="67" t="e">
        <f>VLOOKUP($X218,Vector!$A:$I,6,0)</f>
        <v>#N/A</v>
      </c>
      <c r="U218" s="67" t="e">
        <f>VLOOKUP($X218,Vector!$A:$I,7,0)</f>
        <v>#N/A</v>
      </c>
      <c r="V218" s="67" t="e">
        <f>VLOOKUP($X218,Vector!$A:$I,8,0)</f>
        <v>#N/A</v>
      </c>
      <c r="W218" s="67" t="e">
        <f>VLOOKUP($X218,Vector!$A:$I,9,0)</f>
        <v>#N/A</v>
      </c>
      <c r="X218" s="13" t="str">
        <f t="shared" si="7"/>
        <v/>
      </c>
    </row>
    <row r="219" spans="10:24" x14ac:dyDescent="0.25">
      <c r="J219" s="59" t="e">
        <f>+VLOOKUP($X219,Vector!$A:$P,4,0)-$A219</f>
        <v>#N/A</v>
      </c>
      <c r="K219" s="59" t="e">
        <f>+VLOOKUP($X219,Vector!$A:$P,2,0)</f>
        <v>#N/A</v>
      </c>
      <c r="L219" s="59" t="e">
        <f>VLOOKUP(VLOOKUP($X219,Vector!$A:$P,5,0),Catalogos!K:L,2,0)</f>
        <v>#N/A</v>
      </c>
      <c r="M219" s="55" t="str">
        <f>IFERROR(VLOOKUP($F219,Catalogos!$A:$B,2,0),"VII")</f>
        <v>VII</v>
      </c>
      <c r="N219" s="58" t="e">
        <f>VLOOKUP(MIN(IFERROR(VLOOKUP(T219,Catalogos!$F:$G,2,0),200),IFERROR(VLOOKUP(U219,Catalogos!$F:$G,2,0),200),IFERROR(VLOOKUP(V219,Catalogos!$F:$G,2,0),200),IFERROR(VLOOKUP(W219,Catalogos!$F:$G,2,0),200)),Catalogos!$G$30:$H$57,2,0)</f>
        <v>#N/A</v>
      </c>
      <c r="O219" s="55" t="e">
        <f>VLOOKUP($F219,Catalogos!$A:$C,3,0)</f>
        <v>#N/A</v>
      </c>
      <c r="P219" s="14" t="e">
        <f t="shared" si="4"/>
        <v>#N/A</v>
      </c>
      <c r="Q219" s="20">
        <f t="shared" si="5"/>
        <v>0</v>
      </c>
      <c r="R219" s="20" t="e">
        <f t="shared" si="6"/>
        <v>#N/A</v>
      </c>
      <c r="S219" s="20" t="s">
        <v>194</v>
      </c>
      <c r="T219" s="67" t="e">
        <f>VLOOKUP($X219,Vector!$A:$I,6,0)</f>
        <v>#N/A</v>
      </c>
      <c r="U219" s="67" t="e">
        <f>VLOOKUP($X219,Vector!$A:$I,7,0)</f>
        <v>#N/A</v>
      </c>
      <c r="V219" s="67" t="e">
        <f>VLOOKUP($X219,Vector!$A:$I,8,0)</f>
        <v>#N/A</v>
      </c>
      <c r="W219" s="67" t="e">
        <f>VLOOKUP($X219,Vector!$A:$I,9,0)</f>
        <v>#N/A</v>
      </c>
      <c r="X219" s="13" t="str">
        <f t="shared" si="7"/>
        <v/>
      </c>
    </row>
    <row r="220" spans="10:24" x14ac:dyDescent="0.25">
      <c r="J220" s="59" t="e">
        <f>+VLOOKUP($X220,Vector!$A:$P,4,0)-$A220</f>
        <v>#N/A</v>
      </c>
      <c r="K220" s="59" t="e">
        <f>+VLOOKUP($X220,Vector!$A:$P,2,0)</f>
        <v>#N/A</v>
      </c>
      <c r="L220" s="59" t="e">
        <f>VLOOKUP(VLOOKUP($X220,Vector!$A:$P,5,0),Catalogos!K:L,2,0)</f>
        <v>#N/A</v>
      </c>
      <c r="M220" s="55" t="str">
        <f>IFERROR(VLOOKUP($F220,Catalogos!$A:$B,2,0),"VII")</f>
        <v>VII</v>
      </c>
      <c r="N220" s="58" t="e">
        <f>VLOOKUP(MIN(IFERROR(VLOOKUP(T220,Catalogos!$F:$G,2,0),200),IFERROR(VLOOKUP(U220,Catalogos!$F:$G,2,0),200),IFERROR(VLOOKUP(V220,Catalogos!$F:$G,2,0),200),IFERROR(VLOOKUP(W220,Catalogos!$F:$G,2,0),200)),Catalogos!$G$30:$H$57,2,0)</f>
        <v>#N/A</v>
      </c>
      <c r="O220" s="55" t="e">
        <f>VLOOKUP($F220,Catalogos!$A:$C,3,0)</f>
        <v>#N/A</v>
      </c>
      <c r="P220" s="14" t="e">
        <f t="shared" si="4"/>
        <v>#N/A</v>
      </c>
      <c r="Q220" s="20">
        <f t="shared" si="5"/>
        <v>0</v>
      </c>
      <c r="R220" s="20" t="e">
        <f t="shared" si="6"/>
        <v>#N/A</v>
      </c>
      <c r="S220" s="20" t="s">
        <v>194</v>
      </c>
      <c r="T220" s="67" t="e">
        <f>VLOOKUP($X220,Vector!$A:$I,6,0)</f>
        <v>#N/A</v>
      </c>
      <c r="U220" s="67" t="e">
        <f>VLOOKUP($X220,Vector!$A:$I,7,0)</f>
        <v>#N/A</v>
      </c>
      <c r="V220" s="67" t="e">
        <f>VLOOKUP($X220,Vector!$A:$I,8,0)</f>
        <v>#N/A</v>
      </c>
      <c r="W220" s="67" t="e">
        <f>VLOOKUP($X220,Vector!$A:$I,9,0)</f>
        <v>#N/A</v>
      </c>
      <c r="X220" s="13" t="str">
        <f t="shared" si="7"/>
        <v/>
      </c>
    </row>
    <row r="221" spans="10:24" x14ac:dyDescent="0.25">
      <c r="J221" s="59" t="e">
        <f>+VLOOKUP($X221,Vector!$A:$P,4,0)-$A221</f>
        <v>#N/A</v>
      </c>
      <c r="K221" s="59" t="e">
        <f>+VLOOKUP($X221,Vector!$A:$P,2,0)</f>
        <v>#N/A</v>
      </c>
      <c r="L221" s="59" t="e">
        <f>VLOOKUP(VLOOKUP($X221,Vector!$A:$P,5,0),Catalogos!K:L,2,0)</f>
        <v>#N/A</v>
      </c>
      <c r="M221" s="55" t="str">
        <f>IFERROR(VLOOKUP($F221,Catalogos!$A:$B,2,0),"VII")</f>
        <v>VII</v>
      </c>
      <c r="N221" s="58" t="e">
        <f>VLOOKUP(MIN(IFERROR(VLOOKUP(T221,Catalogos!$F:$G,2,0),200),IFERROR(VLOOKUP(U221,Catalogos!$F:$G,2,0),200),IFERROR(VLOOKUP(V221,Catalogos!$F:$G,2,0),200),IFERROR(VLOOKUP(W221,Catalogos!$F:$G,2,0),200)),Catalogos!$G$30:$H$57,2,0)</f>
        <v>#N/A</v>
      </c>
      <c r="O221" s="55" t="e">
        <f>VLOOKUP($F221,Catalogos!$A:$C,3,0)</f>
        <v>#N/A</v>
      </c>
      <c r="P221" s="14" t="e">
        <f t="shared" si="4"/>
        <v>#N/A</v>
      </c>
      <c r="Q221" s="20">
        <f t="shared" si="5"/>
        <v>0</v>
      </c>
      <c r="R221" s="20" t="e">
        <f t="shared" si="6"/>
        <v>#N/A</v>
      </c>
      <c r="S221" s="20" t="s">
        <v>194</v>
      </c>
      <c r="T221" s="67" t="e">
        <f>VLOOKUP($X221,Vector!$A:$I,6,0)</f>
        <v>#N/A</v>
      </c>
      <c r="U221" s="67" t="e">
        <f>VLOOKUP($X221,Vector!$A:$I,7,0)</f>
        <v>#N/A</v>
      </c>
      <c r="V221" s="67" t="e">
        <f>VLOOKUP($X221,Vector!$A:$I,8,0)</f>
        <v>#N/A</v>
      </c>
      <c r="W221" s="67" t="e">
        <f>VLOOKUP($X221,Vector!$A:$I,9,0)</f>
        <v>#N/A</v>
      </c>
      <c r="X221" s="13" t="str">
        <f t="shared" si="7"/>
        <v/>
      </c>
    </row>
    <row r="222" spans="10:24" x14ac:dyDescent="0.25">
      <c r="J222" s="59" t="e">
        <f>+VLOOKUP($X222,Vector!$A:$P,4,0)-$A222</f>
        <v>#N/A</v>
      </c>
      <c r="K222" s="59" t="e">
        <f>+VLOOKUP($X222,Vector!$A:$P,2,0)</f>
        <v>#N/A</v>
      </c>
      <c r="L222" s="59" t="e">
        <f>VLOOKUP(VLOOKUP($X222,Vector!$A:$P,5,0),Catalogos!K:L,2,0)</f>
        <v>#N/A</v>
      </c>
      <c r="M222" s="55" t="str">
        <f>IFERROR(VLOOKUP($F222,Catalogos!$A:$B,2,0),"VII")</f>
        <v>VII</v>
      </c>
      <c r="N222" s="58" t="e">
        <f>VLOOKUP(MIN(IFERROR(VLOOKUP(T222,Catalogos!$F:$G,2,0),200),IFERROR(VLOOKUP(U222,Catalogos!$F:$G,2,0),200),IFERROR(VLOOKUP(V222,Catalogos!$F:$G,2,0),200),IFERROR(VLOOKUP(W222,Catalogos!$F:$G,2,0),200)),Catalogos!$G$30:$H$57,2,0)</f>
        <v>#N/A</v>
      </c>
      <c r="O222" s="55" t="e">
        <f>VLOOKUP($F222,Catalogos!$A:$C,3,0)</f>
        <v>#N/A</v>
      </c>
      <c r="P222" s="14" t="e">
        <f t="shared" si="4"/>
        <v>#N/A</v>
      </c>
      <c r="Q222" s="20">
        <f t="shared" si="5"/>
        <v>0</v>
      </c>
      <c r="R222" s="20" t="e">
        <f t="shared" si="6"/>
        <v>#N/A</v>
      </c>
      <c r="S222" s="20" t="s">
        <v>194</v>
      </c>
      <c r="T222" s="67" t="e">
        <f>VLOOKUP($X222,Vector!$A:$I,6,0)</f>
        <v>#N/A</v>
      </c>
      <c r="U222" s="67" t="e">
        <f>VLOOKUP($X222,Vector!$A:$I,7,0)</f>
        <v>#N/A</v>
      </c>
      <c r="V222" s="67" t="e">
        <f>VLOOKUP($X222,Vector!$A:$I,8,0)</f>
        <v>#N/A</v>
      </c>
      <c r="W222" s="67" t="e">
        <f>VLOOKUP($X222,Vector!$A:$I,9,0)</f>
        <v>#N/A</v>
      </c>
      <c r="X222" s="13" t="str">
        <f t="shared" si="7"/>
        <v/>
      </c>
    </row>
    <row r="223" spans="10:24" x14ac:dyDescent="0.25">
      <c r="J223" s="59" t="e">
        <f>+VLOOKUP($X223,Vector!$A:$P,4,0)-$A223</f>
        <v>#N/A</v>
      </c>
      <c r="K223" s="59" t="e">
        <f>+VLOOKUP($X223,Vector!$A:$P,2,0)</f>
        <v>#N/A</v>
      </c>
      <c r="L223" s="59" t="e">
        <f>VLOOKUP(VLOOKUP($X223,Vector!$A:$P,5,0),Catalogos!K:L,2,0)</f>
        <v>#N/A</v>
      </c>
      <c r="M223" s="55" t="str">
        <f>IFERROR(VLOOKUP($F223,Catalogos!$A:$B,2,0),"VII")</f>
        <v>VII</v>
      </c>
      <c r="N223" s="58" t="e">
        <f>VLOOKUP(MIN(IFERROR(VLOOKUP(T223,Catalogos!$F:$G,2,0),200),IFERROR(VLOOKUP(U223,Catalogos!$F:$G,2,0),200),IFERROR(VLOOKUP(V223,Catalogos!$F:$G,2,0),200),IFERROR(VLOOKUP(W223,Catalogos!$F:$G,2,0),200)),Catalogos!$G$30:$H$57,2,0)</f>
        <v>#N/A</v>
      </c>
      <c r="O223" s="55" t="e">
        <f>VLOOKUP($F223,Catalogos!$A:$C,3,0)</f>
        <v>#N/A</v>
      </c>
      <c r="P223" s="14" t="e">
        <f t="shared" si="4"/>
        <v>#N/A</v>
      </c>
      <c r="Q223" s="20">
        <f t="shared" si="5"/>
        <v>0</v>
      </c>
      <c r="R223" s="20" t="e">
        <f t="shared" si="6"/>
        <v>#N/A</v>
      </c>
      <c r="S223" s="20" t="s">
        <v>194</v>
      </c>
      <c r="T223" s="67" t="e">
        <f>VLOOKUP($X223,Vector!$A:$I,6,0)</f>
        <v>#N/A</v>
      </c>
      <c r="U223" s="67" t="e">
        <f>VLOOKUP($X223,Vector!$A:$I,7,0)</f>
        <v>#N/A</v>
      </c>
      <c r="V223" s="67" t="e">
        <f>VLOOKUP($X223,Vector!$A:$I,8,0)</f>
        <v>#N/A</v>
      </c>
      <c r="W223" s="67" t="e">
        <f>VLOOKUP($X223,Vector!$A:$I,9,0)</f>
        <v>#N/A</v>
      </c>
      <c r="X223" s="13" t="str">
        <f t="shared" si="7"/>
        <v/>
      </c>
    </row>
    <row r="224" spans="10:24" x14ac:dyDescent="0.25">
      <c r="J224" s="59" t="e">
        <f>+VLOOKUP($X224,Vector!$A:$P,4,0)-$A224</f>
        <v>#N/A</v>
      </c>
      <c r="K224" s="59" t="e">
        <f>+VLOOKUP($X224,Vector!$A:$P,2,0)</f>
        <v>#N/A</v>
      </c>
      <c r="L224" s="59" t="e">
        <f>VLOOKUP(VLOOKUP($X224,Vector!$A:$P,5,0),Catalogos!K:L,2,0)</f>
        <v>#N/A</v>
      </c>
      <c r="M224" s="55" t="str">
        <f>IFERROR(VLOOKUP($F224,Catalogos!$A:$B,2,0),"VII")</f>
        <v>VII</v>
      </c>
      <c r="N224" s="58" t="e">
        <f>VLOOKUP(MIN(IFERROR(VLOOKUP(T224,Catalogos!$F:$G,2,0),200),IFERROR(VLOOKUP(U224,Catalogos!$F:$G,2,0),200),IFERROR(VLOOKUP(V224,Catalogos!$F:$G,2,0),200),IFERROR(VLOOKUP(W224,Catalogos!$F:$G,2,0),200)),Catalogos!$G$30:$H$57,2,0)</f>
        <v>#N/A</v>
      </c>
      <c r="O224" s="55" t="e">
        <f>VLOOKUP($F224,Catalogos!$A:$C,3,0)</f>
        <v>#N/A</v>
      </c>
      <c r="P224" s="14" t="e">
        <f t="shared" si="4"/>
        <v>#N/A</v>
      </c>
      <c r="Q224" s="20">
        <f t="shared" si="5"/>
        <v>0</v>
      </c>
      <c r="R224" s="20" t="e">
        <f t="shared" si="6"/>
        <v>#N/A</v>
      </c>
      <c r="S224" s="20" t="s">
        <v>194</v>
      </c>
      <c r="T224" s="67" t="e">
        <f>VLOOKUP($X224,Vector!$A:$I,6,0)</f>
        <v>#N/A</v>
      </c>
      <c r="U224" s="67" t="e">
        <f>VLOOKUP($X224,Vector!$A:$I,7,0)</f>
        <v>#N/A</v>
      </c>
      <c r="V224" s="67" t="e">
        <f>VLOOKUP($X224,Vector!$A:$I,8,0)</f>
        <v>#N/A</v>
      </c>
      <c r="W224" s="67" t="e">
        <f>VLOOKUP($X224,Vector!$A:$I,9,0)</f>
        <v>#N/A</v>
      </c>
      <c r="X224" s="13" t="str">
        <f t="shared" si="7"/>
        <v/>
      </c>
    </row>
    <row r="225" spans="10:24" x14ac:dyDescent="0.25">
      <c r="J225" s="59" t="e">
        <f>+VLOOKUP($X225,Vector!$A:$P,4,0)-$A225</f>
        <v>#N/A</v>
      </c>
      <c r="K225" s="59" t="e">
        <f>+VLOOKUP($X225,Vector!$A:$P,2,0)</f>
        <v>#N/A</v>
      </c>
      <c r="L225" s="59" t="e">
        <f>VLOOKUP(VLOOKUP($X225,Vector!$A:$P,5,0),Catalogos!K:L,2,0)</f>
        <v>#N/A</v>
      </c>
      <c r="M225" s="55" t="str">
        <f>IFERROR(VLOOKUP($F225,Catalogos!$A:$B,2,0),"VII")</f>
        <v>VII</v>
      </c>
      <c r="N225" s="58" t="e">
        <f>VLOOKUP(MIN(IFERROR(VLOOKUP(T225,Catalogos!$F:$G,2,0),200),IFERROR(VLOOKUP(U225,Catalogos!$F:$G,2,0),200),IFERROR(VLOOKUP(V225,Catalogos!$F:$G,2,0),200),IFERROR(VLOOKUP(W225,Catalogos!$F:$G,2,0),200)),Catalogos!$G$30:$H$57,2,0)</f>
        <v>#N/A</v>
      </c>
      <c r="O225" s="55" t="e">
        <f>VLOOKUP($F225,Catalogos!$A:$C,3,0)</f>
        <v>#N/A</v>
      </c>
      <c r="P225" s="14" t="e">
        <f t="shared" si="4"/>
        <v>#N/A</v>
      </c>
      <c r="Q225" s="20">
        <f t="shared" si="5"/>
        <v>0</v>
      </c>
      <c r="R225" s="20" t="e">
        <f t="shared" si="6"/>
        <v>#N/A</v>
      </c>
      <c r="S225" s="20" t="s">
        <v>194</v>
      </c>
      <c r="T225" s="67" t="e">
        <f>VLOOKUP($X225,Vector!$A:$I,6,0)</f>
        <v>#N/A</v>
      </c>
      <c r="U225" s="67" t="e">
        <f>VLOOKUP($X225,Vector!$A:$I,7,0)</f>
        <v>#N/A</v>
      </c>
      <c r="V225" s="67" t="e">
        <f>VLOOKUP($X225,Vector!$A:$I,8,0)</f>
        <v>#N/A</v>
      </c>
      <c r="W225" s="67" t="e">
        <f>VLOOKUP($X225,Vector!$A:$I,9,0)</f>
        <v>#N/A</v>
      </c>
      <c r="X225" s="13" t="str">
        <f t="shared" si="7"/>
        <v/>
      </c>
    </row>
    <row r="226" spans="10:24" x14ac:dyDescent="0.25">
      <c r="J226" s="59" t="e">
        <f>+VLOOKUP($X226,Vector!$A:$P,4,0)-$A226</f>
        <v>#N/A</v>
      </c>
      <c r="K226" s="59" t="e">
        <f>+VLOOKUP($X226,Vector!$A:$P,2,0)</f>
        <v>#N/A</v>
      </c>
      <c r="L226" s="59" t="e">
        <f>VLOOKUP(VLOOKUP($X226,Vector!$A:$P,5,0),Catalogos!K:L,2,0)</f>
        <v>#N/A</v>
      </c>
      <c r="M226" s="55" t="str">
        <f>IFERROR(VLOOKUP($F226,Catalogos!$A:$B,2,0),"VII")</f>
        <v>VII</v>
      </c>
      <c r="N226" s="58" t="e">
        <f>VLOOKUP(MIN(IFERROR(VLOOKUP(T226,Catalogos!$F:$G,2,0),200),IFERROR(VLOOKUP(U226,Catalogos!$F:$G,2,0),200),IFERROR(VLOOKUP(V226,Catalogos!$F:$G,2,0),200),IFERROR(VLOOKUP(W226,Catalogos!$F:$G,2,0),200)),Catalogos!$G$30:$H$57,2,0)</f>
        <v>#N/A</v>
      </c>
      <c r="O226" s="55" t="e">
        <f>VLOOKUP($F226,Catalogos!$A:$C,3,0)</f>
        <v>#N/A</v>
      </c>
      <c r="P226" s="14" t="e">
        <f t="shared" si="4"/>
        <v>#N/A</v>
      </c>
      <c r="Q226" s="20">
        <f t="shared" si="5"/>
        <v>0</v>
      </c>
      <c r="R226" s="20" t="e">
        <f t="shared" si="6"/>
        <v>#N/A</v>
      </c>
      <c r="S226" s="20" t="s">
        <v>194</v>
      </c>
      <c r="T226" s="67" t="e">
        <f>VLOOKUP($X226,Vector!$A:$I,6,0)</f>
        <v>#N/A</v>
      </c>
      <c r="U226" s="67" t="e">
        <f>VLOOKUP($X226,Vector!$A:$I,7,0)</f>
        <v>#N/A</v>
      </c>
      <c r="V226" s="67" t="e">
        <f>VLOOKUP($X226,Vector!$A:$I,8,0)</f>
        <v>#N/A</v>
      </c>
      <c r="W226" s="67" t="e">
        <f>VLOOKUP($X226,Vector!$A:$I,9,0)</f>
        <v>#N/A</v>
      </c>
      <c r="X226" s="13" t="str">
        <f t="shared" si="7"/>
        <v/>
      </c>
    </row>
    <row r="227" spans="10:24" x14ac:dyDescent="0.25">
      <c r="J227" s="59" t="e">
        <f>+VLOOKUP($X227,Vector!$A:$P,4,0)-$A227</f>
        <v>#N/A</v>
      </c>
      <c r="K227" s="59" t="e">
        <f>+VLOOKUP($X227,Vector!$A:$P,2,0)</f>
        <v>#N/A</v>
      </c>
      <c r="L227" s="59" t="e">
        <f>VLOOKUP(VLOOKUP($X227,Vector!$A:$P,5,0),Catalogos!K:L,2,0)</f>
        <v>#N/A</v>
      </c>
      <c r="M227" s="55" t="str">
        <f>IFERROR(VLOOKUP($F227,Catalogos!$A:$B,2,0),"VII")</f>
        <v>VII</v>
      </c>
      <c r="N227" s="58" t="e">
        <f>VLOOKUP(MIN(IFERROR(VLOOKUP(T227,Catalogos!$F:$G,2,0),200),IFERROR(VLOOKUP(U227,Catalogos!$F:$G,2,0),200),IFERROR(VLOOKUP(V227,Catalogos!$F:$G,2,0),200),IFERROR(VLOOKUP(W227,Catalogos!$F:$G,2,0),200)),Catalogos!$G$30:$H$57,2,0)</f>
        <v>#N/A</v>
      </c>
      <c r="O227" s="55" t="e">
        <f>VLOOKUP($F227,Catalogos!$A:$C,3,0)</f>
        <v>#N/A</v>
      </c>
      <c r="P227" s="14" t="e">
        <f t="shared" si="4"/>
        <v>#N/A</v>
      </c>
      <c r="Q227" s="20">
        <f t="shared" si="5"/>
        <v>0</v>
      </c>
      <c r="R227" s="20" t="e">
        <f t="shared" si="6"/>
        <v>#N/A</v>
      </c>
      <c r="S227" s="20" t="s">
        <v>194</v>
      </c>
      <c r="T227" s="67" t="e">
        <f>VLOOKUP($X227,Vector!$A:$I,6,0)</f>
        <v>#N/A</v>
      </c>
      <c r="U227" s="67" t="e">
        <f>VLOOKUP($X227,Vector!$A:$I,7,0)</f>
        <v>#N/A</v>
      </c>
      <c r="V227" s="67" t="e">
        <f>VLOOKUP($X227,Vector!$A:$I,8,0)</f>
        <v>#N/A</v>
      </c>
      <c r="W227" s="67" t="e">
        <f>VLOOKUP($X227,Vector!$A:$I,9,0)</f>
        <v>#N/A</v>
      </c>
      <c r="X227" s="13" t="str">
        <f t="shared" si="7"/>
        <v/>
      </c>
    </row>
    <row r="228" spans="10:24" x14ac:dyDescent="0.25">
      <c r="J228" s="59" t="e">
        <f>+VLOOKUP($X228,Vector!$A:$P,4,0)-$A228</f>
        <v>#N/A</v>
      </c>
      <c r="K228" s="59" t="e">
        <f>+VLOOKUP($X228,Vector!$A:$P,2,0)</f>
        <v>#N/A</v>
      </c>
      <c r="L228" s="59" t="e">
        <f>VLOOKUP(VLOOKUP($X228,Vector!$A:$P,5,0),Catalogos!K:L,2,0)</f>
        <v>#N/A</v>
      </c>
      <c r="M228" s="55" t="str">
        <f>IFERROR(VLOOKUP($F228,Catalogos!$A:$B,2,0),"VII")</f>
        <v>VII</v>
      </c>
      <c r="N228" s="58" t="e">
        <f>VLOOKUP(MIN(IFERROR(VLOOKUP(T228,Catalogos!$F:$G,2,0),200),IFERROR(VLOOKUP(U228,Catalogos!$F:$G,2,0),200),IFERROR(VLOOKUP(V228,Catalogos!$F:$G,2,0),200),IFERROR(VLOOKUP(W228,Catalogos!$F:$G,2,0),200)),Catalogos!$G$30:$H$57,2,0)</f>
        <v>#N/A</v>
      </c>
      <c r="O228" s="55" t="e">
        <f>VLOOKUP($F228,Catalogos!$A:$C,3,0)</f>
        <v>#N/A</v>
      </c>
      <c r="P228" s="14" t="e">
        <f t="shared" si="4"/>
        <v>#N/A</v>
      </c>
      <c r="Q228" s="20">
        <f t="shared" si="5"/>
        <v>0</v>
      </c>
      <c r="R228" s="20" t="e">
        <f t="shared" si="6"/>
        <v>#N/A</v>
      </c>
      <c r="S228" s="20" t="s">
        <v>194</v>
      </c>
      <c r="T228" s="67" t="e">
        <f>VLOOKUP($X228,Vector!$A:$I,6,0)</f>
        <v>#N/A</v>
      </c>
      <c r="U228" s="67" t="e">
        <f>VLOOKUP($X228,Vector!$A:$I,7,0)</f>
        <v>#N/A</v>
      </c>
      <c r="V228" s="67" t="e">
        <f>VLOOKUP($X228,Vector!$A:$I,8,0)</f>
        <v>#N/A</v>
      </c>
      <c r="W228" s="67" t="e">
        <f>VLOOKUP($X228,Vector!$A:$I,9,0)</f>
        <v>#N/A</v>
      </c>
      <c r="X228" s="13" t="str">
        <f t="shared" si="7"/>
        <v/>
      </c>
    </row>
    <row r="229" spans="10:24" x14ac:dyDescent="0.25">
      <c r="J229" s="59" t="e">
        <f>+VLOOKUP($X229,Vector!$A:$P,4,0)-$A229</f>
        <v>#N/A</v>
      </c>
      <c r="K229" s="59" t="e">
        <f>+VLOOKUP($X229,Vector!$A:$P,2,0)</f>
        <v>#N/A</v>
      </c>
      <c r="L229" s="59" t="e">
        <f>VLOOKUP(VLOOKUP($X229,Vector!$A:$P,5,0),Catalogos!K:L,2,0)</f>
        <v>#N/A</v>
      </c>
      <c r="M229" s="55" t="str">
        <f>IFERROR(VLOOKUP($F229,Catalogos!$A:$B,2,0),"VII")</f>
        <v>VII</v>
      </c>
      <c r="N229" s="58" t="e">
        <f>VLOOKUP(MIN(IFERROR(VLOOKUP(T229,Catalogos!$F:$G,2,0),200),IFERROR(VLOOKUP(U229,Catalogos!$F:$G,2,0),200),IFERROR(VLOOKUP(V229,Catalogos!$F:$G,2,0),200),IFERROR(VLOOKUP(W229,Catalogos!$F:$G,2,0),200)),Catalogos!$G$30:$H$57,2,0)</f>
        <v>#N/A</v>
      </c>
      <c r="O229" s="55" t="e">
        <f>VLOOKUP($F229,Catalogos!$A:$C,3,0)</f>
        <v>#N/A</v>
      </c>
      <c r="P229" s="14" t="e">
        <f t="shared" si="4"/>
        <v>#N/A</v>
      </c>
      <c r="Q229" s="20">
        <f t="shared" si="5"/>
        <v>0</v>
      </c>
      <c r="R229" s="20" t="e">
        <f t="shared" si="6"/>
        <v>#N/A</v>
      </c>
      <c r="S229" s="20" t="s">
        <v>194</v>
      </c>
      <c r="T229" s="67" t="e">
        <f>VLOOKUP($X229,Vector!$A:$I,6,0)</f>
        <v>#N/A</v>
      </c>
      <c r="U229" s="67" t="e">
        <f>VLOOKUP($X229,Vector!$A:$I,7,0)</f>
        <v>#N/A</v>
      </c>
      <c r="V229" s="67" t="e">
        <f>VLOOKUP($X229,Vector!$A:$I,8,0)</f>
        <v>#N/A</v>
      </c>
      <c r="W229" s="67" t="e">
        <f>VLOOKUP($X229,Vector!$A:$I,9,0)</f>
        <v>#N/A</v>
      </c>
      <c r="X229" s="13" t="str">
        <f t="shared" si="7"/>
        <v/>
      </c>
    </row>
    <row r="230" spans="10:24" x14ac:dyDescent="0.25">
      <c r="J230" s="59" t="e">
        <f>+VLOOKUP($X230,Vector!$A:$P,4,0)-$A230</f>
        <v>#N/A</v>
      </c>
      <c r="K230" s="59" t="e">
        <f>+VLOOKUP($X230,Vector!$A:$P,2,0)</f>
        <v>#N/A</v>
      </c>
      <c r="L230" s="59" t="e">
        <f>VLOOKUP(VLOOKUP($X230,Vector!$A:$P,5,0),Catalogos!K:L,2,0)</f>
        <v>#N/A</v>
      </c>
      <c r="M230" s="55" t="str">
        <f>IFERROR(VLOOKUP($F230,Catalogos!$A:$B,2,0),"VII")</f>
        <v>VII</v>
      </c>
      <c r="N230" s="58" t="e">
        <f>VLOOKUP(MIN(IFERROR(VLOOKUP(T230,Catalogos!$F:$G,2,0),200),IFERROR(VLOOKUP(U230,Catalogos!$F:$G,2,0),200),IFERROR(VLOOKUP(V230,Catalogos!$F:$G,2,0),200),IFERROR(VLOOKUP(W230,Catalogos!$F:$G,2,0),200)),Catalogos!$G$30:$H$57,2,0)</f>
        <v>#N/A</v>
      </c>
      <c r="O230" s="55" t="e">
        <f>VLOOKUP($F230,Catalogos!$A:$C,3,0)</f>
        <v>#N/A</v>
      </c>
      <c r="P230" s="14" t="e">
        <f t="shared" si="4"/>
        <v>#N/A</v>
      </c>
      <c r="Q230" s="20">
        <f t="shared" si="5"/>
        <v>0</v>
      </c>
      <c r="R230" s="20" t="e">
        <f t="shared" si="6"/>
        <v>#N/A</v>
      </c>
      <c r="S230" s="20" t="s">
        <v>194</v>
      </c>
      <c r="T230" s="67" t="e">
        <f>VLOOKUP($X230,Vector!$A:$I,6,0)</f>
        <v>#N/A</v>
      </c>
      <c r="U230" s="67" t="e">
        <f>VLOOKUP($X230,Vector!$A:$I,7,0)</f>
        <v>#N/A</v>
      </c>
      <c r="V230" s="67" t="e">
        <f>VLOOKUP($X230,Vector!$A:$I,8,0)</f>
        <v>#N/A</v>
      </c>
      <c r="W230" s="67" t="e">
        <f>VLOOKUP($X230,Vector!$A:$I,9,0)</f>
        <v>#N/A</v>
      </c>
      <c r="X230" s="13" t="str">
        <f t="shared" si="7"/>
        <v/>
      </c>
    </row>
    <row r="231" spans="10:24" x14ac:dyDescent="0.25">
      <c r="J231" s="59" t="e">
        <f>+VLOOKUP($X231,Vector!$A:$P,4,0)-$A231</f>
        <v>#N/A</v>
      </c>
      <c r="K231" s="59" t="e">
        <f>+VLOOKUP($X231,Vector!$A:$P,2,0)</f>
        <v>#N/A</v>
      </c>
      <c r="L231" s="59" t="e">
        <f>VLOOKUP(VLOOKUP($X231,Vector!$A:$P,5,0),Catalogos!K:L,2,0)</f>
        <v>#N/A</v>
      </c>
      <c r="M231" s="55" t="str">
        <f>IFERROR(VLOOKUP($F231,Catalogos!$A:$B,2,0),"VII")</f>
        <v>VII</v>
      </c>
      <c r="N231" s="58" t="e">
        <f>VLOOKUP(MIN(IFERROR(VLOOKUP(T231,Catalogos!$F:$G,2,0),200),IFERROR(VLOOKUP(U231,Catalogos!$F:$G,2,0),200),IFERROR(VLOOKUP(V231,Catalogos!$F:$G,2,0),200),IFERROR(VLOOKUP(W231,Catalogos!$F:$G,2,0),200)),Catalogos!$G$30:$H$57,2,0)</f>
        <v>#N/A</v>
      </c>
      <c r="O231" s="55" t="e">
        <f>VLOOKUP($F231,Catalogos!$A:$C,3,0)</f>
        <v>#N/A</v>
      </c>
      <c r="P231" s="14" t="e">
        <f t="shared" si="4"/>
        <v>#N/A</v>
      </c>
      <c r="Q231" s="20">
        <f t="shared" si="5"/>
        <v>0</v>
      </c>
      <c r="R231" s="20" t="e">
        <f t="shared" si="6"/>
        <v>#N/A</v>
      </c>
      <c r="S231" s="20" t="s">
        <v>194</v>
      </c>
      <c r="T231" s="67" t="e">
        <f>VLOOKUP($X231,Vector!$A:$I,6,0)</f>
        <v>#N/A</v>
      </c>
      <c r="U231" s="67" t="e">
        <f>VLOOKUP($X231,Vector!$A:$I,7,0)</f>
        <v>#N/A</v>
      </c>
      <c r="V231" s="67" t="e">
        <f>VLOOKUP($X231,Vector!$A:$I,8,0)</f>
        <v>#N/A</v>
      </c>
      <c r="W231" s="67" t="e">
        <f>VLOOKUP($X231,Vector!$A:$I,9,0)</f>
        <v>#N/A</v>
      </c>
      <c r="X231" s="13" t="str">
        <f t="shared" si="7"/>
        <v/>
      </c>
    </row>
    <row r="232" spans="10:24" x14ac:dyDescent="0.25">
      <c r="J232" s="59" t="e">
        <f>+VLOOKUP($X232,Vector!$A:$P,4,0)-$A232</f>
        <v>#N/A</v>
      </c>
      <c r="K232" s="59" t="e">
        <f>+VLOOKUP($X232,Vector!$A:$P,2,0)</f>
        <v>#N/A</v>
      </c>
      <c r="L232" s="59" t="e">
        <f>VLOOKUP(VLOOKUP($X232,Vector!$A:$P,5,0),Catalogos!K:L,2,0)</f>
        <v>#N/A</v>
      </c>
      <c r="M232" s="55" t="str">
        <f>IFERROR(VLOOKUP($F232,Catalogos!$A:$B,2,0),"VII")</f>
        <v>VII</v>
      </c>
      <c r="N232" s="58" t="e">
        <f>VLOOKUP(MIN(IFERROR(VLOOKUP(T232,Catalogos!$F:$G,2,0),200),IFERROR(VLOOKUP(U232,Catalogos!$F:$G,2,0),200),IFERROR(VLOOKUP(V232,Catalogos!$F:$G,2,0),200),IFERROR(VLOOKUP(W232,Catalogos!$F:$G,2,0),200)),Catalogos!$G$30:$H$57,2,0)</f>
        <v>#N/A</v>
      </c>
      <c r="O232" s="55" t="e">
        <f>VLOOKUP($F232,Catalogos!$A:$C,3,0)</f>
        <v>#N/A</v>
      </c>
      <c r="P232" s="14" t="e">
        <f t="shared" si="4"/>
        <v>#N/A</v>
      </c>
      <c r="Q232" s="20">
        <f t="shared" si="5"/>
        <v>0</v>
      </c>
      <c r="R232" s="20" t="e">
        <f t="shared" si="6"/>
        <v>#N/A</v>
      </c>
      <c r="S232" s="20" t="s">
        <v>194</v>
      </c>
      <c r="T232" s="67" t="e">
        <f>VLOOKUP($X232,Vector!$A:$I,6,0)</f>
        <v>#N/A</v>
      </c>
      <c r="U232" s="67" t="e">
        <f>VLOOKUP($X232,Vector!$A:$I,7,0)</f>
        <v>#N/A</v>
      </c>
      <c r="V232" s="67" t="e">
        <f>VLOOKUP($X232,Vector!$A:$I,8,0)</f>
        <v>#N/A</v>
      </c>
      <c r="W232" s="67" t="e">
        <f>VLOOKUP($X232,Vector!$A:$I,9,0)</f>
        <v>#N/A</v>
      </c>
      <c r="X232" s="13" t="str">
        <f t="shared" si="7"/>
        <v/>
      </c>
    </row>
    <row r="233" spans="10:24" x14ac:dyDescent="0.25">
      <c r="J233" s="59" t="e">
        <f>+VLOOKUP($X233,Vector!$A:$P,4,0)-$A233</f>
        <v>#N/A</v>
      </c>
      <c r="K233" s="59" t="e">
        <f>+VLOOKUP($X233,Vector!$A:$P,2,0)</f>
        <v>#N/A</v>
      </c>
      <c r="L233" s="59" t="e">
        <f>VLOOKUP(VLOOKUP($X233,Vector!$A:$P,5,0),Catalogos!K:L,2,0)</f>
        <v>#N/A</v>
      </c>
      <c r="M233" s="55" t="str">
        <f>IFERROR(VLOOKUP($F233,Catalogos!$A:$B,2,0),"VII")</f>
        <v>VII</v>
      </c>
      <c r="N233" s="58" t="e">
        <f>VLOOKUP(MIN(IFERROR(VLOOKUP(T233,Catalogos!$F:$G,2,0),200),IFERROR(VLOOKUP(U233,Catalogos!$F:$G,2,0),200),IFERROR(VLOOKUP(V233,Catalogos!$F:$G,2,0),200),IFERROR(VLOOKUP(W233,Catalogos!$F:$G,2,0),200)),Catalogos!$G$30:$H$57,2,0)</f>
        <v>#N/A</v>
      </c>
      <c r="O233" s="55" t="e">
        <f>VLOOKUP($F233,Catalogos!$A:$C,3,0)</f>
        <v>#N/A</v>
      </c>
      <c r="P233" s="14" t="e">
        <f t="shared" si="4"/>
        <v>#N/A</v>
      </c>
      <c r="Q233" s="20">
        <f t="shared" si="5"/>
        <v>0</v>
      </c>
      <c r="R233" s="20" t="e">
        <f t="shared" si="6"/>
        <v>#N/A</v>
      </c>
      <c r="S233" s="20" t="s">
        <v>194</v>
      </c>
      <c r="T233" s="67" t="e">
        <f>VLOOKUP($X233,Vector!$A:$I,6,0)</f>
        <v>#N/A</v>
      </c>
      <c r="U233" s="67" t="e">
        <f>VLOOKUP($X233,Vector!$A:$I,7,0)</f>
        <v>#N/A</v>
      </c>
      <c r="V233" s="67" t="e">
        <f>VLOOKUP($X233,Vector!$A:$I,8,0)</f>
        <v>#N/A</v>
      </c>
      <c r="W233" s="67" t="e">
        <f>VLOOKUP($X233,Vector!$A:$I,9,0)</f>
        <v>#N/A</v>
      </c>
      <c r="X233" s="13" t="str">
        <f t="shared" si="7"/>
        <v/>
      </c>
    </row>
    <row r="234" spans="10:24" x14ac:dyDescent="0.25">
      <c r="J234" s="59" t="e">
        <f>+VLOOKUP($X234,Vector!$A:$P,4,0)-$A234</f>
        <v>#N/A</v>
      </c>
      <c r="K234" s="59" t="e">
        <f>+VLOOKUP($X234,Vector!$A:$P,2,0)</f>
        <v>#N/A</v>
      </c>
      <c r="L234" s="59" t="e">
        <f>VLOOKUP(VLOOKUP($X234,Vector!$A:$P,5,0),Catalogos!K:L,2,0)</f>
        <v>#N/A</v>
      </c>
      <c r="M234" s="55" t="str">
        <f>IFERROR(VLOOKUP($F234,Catalogos!$A:$B,2,0),"VII")</f>
        <v>VII</v>
      </c>
      <c r="N234" s="58" t="e">
        <f>VLOOKUP(MIN(IFERROR(VLOOKUP(T234,Catalogos!$F:$G,2,0),200),IFERROR(VLOOKUP(U234,Catalogos!$F:$G,2,0),200),IFERROR(VLOOKUP(V234,Catalogos!$F:$G,2,0),200),IFERROR(VLOOKUP(W234,Catalogos!$F:$G,2,0),200)),Catalogos!$G$30:$H$57,2,0)</f>
        <v>#N/A</v>
      </c>
      <c r="O234" s="55" t="e">
        <f>VLOOKUP($F234,Catalogos!$A:$C,3,0)</f>
        <v>#N/A</v>
      </c>
      <c r="P234" s="14" t="e">
        <f t="shared" si="4"/>
        <v>#N/A</v>
      </c>
      <c r="Q234" s="20">
        <f t="shared" si="5"/>
        <v>0</v>
      </c>
      <c r="R234" s="20" t="e">
        <f t="shared" si="6"/>
        <v>#N/A</v>
      </c>
      <c r="S234" s="20" t="s">
        <v>194</v>
      </c>
      <c r="T234" s="67" t="e">
        <f>VLOOKUP($X234,Vector!$A:$I,6,0)</f>
        <v>#N/A</v>
      </c>
      <c r="U234" s="67" t="e">
        <f>VLOOKUP($X234,Vector!$A:$I,7,0)</f>
        <v>#N/A</v>
      </c>
      <c r="V234" s="67" t="e">
        <f>VLOOKUP($X234,Vector!$A:$I,8,0)</f>
        <v>#N/A</v>
      </c>
      <c r="W234" s="67" t="e">
        <f>VLOOKUP($X234,Vector!$A:$I,9,0)</f>
        <v>#N/A</v>
      </c>
      <c r="X234" s="13" t="str">
        <f t="shared" si="7"/>
        <v/>
      </c>
    </row>
    <row r="235" spans="10:24" x14ac:dyDescent="0.25">
      <c r="J235" s="59" t="e">
        <f>+VLOOKUP($X235,Vector!$A:$P,4,0)-$A235</f>
        <v>#N/A</v>
      </c>
      <c r="K235" s="59" t="e">
        <f>+VLOOKUP($X235,Vector!$A:$P,2,0)</f>
        <v>#N/A</v>
      </c>
      <c r="L235" s="59" t="e">
        <f>VLOOKUP(VLOOKUP($X235,Vector!$A:$P,5,0),Catalogos!K:L,2,0)</f>
        <v>#N/A</v>
      </c>
      <c r="M235" s="55" t="str">
        <f>IFERROR(VLOOKUP($F235,Catalogos!$A:$B,2,0),"VII")</f>
        <v>VII</v>
      </c>
      <c r="N235" s="58" t="e">
        <f>VLOOKUP(MIN(IFERROR(VLOOKUP(T235,Catalogos!$F:$G,2,0),200),IFERROR(VLOOKUP(U235,Catalogos!$F:$G,2,0),200),IFERROR(VLOOKUP(V235,Catalogos!$F:$G,2,0),200),IFERROR(VLOOKUP(W235,Catalogos!$F:$G,2,0),200)),Catalogos!$G$30:$H$57,2,0)</f>
        <v>#N/A</v>
      </c>
      <c r="O235" s="55" t="e">
        <f>VLOOKUP($F235,Catalogos!$A:$C,3,0)</f>
        <v>#N/A</v>
      </c>
      <c r="P235" s="14" t="e">
        <f t="shared" si="4"/>
        <v>#N/A</v>
      </c>
      <c r="Q235" s="20">
        <f t="shared" si="5"/>
        <v>0</v>
      </c>
      <c r="R235" s="20" t="e">
        <f t="shared" si="6"/>
        <v>#N/A</v>
      </c>
      <c r="S235" s="20" t="s">
        <v>194</v>
      </c>
      <c r="T235" s="67" t="e">
        <f>VLOOKUP($X235,Vector!$A:$I,6,0)</f>
        <v>#N/A</v>
      </c>
      <c r="U235" s="67" t="e">
        <f>VLOOKUP($X235,Vector!$A:$I,7,0)</f>
        <v>#N/A</v>
      </c>
      <c r="V235" s="67" t="e">
        <f>VLOOKUP($X235,Vector!$A:$I,8,0)</f>
        <v>#N/A</v>
      </c>
      <c r="W235" s="67" t="e">
        <f>VLOOKUP($X235,Vector!$A:$I,9,0)</f>
        <v>#N/A</v>
      </c>
      <c r="X235" s="13" t="str">
        <f t="shared" si="7"/>
        <v/>
      </c>
    </row>
    <row r="236" spans="10:24" x14ac:dyDescent="0.25">
      <c r="J236" s="59" t="e">
        <f>+VLOOKUP($X236,Vector!$A:$P,4,0)-$A236</f>
        <v>#N/A</v>
      </c>
      <c r="K236" s="59" t="e">
        <f>+VLOOKUP($X236,Vector!$A:$P,2,0)</f>
        <v>#N/A</v>
      </c>
      <c r="L236" s="59" t="e">
        <f>VLOOKUP(VLOOKUP($X236,Vector!$A:$P,5,0),Catalogos!K:L,2,0)</f>
        <v>#N/A</v>
      </c>
      <c r="M236" s="55" t="str">
        <f>IFERROR(VLOOKUP($F236,Catalogos!$A:$B,2,0),"VII")</f>
        <v>VII</v>
      </c>
      <c r="N236" s="58" t="e">
        <f>VLOOKUP(MIN(IFERROR(VLOOKUP(T236,Catalogos!$F:$G,2,0),200),IFERROR(VLOOKUP(U236,Catalogos!$F:$G,2,0),200),IFERROR(VLOOKUP(V236,Catalogos!$F:$G,2,0),200),IFERROR(VLOOKUP(W236,Catalogos!$F:$G,2,0),200)),Catalogos!$G$30:$H$57,2,0)</f>
        <v>#N/A</v>
      </c>
      <c r="O236" s="55" t="e">
        <f>VLOOKUP($F236,Catalogos!$A:$C,3,0)</f>
        <v>#N/A</v>
      </c>
      <c r="P236" s="14" t="e">
        <f t="shared" si="4"/>
        <v>#N/A</v>
      </c>
      <c r="Q236" s="20">
        <f t="shared" si="5"/>
        <v>0</v>
      </c>
      <c r="R236" s="20" t="e">
        <f t="shared" si="6"/>
        <v>#N/A</v>
      </c>
      <c r="S236" s="20" t="s">
        <v>194</v>
      </c>
      <c r="T236" s="67" t="e">
        <f>VLOOKUP($X236,Vector!$A:$I,6,0)</f>
        <v>#N/A</v>
      </c>
      <c r="U236" s="67" t="e">
        <f>VLOOKUP($X236,Vector!$A:$I,7,0)</f>
        <v>#N/A</v>
      </c>
      <c r="V236" s="67" t="e">
        <f>VLOOKUP($X236,Vector!$A:$I,8,0)</f>
        <v>#N/A</v>
      </c>
      <c r="W236" s="67" t="e">
        <f>VLOOKUP($X236,Vector!$A:$I,9,0)</f>
        <v>#N/A</v>
      </c>
      <c r="X236" s="13" t="str">
        <f t="shared" si="7"/>
        <v/>
      </c>
    </row>
    <row r="237" spans="10:24" x14ac:dyDescent="0.25">
      <c r="J237" s="59" t="e">
        <f>+VLOOKUP($X237,Vector!$A:$P,4,0)-$A237</f>
        <v>#N/A</v>
      </c>
      <c r="K237" s="59" t="e">
        <f>+VLOOKUP($X237,Vector!$A:$P,2,0)</f>
        <v>#N/A</v>
      </c>
      <c r="L237" s="59" t="e">
        <f>VLOOKUP(VLOOKUP($X237,Vector!$A:$P,5,0),Catalogos!K:L,2,0)</f>
        <v>#N/A</v>
      </c>
      <c r="M237" s="55" t="str">
        <f>IFERROR(VLOOKUP($F237,Catalogos!$A:$B,2,0),"VII")</f>
        <v>VII</v>
      </c>
      <c r="N237" s="58" t="e">
        <f>VLOOKUP(MIN(IFERROR(VLOOKUP(T237,Catalogos!$F:$G,2,0),200),IFERROR(VLOOKUP(U237,Catalogos!$F:$G,2,0),200),IFERROR(VLOOKUP(V237,Catalogos!$F:$G,2,0),200),IFERROR(VLOOKUP(W237,Catalogos!$F:$G,2,0),200)),Catalogos!$G$30:$H$57,2,0)</f>
        <v>#N/A</v>
      </c>
      <c r="O237" s="55" t="e">
        <f>VLOOKUP($F237,Catalogos!$A:$C,3,0)</f>
        <v>#N/A</v>
      </c>
      <c r="P237" s="14" t="e">
        <f t="shared" si="4"/>
        <v>#N/A</v>
      </c>
      <c r="Q237" s="20">
        <f t="shared" si="5"/>
        <v>0</v>
      </c>
      <c r="R237" s="20" t="e">
        <f t="shared" si="6"/>
        <v>#N/A</v>
      </c>
      <c r="S237" s="20" t="s">
        <v>194</v>
      </c>
      <c r="T237" s="67" t="e">
        <f>VLOOKUP($X237,Vector!$A:$I,6,0)</f>
        <v>#N/A</v>
      </c>
      <c r="U237" s="67" t="e">
        <f>VLOOKUP($X237,Vector!$A:$I,7,0)</f>
        <v>#N/A</v>
      </c>
      <c r="V237" s="67" t="e">
        <f>VLOOKUP($X237,Vector!$A:$I,8,0)</f>
        <v>#N/A</v>
      </c>
      <c r="W237" s="67" t="e">
        <f>VLOOKUP($X237,Vector!$A:$I,9,0)</f>
        <v>#N/A</v>
      </c>
      <c r="X237" s="13" t="str">
        <f t="shared" si="7"/>
        <v/>
      </c>
    </row>
    <row r="238" spans="10:24" x14ac:dyDescent="0.25">
      <c r="J238" s="59" t="e">
        <f>+VLOOKUP($X238,Vector!$A:$P,4,0)-$A238</f>
        <v>#N/A</v>
      </c>
      <c r="K238" s="59" t="e">
        <f>+VLOOKUP($X238,Vector!$A:$P,2,0)</f>
        <v>#N/A</v>
      </c>
      <c r="L238" s="59" t="e">
        <f>VLOOKUP(VLOOKUP($X238,Vector!$A:$P,5,0),Catalogos!K:L,2,0)</f>
        <v>#N/A</v>
      </c>
      <c r="M238" s="55" t="str">
        <f>IFERROR(VLOOKUP($F238,Catalogos!$A:$B,2,0),"VII")</f>
        <v>VII</v>
      </c>
      <c r="N238" s="58" t="e">
        <f>VLOOKUP(MIN(IFERROR(VLOOKUP(T238,Catalogos!$F:$G,2,0),200),IFERROR(VLOOKUP(U238,Catalogos!$F:$G,2,0),200),IFERROR(VLOOKUP(V238,Catalogos!$F:$G,2,0),200),IFERROR(VLOOKUP(W238,Catalogos!$F:$G,2,0),200)),Catalogos!$G$30:$H$57,2,0)</f>
        <v>#N/A</v>
      </c>
      <c r="O238" s="55" t="e">
        <f>VLOOKUP($F238,Catalogos!$A:$C,3,0)</f>
        <v>#N/A</v>
      </c>
      <c r="P238" s="14" t="e">
        <f t="shared" si="4"/>
        <v>#N/A</v>
      </c>
      <c r="Q238" s="20">
        <f t="shared" si="5"/>
        <v>0</v>
      </c>
      <c r="R238" s="20" t="e">
        <f t="shared" si="6"/>
        <v>#N/A</v>
      </c>
      <c r="S238" s="20" t="s">
        <v>194</v>
      </c>
      <c r="T238" s="67" t="e">
        <f>VLOOKUP($X238,Vector!$A:$I,6,0)</f>
        <v>#N/A</v>
      </c>
      <c r="U238" s="67" t="e">
        <f>VLOOKUP($X238,Vector!$A:$I,7,0)</f>
        <v>#N/A</v>
      </c>
      <c r="V238" s="67" t="e">
        <f>VLOOKUP($X238,Vector!$A:$I,8,0)</f>
        <v>#N/A</v>
      </c>
      <c r="W238" s="67" t="e">
        <f>VLOOKUP($X238,Vector!$A:$I,9,0)</f>
        <v>#N/A</v>
      </c>
      <c r="X238" s="13" t="str">
        <f t="shared" si="7"/>
        <v/>
      </c>
    </row>
    <row r="239" spans="10:24" x14ac:dyDescent="0.25">
      <c r="J239" s="59" t="e">
        <f>+VLOOKUP($X239,Vector!$A:$P,4,0)-$A239</f>
        <v>#N/A</v>
      </c>
      <c r="K239" s="59" t="e">
        <f>+VLOOKUP($X239,Vector!$A:$P,2,0)</f>
        <v>#N/A</v>
      </c>
      <c r="L239" s="59" t="e">
        <f>VLOOKUP(VLOOKUP($X239,Vector!$A:$P,5,0),Catalogos!K:L,2,0)</f>
        <v>#N/A</v>
      </c>
      <c r="M239" s="55" t="str">
        <f>IFERROR(VLOOKUP($F239,Catalogos!$A:$B,2,0),"VII")</f>
        <v>VII</v>
      </c>
      <c r="N239" s="58" t="e">
        <f>VLOOKUP(MIN(IFERROR(VLOOKUP(T239,Catalogos!$F:$G,2,0),200),IFERROR(VLOOKUP(U239,Catalogos!$F:$G,2,0),200),IFERROR(VLOOKUP(V239,Catalogos!$F:$G,2,0),200),IFERROR(VLOOKUP(W239,Catalogos!$F:$G,2,0),200)),Catalogos!$G$30:$H$57,2,0)</f>
        <v>#N/A</v>
      </c>
      <c r="O239" s="55" t="e">
        <f>VLOOKUP($F239,Catalogos!$A:$C,3,0)</f>
        <v>#N/A</v>
      </c>
      <c r="P239" s="14" t="e">
        <f t="shared" ref="P239:P302" si="8">+K239*D239</f>
        <v>#N/A</v>
      </c>
      <c r="Q239" s="20">
        <f t="shared" ref="Q239:Q302" si="9">+H239-A239</f>
        <v>0</v>
      </c>
      <c r="R239" s="20" t="e">
        <f t="shared" ref="R239:R302" si="10">+J239-A239</f>
        <v>#N/A</v>
      </c>
      <c r="S239" s="20" t="s">
        <v>194</v>
      </c>
      <c r="T239" s="67" t="e">
        <f>VLOOKUP($X239,Vector!$A:$I,6,0)</f>
        <v>#N/A</v>
      </c>
      <c r="U239" s="67" t="e">
        <f>VLOOKUP($X239,Vector!$A:$I,7,0)</f>
        <v>#N/A</v>
      </c>
      <c r="V239" s="67" t="e">
        <f>VLOOKUP($X239,Vector!$A:$I,8,0)</f>
        <v>#N/A</v>
      </c>
      <c r="W239" s="67" t="e">
        <f>VLOOKUP($X239,Vector!$A:$I,9,0)</f>
        <v>#N/A</v>
      </c>
      <c r="X239" s="13" t="str">
        <f t="shared" ref="X239:X302" si="11">E239&amp;F239&amp;G239</f>
        <v/>
      </c>
    </row>
    <row r="240" spans="10:24" x14ac:dyDescent="0.25">
      <c r="J240" s="59" t="e">
        <f>+VLOOKUP($X240,Vector!$A:$P,4,0)-$A240</f>
        <v>#N/A</v>
      </c>
      <c r="K240" s="59" t="e">
        <f>+VLOOKUP($X240,Vector!$A:$P,2,0)</f>
        <v>#N/A</v>
      </c>
      <c r="L240" s="59" t="e">
        <f>VLOOKUP(VLOOKUP($X240,Vector!$A:$P,5,0),Catalogos!K:L,2,0)</f>
        <v>#N/A</v>
      </c>
      <c r="M240" s="55" t="str">
        <f>IFERROR(VLOOKUP($F240,Catalogos!$A:$B,2,0),"VII")</f>
        <v>VII</v>
      </c>
      <c r="N240" s="58" t="e">
        <f>VLOOKUP(MIN(IFERROR(VLOOKUP(T240,Catalogos!$F:$G,2,0),200),IFERROR(VLOOKUP(U240,Catalogos!$F:$G,2,0),200),IFERROR(VLOOKUP(V240,Catalogos!$F:$G,2,0),200),IFERROR(VLOOKUP(W240,Catalogos!$F:$G,2,0),200)),Catalogos!$G$30:$H$57,2,0)</f>
        <v>#N/A</v>
      </c>
      <c r="O240" s="55" t="e">
        <f>VLOOKUP($F240,Catalogos!$A:$C,3,0)</f>
        <v>#N/A</v>
      </c>
      <c r="P240" s="14" t="e">
        <f t="shared" si="8"/>
        <v>#N/A</v>
      </c>
      <c r="Q240" s="20">
        <f t="shared" si="9"/>
        <v>0</v>
      </c>
      <c r="R240" s="20" t="e">
        <f t="shared" si="10"/>
        <v>#N/A</v>
      </c>
      <c r="S240" s="20" t="s">
        <v>194</v>
      </c>
      <c r="T240" s="67" t="e">
        <f>VLOOKUP($X240,Vector!$A:$I,6,0)</f>
        <v>#N/A</v>
      </c>
      <c r="U240" s="67" t="e">
        <f>VLOOKUP($X240,Vector!$A:$I,7,0)</f>
        <v>#N/A</v>
      </c>
      <c r="V240" s="67" t="e">
        <f>VLOOKUP($X240,Vector!$A:$I,8,0)</f>
        <v>#N/A</v>
      </c>
      <c r="W240" s="67" t="e">
        <f>VLOOKUP($X240,Vector!$A:$I,9,0)</f>
        <v>#N/A</v>
      </c>
      <c r="X240" s="13" t="str">
        <f t="shared" si="11"/>
        <v/>
      </c>
    </row>
    <row r="241" spans="10:24" x14ac:dyDescent="0.25">
      <c r="J241" s="59" t="e">
        <f>+VLOOKUP($X241,Vector!$A:$P,4,0)-$A241</f>
        <v>#N/A</v>
      </c>
      <c r="K241" s="59" t="e">
        <f>+VLOOKUP($X241,Vector!$A:$P,2,0)</f>
        <v>#N/A</v>
      </c>
      <c r="L241" s="59" t="e">
        <f>VLOOKUP(VLOOKUP($X241,Vector!$A:$P,5,0),Catalogos!K:L,2,0)</f>
        <v>#N/A</v>
      </c>
      <c r="M241" s="55" t="str">
        <f>IFERROR(VLOOKUP($F241,Catalogos!$A:$B,2,0),"VII")</f>
        <v>VII</v>
      </c>
      <c r="N241" s="58" t="e">
        <f>VLOOKUP(MIN(IFERROR(VLOOKUP(T241,Catalogos!$F:$G,2,0),200),IFERROR(VLOOKUP(U241,Catalogos!$F:$G,2,0),200),IFERROR(VLOOKUP(V241,Catalogos!$F:$G,2,0),200),IFERROR(VLOOKUP(W241,Catalogos!$F:$G,2,0),200)),Catalogos!$G$30:$H$57,2,0)</f>
        <v>#N/A</v>
      </c>
      <c r="O241" s="55" t="e">
        <f>VLOOKUP($F241,Catalogos!$A:$C,3,0)</f>
        <v>#N/A</v>
      </c>
      <c r="P241" s="14" t="e">
        <f t="shared" si="8"/>
        <v>#N/A</v>
      </c>
      <c r="Q241" s="20">
        <f t="shared" si="9"/>
        <v>0</v>
      </c>
      <c r="R241" s="20" t="e">
        <f t="shared" si="10"/>
        <v>#N/A</v>
      </c>
      <c r="S241" s="20" t="s">
        <v>194</v>
      </c>
      <c r="T241" s="67" t="e">
        <f>VLOOKUP($X241,Vector!$A:$I,6,0)</f>
        <v>#N/A</v>
      </c>
      <c r="U241" s="67" t="e">
        <f>VLOOKUP($X241,Vector!$A:$I,7,0)</f>
        <v>#N/A</v>
      </c>
      <c r="V241" s="67" t="e">
        <f>VLOOKUP($X241,Vector!$A:$I,8,0)</f>
        <v>#N/A</v>
      </c>
      <c r="W241" s="67" t="e">
        <f>VLOOKUP($X241,Vector!$A:$I,9,0)</f>
        <v>#N/A</v>
      </c>
      <c r="X241" s="13" t="str">
        <f t="shared" si="11"/>
        <v/>
      </c>
    </row>
    <row r="242" spans="10:24" x14ac:dyDescent="0.25">
      <c r="J242" s="59" t="e">
        <f>+VLOOKUP($X242,Vector!$A:$P,4,0)-$A242</f>
        <v>#N/A</v>
      </c>
      <c r="K242" s="59" t="e">
        <f>+VLOOKUP($X242,Vector!$A:$P,2,0)</f>
        <v>#N/A</v>
      </c>
      <c r="L242" s="59" t="e">
        <f>VLOOKUP(VLOOKUP($X242,Vector!$A:$P,5,0),Catalogos!K:L,2,0)</f>
        <v>#N/A</v>
      </c>
      <c r="M242" s="55" t="str">
        <f>IFERROR(VLOOKUP($F242,Catalogos!$A:$B,2,0),"VII")</f>
        <v>VII</v>
      </c>
      <c r="N242" s="58" t="e">
        <f>VLOOKUP(MIN(IFERROR(VLOOKUP(T242,Catalogos!$F:$G,2,0),200),IFERROR(VLOOKUP(U242,Catalogos!$F:$G,2,0),200),IFERROR(VLOOKUP(V242,Catalogos!$F:$G,2,0),200),IFERROR(VLOOKUP(W242,Catalogos!$F:$G,2,0),200)),Catalogos!$G$30:$H$57,2,0)</f>
        <v>#N/A</v>
      </c>
      <c r="O242" s="55" t="e">
        <f>VLOOKUP($F242,Catalogos!$A:$C,3,0)</f>
        <v>#N/A</v>
      </c>
      <c r="P242" s="14" t="e">
        <f t="shared" si="8"/>
        <v>#N/A</v>
      </c>
      <c r="Q242" s="20">
        <f t="shared" si="9"/>
        <v>0</v>
      </c>
      <c r="R242" s="20" t="e">
        <f t="shared" si="10"/>
        <v>#N/A</v>
      </c>
      <c r="S242" s="20" t="s">
        <v>194</v>
      </c>
      <c r="T242" s="67" t="e">
        <f>VLOOKUP($X242,Vector!$A:$I,6,0)</f>
        <v>#N/A</v>
      </c>
      <c r="U242" s="67" t="e">
        <f>VLOOKUP($X242,Vector!$A:$I,7,0)</f>
        <v>#N/A</v>
      </c>
      <c r="V242" s="67" t="e">
        <f>VLOOKUP($X242,Vector!$A:$I,8,0)</f>
        <v>#N/A</v>
      </c>
      <c r="W242" s="67" t="e">
        <f>VLOOKUP($X242,Vector!$A:$I,9,0)</f>
        <v>#N/A</v>
      </c>
      <c r="X242" s="13" t="str">
        <f t="shared" si="11"/>
        <v/>
      </c>
    </row>
    <row r="243" spans="10:24" x14ac:dyDescent="0.25">
      <c r="J243" s="59" t="e">
        <f>+VLOOKUP($X243,Vector!$A:$P,4,0)-$A243</f>
        <v>#N/A</v>
      </c>
      <c r="K243" s="59" t="e">
        <f>+VLOOKUP($X243,Vector!$A:$P,2,0)</f>
        <v>#N/A</v>
      </c>
      <c r="L243" s="59" t="e">
        <f>VLOOKUP(VLOOKUP($X243,Vector!$A:$P,5,0),Catalogos!K:L,2,0)</f>
        <v>#N/A</v>
      </c>
      <c r="M243" s="55" t="str">
        <f>IFERROR(VLOOKUP($F243,Catalogos!$A:$B,2,0),"VII")</f>
        <v>VII</v>
      </c>
      <c r="N243" s="58" t="e">
        <f>VLOOKUP(MIN(IFERROR(VLOOKUP(T243,Catalogos!$F:$G,2,0),200),IFERROR(VLOOKUP(U243,Catalogos!$F:$G,2,0),200),IFERROR(VLOOKUP(V243,Catalogos!$F:$G,2,0),200),IFERROR(VLOOKUP(W243,Catalogos!$F:$G,2,0),200)),Catalogos!$G$30:$H$57,2,0)</f>
        <v>#N/A</v>
      </c>
      <c r="O243" s="55" t="e">
        <f>VLOOKUP($F243,Catalogos!$A:$C,3,0)</f>
        <v>#N/A</v>
      </c>
      <c r="P243" s="14" t="e">
        <f t="shared" si="8"/>
        <v>#N/A</v>
      </c>
      <c r="Q243" s="20">
        <f t="shared" si="9"/>
        <v>0</v>
      </c>
      <c r="R243" s="20" t="e">
        <f t="shared" si="10"/>
        <v>#N/A</v>
      </c>
      <c r="S243" s="20" t="s">
        <v>194</v>
      </c>
      <c r="T243" s="67" t="e">
        <f>VLOOKUP($X243,Vector!$A:$I,6,0)</f>
        <v>#N/A</v>
      </c>
      <c r="U243" s="67" t="e">
        <f>VLOOKUP($X243,Vector!$A:$I,7,0)</f>
        <v>#N/A</v>
      </c>
      <c r="V243" s="67" t="e">
        <f>VLOOKUP($X243,Vector!$A:$I,8,0)</f>
        <v>#N/A</v>
      </c>
      <c r="W243" s="67" t="e">
        <f>VLOOKUP($X243,Vector!$A:$I,9,0)</f>
        <v>#N/A</v>
      </c>
      <c r="X243" s="13" t="str">
        <f t="shared" si="11"/>
        <v/>
      </c>
    </row>
    <row r="244" spans="10:24" x14ac:dyDescent="0.25">
      <c r="J244" s="59" t="e">
        <f>+VLOOKUP($X244,Vector!$A:$P,4,0)-$A244</f>
        <v>#N/A</v>
      </c>
      <c r="K244" s="59" t="e">
        <f>+VLOOKUP($X244,Vector!$A:$P,2,0)</f>
        <v>#N/A</v>
      </c>
      <c r="L244" s="59" t="e">
        <f>VLOOKUP(VLOOKUP($X244,Vector!$A:$P,5,0),Catalogos!K:L,2,0)</f>
        <v>#N/A</v>
      </c>
      <c r="M244" s="55" t="str">
        <f>IFERROR(VLOOKUP($F244,Catalogos!$A:$B,2,0),"VII")</f>
        <v>VII</v>
      </c>
      <c r="N244" s="58" t="e">
        <f>VLOOKUP(MIN(IFERROR(VLOOKUP(T244,Catalogos!$F:$G,2,0),200),IFERROR(VLOOKUP(U244,Catalogos!$F:$G,2,0),200),IFERROR(VLOOKUP(V244,Catalogos!$F:$G,2,0),200),IFERROR(VLOOKUP(W244,Catalogos!$F:$G,2,0),200)),Catalogos!$G$30:$H$57,2,0)</f>
        <v>#N/A</v>
      </c>
      <c r="O244" s="55" t="e">
        <f>VLOOKUP($F244,Catalogos!$A:$C,3,0)</f>
        <v>#N/A</v>
      </c>
      <c r="P244" s="14" t="e">
        <f t="shared" si="8"/>
        <v>#N/A</v>
      </c>
      <c r="Q244" s="20">
        <f t="shared" si="9"/>
        <v>0</v>
      </c>
      <c r="R244" s="20" t="e">
        <f t="shared" si="10"/>
        <v>#N/A</v>
      </c>
      <c r="S244" s="20" t="s">
        <v>194</v>
      </c>
      <c r="T244" s="67" t="e">
        <f>VLOOKUP($X244,Vector!$A:$I,6,0)</f>
        <v>#N/A</v>
      </c>
      <c r="U244" s="67" t="e">
        <f>VLOOKUP($X244,Vector!$A:$I,7,0)</f>
        <v>#N/A</v>
      </c>
      <c r="V244" s="67" t="e">
        <f>VLOOKUP($X244,Vector!$A:$I,8,0)</f>
        <v>#N/A</v>
      </c>
      <c r="W244" s="67" t="e">
        <f>VLOOKUP($X244,Vector!$A:$I,9,0)</f>
        <v>#N/A</v>
      </c>
      <c r="X244" s="13" t="str">
        <f t="shared" si="11"/>
        <v/>
      </c>
    </row>
    <row r="245" spans="10:24" x14ac:dyDescent="0.25">
      <c r="J245" s="59" t="e">
        <f>+VLOOKUP($X245,Vector!$A:$P,4,0)-$A245</f>
        <v>#N/A</v>
      </c>
      <c r="K245" s="59" t="e">
        <f>+VLOOKUP($X245,Vector!$A:$P,2,0)</f>
        <v>#N/A</v>
      </c>
      <c r="L245" s="59" t="e">
        <f>VLOOKUP(VLOOKUP($X245,Vector!$A:$P,5,0),Catalogos!K:L,2,0)</f>
        <v>#N/A</v>
      </c>
      <c r="M245" s="55" t="str">
        <f>IFERROR(VLOOKUP($F245,Catalogos!$A:$B,2,0),"VII")</f>
        <v>VII</v>
      </c>
      <c r="N245" s="58" t="e">
        <f>VLOOKUP(MIN(IFERROR(VLOOKUP(T245,Catalogos!$F:$G,2,0),200),IFERROR(VLOOKUP(U245,Catalogos!$F:$G,2,0),200),IFERROR(VLOOKUP(V245,Catalogos!$F:$G,2,0),200),IFERROR(VLOOKUP(W245,Catalogos!$F:$G,2,0),200)),Catalogos!$G$30:$H$57,2,0)</f>
        <v>#N/A</v>
      </c>
      <c r="O245" s="55" t="e">
        <f>VLOOKUP($F245,Catalogos!$A:$C,3,0)</f>
        <v>#N/A</v>
      </c>
      <c r="P245" s="14" t="e">
        <f t="shared" si="8"/>
        <v>#N/A</v>
      </c>
      <c r="Q245" s="20">
        <f t="shared" si="9"/>
        <v>0</v>
      </c>
      <c r="R245" s="20" t="e">
        <f t="shared" si="10"/>
        <v>#N/A</v>
      </c>
      <c r="S245" s="20" t="s">
        <v>194</v>
      </c>
      <c r="T245" s="67" t="e">
        <f>VLOOKUP($X245,Vector!$A:$I,6,0)</f>
        <v>#N/A</v>
      </c>
      <c r="U245" s="67" t="e">
        <f>VLOOKUP($X245,Vector!$A:$I,7,0)</f>
        <v>#N/A</v>
      </c>
      <c r="V245" s="67" t="e">
        <f>VLOOKUP($X245,Vector!$A:$I,8,0)</f>
        <v>#N/A</v>
      </c>
      <c r="W245" s="67" t="e">
        <f>VLOOKUP($X245,Vector!$A:$I,9,0)</f>
        <v>#N/A</v>
      </c>
      <c r="X245" s="13" t="str">
        <f t="shared" si="11"/>
        <v/>
      </c>
    </row>
    <row r="246" spans="10:24" x14ac:dyDescent="0.25">
      <c r="J246" s="59" t="e">
        <f>+VLOOKUP($X246,Vector!$A:$P,4,0)-$A246</f>
        <v>#N/A</v>
      </c>
      <c r="K246" s="59" t="e">
        <f>+VLOOKUP($X246,Vector!$A:$P,2,0)</f>
        <v>#N/A</v>
      </c>
      <c r="L246" s="59" t="e">
        <f>VLOOKUP(VLOOKUP($X246,Vector!$A:$P,5,0),Catalogos!K:L,2,0)</f>
        <v>#N/A</v>
      </c>
      <c r="M246" s="55" t="str">
        <f>IFERROR(VLOOKUP($F246,Catalogos!$A:$B,2,0),"VII")</f>
        <v>VII</v>
      </c>
      <c r="N246" s="58" t="e">
        <f>VLOOKUP(MIN(IFERROR(VLOOKUP(T246,Catalogos!$F:$G,2,0),200),IFERROR(VLOOKUP(U246,Catalogos!$F:$G,2,0),200),IFERROR(VLOOKUP(V246,Catalogos!$F:$G,2,0),200),IFERROR(VLOOKUP(W246,Catalogos!$F:$G,2,0),200)),Catalogos!$G$30:$H$57,2,0)</f>
        <v>#N/A</v>
      </c>
      <c r="O246" s="55" t="e">
        <f>VLOOKUP($F246,Catalogos!$A:$C,3,0)</f>
        <v>#N/A</v>
      </c>
      <c r="P246" s="14" t="e">
        <f t="shared" si="8"/>
        <v>#N/A</v>
      </c>
      <c r="Q246" s="20">
        <f t="shared" si="9"/>
        <v>0</v>
      </c>
      <c r="R246" s="20" t="e">
        <f t="shared" si="10"/>
        <v>#N/A</v>
      </c>
      <c r="S246" s="20" t="s">
        <v>194</v>
      </c>
      <c r="T246" s="67" t="e">
        <f>VLOOKUP($X246,Vector!$A:$I,6,0)</f>
        <v>#N/A</v>
      </c>
      <c r="U246" s="67" t="e">
        <f>VLOOKUP($X246,Vector!$A:$I,7,0)</f>
        <v>#N/A</v>
      </c>
      <c r="V246" s="67" t="e">
        <f>VLOOKUP($X246,Vector!$A:$I,8,0)</f>
        <v>#N/A</v>
      </c>
      <c r="W246" s="67" t="e">
        <f>VLOOKUP($X246,Vector!$A:$I,9,0)</f>
        <v>#N/A</v>
      </c>
      <c r="X246" s="13" t="str">
        <f t="shared" si="11"/>
        <v/>
      </c>
    </row>
    <row r="247" spans="10:24" x14ac:dyDescent="0.25">
      <c r="J247" s="59" t="e">
        <f>+VLOOKUP($X247,Vector!$A:$P,4,0)-$A247</f>
        <v>#N/A</v>
      </c>
      <c r="K247" s="59" t="e">
        <f>+VLOOKUP($X247,Vector!$A:$P,2,0)</f>
        <v>#N/A</v>
      </c>
      <c r="L247" s="59" t="e">
        <f>VLOOKUP(VLOOKUP($X247,Vector!$A:$P,5,0),Catalogos!K:L,2,0)</f>
        <v>#N/A</v>
      </c>
      <c r="M247" s="55" t="str">
        <f>IFERROR(VLOOKUP($F247,Catalogos!$A:$B,2,0),"VII")</f>
        <v>VII</v>
      </c>
      <c r="N247" s="58" t="e">
        <f>VLOOKUP(MIN(IFERROR(VLOOKUP(T247,Catalogos!$F:$G,2,0),200),IFERROR(VLOOKUP(U247,Catalogos!$F:$G,2,0),200),IFERROR(VLOOKUP(V247,Catalogos!$F:$G,2,0),200),IFERROR(VLOOKUP(W247,Catalogos!$F:$G,2,0),200)),Catalogos!$G$30:$H$57,2,0)</f>
        <v>#N/A</v>
      </c>
      <c r="O247" s="55" t="e">
        <f>VLOOKUP($F247,Catalogos!$A:$C,3,0)</f>
        <v>#N/A</v>
      </c>
      <c r="P247" s="14" t="e">
        <f t="shared" si="8"/>
        <v>#N/A</v>
      </c>
      <c r="Q247" s="20">
        <f t="shared" si="9"/>
        <v>0</v>
      </c>
      <c r="R247" s="20" t="e">
        <f t="shared" si="10"/>
        <v>#N/A</v>
      </c>
      <c r="S247" s="20" t="s">
        <v>194</v>
      </c>
      <c r="T247" s="67" t="e">
        <f>VLOOKUP($X247,Vector!$A:$I,6,0)</f>
        <v>#N/A</v>
      </c>
      <c r="U247" s="67" t="e">
        <f>VLOOKUP($X247,Vector!$A:$I,7,0)</f>
        <v>#N/A</v>
      </c>
      <c r="V247" s="67" t="e">
        <f>VLOOKUP($X247,Vector!$A:$I,8,0)</f>
        <v>#N/A</v>
      </c>
      <c r="W247" s="67" t="e">
        <f>VLOOKUP($X247,Vector!$A:$I,9,0)</f>
        <v>#N/A</v>
      </c>
      <c r="X247" s="13" t="str">
        <f t="shared" si="11"/>
        <v/>
      </c>
    </row>
    <row r="248" spans="10:24" x14ac:dyDescent="0.25">
      <c r="J248" s="59" t="e">
        <f>+VLOOKUP($X248,Vector!$A:$P,4,0)-$A248</f>
        <v>#N/A</v>
      </c>
      <c r="K248" s="59" t="e">
        <f>+VLOOKUP($X248,Vector!$A:$P,2,0)</f>
        <v>#N/A</v>
      </c>
      <c r="L248" s="59" t="e">
        <f>VLOOKUP(VLOOKUP($X248,Vector!$A:$P,5,0),Catalogos!K:L,2,0)</f>
        <v>#N/A</v>
      </c>
      <c r="M248" s="55" t="str">
        <f>IFERROR(VLOOKUP($F248,Catalogos!$A:$B,2,0),"VII")</f>
        <v>VII</v>
      </c>
      <c r="N248" s="58" t="e">
        <f>VLOOKUP(MIN(IFERROR(VLOOKUP(T248,Catalogos!$F:$G,2,0),200),IFERROR(VLOOKUP(U248,Catalogos!$F:$G,2,0),200),IFERROR(VLOOKUP(V248,Catalogos!$F:$G,2,0),200),IFERROR(VLOOKUP(W248,Catalogos!$F:$G,2,0),200)),Catalogos!$G$30:$H$57,2,0)</f>
        <v>#N/A</v>
      </c>
      <c r="O248" s="55" t="e">
        <f>VLOOKUP($F248,Catalogos!$A:$C,3,0)</f>
        <v>#N/A</v>
      </c>
      <c r="P248" s="14" t="e">
        <f t="shared" si="8"/>
        <v>#N/A</v>
      </c>
      <c r="Q248" s="20">
        <f t="shared" si="9"/>
        <v>0</v>
      </c>
      <c r="R248" s="20" t="e">
        <f t="shared" si="10"/>
        <v>#N/A</v>
      </c>
      <c r="S248" s="20" t="s">
        <v>194</v>
      </c>
      <c r="T248" s="67" t="e">
        <f>VLOOKUP($X248,Vector!$A:$I,6,0)</f>
        <v>#N/A</v>
      </c>
      <c r="U248" s="67" t="e">
        <f>VLOOKUP($X248,Vector!$A:$I,7,0)</f>
        <v>#N/A</v>
      </c>
      <c r="V248" s="67" t="e">
        <f>VLOOKUP($X248,Vector!$A:$I,8,0)</f>
        <v>#N/A</v>
      </c>
      <c r="W248" s="67" t="e">
        <f>VLOOKUP($X248,Vector!$A:$I,9,0)</f>
        <v>#N/A</v>
      </c>
      <c r="X248" s="13" t="str">
        <f t="shared" si="11"/>
        <v/>
      </c>
    </row>
    <row r="249" spans="10:24" x14ac:dyDescent="0.25">
      <c r="J249" s="59" t="e">
        <f>+VLOOKUP($X249,Vector!$A:$P,4,0)-$A249</f>
        <v>#N/A</v>
      </c>
      <c r="K249" s="59" t="e">
        <f>+VLOOKUP($X249,Vector!$A:$P,2,0)</f>
        <v>#N/A</v>
      </c>
      <c r="L249" s="59" t="e">
        <f>VLOOKUP(VLOOKUP($X249,Vector!$A:$P,5,0),Catalogos!K:L,2,0)</f>
        <v>#N/A</v>
      </c>
      <c r="M249" s="55" t="str">
        <f>IFERROR(VLOOKUP($F249,Catalogos!$A:$B,2,0),"VII")</f>
        <v>VII</v>
      </c>
      <c r="N249" s="58" t="e">
        <f>VLOOKUP(MIN(IFERROR(VLOOKUP(T249,Catalogos!$F:$G,2,0),200),IFERROR(VLOOKUP(U249,Catalogos!$F:$G,2,0),200),IFERROR(VLOOKUP(V249,Catalogos!$F:$G,2,0),200),IFERROR(VLOOKUP(W249,Catalogos!$F:$G,2,0),200)),Catalogos!$G$30:$H$57,2,0)</f>
        <v>#N/A</v>
      </c>
      <c r="O249" s="55" t="e">
        <f>VLOOKUP($F249,Catalogos!$A:$C,3,0)</f>
        <v>#N/A</v>
      </c>
      <c r="P249" s="14" t="e">
        <f t="shared" si="8"/>
        <v>#N/A</v>
      </c>
      <c r="Q249" s="20">
        <f t="shared" si="9"/>
        <v>0</v>
      </c>
      <c r="R249" s="20" t="e">
        <f t="shared" si="10"/>
        <v>#N/A</v>
      </c>
      <c r="S249" s="20" t="s">
        <v>194</v>
      </c>
      <c r="T249" s="67" t="e">
        <f>VLOOKUP($X249,Vector!$A:$I,6,0)</f>
        <v>#N/A</v>
      </c>
      <c r="U249" s="67" t="e">
        <f>VLOOKUP($X249,Vector!$A:$I,7,0)</f>
        <v>#N/A</v>
      </c>
      <c r="V249" s="67" t="e">
        <f>VLOOKUP($X249,Vector!$A:$I,8,0)</f>
        <v>#N/A</v>
      </c>
      <c r="W249" s="67" t="e">
        <f>VLOOKUP($X249,Vector!$A:$I,9,0)</f>
        <v>#N/A</v>
      </c>
      <c r="X249" s="13" t="str">
        <f t="shared" si="11"/>
        <v/>
      </c>
    </row>
    <row r="250" spans="10:24" x14ac:dyDescent="0.25">
      <c r="J250" s="59" t="e">
        <f>+VLOOKUP($X250,Vector!$A:$P,4,0)-$A250</f>
        <v>#N/A</v>
      </c>
      <c r="K250" s="59" t="e">
        <f>+VLOOKUP($X250,Vector!$A:$P,2,0)</f>
        <v>#N/A</v>
      </c>
      <c r="L250" s="59" t="e">
        <f>VLOOKUP(VLOOKUP($X250,Vector!$A:$P,5,0),Catalogos!K:L,2,0)</f>
        <v>#N/A</v>
      </c>
      <c r="M250" s="55" t="str">
        <f>IFERROR(VLOOKUP($F250,Catalogos!$A:$B,2,0),"VII")</f>
        <v>VII</v>
      </c>
      <c r="N250" s="58" t="e">
        <f>VLOOKUP(MIN(IFERROR(VLOOKUP(T250,Catalogos!$F:$G,2,0),200),IFERROR(VLOOKUP(U250,Catalogos!$F:$G,2,0),200),IFERROR(VLOOKUP(V250,Catalogos!$F:$G,2,0),200),IFERROR(VLOOKUP(W250,Catalogos!$F:$G,2,0),200)),Catalogos!$G$30:$H$57,2,0)</f>
        <v>#N/A</v>
      </c>
      <c r="O250" s="55" t="e">
        <f>VLOOKUP($F250,Catalogos!$A:$C,3,0)</f>
        <v>#N/A</v>
      </c>
      <c r="P250" s="14" t="e">
        <f t="shared" si="8"/>
        <v>#N/A</v>
      </c>
      <c r="Q250" s="20">
        <f t="shared" si="9"/>
        <v>0</v>
      </c>
      <c r="R250" s="20" t="e">
        <f t="shared" si="10"/>
        <v>#N/A</v>
      </c>
      <c r="S250" s="20" t="s">
        <v>194</v>
      </c>
      <c r="T250" s="67" t="e">
        <f>VLOOKUP($X250,Vector!$A:$I,6,0)</f>
        <v>#N/A</v>
      </c>
      <c r="U250" s="67" t="e">
        <f>VLOOKUP($X250,Vector!$A:$I,7,0)</f>
        <v>#N/A</v>
      </c>
      <c r="V250" s="67" t="e">
        <f>VLOOKUP($X250,Vector!$A:$I,8,0)</f>
        <v>#N/A</v>
      </c>
      <c r="W250" s="67" t="e">
        <f>VLOOKUP($X250,Vector!$A:$I,9,0)</f>
        <v>#N/A</v>
      </c>
      <c r="X250" s="13" t="str">
        <f t="shared" si="11"/>
        <v/>
      </c>
    </row>
    <row r="251" spans="10:24" x14ac:dyDescent="0.25">
      <c r="J251" s="59" t="e">
        <f>+VLOOKUP($X251,Vector!$A:$P,4,0)-$A251</f>
        <v>#N/A</v>
      </c>
      <c r="K251" s="59" t="e">
        <f>+VLOOKUP($X251,Vector!$A:$P,2,0)</f>
        <v>#N/A</v>
      </c>
      <c r="L251" s="59" t="e">
        <f>VLOOKUP(VLOOKUP($X251,Vector!$A:$P,5,0),Catalogos!K:L,2,0)</f>
        <v>#N/A</v>
      </c>
      <c r="M251" s="55" t="str">
        <f>IFERROR(VLOOKUP($F251,Catalogos!$A:$B,2,0),"VII")</f>
        <v>VII</v>
      </c>
      <c r="N251" s="58" t="e">
        <f>VLOOKUP(MIN(IFERROR(VLOOKUP(T251,Catalogos!$F:$G,2,0),200),IFERROR(VLOOKUP(U251,Catalogos!$F:$G,2,0),200),IFERROR(VLOOKUP(V251,Catalogos!$F:$G,2,0),200),IFERROR(VLOOKUP(W251,Catalogos!$F:$G,2,0),200)),Catalogos!$G$30:$H$57,2,0)</f>
        <v>#N/A</v>
      </c>
      <c r="O251" s="55" t="e">
        <f>VLOOKUP($F251,Catalogos!$A:$C,3,0)</f>
        <v>#N/A</v>
      </c>
      <c r="P251" s="14" t="e">
        <f t="shared" si="8"/>
        <v>#N/A</v>
      </c>
      <c r="Q251" s="20">
        <f t="shared" si="9"/>
        <v>0</v>
      </c>
      <c r="R251" s="20" t="e">
        <f t="shared" si="10"/>
        <v>#N/A</v>
      </c>
      <c r="S251" s="20" t="s">
        <v>194</v>
      </c>
      <c r="T251" s="67" t="e">
        <f>VLOOKUP($X251,Vector!$A:$I,6,0)</f>
        <v>#N/A</v>
      </c>
      <c r="U251" s="67" t="e">
        <f>VLOOKUP($X251,Vector!$A:$I,7,0)</f>
        <v>#N/A</v>
      </c>
      <c r="V251" s="67" t="e">
        <f>VLOOKUP($X251,Vector!$A:$I,8,0)</f>
        <v>#N/A</v>
      </c>
      <c r="W251" s="67" t="e">
        <f>VLOOKUP($X251,Vector!$A:$I,9,0)</f>
        <v>#N/A</v>
      </c>
      <c r="X251" s="13" t="str">
        <f t="shared" si="11"/>
        <v/>
      </c>
    </row>
    <row r="252" spans="10:24" x14ac:dyDescent="0.25">
      <c r="J252" s="59" t="e">
        <f>+VLOOKUP($X252,Vector!$A:$P,4,0)-$A252</f>
        <v>#N/A</v>
      </c>
      <c r="K252" s="59" t="e">
        <f>+VLOOKUP($X252,Vector!$A:$P,2,0)</f>
        <v>#N/A</v>
      </c>
      <c r="L252" s="59" t="e">
        <f>VLOOKUP(VLOOKUP($X252,Vector!$A:$P,5,0),Catalogos!K:L,2,0)</f>
        <v>#N/A</v>
      </c>
      <c r="M252" s="55" t="str">
        <f>IFERROR(VLOOKUP($F252,Catalogos!$A:$B,2,0),"VII")</f>
        <v>VII</v>
      </c>
      <c r="N252" s="58" t="e">
        <f>VLOOKUP(MIN(IFERROR(VLOOKUP(T252,Catalogos!$F:$G,2,0),200),IFERROR(VLOOKUP(U252,Catalogos!$F:$G,2,0),200),IFERROR(VLOOKUP(V252,Catalogos!$F:$G,2,0),200),IFERROR(VLOOKUP(W252,Catalogos!$F:$G,2,0),200)),Catalogos!$G$30:$H$57,2,0)</f>
        <v>#N/A</v>
      </c>
      <c r="O252" s="55" t="e">
        <f>VLOOKUP($F252,Catalogos!$A:$C,3,0)</f>
        <v>#N/A</v>
      </c>
      <c r="P252" s="14" t="e">
        <f t="shared" si="8"/>
        <v>#N/A</v>
      </c>
      <c r="Q252" s="20">
        <f t="shared" si="9"/>
        <v>0</v>
      </c>
      <c r="R252" s="20" t="e">
        <f t="shared" si="10"/>
        <v>#N/A</v>
      </c>
      <c r="S252" s="20" t="s">
        <v>194</v>
      </c>
      <c r="T252" s="67" t="e">
        <f>VLOOKUP($X252,Vector!$A:$I,6,0)</f>
        <v>#N/A</v>
      </c>
      <c r="U252" s="67" t="e">
        <f>VLOOKUP($X252,Vector!$A:$I,7,0)</f>
        <v>#N/A</v>
      </c>
      <c r="V252" s="67" t="e">
        <f>VLOOKUP($X252,Vector!$A:$I,8,0)</f>
        <v>#N/A</v>
      </c>
      <c r="W252" s="67" t="e">
        <f>VLOOKUP($X252,Vector!$A:$I,9,0)</f>
        <v>#N/A</v>
      </c>
      <c r="X252" s="13" t="str">
        <f t="shared" si="11"/>
        <v/>
      </c>
    </row>
    <row r="253" spans="10:24" x14ac:dyDescent="0.25">
      <c r="J253" s="59" t="e">
        <f>+VLOOKUP($X253,Vector!$A:$P,4,0)-$A253</f>
        <v>#N/A</v>
      </c>
      <c r="K253" s="59" t="e">
        <f>+VLOOKUP($X253,Vector!$A:$P,2,0)</f>
        <v>#N/A</v>
      </c>
      <c r="L253" s="59" t="e">
        <f>VLOOKUP(VLOOKUP($X253,Vector!$A:$P,5,0),Catalogos!K:L,2,0)</f>
        <v>#N/A</v>
      </c>
      <c r="M253" s="55" t="str">
        <f>IFERROR(VLOOKUP($F253,Catalogos!$A:$B,2,0),"VII")</f>
        <v>VII</v>
      </c>
      <c r="N253" s="58" t="e">
        <f>VLOOKUP(MIN(IFERROR(VLOOKUP(T253,Catalogos!$F:$G,2,0),200),IFERROR(VLOOKUP(U253,Catalogos!$F:$G,2,0),200),IFERROR(VLOOKUP(V253,Catalogos!$F:$G,2,0),200),IFERROR(VLOOKUP(W253,Catalogos!$F:$G,2,0),200)),Catalogos!$G$30:$H$57,2,0)</f>
        <v>#N/A</v>
      </c>
      <c r="O253" s="55" t="e">
        <f>VLOOKUP($F253,Catalogos!$A:$C,3,0)</f>
        <v>#N/A</v>
      </c>
      <c r="P253" s="14" t="e">
        <f t="shared" si="8"/>
        <v>#N/A</v>
      </c>
      <c r="Q253" s="20">
        <f t="shared" si="9"/>
        <v>0</v>
      </c>
      <c r="R253" s="20" t="e">
        <f t="shared" si="10"/>
        <v>#N/A</v>
      </c>
      <c r="S253" s="20" t="s">
        <v>194</v>
      </c>
      <c r="T253" s="67" t="e">
        <f>VLOOKUP($X253,Vector!$A:$I,6,0)</f>
        <v>#N/A</v>
      </c>
      <c r="U253" s="67" t="e">
        <f>VLOOKUP($X253,Vector!$A:$I,7,0)</f>
        <v>#N/A</v>
      </c>
      <c r="V253" s="67" t="e">
        <f>VLOOKUP($X253,Vector!$A:$I,8,0)</f>
        <v>#N/A</v>
      </c>
      <c r="W253" s="67" t="e">
        <f>VLOOKUP($X253,Vector!$A:$I,9,0)</f>
        <v>#N/A</v>
      </c>
      <c r="X253" s="13" t="str">
        <f t="shared" si="11"/>
        <v/>
      </c>
    </row>
    <row r="254" spans="10:24" x14ac:dyDescent="0.25">
      <c r="J254" s="59" t="e">
        <f>+VLOOKUP($X254,Vector!$A:$P,4,0)-$A254</f>
        <v>#N/A</v>
      </c>
      <c r="K254" s="59" t="e">
        <f>+VLOOKUP($X254,Vector!$A:$P,2,0)</f>
        <v>#N/A</v>
      </c>
      <c r="L254" s="59" t="e">
        <f>VLOOKUP(VLOOKUP($X254,Vector!$A:$P,5,0),Catalogos!K:L,2,0)</f>
        <v>#N/A</v>
      </c>
      <c r="M254" s="55" t="str">
        <f>IFERROR(VLOOKUP($F254,Catalogos!$A:$B,2,0),"VII")</f>
        <v>VII</v>
      </c>
      <c r="N254" s="58" t="e">
        <f>VLOOKUP(MIN(IFERROR(VLOOKUP(T254,Catalogos!$F:$G,2,0),200),IFERROR(VLOOKUP(U254,Catalogos!$F:$G,2,0),200),IFERROR(VLOOKUP(V254,Catalogos!$F:$G,2,0),200),IFERROR(VLOOKUP(W254,Catalogos!$F:$G,2,0),200)),Catalogos!$G$30:$H$57,2,0)</f>
        <v>#N/A</v>
      </c>
      <c r="O254" s="55" t="e">
        <f>VLOOKUP($F254,Catalogos!$A:$C,3,0)</f>
        <v>#N/A</v>
      </c>
      <c r="P254" s="14" t="e">
        <f t="shared" si="8"/>
        <v>#N/A</v>
      </c>
      <c r="Q254" s="20">
        <f t="shared" si="9"/>
        <v>0</v>
      </c>
      <c r="R254" s="20" t="e">
        <f t="shared" si="10"/>
        <v>#N/A</v>
      </c>
      <c r="S254" s="20" t="s">
        <v>194</v>
      </c>
      <c r="T254" s="67" t="e">
        <f>VLOOKUP($X254,Vector!$A:$I,6,0)</f>
        <v>#N/A</v>
      </c>
      <c r="U254" s="67" t="e">
        <f>VLOOKUP($X254,Vector!$A:$I,7,0)</f>
        <v>#N/A</v>
      </c>
      <c r="V254" s="67" t="e">
        <f>VLOOKUP($X254,Vector!$A:$I,8,0)</f>
        <v>#N/A</v>
      </c>
      <c r="W254" s="67" t="e">
        <f>VLOOKUP($X254,Vector!$A:$I,9,0)</f>
        <v>#N/A</v>
      </c>
      <c r="X254" s="13" t="str">
        <f t="shared" si="11"/>
        <v/>
      </c>
    </row>
    <row r="255" spans="10:24" x14ac:dyDescent="0.25">
      <c r="J255" s="59" t="e">
        <f>+VLOOKUP($X255,Vector!$A:$P,4,0)-$A255</f>
        <v>#N/A</v>
      </c>
      <c r="K255" s="59" t="e">
        <f>+VLOOKUP($X255,Vector!$A:$P,2,0)</f>
        <v>#N/A</v>
      </c>
      <c r="L255" s="59" t="e">
        <f>VLOOKUP(VLOOKUP($X255,Vector!$A:$P,5,0),Catalogos!K:L,2,0)</f>
        <v>#N/A</v>
      </c>
      <c r="M255" s="55" t="str">
        <f>IFERROR(VLOOKUP($F255,Catalogos!$A:$B,2,0),"VII")</f>
        <v>VII</v>
      </c>
      <c r="N255" s="58" t="e">
        <f>VLOOKUP(MIN(IFERROR(VLOOKUP(T255,Catalogos!$F:$G,2,0),200),IFERROR(VLOOKUP(U255,Catalogos!$F:$G,2,0),200),IFERROR(VLOOKUP(V255,Catalogos!$F:$G,2,0),200),IFERROR(VLOOKUP(W255,Catalogos!$F:$G,2,0),200)),Catalogos!$G$30:$H$57,2,0)</f>
        <v>#N/A</v>
      </c>
      <c r="O255" s="55" t="e">
        <f>VLOOKUP($F255,Catalogos!$A:$C,3,0)</f>
        <v>#N/A</v>
      </c>
      <c r="P255" s="14" t="e">
        <f t="shared" si="8"/>
        <v>#N/A</v>
      </c>
      <c r="Q255" s="20">
        <f t="shared" si="9"/>
        <v>0</v>
      </c>
      <c r="R255" s="20" t="e">
        <f t="shared" si="10"/>
        <v>#N/A</v>
      </c>
      <c r="S255" s="20" t="s">
        <v>194</v>
      </c>
      <c r="T255" s="67" t="e">
        <f>VLOOKUP($X255,Vector!$A:$I,6,0)</f>
        <v>#N/A</v>
      </c>
      <c r="U255" s="67" t="e">
        <f>VLOOKUP($X255,Vector!$A:$I,7,0)</f>
        <v>#N/A</v>
      </c>
      <c r="V255" s="67" t="e">
        <f>VLOOKUP($X255,Vector!$A:$I,8,0)</f>
        <v>#N/A</v>
      </c>
      <c r="W255" s="67" t="e">
        <f>VLOOKUP($X255,Vector!$A:$I,9,0)</f>
        <v>#N/A</v>
      </c>
      <c r="X255" s="13" t="str">
        <f t="shared" si="11"/>
        <v/>
      </c>
    </row>
    <row r="256" spans="10:24" x14ac:dyDescent="0.25">
      <c r="J256" s="59" t="e">
        <f>+VLOOKUP($X256,Vector!$A:$P,4,0)-$A256</f>
        <v>#N/A</v>
      </c>
      <c r="K256" s="59" t="e">
        <f>+VLOOKUP($X256,Vector!$A:$P,2,0)</f>
        <v>#N/A</v>
      </c>
      <c r="L256" s="59" t="e">
        <f>VLOOKUP(VLOOKUP($X256,Vector!$A:$P,5,0),Catalogos!K:L,2,0)</f>
        <v>#N/A</v>
      </c>
      <c r="M256" s="55" t="str">
        <f>IFERROR(VLOOKUP($F256,Catalogos!$A:$B,2,0),"VII")</f>
        <v>VII</v>
      </c>
      <c r="N256" s="58" t="e">
        <f>VLOOKUP(MIN(IFERROR(VLOOKUP(T256,Catalogos!$F:$G,2,0),200),IFERROR(VLOOKUP(U256,Catalogos!$F:$G,2,0),200),IFERROR(VLOOKUP(V256,Catalogos!$F:$G,2,0),200),IFERROR(VLOOKUP(W256,Catalogos!$F:$G,2,0),200)),Catalogos!$G$30:$H$57,2,0)</f>
        <v>#N/A</v>
      </c>
      <c r="O256" s="55" t="e">
        <f>VLOOKUP($F256,Catalogos!$A:$C,3,0)</f>
        <v>#N/A</v>
      </c>
      <c r="P256" s="14" t="e">
        <f t="shared" si="8"/>
        <v>#N/A</v>
      </c>
      <c r="Q256" s="20">
        <f t="shared" si="9"/>
        <v>0</v>
      </c>
      <c r="R256" s="20" t="e">
        <f t="shared" si="10"/>
        <v>#N/A</v>
      </c>
      <c r="S256" s="20" t="s">
        <v>194</v>
      </c>
      <c r="T256" s="67" t="e">
        <f>VLOOKUP($X256,Vector!$A:$I,6,0)</f>
        <v>#N/A</v>
      </c>
      <c r="U256" s="67" t="e">
        <f>VLOOKUP($X256,Vector!$A:$I,7,0)</f>
        <v>#N/A</v>
      </c>
      <c r="V256" s="67" t="e">
        <f>VLOOKUP($X256,Vector!$A:$I,8,0)</f>
        <v>#N/A</v>
      </c>
      <c r="W256" s="67" t="e">
        <f>VLOOKUP($X256,Vector!$A:$I,9,0)</f>
        <v>#N/A</v>
      </c>
      <c r="X256" s="13" t="str">
        <f t="shared" si="11"/>
        <v/>
      </c>
    </row>
    <row r="257" spans="10:24" x14ac:dyDescent="0.25">
      <c r="J257" s="59" t="e">
        <f>+VLOOKUP($X257,Vector!$A:$P,4,0)-$A257</f>
        <v>#N/A</v>
      </c>
      <c r="K257" s="59" t="e">
        <f>+VLOOKUP($X257,Vector!$A:$P,2,0)</f>
        <v>#N/A</v>
      </c>
      <c r="L257" s="59" t="e">
        <f>VLOOKUP(VLOOKUP($X257,Vector!$A:$P,5,0),Catalogos!K:L,2,0)</f>
        <v>#N/A</v>
      </c>
      <c r="M257" s="55" t="str">
        <f>IFERROR(VLOOKUP($F257,Catalogos!$A:$B,2,0),"VII")</f>
        <v>VII</v>
      </c>
      <c r="N257" s="58" t="e">
        <f>VLOOKUP(MIN(IFERROR(VLOOKUP(T257,Catalogos!$F:$G,2,0),200),IFERROR(VLOOKUP(U257,Catalogos!$F:$G,2,0),200),IFERROR(VLOOKUP(V257,Catalogos!$F:$G,2,0),200),IFERROR(VLOOKUP(W257,Catalogos!$F:$G,2,0),200)),Catalogos!$G$30:$H$57,2,0)</f>
        <v>#N/A</v>
      </c>
      <c r="O257" s="55" t="e">
        <f>VLOOKUP($F257,Catalogos!$A:$C,3,0)</f>
        <v>#N/A</v>
      </c>
      <c r="P257" s="14" t="e">
        <f t="shared" si="8"/>
        <v>#N/A</v>
      </c>
      <c r="Q257" s="20">
        <f t="shared" si="9"/>
        <v>0</v>
      </c>
      <c r="R257" s="20" t="e">
        <f t="shared" si="10"/>
        <v>#N/A</v>
      </c>
      <c r="S257" s="20" t="s">
        <v>194</v>
      </c>
      <c r="T257" s="67" t="e">
        <f>VLOOKUP($X257,Vector!$A:$I,6,0)</f>
        <v>#N/A</v>
      </c>
      <c r="U257" s="67" t="e">
        <f>VLOOKUP($X257,Vector!$A:$I,7,0)</f>
        <v>#N/A</v>
      </c>
      <c r="V257" s="67" t="e">
        <f>VLOOKUP($X257,Vector!$A:$I,8,0)</f>
        <v>#N/A</v>
      </c>
      <c r="W257" s="67" t="e">
        <f>VLOOKUP($X257,Vector!$A:$I,9,0)</f>
        <v>#N/A</v>
      </c>
      <c r="X257" s="13" t="str">
        <f t="shared" si="11"/>
        <v/>
      </c>
    </row>
    <row r="258" spans="10:24" x14ac:dyDescent="0.25">
      <c r="J258" s="59" t="e">
        <f>+VLOOKUP($X258,Vector!$A:$P,4,0)-$A258</f>
        <v>#N/A</v>
      </c>
      <c r="K258" s="59" t="e">
        <f>+VLOOKUP($X258,Vector!$A:$P,2,0)</f>
        <v>#N/A</v>
      </c>
      <c r="L258" s="59" t="e">
        <f>VLOOKUP(VLOOKUP($X258,Vector!$A:$P,5,0),Catalogos!K:L,2,0)</f>
        <v>#N/A</v>
      </c>
      <c r="M258" s="55" t="str">
        <f>IFERROR(VLOOKUP($F258,Catalogos!$A:$B,2,0),"VII")</f>
        <v>VII</v>
      </c>
      <c r="N258" s="58" t="e">
        <f>VLOOKUP(MIN(IFERROR(VLOOKUP(T258,Catalogos!$F:$G,2,0),200),IFERROR(VLOOKUP(U258,Catalogos!$F:$G,2,0),200),IFERROR(VLOOKUP(V258,Catalogos!$F:$G,2,0),200),IFERROR(VLOOKUP(W258,Catalogos!$F:$G,2,0),200)),Catalogos!$G$30:$H$57,2,0)</f>
        <v>#N/A</v>
      </c>
      <c r="O258" s="55" t="e">
        <f>VLOOKUP($F258,Catalogos!$A:$C,3,0)</f>
        <v>#N/A</v>
      </c>
      <c r="P258" s="14" t="e">
        <f t="shared" si="8"/>
        <v>#N/A</v>
      </c>
      <c r="Q258" s="20">
        <f t="shared" si="9"/>
        <v>0</v>
      </c>
      <c r="R258" s="20" t="e">
        <f t="shared" si="10"/>
        <v>#N/A</v>
      </c>
      <c r="S258" s="20" t="s">
        <v>194</v>
      </c>
      <c r="T258" s="67" t="e">
        <f>VLOOKUP($X258,Vector!$A:$I,6,0)</f>
        <v>#N/A</v>
      </c>
      <c r="U258" s="67" t="e">
        <f>VLOOKUP($X258,Vector!$A:$I,7,0)</f>
        <v>#N/A</v>
      </c>
      <c r="V258" s="67" t="e">
        <f>VLOOKUP($X258,Vector!$A:$I,8,0)</f>
        <v>#N/A</v>
      </c>
      <c r="W258" s="67" t="e">
        <f>VLOOKUP($X258,Vector!$A:$I,9,0)</f>
        <v>#N/A</v>
      </c>
      <c r="X258" s="13" t="str">
        <f t="shared" si="11"/>
        <v/>
      </c>
    </row>
    <row r="259" spans="10:24" x14ac:dyDescent="0.25">
      <c r="J259" s="59" t="e">
        <f>+VLOOKUP($X259,Vector!$A:$P,4,0)-$A259</f>
        <v>#N/A</v>
      </c>
      <c r="K259" s="59" t="e">
        <f>+VLOOKUP($X259,Vector!$A:$P,2,0)</f>
        <v>#N/A</v>
      </c>
      <c r="L259" s="59" t="e">
        <f>VLOOKUP(VLOOKUP($X259,Vector!$A:$P,5,0),Catalogos!K:L,2,0)</f>
        <v>#N/A</v>
      </c>
      <c r="M259" s="55" t="str">
        <f>IFERROR(VLOOKUP($F259,Catalogos!$A:$B,2,0),"VII")</f>
        <v>VII</v>
      </c>
      <c r="N259" s="58" t="e">
        <f>VLOOKUP(MIN(IFERROR(VLOOKUP(T259,Catalogos!$F:$G,2,0),200),IFERROR(VLOOKUP(U259,Catalogos!$F:$G,2,0),200),IFERROR(VLOOKUP(V259,Catalogos!$F:$G,2,0),200),IFERROR(VLOOKUP(W259,Catalogos!$F:$G,2,0),200)),Catalogos!$G$30:$H$57,2,0)</f>
        <v>#N/A</v>
      </c>
      <c r="O259" s="55" t="e">
        <f>VLOOKUP($F259,Catalogos!$A:$C,3,0)</f>
        <v>#N/A</v>
      </c>
      <c r="P259" s="14" t="e">
        <f t="shared" si="8"/>
        <v>#N/A</v>
      </c>
      <c r="Q259" s="20">
        <f t="shared" si="9"/>
        <v>0</v>
      </c>
      <c r="R259" s="20" t="e">
        <f t="shared" si="10"/>
        <v>#N/A</v>
      </c>
      <c r="S259" s="20" t="s">
        <v>194</v>
      </c>
      <c r="T259" s="67" t="e">
        <f>VLOOKUP($X259,Vector!$A:$I,6,0)</f>
        <v>#N/A</v>
      </c>
      <c r="U259" s="67" t="e">
        <f>VLOOKUP($X259,Vector!$A:$I,7,0)</f>
        <v>#N/A</v>
      </c>
      <c r="V259" s="67" t="e">
        <f>VLOOKUP($X259,Vector!$A:$I,8,0)</f>
        <v>#N/A</v>
      </c>
      <c r="W259" s="67" t="e">
        <f>VLOOKUP($X259,Vector!$A:$I,9,0)</f>
        <v>#N/A</v>
      </c>
      <c r="X259" s="13" t="str">
        <f t="shared" si="11"/>
        <v/>
      </c>
    </row>
    <row r="260" spans="10:24" x14ac:dyDescent="0.25">
      <c r="J260" s="59" t="e">
        <f>+VLOOKUP($X260,Vector!$A:$P,4,0)-$A260</f>
        <v>#N/A</v>
      </c>
      <c r="K260" s="59" t="e">
        <f>+VLOOKUP($X260,Vector!$A:$P,2,0)</f>
        <v>#N/A</v>
      </c>
      <c r="L260" s="59" t="e">
        <f>VLOOKUP(VLOOKUP($X260,Vector!$A:$P,5,0),Catalogos!K:L,2,0)</f>
        <v>#N/A</v>
      </c>
      <c r="M260" s="55" t="str">
        <f>IFERROR(VLOOKUP($F260,Catalogos!$A:$B,2,0),"VII")</f>
        <v>VII</v>
      </c>
      <c r="N260" s="58" t="e">
        <f>VLOOKUP(MIN(IFERROR(VLOOKUP(T260,Catalogos!$F:$G,2,0),200),IFERROR(VLOOKUP(U260,Catalogos!$F:$G,2,0),200),IFERROR(VLOOKUP(V260,Catalogos!$F:$G,2,0),200),IFERROR(VLOOKUP(W260,Catalogos!$F:$G,2,0),200)),Catalogos!$G$30:$H$57,2,0)</f>
        <v>#N/A</v>
      </c>
      <c r="O260" s="55" t="e">
        <f>VLOOKUP($F260,Catalogos!$A:$C,3,0)</f>
        <v>#N/A</v>
      </c>
      <c r="P260" s="14" t="e">
        <f t="shared" si="8"/>
        <v>#N/A</v>
      </c>
      <c r="Q260" s="20">
        <f t="shared" si="9"/>
        <v>0</v>
      </c>
      <c r="R260" s="20" t="e">
        <f t="shared" si="10"/>
        <v>#N/A</v>
      </c>
      <c r="S260" s="20" t="s">
        <v>194</v>
      </c>
      <c r="T260" s="67" t="e">
        <f>VLOOKUP($X260,Vector!$A:$I,6,0)</f>
        <v>#N/A</v>
      </c>
      <c r="U260" s="67" t="e">
        <f>VLOOKUP($X260,Vector!$A:$I,7,0)</f>
        <v>#N/A</v>
      </c>
      <c r="V260" s="67" t="e">
        <f>VLOOKUP($X260,Vector!$A:$I,8,0)</f>
        <v>#N/A</v>
      </c>
      <c r="W260" s="67" t="e">
        <f>VLOOKUP($X260,Vector!$A:$I,9,0)</f>
        <v>#N/A</v>
      </c>
      <c r="X260" s="13" t="str">
        <f t="shared" si="11"/>
        <v/>
      </c>
    </row>
    <row r="261" spans="10:24" x14ac:dyDescent="0.25">
      <c r="J261" s="59" t="e">
        <f>+VLOOKUP($X261,Vector!$A:$P,4,0)-$A261</f>
        <v>#N/A</v>
      </c>
      <c r="K261" s="59" t="e">
        <f>+VLOOKUP($X261,Vector!$A:$P,2,0)</f>
        <v>#N/A</v>
      </c>
      <c r="L261" s="59" t="e">
        <f>VLOOKUP(VLOOKUP($X261,Vector!$A:$P,5,0),Catalogos!K:L,2,0)</f>
        <v>#N/A</v>
      </c>
      <c r="M261" s="55" t="str">
        <f>IFERROR(VLOOKUP($F261,Catalogos!$A:$B,2,0),"VII")</f>
        <v>VII</v>
      </c>
      <c r="N261" s="58" t="e">
        <f>VLOOKUP(MIN(IFERROR(VLOOKUP(T261,Catalogos!$F:$G,2,0),200),IFERROR(VLOOKUP(U261,Catalogos!$F:$G,2,0),200),IFERROR(VLOOKUP(V261,Catalogos!$F:$G,2,0),200),IFERROR(VLOOKUP(W261,Catalogos!$F:$G,2,0),200)),Catalogos!$G$30:$H$57,2,0)</f>
        <v>#N/A</v>
      </c>
      <c r="O261" s="55" t="e">
        <f>VLOOKUP($F261,Catalogos!$A:$C,3,0)</f>
        <v>#N/A</v>
      </c>
      <c r="P261" s="14" t="e">
        <f t="shared" si="8"/>
        <v>#N/A</v>
      </c>
      <c r="Q261" s="20">
        <f t="shared" si="9"/>
        <v>0</v>
      </c>
      <c r="R261" s="20" t="e">
        <f t="shared" si="10"/>
        <v>#N/A</v>
      </c>
      <c r="S261" s="20" t="s">
        <v>194</v>
      </c>
      <c r="T261" s="67" t="e">
        <f>VLOOKUP($X261,Vector!$A:$I,6,0)</f>
        <v>#N/A</v>
      </c>
      <c r="U261" s="67" t="e">
        <f>VLOOKUP($X261,Vector!$A:$I,7,0)</f>
        <v>#N/A</v>
      </c>
      <c r="V261" s="67" t="e">
        <f>VLOOKUP($X261,Vector!$A:$I,8,0)</f>
        <v>#N/A</v>
      </c>
      <c r="W261" s="67" t="e">
        <f>VLOOKUP($X261,Vector!$A:$I,9,0)</f>
        <v>#N/A</v>
      </c>
      <c r="X261" s="13" t="str">
        <f t="shared" si="11"/>
        <v/>
      </c>
    </row>
    <row r="262" spans="10:24" x14ac:dyDescent="0.25">
      <c r="J262" s="59" t="e">
        <f>+VLOOKUP($X262,Vector!$A:$P,4,0)-$A262</f>
        <v>#N/A</v>
      </c>
      <c r="K262" s="59" t="e">
        <f>+VLOOKUP($X262,Vector!$A:$P,2,0)</f>
        <v>#N/A</v>
      </c>
      <c r="L262" s="59" t="e">
        <f>VLOOKUP(VLOOKUP($X262,Vector!$A:$P,5,0),Catalogos!K:L,2,0)</f>
        <v>#N/A</v>
      </c>
      <c r="M262" s="55" t="str">
        <f>IFERROR(VLOOKUP($F262,Catalogos!$A:$B,2,0),"VII")</f>
        <v>VII</v>
      </c>
      <c r="N262" s="58" t="e">
        <f>VLOOKUP(MIN(IFERROR(VLOOKUP(T262,Catalogos!$F:$G,2,0),200),IFERROR(VLOOKUP(U262,Catalogos!$F:$G,2,0),200),IFERROR(VLOOKUP(V262,Catalogos!$F:$G,2,0),200),IFERROR(VLOOKUP(W262,Catalogos!$F:$G,2,0),200)),Catalogos!$G$30:$H$57,2,0)</f>
        <v>#N/A</v>
      </c>
      <c r="O262" s="55" t="e">
        <f>VLOOKUP($F262,Catalogos!$A:$C,3,0)</f>
        <v>#N/A</v>
      </c>
      <c r="P262" s="14" t="e">
        <f t="shared" si="8"/>
        <v>#N/A</v>
      </c>
      <c r="Q262" s="20">
        <f t="shared" si="9"/>
        <v>0</v>
      </c>
      <c r="R262" s="20" t="e">
        <f t="shared" si="10"/>
        <v>#N/A</v>
      </c>
      <c r="S262" s="20" t="s">
        <v>194</v>
      </c>
      <c r="T262" s="67" t="e">
        <f>VLOOKUP($X262,Vector!$A:$I,6,0)</f>
        <v>#N/A</v>
      </c>
      <c r="U262" s="67" t="e">
        <f>VLOOKUP($X262,Vector!$A:$I,7,0)</f>
        <v>#N/A</v>
      </c>
      <c r="V262" s="67" t="e">
        <f>VLOOKUP($X262,Vector!$A:$I,8,0)</f>
        <v>#N/A</v>
      </c>
      <c r="W262" s="67" t="e">
        <f>VLOOKUP($X262,Vector!$A:$I,9,0)</f>
        <v>#N/A</v>
      </c>
      <c r="X262" s="13" t="str">
        <f t="shared" si="11"/>
        <v/>
      </c>
    </row>
    <row r="263" spans="10:24" x14ac:dyDescent="0.25">
      <c r="J263" s="59" t="e">
        <f>+VLOOKUP($X263,Vector!$A:$P,4,0)-$A263</f>
        <v>#N/A</v>
      </c>
      <c r="K263" s="59" t="e">
        <f>+VLOOKUP($X263,Vector!$A:$P,2,0)</f>
        <v>#N/A</v>
      </c>
      <c r="L263" s="59" t="e">
        <f>VLOOKUP(VLOOKUP($X263,Vector!$A:$P,5,0),Catalogos!K:L,2,0)</f>
        <v>#N/A</v>
      </c>
      <c r="M263" s="55" t="str">
        <f>IFERROR(VLOOKUP($F263,Catalogos!$A:$B,2,0),"VII")</f>
        <v>VII</v>
      </c>
      <c r="N263" s="58" t="e">
        <f>VLOOKUP(MIN(IFERROR(VLOOKUP(T263,Catalogos!$F:$G,2,0),200),IFERROR(VLOOKUP(U263,Catalogos!$F:$G,2,0),200),IFERROR(VLOOKUP(V263,Catalogos!$F:$G,2,0),200),IFERROR(VLOOKUP(W263,Catalogos!$F:$G,2,0),200)),Catalogos!$G$30:$H$57,2,0)</f>
        <v>#N/A</v>
      </c>
      <c r="O263" s="55" t="e">
        <f>VLOOKUP($F263,Catalogos!$A:$C,3,0)</f>
        <v>#N/A</v>
      </c>
      <c r="P263" s="14" t="e">
        <f t="shared" si="8"/>
        <v>#N/A</v>
      </c>
      <c r="Q263" s="20">
        <f t="shared" si="9"/>
        <v>0</v>
      </c>
      <c r="R263" s="20" t="e">
        <f t="shared" si="10"/>
        <v>#N/A</v>
      </c>
      <c r="S263" s="20" t="s">
        <v>194</v>
      </c>
      <c r="T263" s="67" t="e">
        <f>VLOOKUP($X263,Vector!$A:$I,6,0)</f>
        <v>#N/A</v>
      </c>
      <c r="U263" s="67" t="e">
        <f>VLOOKUP($X263,Vector!$A:$I,7,0)</f>
        <v>#N/A</v>
      </c>
      <c r="V263" s="67" t="e">
        <f>VLOOKUP($X263,Vector!$A:$I,8,0)</f>
        <v>#N/A</v>
      </c>
      <c r="W263" s="67" t="e">
        <f>VLOOKUP($X263,Vector!$A:$I,9,0)</f>
        <v>#N/A</v>
      </c>
      <c r="X263" s="13" t="str">
        <f t="shared" si="11"/>
        <v/>
      </c>
    </row>
    <row r="264" spans="10:24" x14ac:dyDescent="0.25">
      <c r="J264" s="59" t="e">
        <f>+VLOOKUP($X264,Vector!$A:$P,4,0)-$A264</f>
        <v>#N/A</v>
      </c>
      <c r="K264" s="59" t="e">
        <f>+VLOOKUP($X264,Vector!$A:$P,2,0)</f>
        <v>#N/A</v>
      </c>
      <c r="L264" s="59" t="e">
        <f>VLOOKUP(VLOOKUP($X264,Vector!$A:$P,5,0),Catalogos!K:L,2,0)</f>
        <v>#N/A</v>
      </c>
      <c r="M264" s="55" t="str">
        <f>IFERROR(VLOOKUP($F264,Catalogos!$A:$B,2,0),"VII")</f>
        <v>VII</v>
      </c>
      <c r="N264" s="58" t="e">
        <f>VLOOKUP(MIN(IFERROR(VLOOKUP(T264,Catalogos!$F:$G,2,0),200),IFERROR(VLOOKUP(U264,Catalogos!$F:$G,2,0),200),IFERROR(VLOOKUP(V264,Catalogos!$F:$G,2,0),200),IFERROR(VLOOKUP(W264,Catalogos!$F:$G,2,0),200)),Catalogos!$G$30:$H$57,2,0)</f>
        <v>#N/A</v>
      </c>
      <c r="O264" s="55" t="e">
        <f>VLOOKUP($F264,Catalogos!$A:$C,3,0)</f>
        <v>#N/A</v>
      </c>
      <c r="P264" s="14" t="e">
        <f t="shared" si="8"/>
        <v>#N/A</v>
      </c>
      <c r="Q264" s="20">
        <f t="shared" si="9"/>
        <v>0</v>
      </c>
      <c r="R264" s="20" t="e">
        <f t="shared" si="10"/>
        <v>#N/A</v>
      </c>
      <c r="S264" s="20" t="s">
        <v>194</v>
      </c>
      <c r="T264" s="67" t="e">
        <f>VLOOKUP($X264,Vector!$A:$I,6,0)</f>
        <v>#N/A</v>
      </c>
      <c r="U264" s="67" t="e">
        <f>VLOOKUP($X264,Vector!$A:$I,7,0)</f>
        <v>#N/A</v>
      </c>
      <c r="V264" s="67" t="e">
        <f>VLOOKUP($X264,Vector!$A:$I,8,0)</f>
        <v>#N/A</v>
      </c>
      <c r="W264" s="67" t="e">
        <f>VLOOKUP($X264,Vector!$A:$I,9,0)</f>
        <v>#N/A</v>
      </c>
      <c r="X264" s="13" t="str">
        <f t="shared" si="11"/>
        <v/>
      </c>
    </row>
    <row r="265" spans="10:24" x14ac:dyDescent="0.25">
      <c r="J265" s="59" t="e">
        <f>+VLOOKUP($X265,Vector!$A:$P,4,0)-$A265</f>
        <v>#N/A</v>
      </c>
      <c r="K265" s="59" t="e">
        <f>+VLOOKUP($X265,Vector!$A:$P,2,0)</f>
        <v>#N/A</v>
      </c>
      <c r="L265" s="59" t="e">
        <f>VLOOKUP(VLOOKUP($X265,Vector!$A:$P,5,0),Catalogos!K:L,2,0)</f>
        <v>#N/A</v>
      </c>
      <c r="M265" s="55" t="str">
        <f>IFERROR(VLOOKUP($F265,Catalogos!$A:$B,2,0),"VII")</f>
        <v>VII</v>
      </c>
      <c r="N265" s="58" t="e">
        <f>VLOOKUP(MIN(IFERROR(VLOOKUP(T265,Catalogos!$F:$G,2,0),200),IFERROR(VLOOKUP(U265,Catalogos!$F:$G,2,0),200),IFERROR(VLOOKUP(V265,Catalogos!$F:$G,2,0),200),IFERROR(VLOOKUP(W265,Catalogos!$F:$G,2,0),200)),Catalogos!$G$30:$H$57,2,0)</f>
        <v>#N/A</v>
      </c>
      <c r="O265" s="55" t="e">
        <f>VLOOKUP($F265,Catalogos!$A:$C,3,0)</f>
        <v>#N/A</v>
      </c>
      <c r="P265" s="14" t="e">
        <f t="shared" si="8"/>
        <v>#N/A</v>
      </c>
      <c r="Q265" s="20">
        <f t="shared" si="9"/>
        <v>0</v>
      </c>
      <c r="R265" s="20" t="e">
        <f t="shared" si="10"/>
        <v>#N/A</v>
      </c>
      <c r="S265" s="20" t="s">
        <v>194</v>
      </c>
      <c r="T265" s="67" t="e">
        <f>VLOOKUP($X265,Vector!$A:$I,6,0)</f>
        <v>#N/A</v>
      </c>
      <c r="U265" s="67" t="e">
        <f>VLOOKUP($X265,Vector!$A:$I,7,0)</f>
        <v>#N/A</v>
      </c>
      <c r="V265" s="67" t="e">
        <f>VLOOKUP($X265,Vector!$A:$I,8,0)</f>
        <v>#N/A</v>
      </c>
      <c r="W265" s="67" t="e">
        <f>VLOOKUP($X265,Vector!$A:$I,9,0)</f>
        <v>#N/A</v>
      </c>
      <c r="X265" s="13" t="str">
        <f t="shared" si="11"/>
        <v/>
      </c>
    </row>
    <row r="266" spans="10:24" x14ac:dyDescent="0.25">
      <c r="J266" s="59" t="e">
        <f>+VLOOKUP($X266,Vector!$A:$P,4,0)-$A266</f>
        <v>#N/A</v>
      </c>
      <c r="K266" s="59" t="e">
        <f>+VLOOKUP($X266,Vector!$A:$P,2,0)</f>
        <v>#N/A</v>
      </c>
      <c r="L266" s="59" t="e">
        <f>VLOOKUP(VLOOKUP($X266,Vector!$A:$P,5,0),Catalogos!K:L,2,0)</f>
        <v>#N/A</v>
      </c>
      <c r="M266" s="55" t="str">
        <f>IFERROR(VLOOKUP($F266,Catalogos!$A:$B,2,0),"VII")</f>
        <v>VII</v>
      </c>
      <c r="N266" s="58" t="e">
        <f>VLOOKUP(MIN(IFERROR(VLOOKUP(T266,Catalogos!$F:$G,2,0),200),IFERROR(VLOOKUP(U266,Catalogos!$F:$G,2,0),200),IFERROR(VLOOKUP(V266,Catalogos!$F:$G,2,0),200),IFERROR(VLOOKUP(W266,Catalogos!$F:$G,2,0),200)),Catalogos!$G$30:$H$57,2,0)</f>
        <v>#N/A</v>
      </c>
      <c r="O266" s="55" t="e">
        <f>VLOOKUP($F266,Catalogos!$A:$C,3,0)</f>
        <v>#N/A</v>
      </c>
      <c r="P266" s="14" t="e">
        <f t="shared" si="8"/>
        <v>#N/A</v>
      </c>
      <c r="Q266" s="20">
        <f t="shared" si="9"/>
        <v>0</v>
      </c>
      <c r="R266" s="20" t="e">
        <f t="shared" si="10"/>
        <v>#N/A</v>
      </c>
      <c r="S266" s="20" t="s">
        <v>194</v>
      </c>
      <c r="T266" s="67" t="e">
        <f>VLOOKUP($X266,Vector!$A:$I,6,0)</f>
        <v>#N/A</v>
      </c>
      <c r="U266" s="67" t="e">
        <f>VLOOKUP($X266,Vector!$A:$I,7,0)</f>
        <v>#N/A</v>
      </c>
      <c r="V266" s="67" t="e">
        <f>VLOOKUP($X266,Vector!$A:$I,8,0)</f>
        <v>#N/A</v>
      </c>
      <c r="W266" s="67" t="e">
        <f>VLOOKUP($X266,Vector!$A:$I,9,0)</f>
        <v>#N/A</v>
      </c>
      <c r="X266" s="13" t="str">
        <f t="shared" si="11"/>
        <v/>
      </c>
    </row>
    <row r="267" spans="10:24" x14ac:dyDescent="0.25">
      <c r="J267" s="59" t="e">
        <f>+VLOOKUP($X267,Vector!$A:$P,4,0)-$A267</f>
        <v>#N/A</v>
      </c>
      <c r="K267" s="59" t="e">
        <f>+VLOOKUP($X267,Vector!$A:$P,2,0)</f>
        <v>#N/A</v>
      </c>
      <c r="L267" s="59" t="e">
        <f>VLOOKUP(VLOOKUP($X267,Vector!$A:$P,5,0),Catalogos!K:L,2,0)</f>
        <v>#N/A</v>
      </c>
      <c r="M267" s="55" t="str">
        <f>IFERROR(VLOOKUP($F267,Catalogos!$A:$B,2,0),"VII")</f>
        <v>VII</v>
      </c>
      <c r="N267" s="58" t="e">
        <f>VLOOKUP(MIN(IFERROR(VLOOKUP(T267,Catalogos!$F:$G,2,0),200),IFERROR(VLOOKUP(U267,Catalogos!$F:$G,2,0),200),IFERROR(VLOOKUP(V267,Catalogos!$F:$G,2,0),200),IFERROR(VLOOKUP(W267,Catalogos!$F:$G,2,0),200)),Catalogos!$G$30:$H$57,2,0)</f>
        <v>#N/A</v>
      </c>
      <c r="O267" s="55" t="e">
        <f>VLOOKUP($F267,Catalogos!$A:$C,3,0)</f>
        <v>#N/A</v>
      </c>
      <c r="P267" s="14" t="e">
        <f t="shared" si="8"/>
        <v>#N/A</v>
      </c>
      <c r="Q267" s="20">
        <f t="shared" si="9"/>
        <v>0</v>
      </c>
      <c r="R267" s="20" t="e">
        <f t="shared" si="10"/>
        <v>#N/A</v>
      </c>
      <c r="S267" s="20" t="s">
        <v>194</v>
      </c>
      <c r="T267" s="67" t="e">
        <f>VLOOKUP($X267,Vector!$A:$I,6,0)</f>
        <v>#N/A</v>
      </c>
      <c r="U267" s="67" t="e">
        <f>VLOOKUP($X267,Vector!$A:$I,7,0)</f>
        <v>#N/A</v>
      </c>
      <c r="V267" s="67" t="e">
        <f>VLOOKUP($X267,Vector!$A:$I,8,0)</f>
        <v>#N/A</v>
      </c>
      <c r="W267" s="67" t="e">
        <f>VLOOKUP($X267,Vector!$A:$I,9,0)</f>
        <v>#N/A</v>
      </c>
      <c r="X267" s="13" t="str">
        <f t="shared" si="11"/>
        <v/>
      </c>
    </row>
    <row r="268" spans="10:24" x14ac:dyDescent="0.25">
      <c r="J268" s="59" t="e">
        <f>+VLOOKUP($X268,Vector!$A:$P,4,0)-$A268</f>
        <v>#N/A</v>
      </c>
      <c r="K268" s="59" t="e">
        <f>+VLOOKUP($X268,Vector!$A:$P,2,0)</f>
        <v>#N/A</v>
      </c>
      <c r="L268" s="59" t="e">
        <f>VLOOKUP(VLOOKUP($X268,Vector!$A:$P,5,0),Catalogos!K:L,2,0)</f>
        <v>#N/A</v>
      </c>
      <c r="M268" s="55" t="str">
        <f>IFERROR(VLOOKUP($F268,Catalogos!$A:$B,2,0),"VII")</f>
        <v>VII</v>
      </c>
      <c r="N268" s="58" t="e">
        <f>VLOOKUP(MIN(IFERROR(VLOOKUP(T268,Catalogos!$F:$G,2,0),200),IFERROR(VLOOKUP(U268,Catalogos!$F:$G,2,0),200),IFERROR(VLOOKUP(V268,Catalogos!$F:$G,2,0),200),IFERROR(VLOOKUP(W268,Catalogos!$F:$G,2,0),200)),Catalogos!$G$30:$H$57,2,0)</f>
        <v>#N/A</v>
      </c>
      <c r="O268" s="55" t="e">
        <f>VLOOKUP($F268,Catalogos!$A:$C,3,0)</f>
        <v>#N/A</v>
      </c>
      <c r="P268" s="14" t="e">
        <f t="shared" si="8"/>
        <v>#N/A</v>
      </c>
      <c r="Q268" s="20">
        <f t="shared" si="9"/>
        <v>0</v>
      </c>
      <c r="R268" s="20" t="e">
        <f t="shared" si="10"/>
        <v>#N/A</v>
      </c>
      <c r="S268" s="20" t="s">
        <v>194</v>
      </c>
      <c r="T268" s="67" t="e">
        <f>VLOOKUP($X268,Vector!$A:$I,6,0)</f>
        <v>#N/A</v>
      </c>
      <c r="U268" s="67" t="e">
        <f>VLOOKUP($X268,Vector!$A:$I,7,0)</f>
        <v>#N/A</v>
      </c>
      <c r="V268" s="67" t="e">
        <f>VLOOKUP($X268,Vector!$A:$I,8,0)</f>
        <v>#N/A</v>
      </c>
      <c r="W268" s="67" t="e">
        <f>VLOOKUP($X268,Vector!$A:$I,9,0)</f>
        <v>#N/A</v>
      </c>
      <c r="X268" s="13" t="str">
        <f t="shared" si="11"/>
        <v/>
      </c>
    </row>
    <row r="269" spans="10:24" x14ac:dyDescent="0.25">
      <c r="J269" s="59" t="e">
        <f>+VLOOKUP($X269,Vector!$A:$P,4,0)-$A269</f>
        <v>#N/A</v>
      </c>
      <c r="K269" s="59" t="e">
        <f>+VLOOKUP($X269,Vector!$A:$P,2,0)</f>
        <v>#N/A</v>
      </c>
      <c r="L269" s="59" t="e">
        <f>VLOOKUP(VLOOKUP($X269,Vector!$A:$P,5,0),Catalogos!K:L,2,0)</f>
        <v>#N/A</v>
      </c>
      <c r="M269" s="55" t="str">
        <f>IFERROR(VLOOKUP($F269,Catalogos!$A:$B,2,0),"VII")</f>
        <v>VII</v>
      </c>
      <c r="N269" s="58" t="e">
        <f>VLOOKUP(MIN(IFERROR(VLOOKUP(T269,Catalogos!$F:$G,2,0),200),IFERROR(VLOOKUP(U269,Catalogos!$F:$G,2,0),200),IFERROR(VLOOKUP(V269,Catalogos!$F:$G,2,0),200),IFERROR(VLOOKUP(W269,Catalogos!$F:$G,2,0),200)),Catalogos!$G$30:$H$57,2,0)</f>
        <v>#N/A</v>
      </c>
      <c r="O269" s="55" t="e">
        <f>VLOOKUP($F269,Catalogos!$A:$C,3,0)</f>
        <v>#N/A</v>
      </c>
      <c r="P269" s="14" t="e">
        <f t="shared" si="8"/>
        <v>#N/A</v>
      </c>
      <c r="Q269" s="20">
        <f t="shared" si="9"/>
        <v>0</v>
      </c>
      <c r="R269" s="20" t="e">
        <f t="shared" si="10"/>
        <v>#N/A</v>
      </c>
      <c r="S269" s="20" t="s">
        <v>194</v>
      </c>
      <c r="T269" s="67" t="e">
        <f>VLOOKUP($X269,Vector!$A:$I,6,0)</f>
        <v>#N/A</v>
      </c>
      <c r="U269" s="67" t="e">
        <f>VLOOKUP($X269,Vector!$A:$I,7,0)</f>
        <v>#N/A</v>
      </c>
      <c r="V269" s="67" t="e">
        <f>VLOOKUP($X269,Vector!$A:$I,8,0)</f>
        <v>#N/A</v>
      </c>
      <c r="W269" s="67" t="e">
        <f>VLOOKUP($X269,Vector!$A:$I,9,0)</f>
        <v>#N/A</v>
      </c>
      <c r="X269" s="13" t="str">
        <f t="shared" si="11"/>
        <v/>
      </c>
    </row>
    <row r="270" spans="10:24" x14ac:dyDescent="0.25">
      <c r="J270" s="59" t="e">
        <f>+VLOOKUP($X270,Vector!$A:$P,4,0)-$A270</f>
        <v>#N/A</v>
      </c>
      <c r="K270" s="59" t="e">
        <f>+VLOOKUP($X270,Vector!$A:$P,2,0)</f>
        <v>#N/A</v>
      </c>
      <c r="L270" s="59" t="e">
        <f>VLOOKUP(VLOOKUP($X270,Vector!$A:$P,5,0),Catalogos!K:L,2,0)</f>
        <v>#N/A</v>
      </c>
      <c r="M270" s="55" t="str">
        <f>IFERROR(VLOOKUP($F270,Catalogos!$A:$B,2,0),"VII")</f>
        <v>VII</v>
      </c>
      <c r="N270" s="58" t="e">
        <f>VLOOKUP(MIN(IFERROR(VLOOKUP(T270,Catalogos!$F:$G,2,0),200),IFERROR(VLOOKUP(U270,Catalogos!$F:$G,2,0),200),IFERROR(VLOOKUP(V270,Catalogos!$F:$G,2,0),200),IFERROR(VLOOKUP(W270,Catalogos!$F:$G,2,0),200)),Catalogos!$G$30:$H$57,2,0)</f>
        <v>#N/A</v>
      </c>
      <c r="O270" s="55" t="e">
        <f>VLOOKUP($F270,Catalogos!$A:$C,3,0)</f>
        <v>#N/A</v>
      </c>
      <c r="P270" s="14" t="e">
        <f t="shared" si="8"/>
        <v>#N/A</v>
      </c>
      <c r="Q270" s="20">
        <f t="shared" si="9"/>
        <v>0</v>
      </c>
      <c r="R270" s="20" t="e">
        <f t="shared" si="10"/>
        <v>#N/A</v>
      </c>
      <c r="S270" s="20" t="s">
        <v>194</v>
      </c>
      <c r="T270" s="67" t="e">
        <f>VLOOKUP($X270,Vector!$A:$I,6,0)</f>
        <v>#N/A</v>
      </c>
      <c r="U270" s="67" t="e">
        <f>VLOOKUP($X270,Vector!$A:$I,7,0)</f>
        <v>#N/A</v>
      </c>
      <c r="V270" s="67" t="e">
        <f>VLOOKUP($X270,Vector!$A:$I,8,0)</f>
        <v>#N/A</v>
      </c>
      <c r="W270" s="67" t="e">
        <f>VLOOKUP($X270,Vector!$A:$I,9,0)</f>
        <v>#N/A</v>
      </c>
      <c r="X270" s="13" t="str">
        <f t="shared" si="11"/>
        <v/>
      </c>
    </row>
    <row r="271" spans="10:24" x14ac:dyDescent="0.25">
      <c r="J271" s="59" t="e">
        <f>+VLOOKUP($X271,Vector!$A:$P,4,0)-$A271</f>
        <v>#N/A</v>
      </c>
      <c r="K271" s="59" t="e">
        <f>+VLOOKUP($X271,Vector!$A:$P,2,0)</f>
        <v>#N/A</v>
      </c>
      <c r="L271" s="59" t="e">
        <f>VLOOKUP(VLOOKUP($X271,Vector!$A:$P,5,0),Catalogos!K:L,2,0)</f>
        <v>#N/A</v>
      </c>
      <c r="M271" s="55" t="str">
        <f>IFERROR(VLOOKUP($F271,Catalogos!$A:$B,2,0),"VII")</f>
        <v>VII</v>
      </c>
      <c r="N271" s="58" t="e">
        <f>VLOOKUP(MIN(IFERROR(VLOOKUP(T271,Catalogos!$F:$G,2,0),200),IFERROR(VLOOKUP(U271,Catalogos!$F:$G,2,0),200),IFERROR(VLOOKUP(V271,Catalogos!$F:$G,2,0),200),IFERROR(VLOOKUP(W271,Catalogos!$F:$G,2,0),200)),Catalogos!$G$30:$H$57,2,0)</f>
        <v>#N/A</v>
      </c>
      <c r="O271" s="55" t="e">
        <f>VLOOKUP($F271,Catalogos!$A:$C,3,0)</f>
        <v>#N/A</v>
      </c>
      <c r="P271" s="14" t="e">
        <f t="shared" si="8"/>
        <v>#N/A</v>
      </c>
      <c r="Q271" s="20">
        <f t="shared" si="9"/>
        <v>0</v>
      </c>
      <c r="R271" s="20" t="e">
        <f t="shared" si="10"/>
        <v>#N/A</v>
      </c>
      <c r="S271" s="20" t="s">
        <v>194</v>
      </c>
      <c r="T271" s="67" t="e">
        <f>VLOOKUP($X271,Vector!$A:$I,6,0)</f>
        <v>#N/A</v>
      </c>
      <c r="U271" s="67" t="e">
        <f>VLOOKUP($X271,Vector!$A:$I,7,0)</f>
        <v>#N/A</v>
      </c>
      <c r="V271" s="67" t="e">
        <f>VLOOKUP($X271,Vector!$A:$I,8,0)</f>
        <v>#N/A</v>
      </c>
      <c r="W271" s="67" t="e">
        <f>VLOOKUP($X271,Vector!$A:$I,9,0)</f>
        <v>#N/A</v>
      </c>
      <c r="X271" s="13" t="str">
        <f t="shared" si="11"/>
        <v/>
      </c>
    </row>
    <row r="272" spans="10:24" x14ac:dyDescent="0.25">
      <c r="J272" s="59" t="e">
        <f>+VLOOKUP($X272,Vector!$A:$P,4,0)-$A272</f>
        <v>#N/A</v>
      </c>
      <c r="K272" s="59" t="e">
        <f>+VLOOKUP($X272,Vector!$A:$P,2,0)</f>
        <v>#N/A</v>
      </c>
      <c r="L272" s="59" t="e">
        <f>VLOOKUP(VLOOKUP($X272,Vector!$A:$P,5,0),Catalogos!K:L,2,0)</f>
        <v>#N/A</v>
      </c>
      <c r="M272" s="55" t="str">
        <f>IFERROR(VLOOKUP($F272,Catalogos!$A:$B,2,0),"VII")</f>
        <v>VII</v>
      </c>
      <c r="N272" s="58" t="e">
        <f>VLOOKUP(MIN(IFERROR(VLOOKUP(T272,Catalogos!$F:$G,2,0),200),IFERROR(VLOOKUP(U272,Catalogos!$F:$G,2,0),200),IFERROR(VLOOKUP(V272,Catalogos!$F:$G,2,0),200),IFERROR(VLOOKUP(W272,Catalogos!$F:$G,2,0),200)),Catalogos!$G$30:$H$57,2,0)</f>
        <v>#N/A</v>
      </c>
      <c r="O272" s="55" t="e">
        <f>VLOOKUP($F272,Catalogos!$A:$C,3,0)</f>
        <v>#N/A</v>
      </c>
      <c r="P272" s="14" t="e">
        <f t="shared" si="8"/>
        <v>#N/A</v>
      </c>
      <c r="Q272" s="20">
        <f t="shared" si="9"/>
        <v>0</v>
      </c>
      <c r="R272" s="20" t="e">
        <f t="shared" si="10"/>
        <v>#N/A</v>
      </c>
      <c r="S272" s="20" t="s">
        <v>194</v>
      </c>
      <c r="T272" s="67" t="e">
        <f>VLOOKUP($X272,Vector!$A:$I,6,0)</f>
        <v>#N/A</v>
      </c>
      <c r="U272" s="67" t="e">
        <f>VLOOKUP($X272,Vector!$A:$I,7,0)</f>
        <v>#N/A</v>
      </c>
      <c r="V272" s="67" t="e">
        <f>VLOOKUP($X272,Vector!$A:$I,8,0)</f>
        <v>#N/A</v>
      </c>
      <c r="W272" s="67" t="e">
        <f>VLOOKUP($X272,Vector!$A:$I,9,0)</f>
        <v>#N/A</v>
      </c>
      <c r="X272" s="13" t="str">
        <f t="shared" si="11"/>
        <v/>
      </c>
    </row>
    <row r="273" spans="10:24" x14ac:dyDescent="0.25">
      <c r="J273" s="59" t="e">
        <f>+VLOOKUP($X273,Vector!$A:$P,4,0)-$A273</f>
        <v>#N/A</v>
      </c>
      <c r="K273" s="59" t="e">
        <f>+VLOOKUP($X273,Vector!$A:$P,2,0)</f>
        <v>#N/A</v>
      </c>
      <c r="L273" s="59" t="e">
        <f>VLOOKUP(VLOOKUP($X273,Vector!$A:$P,5,0),Catalogos!K:L,2,0)</f>
        <v>#N/A</v>
      </c>
      <c r="M273" s="55" t="str">
        <f>IFERROR(VLOOKUP($F273,Catalogos!$A:$B,2,0),"VII")</f>
        <v>VII</v>
      </c>
      <c r="N273" s="58" t="e">
        <f>VLOOKUP(MIN(IFERROR(VLOOKUP(T273,Catalogos!$F:$G,2,0),200),IFERROR(VLOOKUP(U273,Catalogos!$F:$G,2,0),200),IFERROR(VLOOKUP(V273,Catalogos!$F:$G,2,0),200),IFERROR(VLOOKUP(W273,Catalogos!$F:$G,2,0),200)),Catalogos!$G$30:$H$57,2,0)</f>
        <v>#N/A</v>
      </c>
      <c r="O273" s="55" t="e">
        <f>VLOOKUP($F273,Catalogos!$A:$C,3,0)</f>
        <v>#N/A</v>
      </c>
      <c r="P273" s="14" t="e">
        <f t="shared" si="8"/>
        <v>#N/A</v>
      </c>
      <c r="Q273" s="20">
        <f t="shared" si="9"/>
        <v>0</v>
      </c>
      <c r="R273" s="20" t="e">
        <f t="shared" si="10"/>
        <v>#N/A</v>
      </c>
      <c r="S273" s="20" t="s">
        <v>194</v>
      </c>
      <c r="T273" s="67" t="e">
        <f>VLOOKUP($X273,Vector!$A:$I,6,0)</f>
        <v>#N/A</v>
      </c>
      <c r="U273" s="67" t="e">
        <f>VLOOKUP($X273,Vector!$A:$I,7,0)</f>
        <v>#N/A</v>
      </c>
      <c r="V273" s="67" t="e">
        <f>VLOOKUP($X273,Vector!$A:$I,8,0)</f>
        <v>#N/A</v>
      </c>
      <c r="W273" s="67" t="e">
        <f>VLOOKUP($X273,Vector!$A:$I,9,0)</f>
        <v>#N/A</v>
      </c>
      <c r="X273" s="13" t="str">
        <f t="shared" si="11"/>
        <v/>
      </c>
    </row>
    <row r="274" spans="10:24" x14ac:dyDescent="0.25">
      <c r="J274" s="59" t="e">
        <f>+VLOOKUP($X274,Vector!$A:$P,4,0)-$A274</f>
        <v>#N/A</v>
      </c>
      <c r="K274" s="59" t="e">
        <f>+VLOOKUP($X274,Vector!$A:$P,2,0)</f>
        <v>#N/A</v>
      </c>
      <c r="L274" s="59" t="e">
        <f>VLOOKUP(VLOOKUP($X274,Vector!$A:$P,5,0),Catalogos!K:L,2,0)</f>
        <v>#N/A</v>
      </c>
      <c r="M274" s="55" t="str">
        <f>IFERROR(VLOOKUP($F274,Catalogos!$A:$B,2,0),"VII")</f>
        <v>VII</v>
      </c>
      <c r="N274" s="58" t="e">
        <f>VLOOKUP(MIN(IFERROR(VLOOKUP(T274,Catalogos!$F:$G,2,0),200),IFERROR(VLOOKUP(U274,Catalogos!$F:$G,2,0),200),IFERROR(VLOOKUP(V274,Catalogos!$F:$G,2,0),200),IFERROR(VLOOKUP(W274,Catalogos!$F:$G,2,0),200)),Catalogos!$G$30:$H$57,2,0)</f>
        <v>#N/A</v>
      </c>
      <c r="O274" s="55" t="e">
        <f>VLOOKUP($F274,Catalogos!$A:$C,3,0)</f>
        <v>#N/A</v>
      </c>
      <c r="P274" s="14" t="e">
        <f t="shared" si="8"/>
        <v>#N/A</v>
      </c>
      <c r="Q274" s="20">
        <f t="shared" si="9"/>
        <v>0</v>
      </c>
      <c r="R274" s="20" t="e">
        <f t="shared" si="10"/>
        <v>#N/A</v>
      </c>
      <c r="S274" s="20" t="s">
        <v>194</v>
      </c>
      <c r="T274" s="67" t="e">
        <f>VLOOKUP($X274,Vector!$A:$I,6,0)</f>
        <v>#N/A</v>
      </c>
      <c r="U274" s="67" t="e">
        <f>VLOOKUP($X274,Vector!$A:$I,7,0)</f>
        <v>#N/A</v>
      </c>
      <c r="V274" s="67" t="e">
        <f>VLOOKUP($X274,Vector!$A:$I,8,0)</f>
        <v>#N/A</v>
      </c>
      <c r="W274" s="67" t="e">
        <f>VLOOKUP($X274,Vector!$A:$I,9,0)</f>
        <v>#N/A</v>
      </c>
      <c r="X274" s="13" t="str">
        <f t="shared" si="11"/>
        <v/>
      </c>
    </row>
    <row r="275" spans="10:24" x14ac:dyDescent="0.25">
      <c r="J275" s="59" t="e">
        <f>+VLOOKUP($X275,Vector!$A:$P,4,0)-$A275</f>
        <v>#N/A</v>
      </c>
      <c r="K275" s="59" t="e">
        <f>+VLOOKUP($X275,Vector!$A:$P,2,0)</f>
        <v>#N/A</v>
      </c>
      <c r="L275" s="59" t="e">
        <f>VLOOKUP(VLOOKUP($X275,Vector!$A:$P,5,0),Catalogos!K:L,2,0)</f>
        <v>#N/A</v>
      </c>
      <c r="M275" s="55" t="str">
        <f>IFERROR(VLOOKUP($F275,Catalogos!$A:$B,2,0),"VII")</f>
        <v>VII</v>
      </c>
      <c r="N275" s="58" t="e">
        <f>VLOOKUP(MIN(IFERROR(VLOOKUP(T275,Catalogos!$F:$G,2,0),200),IFERROR(VLOOKUP(U275,Catalogos!$F:$G,2,0),200),IFERROR(VLOOKUP(V275,Catalogos!$F:$G,2,0),200),IFERROR(VLOOKUP(W275,Catalogos!$F:$G,2,0),200)),Catalogos!$G$30:$H$57,2,0)</f>
        <v>#N/A</v>
      </c>
      <c r="O275" s="55" t="e">
        <f>VLOOKUP($F275,Catalogos!$A:$C,3,0)</f>
        <v>#N/A</v>
      </c>
      <c r="P275" s="14" t="e">
        <f t="shared" si="8"/>
        <v>#N/A</v>
      </c>
      <c r="Q275" s="20">
        <f t="shared" si="9"/>
        <v>0</v>
      </c>
      <c r="R275" s="20" t="e">
        <f t="shared" si="10"/>
        <v>#N/A</v>
      </c>
      <c r="S275" s="20" t="s">
        <v>194</v>
      </c>
      <c r="T275" s="67" t="e">
        <f>VLOOKUP($X275,Vector!$A:$I,6,0)</f>
        <v>#N/A</v>
      </c>
      <c r="U275" s="67" t="e">
        <f>VLOOKUP($X275,Vector!$A:$I,7,0)</f>
        <v>#N/A</v>
      </c>
      <c r="V275" s="67" t="e">
        <f>VLOOKUP($X275,Vector!$A:$I,8,0)</f>
        <v>#N/A</v>
      </c>
      <c r="W275" s="67" t="e">
        <f>VLOOKUP($X275,Vector!$A:$I,9,0)</f>
        <v>#N/A</v>
      </c>
      <c r="X275" s="13" t="str">
        <f t="shared" si="11"/>
        <v/>
      </c>
    </row>
    <row r="276" spans="10:24" x14ac:dyDescent="0.25">
      <c r="J276" s="59" t="e">
        <f>+VLOOKUP($X276,Vector!$A:$P,4,0)-$A276</f>
        <v>#N/A</v>
      </c>
      <c r="K276" s="59" t="e">
        <f>+VLOOKUP($X276,Vector!$A:$P,2,0)</f>
        <v>#N/A</v>
      </c>
      <c r="L276" s="59" t="e">
        <f>VLOOKUP(VLOOKUP($X276,Vector!$A:$P,5,0),Catalogos!K:L,2,0)</f>
        <v>#N/A</v>
      </c>
      <c r="M276" s="55" t="str">
        <f>IFERROR(VLOOKUP($F276,Catalogos!$A:$B,2,0),"VII")</f>
        <v>VII</v>
      </c>
      <c r="N276" s="58" t="e">
        <f>VLOOKUP(MIN(IFERROR(VLOOKUP(T276,Catalogos!$F:$G,2,0),200),IFERROR(VLOOKUP(U276,Catalogos!$F:$G,2,0),200),IFERROR(VLOOKUP(V276,Catalogos!$F:$G,2,0),200),IFERROR(VLOOKUP(W276,Catalogos!$F:$G,2,0),200)),Catalogos!$G$30:$H$57,2,0)</f>
        <v>#N/A</v>
      </c>
      <c r="O276" s="55" t="e">
        <f>VLOOKUP($F276,Catalogos!$A:$C,3,0)</f>
        <v>#N/A</v>
      </c>
      <c r="P276" s="14" t="e">
        <f t="shared" si="8"/>
        <v>#N/A</v>
      </c>
      <c r="Q276" s="20">
        <f t="shared" si="9"/>
        <v>0</v>
      </c>
      <c r="R276" s="20" t="e">
        <f t="shared" si="10"/>
        <v>#N/A</v>
      </c>
      <c r="S276" s="20" t="s">
        <v>194</v>
      </c>
      <c r="T276" s="67" t="e">
        <f>VLOOKUP($X276,Vector!$A:$I,6,0)</f>
        <v>#N/A</v>
      </c>
      <c r="U276" s="67" t="e">
        <f>VLOOKUP($X276,Vector!$A:$I,7,0)</f>
        <v>#N/A</v>
      </c>
      <c r="V276" s="67" t="e">
        <f>VLOOKUP($X276,Vector!$A:$I,8,0)</f>
        <v>#N/A</v>
      </c>
      <c r="W276" s="67" t="e">
        <f>VLOOKUP($X276,Vector!$A:$I,9,0)</f>
        <v>#N/A</v>
      </c>
      <c r="X276" s="13" t="str">
        <f t="shared" si="11"/>
        <v/>
      </c>
    </row>
    <row r="277" spans="10:24" x14ac:dyDescent="0.25">
      <c r="J277" s="59" t="e">
        <f>+VLOOKUP($X277,Vector!$A:$P,4,0)-$A277</f>
        <v>#N/A</v>
      </c>
      <c r="K277" s="59" t="e">
        <f>+VLOOKUP($X277,Vector!$A:$P,2,0)</f>
        <v>#N/A</v>
      </c>
      <c r="L277" s="59" t="e">
        <f>VLOOKUP(VLOOKUP($X277,Vector!$A:$P,5,0),Catalogos!K:L,2,0)</f>
        <v>#N/A</v>
      </c>
      <c r="M277" s="55" t="str">
        <f>IFERROR(VLOOKUP($F277,Catalogos!$A:$B,2,0),"VII")</f>
        <v>VII</v>
      </c>
      <c r="N277" s="58" t="e">
        <f>VLOOKUP(MIN(IFERROR(VLOOKUP(T277,Catalogos!$F:$G,2,0),200),IFERROR(VLOOKUP(U277,Catalogos!$F:$G,2,0),200),IFERROR(VLOOKUP(V277,Catalogos!$F:$G,2,0),200),IFERROR(VLOOKUP(W277,Catalogos!$F:$G,2,0),200)),Catalogos!$G$30:$H$57,2,0)</f>
        <v>#N/A</v>
      </c>
      <c r="O277" s="55" t="e">
        <f>VLOOKUP($F277,Catalogos!$A:$C,3,0)</f>
        <v>#N/A</v>
      </c>
      <c r="P277" s="14" t="e">
        <f t="shared" si="8"/>
        <v>#N/A</v>
      </c>
      <c r="Q277" s="20">
        <f t="shared" si="9"/>
        <v>0</v>
      </c>
      <c r="R277" s="20" t="e">
        <f t="shared" si="10"/>
        <v>#N/A</v>
      </c>
      <c r="S277" s="20" t="s">
        <v>194</v>
      </c>
      <c r="T277" s="67" t="e">
        <f>VLOOKUP($X277,Vector!$A:$I,6,0)</f>
        <v>#N/A</v>
      </c>
      <c r="U277" s="67" t="e">
        <f>VLOOKUP($X277,Vector!$A:$I,7,0)</f>
        <v>#N/A</v>
      </c>
      <c r="V277" s="67" t="e">
        <f>VLOOKUP($X277,Vector!$A:$I,8,0)</f>
        <v>#N/A</v>
      </c>
      <c r="W277" s="67" t="e">
        <f>VLOOKUP($X277,Vector!$A:$I,9,0)</f>
        <v>#N/A</v>
      </c>
      <c r="X277" s="13" t="str">
        <f t="shared" si="11"/>
        <v/>
      </c>
    </row>
    <row r="278" spans="10:24" x14ac:dyDescent="0.25">
      <c r="J278" s="59" t="e">
        <f>+VLOOKUP($X278,Vector!$A:$P,4,0)-$A278</f>
        <v>#N/A</v>
      </c>
      <c r="K278" s="59" t="e">
        <f>+VLOOKUP($X278,Vector!$A:$P,2,0)</f>
        <v>#N/A</v>
      </c>
      <c r="L278" s="59" t="e">
        <f>VLOOKUP(VLOOKUP($X278,Vector!$A:$P,5,0),Catalogos!K:L,2,0)</f>
        <v>#N/A</v>
      </c>
      <c r="M278" s="55" t="str">
        <f>IFERROR(VLOOKUP($F278,Catalogos!$A:$B,2,0),"VII")</f>
        <v>VII</v>
      </c>
      <c r="N278" s="58" t="e">
        <f>VLOOKUP(MIN(IFERROR(VLOOKUP(T278,Catalogos!$F:$G,2,0),200),IFERROR(VLOOKUP(U278,Catalogos!$F:$G,2,0),200),IFERROR(VLOOKUP(V278,Catalogos!$F:$G,2,0),200),IFERROR(VLOOKUP(W278,Catalogos!$F:$G,2,0),200)),Catalogos!$G$30:$H$57,2,0)</f>
        <v>#N/A</v>
      </c>
      <c r="O278" s="55" t="e">
        <f>VLOOKUP($F278,Catalogos!$A:$C,3,0)</f>
        <v>#N/A</v>
      </c>
      <c r="P278" s="14" t="e">
        <f t="shared" si="8"/>
        <v>#N/A</v>
      </c>
      <c r="Q278" s="20">
        <f t="shared" si="9"/>
        <v>0</v>
      </c>
      <c r="R278" s="20" t="e">
        <f t="shared" si="10"/>
        <v>#N/A</v>
      </c>
      <c r="S278" s="20" t="s">
        <v>194</v>
      </c>
      <c r="T278" s="67" t="e">
        <f>VLOOKUP($X278,Vector!$A:$I,6,0)</f>
        <v>#N/A</v>
      </c>
      <c r="U278" s="67" t="e">
        <f>VLOOKUP($X278,Vector!$A:$I,7,0)</f>
        <v>#N/A</v>
      </c>
      <c r="V278" s="67" t="e">
        <f>VLOOKUP($X278,Vector!$A:$I,8,0)</f>
        <v>#N/A</v>
      </c>
      <c r="W278" s="67" t="e">
        <f>VLOOKUP($X278,Vector!$A:$I,9,0)</f>
        <v>#N/A</v>
      </c>
      <c r="X278" s="13" t="str">
        <f t="shared" si="11"/>
        <v/>
      </c>
    </row>
    <row r="279" spans="10:24" x14ac:dyDescent="0.25">
      <c r="J279" s="59" t="e">
        <f>+VLOOKUP($X279,Vector!$A:$P,4,0)-$A279</f>
        <v>#N/A</v>
      </c>
      <c r="K279" s="59" t="e">
        <f>+VLOOKUP($X279,Vector!$A:$P,2,0)</f>
        <v>#N/A</v>
      </c>
      <c r="L279" s="59" t="e">
        <f>VLOOKUP(VLOOKUP($X279,Vector!$A:$P,5,0),Catalogos!K:L,2,0)</f>
        <v>#N/A</v>
      </c>
      <c r="M279" s="55" t="str">
        <f>IFERROR(VLOOKUP($F279,Catalogos!$A:$B,2,0),"VII")</f>
        <v>VII</v>
      </c>
      <c r="N279" s="58" t="e">
        <f>VLOOKUP(MIN(IFERROR(VLOOKUP(T279,Catalogos!$F:$G,2,0),200),IFERROR(VLOOKUP(U279,Catalogos!$F:$G,2,0),200),IFERROR(VLOOKUP(V279,Catalogos!$F:$G,2,0),200),IFERROR(VLOOKUP(W279,Catalogos!$F:$G,2,0),200)),Catalogos!$G$30:$H$57,2,0)</f>
        <v>#N/A</v>
      </c>
      <c r="O279" s="55" t="e">
        <f>VLOOKUP($F279,Catalogos!$A:$C,3,0)</f>
        <v>#N/A</v>
      </c>
      <c r="P279" s="14" t="e">
        <f t="shared" si="8"/>
        <v>#N/A</v>
      </c>
      <c r="Q279" s="20">
        <f t="shared" si="9"/>
        <v>0</v>
      </c>
      <c r="R279" s="20" t="e">
        <f t="shared" si="10"/>
        <v>#N/A</v>
      </c>
      <c r="S279" s="20" t="s">
        <v>194</v>
      </c>
      <c r="T279" s="67" t="e">
        <f>VLOOKUP($X279,Vector!$A:$I,6,0)</f>
        <v>#N/A</v>
      </c>
      <c r="U279" s="67" t="e">
        <f>VLOOKUP($X279,Vector!$A:$I,7,0)</f>
        <v>#N/A</v>
      </c>
      <c r="V279" s="67" t="e">
        <f>VLOOKUP($X279,Vector!$A:$I,8,0)</f>
        <v>#N/A</v>
      </c>
      <c r="W279" s="67" t="e">
        <f>VLOOKUP($X279,Vector!$A:$I,9,0)</f>
        <v>#N/A</v>
      </c>
      <c r="X279" s="13" t="str">
        <f t="shared" si="11"/>
        <v/>
      </c>
    </row>
    <row r="280" spans="10:24" x14ac:dyDescent="0.25">
      <c r="J280" s="59" t="e">
        <f>+VLOOKUP($X280,Vector!$A:$P,4,0)-$A280</f>
        <v>#N/A</v>
      </c>
      <c r="K280" s="59" t="e">
        <f>+VLOOKUP($X280,Vector!$A:$P,2,0)</f>
        <v>#N/A</v>
      </c>
      <c r="L280" s="59" t="e">
        <f>VLOOKUP(VLOOKUP($X280,Vector!$A:$P,5,0),Catalogos!K:L,2,0)</f>
        <v>#N/A</v>
      </c>
      <c r="M280" s="55" t="str">
        <f>IFERROR(VLOOKUP($F280,Catalogos!$A:$B,2,0),"VII")</f>
        <v>VII</v>
      </c>
      <c r="N280" s="58" t="e">
        <f>VLOOKUP(MIN(IFERROR(VLOOKUP(T280,Catalogos!$F:$G,2,0),200),IFERROR(VLOOKUP(U280,Catalogos!$F:$G,2,0),200),IFERROR(VLOOKUP(V280,Catalogos!$F:$G,2,0),200),IFERROR(VLOOKUP(W280,Catalogos!$F:$G,2,0),200)),Catalogos!$G$30:$H$57,2,0)</f>
        <v>#N/A</v>
      </c>
      <c r="O280" s="55" t="e">
        <f>VLOOKUP($F280,Catalogos!$A:$C,3,0)</f>
        <v>#N/A</v>
      </c>
      <c r="P280" s="14" t="e">
        <f t="shared" si="8"/>
        <v>#N/A</v>
      </c>
      <c r="Q280" s="20">
        <f t="shared" si="9"/>
        <v>0</v>
      </c>
      <c r="R280" s="20" t="e">
        <f t="shared" si="10"/>
        <v>#N/A</v>
      </c>
      <c r="S280" s="20" t="s">
        <v>194</v>
      </c>
      <c r="T280" s="67" t="e">
        <f>VLOOKUP($X280,Vector!$A:$I,6,0)</f>
        <v>#N/A</v>
      </c>
      <c r="U280" s="67" t="e">
        <f>VLOOKUP($X280,Vector!$A:$I,7,0)</f>
        <v>#N/A</v>
      </c>
      <c r="V280" s="67" t="e">
        <f>VLOOKUP($X280,Vector!$A:$I,8,0)</f>
        <v>#N/A</v>
      </c>
      <c r="W280" s="67" t="e">
        <f>VLOOKUP($X280,Vector!$A:$I,9,0)</f>
        <v>#N/A</v>
      </c>
      <c r="X280" s="13" t="str">
        <f t="shared" si="11"/>
        <v/>
      </c>
    </row>
    <row r="281" spans="10:24" x14ac:dyDescent="0.25">
      <c r="J281" s="59" t="e">
        <f>+VLOOKUP($X281,Vector!$A:$P,4,0)-$A281</f>
        <v>#N/A</v>
      </c>
      <c r="K281" s="59" t="e">
        <f>+VLOOKUP($X281,Vector!$A:$P,2,0)</f>
        <v>#N/A</v>
      </c>
      <c r="L281" s="59" t="e">
        <f>VLOOKUP(VLOOKUP($X281,Vector!$A:$P,5,0),Catalogos!K:L,2,0)</f>
        <v>#N/A</v>
      </c>
      <c r="M281" s="55" t="str">
        <f>IFERROR(VLOOKUP($F281,Catalogos!$A:$B,2,0),"VII")</f>
        <v>VII</v>
      </c>
      <c r="N281" s="58" t="e">
        <f>VLOOKUP(MIN(IFERROR(VLOOKUP(T281,Catalogos!$F:$G,2,0),200),IFERROR(VLOOKUP(U281,Catalogos!$F:$G,2,0),200),IFERROR(VLOOKUP(V281,Catalogos!$F:$G,2,0),200),IFERROR(VLOOKUP(W281,Catalogos!$F:$G,2,0),200)),Catalogos!$G$30:$H$57,2,0)</f>
        <v>#N/A</v>
      </c>
      <c r="O281" s="55" t="e">
        <f>VLOOKUP($F281,Catalogos!$A:$C,3,0)</f>
        <v>#N/A</v>
      </c>
      <c r="P281" s="14" t="e">
        <f t="shared" si="8"/>
        <v>#N/A</v>
      </c>
      <c r="Q281" s="20">
        <f t="shared" si="9"/>
        <v>0</v>
      </c>
      <c r="R281" s="20" t="e">
        <f t="shared" si="10"/>
        <v>#N/A</v>
      </c>
      <c r="S281" s="20" t="s">
        <v>194</v>
      </c>
      <c r="T281" s="67" t="e">
        <f>VLOOKUP($X281,Vector!$A:$I,6,0)</f>
        <v>#N/A</v>
      </c>
      <c r="U281" s="67" t="e">
        <f>VLOOKUP($X281,Vector!$A:$I,7,0)</f>
        <v>#N/A</v>
      </c>
      <c r="V281" s="67" t="e">
        <f>VLOOKUP($X281,Vector!$A:$I,8,0)</f>
        <v>#N/A</v>
      </c>
      <c r="W281" s="67" t="e">
        <f>VLOOKUP($X281,Vector!$A:$I,9,0)</f>
        <v>#N/A</v>
      </c>
      <c r="X281" s="13" t="str">
        <f t="shared" si="11"/>
        <v/>
      </c>
    </row>
    <row r="282" spans="10:24" x14ac:dyDescent="0.25">
      <c r="J282" s="59" t="e">
        <f>+VLOOKUP($X282,Vector!$A:$P,4,0)-$A282</f>
        <v>#N/A</v>
      </c>
      <c r="K282" s="59" t="e">
        <f>+VLOOKUP($X282,Vector!$A:$P,2,0)</f>
        <v>#N/A</v>
      </c>
      <c r="L282" s="59" t="e">
        <f>VLOOKUP(VLOOKUP($X282,Vector!$A:$P,5,0),Catalogos!K:L,2,0)</f>
        <v>#N/A</v>
      </c>
      <c r="M282" s="55" t="str">
        <f>IFERROR(VLOOKUP($F282,Catalogos!$A:$B,2,0),"VII")</f>
        <v>VII</v>
      </c>
      <c r="N282" s="58" t="e">
        <f>VLOOKUP(MIN(IFERROR(VLOOKUP(T282,Catalogos!$F:$G,2,0),200),IFERROR(VLOOKUP(U282,Catalogos!$F:$G,2,0),200),IFERROR(VLOOKUP(V282,Catalogos!$F:$G,2,0),200),IFERROR(VLOOKUP(W282,Catalogos!$F:$G,2,0),200)),Catalogos!$G$30:$H$57,2,0)</f>
        <v>#N/A</v>
      </c>
      <c r="O282" s="55" t="e">
        <f>VLOOKUP($F282,Catalogos!$A:$C,3,0)</f>
        <v>#N/A</v>
      </c>
      <c r="P282" s="14" t="e">
        <f t="shared" si="8"/>
        <v>#N/A</v>
      </c>
      <c r="Q282" s="20">
        <f t="shared" si="9"/>
        <v>0</v>
      </c>
      <c r="R282" s="20" t="e">
        <f t="shared" si="10"/>
        <v>#N/A</v>
      </c>
      <c r="S282" s="20" t="s">
        <v>194</v>
      </c>
      <c r="T282" s="67" t="e">
        <f>VLOOKUP($X282,Vector!$A:$I,6,0)</f>
        <v>#N/A</v>
      </c>
      <c r="U282" s="67" t="e">
        <f>VLOOKUP($X282,Vector!$A:$I,7,0)</f>
        <v>#N/A</v>
      </c>
      <c r="V282" s="67" t="e">
        <f>VLOOKUP($X282,Vector!$A:$I,8,0)</f>
        <v>#N/A</v>
      </c>
      <c r="W282" s="67" t="e">
        <f>VLOOKUP($X282,Vector!$A:$I,9,0)</f>
        <v>#N/A</v>
      </c>
      <c r="X282" s="13" t="str">
        <f t="shared" si="11"/>
        <v/>
      </c>
    </row>
    <row r="283" spans="10:24" x14ac:dyDescent="0.25">
      <c r="J283" s="59" t="e">
        <f>+VLOOKUP($X283,Vector!$A:$P,4,0)-$A283</f>
        <v>#N/A</v>
      </c>
      <c r="K283" s="59" t="e">
        <f>+VLOOKUP($X283,Vector!$A:$P,2,0)</f>
        <v>#N/A</v>
      </c>
      <c r="L283" s="59" t="e">
        <f>VLOOKUP(VLOOKUP($X283,Vector!$A:$P,5,0),Catalogos!K:L,2,0)</f>
        <v>#N/A</v>
      </c>
      <c r="M283" s="55" t="str">
        <f>IFERROR(VLOOKUP($F283,Catalogos!$A:$B,2,0),"VII")</f>
        <v>VII</v>
      </c>
      <c r="N283" s="58" t="e">
        <f>VLOOKUP(MIN(IFERROR(VLOOKUP(T283,Catalogos!$F:$G,2,0),200),IFERROR(VLOOKUP(U283,Catalogos!$F:$G,2,0),200),IFERROR(VLOOKUP(V283,Catalogos!$F:$G,2,0),200),IFERROR(VLOOKUP(W283,Catalogos!$F:$G,2,0),200)),Catalogos!$G$30:$H$57,2,0)</f>
        <v>#N/A</v>
      </c>
      <c r="O283" s="55" t="e">
        <f>VLOOKUP($F283,Catalogos!$A:$C,3,0)</f>
        <v>#N/A</v>
      </c>
      <c r="P283" s="14" t="e">
        <f t="shared" si="8"/>
        <v>#N/A</v>
      </c>
      <c r="Q283" s="20">
        <f t="shared" si="9"/>
        <v>0</v>
      </c>
      <c r="R283" s="20" t="e">
        <f t="shared" si="10"/>
        <v>#N/A</v>
      </c>
      <c r="S283" s="20" t="s">
        <v>194</v>
      </c>
      <c r="T283" s="67" t="e">
        <f>VLOOKUP($X283,Vector!$A:$I,6,0)</f>
        <v>#N/A</v>
      </c>
      <c r="U283" s="67" t="e">
        <f>VLOOKUP($X283,Vector!$A:$I,7,0)</f>
        <v>#N/A</v>
      </c>
      <c r="V283" s="67" t="e">
        <f>VLOOKUP($X283,Vector!$A:$I,8,0)</f>
        <v>#N/A</v>
      </c>
      <c r="W283" s="67" t="e">
        <f>VLOOKUP($X283,Vector!$A:$I,9,0)</f>
        <v>#N/A</v>
      </c>
      <c r="X283" s="13" t="str">
        <f t="shared" si="11"/>
        <v/>
      </c>
    </row>
    <row r="284" spans="10:24" x14ac:dyDescent="0.25">
      <c r="J284" s="59" t="e">
        <f>+VLOOKUP($X284,Vector!$A:$P,4,0)-$A284</f>
        <v>#N/A</v>
      </c>
      <c r="K284" s="59" t="e">
        <f>+VLOOKUP($X284,Vector!$A:$P,2,0)</f>
        <v>#N/A</v>
      </c>
      <c r="L284" s="59" t="e">
        <f>VLOOKUP(VLOOKUP($X284,Vector!$A:$P,5,0),Catalogos!K:L,2,0)</f>
        <v>#N/A</v>
      </c>
      <c r="M284" s="55" t="str">
        <f>IFERROR(VLOOKUP($F284,Catalogos!$A:$B,2,0),"VII")</f>
        <v>VII</v>
      </c>
      <c r="N284" s="58" t="e">
        <f>VLOOKUP(MIN(IFERROR(VLOOKUP(T284,Catalogos!$F:$G,2,0),200),IFERROR(VLOOKUP(U284,Catalogos!$F:$G,2,0),200),IFERROR(VLOOKUP(V284,Catalogos!$F:$G,2,0),200),IFERROR(VLOOKUP(W284,Catalogos!$F:$G,2,0),200)),Catalogos!$G$30:$H$57,2,0)</f>
        <v>#N/A</v>
      </c>
      <c r="O284" s="55" t="e">
        <f>VLOOKUP($F284,Catalogos!$A:$C,3,0)</f>
        <v>#N/A</v>
      </c>
      <c r="P284" s="14" t="e">
        <f t="shared" si="8"/>
        <v>#N/A</v>
      </c>
      <c r="Q284" s="20">
        <f t="shared" si="9"/>
        <v>0</v>
      </c>
      <c r="R284" s="20" t="e">
        <f t="shared" si="10"/>
        <v>#N/A</v>
      </c>
      <c r="S284" s="20" t="s">
        <v>194</v>
      </c>
      <c r="T284" s="67" t="e">
        <f>VLOOKUP($X284,Vector!$A:$I,6,0)</f>
        <v>#N/A</v>
      </c>
      <c r="U284" s="67" t="e">
        <f>VLOOKUP($X284,Vector!$A:$I,7,0)</f>
        <v>#N/A</v>
      </c>
      <c r="V284" s="67" t="e">
        <f>VLOOKUP($X284,Vector!$A:$I,8,0)</f>
        <v>#N/A</v>
      </c>
      <c r="W284" s="67" t="e">
        <f>VLOOKUP($X284,Vector!$A:$I,9,0)</f>
        <v>#N/A</v>
      </c>
      <c r="X284" s="13" t="str">
        <f t="shared" si="11"/>
        <v/>
      </c>
    </row>
    <row r="285" spans="10:24" x14ac:dyDescent="0.25">
      <c r="J285" s="59" t="e">
        <f>+VLOOKUP($X285,Vector!$A:$P,4,0)-$A285</f>
        <v>#N/A</v>
      </c>
      <c r="K285" s="59" t="e">
        <f>+VLOOKUP($X285,Vector!$A:$P,2,0)</f>
        <v>#N/A</v>
      </c>
      <c r="L285" s="59" t="e">
        <f>VLOOKUP(VLOOKUP($X285,Vector!$A:$P,5,0),Catalogos!K:L,2,0)</f>
        <v>#N/A</v>
      </c>
      <c r="M285" s="55" t="str">
        <f>IFERROR(VLOOKUP($F285,Catalogos!$A:$B,2,0),"VII")</f>
        <v>VII</v>
      </c>
      <c r="N285" s="58" t="e">
        <f>VLOOKUP(MIN(IFERROR(VLOOKUP(T285,Catalogos!$F:$G,2,0),200),IFERROR(VLOOKUP(U285,Catalogos!$F:$G,2,0),200),IFERROR(VLOOKUP(V285,Catalogos!$F:$G,2,0),200),IFERROR(VLOOKUP(W285,Catalogos!$F:$G,2,0),200)),Catalogos!$G$30:$H$57,2,0)</f>
        <v>#N/A</v>
      </c>
      <c r="O285" s="55" t="e">
        <f>VLOOKUP($F285,Catalogos!$A:$C,3,0)</f>
        <v>#N/A</v>
      </c>
      <c r="P285" s="14" t="e">
        <f t="shared" si="8"/>
        <v>#N/A</v>
      </c>
      <c r="Q285" s="20">
        <f t="shared" si="9"/>
        <v>0</v>
      </c>
      <c r="R285" s="20" t="e">
        <f t="shared" si="10"/>
        <v>#N/A</v>
      </c>
      <c r="S285" s="20" t="s">
        <v>194</v>
      </c>
      <c r="T285" s="67" t="e">
        <f>VLOOKUP($X285,Vector!$A:$I,6,0)</f>
        <v>#N/A</v>
      </c>
      <c r="U285" s="67" t="e">
        <f>VLOOKUP($X285,Vector!$A:$I,7,0)</f>
        <v>#N/A</v>
      </c>
      <c r="V285" s="67" t="e">
        <f>VLOOKUP($X285,Vector!$A:$I,8,0)</f>
        <v>#N/A</v>
      </c>
      <c r="W285" s="67" t="e">
        <f>VLOOKUP($X285,Vector!$A:$I,9,0)</f>
        <v>#N/A</v>
      </c>
      <c r="X285" s="13" t="str">
        <f t="shared" si="11"/>
        <v/>
      </c>
    </row>
    <row r="286" spans="10:24" x14ac:dyDescent="0.25">
      <c r="J286" s="59" t="e">
        <f>+VLOOKUP($X286,Vector!$A:$P,4,0)-$A286</f>
        <v>#N/A</v>
      </c>
      <c r="K286" s="59" t="e">
        <f>+VLOOKUP($X286,Vector!$A:$P,2,0)</f>
        <v>#N/A</v>
      </c>
      <c r="L286" s="59" t="e">
        <f>VLOOKUP(VLOOKUP($X286,Vector!$A:$P,5,0),Catalogos!K:L,2,0)</f>
        <v>#N/A</v>
      </c>
      <c r="M286" s="55" t="str">
        <f>IFERROR(VLOOKUP($F286,Catalogos!$A:$B,2,0),"VII")</f>
        <v>VII</v>
      </c>
      <c r="N286" s="58" t="e">
        <f>VLOOKUP(MIN(IFERROR(VLOOKUP(T286,Catalogos!$F:$G,2,0),200),IFERROR(VLOOKUP(U286,Catalogos!$F:$G,2,0),200),IFERROR(VLOOKUP(V286,Catalogos!$F:$G,2,0),200),IFERROR(VLOOKUP(W286,Catalogos!$F:$G,2,0),200)),Catalogos!$G$30:$H$57,2,0)</f>
        <v>#N/A</v>
      </c>
      <c r="O286" s="55" t="e">
        <f>VLOOKUP($F286,Catalogos!$A:$C,3,0)</f>
        <v>#N/A</v>
      </c>
      <c r="P286" s="14" t="e">
        <f t="shared" si="8"/>
        <v>#N/A</v>
      </c>
      <c r="Q286" s="20">
        <f t="shared" si="9"/>
        <v>0</v>
      </c>
      <c r="R286" s="20" t="e">
        <f t="shared" si="10"/>
        <v>#N/A</v>
      </c>
      <c r="S286" s="20" t="s">
        <v>194</v>
      </c>
      <c r="T286" s="67" t="e">
        <f>VLOOKUP($X286,Vector!$A:$I,6,0)</f>
        <v>#N/A</v>
      </c>
      <c r="U286" s="67" t="e">
        <f>VLOOKUP($X286,Vector!$A:$I,7,0)</f>
        <v>#N/A</v>
      </c>
      <c r="V286" s="67" t="e">
        <f>VLOOKUP($X286,Vector!$A:$I,8,0)</f>
        <v>#N/A</v>
      </c>
      <c r="W286" s="67" t="e">
        <f>VLOOKUP($X286,Vector!$A:$I,9,0)</f>
        <v>#N/A</v>
      </c>
      <c r="X286" s="13" t="str">
        <f t="shared" si="11"/>
        <v/>
      </c>
    </row>
    <row r="287" spans="10:24" x14ac:dyDescent="0.25">
      <c r="J287" s="59" t="e">
        <f>+VLOOKUP($X287,Vector!$A:$P,4,0)-$A287</f>
        <v>#N/A</v>
      </c>
      <c r="K287" s="59" t="e">
        <f>+VLOOKUP($X287,Vector!$A:$P,2,0)</f>
        <v>#N/A</v>
      </c>
      <c r="L287" s="59" t="e">
        <f>VLOOKUP(VLOOKUP($X287,Vector!$A:$P,5,0),Catalogos!K:L,2,0)</f>
        <v>#N/A</v>
      </c>
      <c r="M287" s="55" t="str">
        <f>IFERROR(VLOOKUP($F287,Catalogos!$A:$B,2,0),"VII")</f>
        <v>VII</v>
      </c>
      <c r="N287" s="58" t="e">
        <f>VLOOKUP(MIN(IFERROR(VLOOKUP(T287,Catalogos!$F:$G,2,0),200),IFERROR(VLOOKUP(U287,Catalogos!$F:$G,2,0),200),IFERROR(VLOOKUP(V287,Catalogos!$F:$G,2,0),200),IFERROR(VLOOKUP(W287,Catalogos!$F:$G,2,0),200)),Catalogos!$G$30:$H$57,2,0)</f>
        <v>#N/A</v>
      </c>
      <c r="O287" s="55" t="e">
        <f>VLOOKUP($F287,Catalogos!$A:$C,3,0)</f>
        <v>#N/A</v>
      </c>
      <c r="P287" s="14" t="e">
        <f t="shared" si="8"/>
        <v>#N/A</v>
      </c>
      <c r="Q287" s="20">
        <f t="shared" si="9"/>
        <v>0</v>
      </c>
      <c r="R287" s="20" t="e">
        <f t="shared" si="10"/>
        <v>#N/A</v>
      </c>
      <c r="S287" s="20" t="s">
        <v>194</v>
      </c>
      <c r="T287" s="67" t="e">
        <f>VLOOKUP($X287,Vector!$A:$I,6,0)</f>
        <v>#N/A</v>
      </c>
      <c r="U287" s="67" t="e">
        <f>VLOOKUP($X287,Vector!$A:$I,7,0)</f>
        <v>#N/A</v>
      </c>
      <c r="V287" s="67" t="e">
        <f>VLOOKUP($X287,Vector!$A:$I,8,0)</f>
        <v>#N/A</v>
      </c>
      <c r="W287" s="67" t="e">
        <f>VLOOKUP($X287,Vector!$A:$I,9,0)</f>
        <v>#N/A</v>
      </c>
      <c r="X287" s="13" t="str">
        <f t="shared" si="11"/>
        <v/>
      </c>
    </row>
    <row r="288" spans="10:24" x14ac:dyDescent="0.25">
      <c r="J288" s="59" t="e">
        <f>+VLOOKUP($X288,Vector!$A:$P,4,0)-$A288</f>
        <v>#N/A</v>
      </c>
      <c r="K288" s="59" t="e">
        <f>+VLOOKUP($X288,Vector!$A:$P,2,0)</f>
        <v>#N/A</v>
      </c>
      <c r="L288" s="59" t="e">
        <f>VLOOKUP(VLOOKUP($X288,Vector!$A:$P,5,0),Catalogos!K:L,2,0)</f>
        <v>#N/A</v>
      </c>
      <c r="M288" s="55" t="str">
        <f>IFERROR(VLOOKUP($F288,Catalogos!$A:$B,2,0),"VII")</f>
        <v>VII</v>
      </c>
      <c r="N288" s="58" t="e">
        <f>VLOOKUP(MIN(IFERROR(VLOOKUP(T288,Catalogos!$F:$G,2,0),200),IFERROR(VLOOKUP(U288,Catalogos!$F:$G,2,0),200),IFERROR(VLOOKUP(V288,Catalogos!$F:$G,2,0),200),IFERROR(VLOOKUP(W288,Catalogos!$F:$G,2,0),200)),Catalogos!$G$30:$H$57,2,0)</f>
        <v>#N/A</v>
      </c>
      <c r="O288" s="55" t="e">
        <f>VLOOKUP($F288,Catalogos!$A:$C,3,0)</f>
        <v>#N/A</v>
      </c>
      <c r="P288" s="14" t="e">
        <f t="shared" si="8"/>
        <v>#N/A</v>
      </c>
      <c r="Q288" s="20">
        <f t="shared" si="9"/>
        <v>0</v>
      </c>
      <c r="R288" s="20" t="e">
        <f t="shared" si="10"/>
        <v>#N/A</v>
      </c>
      <c r="S288" s="20" t="s">
        <v>194</v>
      </c>
      <c r="T288" s="67" t="e">
        <f>VLOOKUP($X288,Vector!$A:$I,6,0)</f>
        <v>#N/A</v>
      </c>
      <c r="U288" s="67" t="e">
        <f>VLOOKUP($X288,Vector!$A:$I,7,0)</f>
        <v>#N/A</v>
      </c>
      <c r="V288" s="67" t="e">
        <f>VLOOKUP($X288,Vector!$A:$I,8,0)</f>
        <v>#N/A</v>
      </c>
      <c r="W288" s="67" t="e">
        <f>VLOOKUP($X288,Vector!$A:$I,9,0)</f>
        <v>#N/A</v>
      </c>
      <c r="X288" s="13" t="str">
        <f t="shared" si="11"/>
        <v/>
      </c>
    </row>
    <row r="289" spans="10:24" x14ac:dyDescent="0.25">
      <c r="J289" s="59" t="e">
        <f>+VLOOKUP($X289,Vector!$A:$P,4,0)-$A289</f>
        <v>#N/A</v>
      </c>
      <c r="K289" s="59" t="e">
        <f>+VLOOKUP($X289,Vector!$A:$P,2,0)</f>
        <v>#N/A</v>
      </c>
      <c r="L289" s="59" t="e">
        <f>VLOOKUP(VLOOKUP($X289,Vector!$A:$P,5,0),Catalogos!K:L,2,0)</f>
        <v>#N/A</v>
      </c>
      <c r="M289" s="55" t="str">
        <f>IFERROR(VLOOKUP($F289,Catalogos!$A:$B,2,0),"VII")</f>
        <v>VII</v>
      </c>
      <c r="N289" s="58" t="e">
        <f>VLOOKUP(MIN(IFERROR(VLOOKUP(T289,Catalogos!$F:$G,2,0),200),IFERROR(VLOOKUP(U289,Catalogos!$F:$G,2,0),200),IFERROR(VLOOKUP(V289,Catalogos!$F:$G,2,0),200),IFERROR(VLOOKUP(W289,Catalogos!$F:$G,2,0),200)),Catalogos!$G$30:$H$57,2,0)</f>
        <v>#N/A</v>
      </c>
      <c r="O289" s="55" t="e">
        <f>VLOOKUP($F289,Catalogos!$A:$C,3,0)</f>
        <v>#N/A</v>
      </c>
      <c r="P289" s="14" t="e">
        <f t="shared" si="8"/>
        <v>#N/A</v>
      </c>
      <c r="Q289" s="20">
        <f t="shared" si="9"/>
        <v>0</v>
      </c>
      <c r="R289" s="20" t="e">
        <f t="shared" si="10"/>
        <v>#N/A</v>
      </c>
      <c r="S289" s="20" t="s">
        <v>194</v>
      </c>
      <c r="T289" s="67" t="e">
        <f>VLOOKUP($X289,Vector!$A:$I,6,0)</f>
        <v>#N/A</v>
      </c>
      <c r="U289" s="67" t="e">
        <f>VLOOKUP($X289,Vector!$A:$I,7,0)</f>
        <v>#N/A</v>
      </c>
      <c r="V289" s="67" t="e">
        <f>VLOOKUP($X289,Vector!$A:$I,8,0)</f>
        <v>#N/A</v>
      </c>
      <c r="W289" s="67" t="e">
        <f>VLOOKUP($X289,Vector!$A:$I,9,0)</f>
        <v>#N/A</v>
      </c>
      <c r="X289" s="13" t="str">
        <f t="shared" si="11"/>
        <v/>
      </c>
    </row>
    <row r="290" spans="10:24" x14ac:dyDescent="0.25">
      <c r="J290" s="59" t="e">
        <f>+VLOOKUP($X290,Vector!$A:$P,4,0)-$A290</f>
        <v>#N/A</v>
      </c>
      <c r="K290" s="59" t="e">
        <f>+VLOOKUP($X290,Vector!$A:$P,2,0)</f>
        <v>#N/A</v>
      </c>
      <c r="L290" s="59" t="e">
        <f>VLOOKUP(VLOOKUP($X290,Vector!$A:$P,5,0),Catalogos!K:L,2,0)</f>
        <v>#N/A</v>
      </c>
      <c r="M290" s="55" t="str">
        <f>IFERROR(VLOOKUP($F290,Catalogos!$A:$B,2,0),"VII")</f>
        <v>VII</v>
      </c>
      <c r="N290" s="58" t="e">
        <f>VLOOKUP(MIN(IFERROR(VLOOKUP(T290,Catalogos!$F:$G,2,0),200),IFERROR(VLOOKUP(U290,Catalogos!$F:$G,2,0),200),IFERROR(VLOOKUP(V290,Catalogos!$F:$G,2,0),200),IFERROR(VLOOKUP(W290,Catalogos!$F:$G,2,0),200)),Catalogos!$G$30:$H$57,2,0)</f>
        <v>#N/A</v>
      </c>
      <c r="O290" s="55" t="e">
        <f>VLOOKUP($F290,Catalogos!$A:$C,3,0)</f>
        <v>#N/A</v>
      </c>
      <c r="P290" s="14" t="e">
        <f t="shared" si="8"/>
        <v>#N/A</v>
      </c>
      <c r="Q290" s="20">
        <f t="shared" si="9"/>
        <v>0</v>
      </c>
      <c r="R290" s="20" t="e">
        <f t="shared" si="10"/>
        <v>#N/A</v>
      </c>
      <c r="S290" s="20" t="s">
        <v>194</v>
      </c>
      <c r="T290" s="67" t="e">
        <f>VLOOKUP($X290,Vector!$A:$I,6,0)</f>
        <v>#N/A</v>
      </c>
      <c r="U290" s="67" t="e">
        <f>VLOOKUP($X290,Vector!$A:$I,7,0)</f>
        <v>#N/A</v>
      </c>
      <c r="V290" s="67" t="e">
        <f>VLOOKUP($X290,Vector!$A:$I,8,0)</f>
        <v>#N/A</v>
      </c>
      <c r="W290" s="67" t="e">
        <f>VLOOKUP($X290,Vector!$A:$I,9,0)</f>
        <v>#N/A</v>
      </c>
      <c r="X290" s="13" t="str">
        <f t="shared" si="11"/>
        <v/>
      </c>
    </row>
    <row r="291" spans="10:24" x14ac:dyDescent="0.25">
      <c r="J291" s="59" t="e">
        <f>+VLOOKUP($X291,Vector!$A:$P,4,0)-$A291</f>
        <v>#N/A</v>
      </c>
      <c r="K291" s="59" t="e">
        <f>+VLOOKUP($X291,Vector!$A:$P,2,0)</f>
        <v>#N/A</v>
      </c>
      <c r="L291" s="59" t="e">
        <f>VLOOKUP(VLOOKUP($X291,Vector!$A:$P,5,0),Catalogos!K:L,2,0)</f>
        <v>#N/A</v>
      </c>
      <c r="M291" s="55" t="str">
        <f>IFERROR(VLOOKUP($F291,Catalogos!$A:$B,2,0),"VII")</f>
        <v>VII</v>
      </c>
      <c r="N291" s="58" t="e">
        <f>VLOOKUP(MIN(IFERROR(VLOOKUP(T291,Catalogos!$F:$G,2,0),200),IFERROR(VLOOKUP(U291,Catalogos!$F:$G,2,0),200),IFERROR(VLOOKUP(V291,Catalogos!$F:$G,2,0),200),IFERROR(VLOOKUP(W291,Catalogos!$F:$G,2,0),200)),Catalogos!$G$30:$H$57,2,0)</f>
        <v>#N/A</v>
      </c>
      <c r="O291" s="55" t="e">
        <f>VLOOKUP($F291,Catalogos!$A:$C,3,0)</f>
        <v>#N/A</v>
      </c>
      <c r="P291" s="14" t="e">
        <f t="shared" si="8"/>
        <v>#N/A</v>
      </c>
      <c r="Q291" s="20">
        <f t="shared" si="9"/>
        <v>0</v>
      </c>
      <c r="R291" s="20" t="e">
        <f t="shared" si="10"/>
        <v>#N/A</v>
      </c>
      <c r="S291" s="20" t="s">
        <v>194</v>
      </c>
      <c r="T291" s="67" t="e">
        <f>VLOOKUP($X291,Vector!$A:$I,6,0)</f>
        <v>#N/A</v>
      </c>
      <c r="U291" s="67" t="e">
        <f>VLOOKUP($X291,Vector!$A:$I,7,0)</f>
        <v>#N/A</v>
      </c>
      <c r="V291" s="67" t="e">
        <f>VLOOKUP($X291,Vector!$A:$I,8,0)</f>
        <v>#N/A</v>
      </c>
      <c r="W291" s="67" t="e">
        <f>VLOOKUP($X291,Vector!$A:$I,9,0)</f>
        <v>#N/A</v>
      </c>
      <c r="X291" s="13" t="str">
        <f t="shared" si="11"/>
        <v/>
      </c>
    </row>
    <row r="292" spans="10:24" x14ac:dyDescent="0.25">
      <c r="J292" s="59" t="e">
        <f>+VLOOKUP($X292,Vector!$A:$P,4,0)-$A292</f>
        <v>#N/A</v>
      </c>
      <c r="K292" s="59" t="e">
        <f>+VLOOKUP($X292,Vector!$A:$P,2,0)</f>
        <v>#N/A</v>
      </c>
      <c r="L292" s="59" t="e">
        <f>VLOOKUP(VLOOKUP($X292,Vector!$A:$P,5,0),Catalogos!K:L,2,0)</f>
        <v>#N/A</v>
      </c>
      <c r="M292" s="55" t="str">
        <f>IFERROR(VLOOKUP($F292,Catalogos!$A:$B,2,0),"VII")</f>
        <v>VII</v>
      </c>
      <c r="N292" s="58" t="e">
        <f>VLOOKUP(MIN(IFERROR(VLOOKUP(T292,Catalogos!$F:$G,2,0),200),IFERROR(VLOOKUP(U292,Catalogos!$F:$G,2,0),200),IFERROR(VLOOKUP(V292,Catalogos!$F:$G,2,0),200),IFERROR(VLOOKUP(W292,Catalogos!$F:$G,2,0),200)),Catalogos!$G$30:$H$57,2,0)</f>
        <v>#N/A</v>
      </c>
      <c r="O292" s="55" t="e">
        <f>VLOOKUP($F292,Catalogos!$A:$C,3,0)</f>
        <v>#N/A</v>
      </c>
      <c r="P292" s="14" t="e">
        <f t="shared" si="8"/>
        <v>#N/A</v>
      </c>
      <c r="Q292" s="20">
        <f t="shared" si="9"/>
        <v>0</v>
      </c>
      <c r="R292" s="20" t="e">
        <f t="shared" si="10"/>
        <v>#N/A</v>
      </c>
      <c r="S292" s="20" t="s">
        <v>194</v>
      </c>
      <c r="T292" s="67" t="e">
        <f>VLOOKUP($X292,Vector!$A:$I,6,0)</f>
        <v>#N/A</v>
      </c>
      <c r="U292" s="67" t="e">
        <f>VLOOKUP($X292,Vector!$A:$I,7,0)</f>
        <v>#N/A</v>
      </c>
      <c r="V292" s="67" t="e">
        <f>VLOOKUP($X292,Vector!$A:$I,8,0)</f>
        <v>#N/A</v>
      </c>
      <c r="W292" s="67" t="e">
        <f>VLOOKUP($X292,Vector!$A:$I,9,0)</f>
        <v>#N/A</v>
      </c>
      <c r="X292" s="13" t="str">
        <f t="shared" si="11"/>
        <v/>
      </c>
    </row>
    <row r="293" spans="10:24" x14ac:dyDescent="0.25">
      <c r="J293" s="59" t="e">
        <f>+VLOOKUP($X293,Vector!$A:$P,4,0)-$A293</f>
        <v>#N/A</v>
      </c>
      <c r="K293" s="59" t="e">
        <f>+VLOOKUP($X293,Vector!$A:$P,2,0)</f>
        <v>#N/A</v>
      </c>
      <c r="L293" s="59" t="e">
        <f>VLOOKUP(VLOOKUP($X293,Vector!$A:$P,5,0),Catalogos!K:L,2,0)</f>
        <v>#N/A</v>
      </c>
      <c r="M293" s="55" t="str">
        <f>IFERROR(VLOOKUP($F293,Catalogos!$A:$B,2,0),"VII")</f>
        <v>VII</v>
      </c>
      <c r="N293" s="58" t="e">
        <f>VLOOKUP(MIN(IFERROR(VLOOKUP(T293,Catalogos!$F:$G,2,0),200),IFERROR(VLOOKUP(U293,Catalogos!$F:$G,2,0),200),IFERROR(VLOOKUP(V293,Catalogos!$F:$G,2,0),200),IFERROR(VLOOKUP(W293,Catalogos!$F:$G,2,0),200)),Catalogos!$G$30:$H$57,2,0)</f>
        <v>#N/A</v>
      </c>
      <c r="O293" s="55" t="e">
        <f>VLOOKUP($F293,Catalogos!$A:$C,3,0)</f>
        <v>#N/A</v>
      </c>
      <c r="P293" s="14" t="e">
        <f t="shared" si="8"/>
        <v>#N/A</v>
      </c>
      <c r="Q293" s="20">
        <f t="shared" si="9"/>
        <v>0</v>
      </c>
      <c r="R293" s="20" t="e">
        <f t="shared" si="10"/>
        <v>#N/A</v>
      </c>
      <c r="S293" s="20" t="s">
        <v>194</v>
      </c>
      <c r="T293" s="67" t="e">
        <f>VLOOKUP($X293,Vector!$A:$I,6,0)</f>
        <v>#N/A</v>
      </c>
      <c r="U293" s="67" t="e">
        <f>VLOOKUP($X293,Vector!$A:$I,7,0)</f>
        <v>#N/A</v>
      </c>
      <c r="V293" s="67" t="e">
        <f>VLOOKUP($X293,Vector!$A:$I,8,0)</f>
        <v>#N/A</v>
      </c>
      <c r="W293" s="67" t="e">
        <f>VLOOKUP($X293,Vector!$A:$I,9,0)</f>
        <v>#N/A</v>
      </c>
      <c r="X293" s="13" t="str">
        <f t="shared" si="11"/>
        <v/>
      </c>
    </row>
    <row r="294" spans="10:24" x14ac:dyDescent="0.25">
      <c r="J294" s="59" t="e">
        <f>+VLOOKUP($X294,Vector!$A:$P,4,0)-$A294</f>
        <v>#N/A</v>
      </c>
      <c r="K294" s="59" t="e">
        <f>+VLOOKUP($X294,Vector!$A:$P,2,0)</f>
        <v>#N/A</v>
      </c>
      <c r="L294" s="59" t="e">
        <f>VLOOKUP(VLOOKUP($X294,Vector!$A:$P,5,0),Catalogos!K:L,2,0)</f>
        <v>#N/A</v>
      </c>
      <c r="M294" s="55" t="str">
        <f>IFERROR(VLOOKUP($F294,Catalogos!$A:$B,2,0),"VII")</f>
        <v>VII</v>
      </c>
      <c r="N294" s="58" t="e">
        <f>VLOOKUP(MIN(IFERROR(VLOOKUP(T294,Catalogos!$F:$G,2,0),200),IFERROR(VLOOKUP(U294,Catalogos!$F:$G,2,0),200),IFERROR(VLOOKUP(V294,Catalogos!$F:$G,2,0),200),IFERROR(VLOOKUP(W294,Catalogos!$F:$G,2,0),200)),Catalogos!$G$30:$H$57,2,0)</f>
        <v>#N/A</v>
      </c>
      <c r="O294" s="55" t="e">
        <f>VLOOKUP($F294,Catalogos!$A:$C,3,0)</f>
        <v>#N/A</v>
      </c>
      <c r="P294" s="14" t="e">
        <f t="shared" si="8"/>
        <v>#N/A</v>
      </c>
      <c r="Q294" s="20">
        <f t="shared" si="9"/>
        <v>0</v>
      </c>
      <c r="R294" s="20" t="e">
        <f t="shared" si="10"/>
        <v>#N/A</v>
      </c>
      <c r="S294" s="20" t="s">
        <v>194</v>
      </c>
      <c r="T294" s="67" t="e">
        <f>VLOOKUP($X294,Vector!$A:$I,6,0)</f>
        <v>#N/A</v>
      </c>
      <c r="U294" s="67" t="e">
        <f>VLOOKUP($X294,Vector!$A:$I,7,0)</f>
        <v>#N/A</v>
      </c>
      <c r="V294" s="67" t="e">
        <f>VLOOKUP($X294,Vector!$A:$I,8,0)</f>
        <v>#N/A</v>
      </c>
      <c r="W294" s="67" t="e">
        <f>VLOOKUP($X294,Vector!$A:$I,9,0)</f>
        <v>#N/A</v>
      </c>
      <c r="X294" s="13" t="str">
        <f t="shared" si="11"/>
        <v/>
      </c>
    </row>
    <row r="295" spans="10:24" x14ac:dyDescent="0.25">
      <c r="J295" s="59" t="e">
        <f>+VLOOKUP($X295,Vector!$A:$P,4,0)-$A295</f>
        <v>#N/A</v>
      </c>
      <c r="K295" s="59" t="e">
        <f>+VLOOKUP($X295,Vector!$A:$P,2,0)</f>
        <v>#N/A</v>
      </c>
      <c r="L295" s="59" t="e">
        <f>VLOOKUP(VLOOKUP($X295,Vector!$A:$P,5,0),Catalogos!K:L,2,0)</f>
        <v>#N/A</v>
      </c>
      <c r="M295" s="55" t="str">
        <f>IFERROR(VLOOKUP($F295,Catalogos!$A:$B,2,0),"VII")</f>
        <v>VII</v>
      </c>
      <c r="N295" s="58" t="e">
        <f>VLOOKUP(MIN(IFERROR(VLOOKUP(T295,Catalogos!$F:$G,2,0),200),IFERROR(VLOOKUP(U295,Catalogos!$F:$G,2,0),200),IFERROR(VLOOKUP(V295,Catalogos!$F:$G,2,0),200),IFERROR(VLOOKUP(W295,Catalogos!$F:$G,2,0),200)),Catalogos!$G$30:$H$57,2,0)</f>
        <v>#N/A</v>
      </c>
      <c r="O295" s="55" t="e">
        <f>VLOOKUP($F295,Catalogos!$A:$C,3,0)</f>
        <v>#N/A</v>
      </c>
      <c r="P295" s="14" t="e">
        <f t="shared" si="8"/>
        <v>#N/A</v>
      </c>
      <c r="Q295" s="20">
        <f t="shared" si="9"/>
        <v>0</v>
      </c>
      <c r="R295" s="20" t="e">
        <f t="shared" si="10"/>
        <v>#N/A</v>
      </c>
      <c r="S295" s="20" t="s">
        <v>194</v>
      </c>
      <c r="T295" s="67" t="e">
        <f>VLOOKUP($X295,Vector!$A:$I,6,0)</f>
        <v>#N/A</v>
      </c>
      <c r="U295" s="67" t="e">
        <f>VLOOKUP($X295,Vector!$A:$I,7,0)</f>
        <v>#N/A</v>
      </c>
      <c r="V295" s="67" t="e">
        <f>VLOOKUP($X295,Vector!$A:$I,8,0)</f>
        <v>#N/A</v>
      </c>
      <c r="W295" s="67" t="e">
        <f>VLOOKUP($X295,Vector!$A:$I,9,0)</f>
        <v>#N/A</v>
      </c>
      <c r="X295" s="13" t="str">
        <f t="shared" si="11"/>
        <v/>
      </c>
    </row>
    <row r="296" spans="10:24" x14ac:dyDescent="0.25">
      <c r="J296" s="59" t="e">
        <f>+VLOOKUP($X296,Vector!$A:$P,4,0)-$A296</f>
        <v>#N/A</v>
      </c>
      <c r="K296" s="59" t="e">
        <f>+VLOOKUP($X296,Vector!$A:$P,2,0)</f>
        <v>#N/A</v>
      </c>
      <c r="L296" s="59" t="e">
        <f>VLOOKUP(VLOOKUP($X296,Vector!$A:$P,5,0),Catalogos!K:L,2,0)</f>
        <v>#N/A</v>
      </c>
      <c r="M296" s="55" t="str">
        <f>IFERROR(VLOOKUP($F296,Catalogos!$A:$B,2,0),"VII")</f>
        <v>VII</v>
      </c>
      <c r="N296" s="58" t="e">
        <f>VLOOKUP(MIN(IFERROR(VLOOKUP(T296,Catalogos!$F:$G,2,0),200),IFERROR(VLOOKUP(U296,Catalogos!$F:$G,2,0),200),IFERROR(VLOOKUP(V296,Catalogos!$F:$G,2,0),200),IFERROR(VLOOKUP(W296,Catalogos!$F:$G,2,0),200)),Catalogos!$G$30:$H$57,2,0)</f>
        <v>#N/A</v>
      </c>
      <c r="O296" s="55" t="e">
        <f>VLOOKUP($F296,Catalogos!$A:$C,3,0)</f>
        <v>#N/A</v>
      </c>
      <c r="P296" s="14" t="e">
        <f t="shared" si="8"/>
        <v>#N/A</v>
      </c>
      <c r="Q296" s="20">
        <f t="shared" si="9"/>
        <v>0</v>
      </c>
      <c r="R296" s="20" t="e">
        <f t="shared" si="10"/>
        <v>#N/A</v>
      </c>
      <c r="S296" s="20" t="s">
        <v>194</v>
      </c>
      <c r="T296" s="67" t="e">
        <f>VLOOKUP($X296,Vector!$A:$I,6,0)</f>
        <v>#N/A</v>
      </c>
      <c r="U296" s="67" t="e">
        <f>VLOOKUP($X296,Vector!$A:$I,7,0)</f>
        <v>#N/A</v>
      </c>
      <c r="V296" s="67" t="e">
        <f>VLOOKUP($X296,Vector!$A:$I,8,0)</f>
        <v>#N/A</v>
      </c>
      <c r="W296" s="67" t="e">
        <f>VLOOKUP($X296,Vector!$A:$I,9,0)</f>
        <v>#N/A</v>
      </c>
      <c r="X296" s="13" t="str">
        <f t="shared" si="11"/>
        <v/>
      </c>
    </row>
    <row r="297" spans="10:24" x14ac:dyDescent="0.25">
      <c r="J297" s="59" t="e">
        <f>+VLOOKUP($X297,Vector!$A:$P,4,0)-$A297</f>
        <v>#N/A</v>
      </c>
      <c r="K297" s="59" t="e">
        <f>+VLOOKUP($X297,Vector!$A:$P,2,0)</f>
        <v>#N/A</v>
      </c>
      <c r="L297" s="59" t="e">
        <f>VLOOKUP(VLOOKUP($X297,Vector!$A:$P,5,0),Catalogos!K:L,2,0)</f>
        <v>#N/A</v>
      </c>
      <c r="M297" s="55" t="str">
        <f>IFERROR(VLOOKUP($F297,Catalogos!$A:$B,2,0),"VII")</f>
        <v>VII</v>
      </c>
      <c r="N297" s="58" t="e">
        <f>VLOOKUP(MIN(IFERROR(VLOOKUP(T297,Catalogos!$F:$G,2,0),200),IFERROR(VLOOKUP(U297,Catalogos!$F:$G,2,0),200),IFERROR(VLOOKUP(V297,Catalogos!$F:$G,2,0),200),IFERROR(VLOOKUP(W297,Catalogos!$F:$G,2,0),200)),Catalogos!$G$30:$H$57,2,0)</f>
        <v>#N/A</v>
      </c>
      <c r="O297" s="55" t="e">
        <f>VLOOKUP($F297,Catalogos!$A:$C,3,0)</f>
        <v>#N/A</v>
      </c>
      <c r="P297" s="14" t="e">
        <f t="shared" si="8"/>
        <v>#N/A</v>
      </c>
      <c r="Q297" s="20">
        <f t="shared" si="9"/>
        <v>0</v>
      </c>
      <c r="R297" s="20" t="e">
        <f t="shared" si="10"/>
        <v>#N/A</v>
      </c>
      <c r="S297" s="20" t="s">
        <v>194</v>
      </c>
      <c r="T297" s="67" t="e">
        <f>VLOOKUP($X297,Vector!$A:$I,6,0)</f>
        <v>#N/A</v>
      </c>
      <c r="U297" s="67" t="e">
        <f>VLOOKUP($X297,Vector!$A:$I,7,0)</f>
        <v>#N/A</v>
      </c>
      <c r="V297" s="67" t="e">
        <f>VLOOKUP($X297,Vector!$A:$I,8,0)</f>
        <v>#N/A</v>
      </c>
      <c r="W297" s="67" t="e">
        <f>VLOOKUP($X297,Vector!$A:$I,9,0)</f>
        <v>#N/A</v>
      </c>
      <c r="X297" s="13" t="str">
        <f t="shared" si="11"/>
        <v/>
      </c>
    </row>
    <row r="298" spans="10:24" x14ac:dyDescent="0.25">
      <c r="J298" s="59" t="e">
        <f>+VLOOKUP($X298,Vector!$A:$P,4,0)-$A298</f>
        <v>#N/A</v>
      </c>
      <c r="K298" s="59" t="e">
        <f>+VLOOKUP($X298,Vector!$A:$P,2,0)</f>
        <v>#N/A</v>
      </c>
      <c r="L298" s="59" t="e">
        <f>VLOOKUP(VLOOKUP($X298,Vector!$A:$P,5,0),Catalogos!K:L,2,0)</f>
        <v>#N/A</v>
      </c>
      <c r="M298" s="55" t="str">
        <f>IFERROR(VLOOKUP($F298,Catalogos!$A:$B,2,0),"VII")</f>
        <v>VII</v>
      </c>
      <c r="N298" s="58" t="e">
        <f>VLOOKUP(MIN(IFERROR(VLOOKUP(T298,Catalogos!$F:$G,2,0),200),IFERROR(VLOOKUP(U298,Catalogos!$F:$G,2,0),200),IFERROR(VLOOKUP(V298,Catalogos!$F:$G,2,0),200),IFERROR(VLOOKUP(W298,Catalogos!$F:$G,2,0),200)),Catalogos!$G$30:$H$57,2,0)</f>
        <v>#N/A</v>
      </c>
      <c r="O298" s="55" t="e">
        <f>VLOOKUP($F298,Catalogos!$A:$C,3,0)</f>
        <v>#N/A</v>
      </c>
      <c r="P298" s="14" t="e">
        <f t="shared" si="8"/>
        <v>#N/A</v>
      </c>
      <c r="Q298" s="20">
        <f t="shared" si="9"/>
        <v>0</v>
      </c>
      <c r="R298" s="20" t="e">
        <f t="shared" si="10"/>
        <v>#N/A</v>
      </c>
      <c r="S298" s="20" t="s">
        <v>194</v>
      </c>
      <c r="T298" s="67" t="e">
        <f>VLOOKUP($X298,Vector!$A:$I,6,0)</f>
        <v>#N/A</v>
      </c>
      <c r="U298" s="67" t="e">
        <f>VLOOKUP($X298,Vector!$A:$I,7,0)</f>
        <v>#N/A</v>
      </c>
      <c r="V298" s="67" t="e">
        <f>VLOOKUP($X298,Vector!$A:$I,8,0)</f>
        <v>#N/A</v>
      </c>
      <c r="W298" s="67" t="e">
        <f>VLOOKUP($X298,Vector!$A:$I,9,0)</f>
        <v>#N/A</v>
      </c>
      <c r="X298" s="13" t="str">
        <f t="shared" si="11"/>
        <v/>
      </c>
    </row>
    <row r="299" spans="10:24" x14ac:dyDescent="0.25">
      <c r="J299" s="59" t="e">
        <f>+VLOOKUP($X299,Vector!$A:$P,4,0)-$A299</f>
        <v>#N/A</v>
      </c>
      <c r="K299" s="59" t="e">
        <f>+VLOOKUP($X299,Vector!$A:$P,2,0)</f>
        <v>#N/A</v>
      </c>
      <c r="L299" s="59" t="e">
        <f>VLOOKUP(VLOOKUP($X299,Vector!$A:$P,5,0),Catalogos!K:L,2,0)</f>
        <v>#N/A</v>
      </c>
      <c r="M299" s="55" t="str">
        <f>IFERROR(VLOOKUP($F299,Catalogos!$A:$B,2,0),"VII")</f>
        <v>VII</v>
      </c>
      <c r="N299" s="58" t="e">
        <f>VLOOKUP(MIN(IFERROR(VLOOKUP(T299,Catalogos!$F:$G,2,0),200),IFERROR(VLOOKUP(U299,Catalogos!$F:$G,2,0),200),IFERROR(VLOOKUP(V299,Catalogos!$F:$G,2,0),200),IFERROR(VLOOKUP(W299,Catalogos!$F:$G,2,0),200)),Catalogos!$G$30:$H$57,2,0)</f>
        <v>#N/A</v>
      </c>
      <c r="O299" s="55" t="e">
        <f>VLOOKUP($F299,Catalogos!$A:$C,3,0)</f>
        <v>#N/A</v>
      </c>
      <c r="P299" s="14" t="e">
        <f t="shared" si="8"/>
        <v>#N/A</v>
      </c>
      <c r="Q299" s="20">
        <f t="shared" si="9"/>
        <v>0</v>
      </c>
      <c r="R299" s="20" t="e">
        <f t="shared" si="10"/>
        <v>#N/A</v>
      </c>
      <c r="S299" s="20" t="s">
        <v>194</v>
      </c>
      <c r="T299" s="67" t="e">
        <f>VLOOKUP($X299,Vector!$A:$I,6,0)</f>
        <v>#N/A</v>
      </c>
      <c r="U299" s="67" t="e">
        <f>VLOOKUP($X299,Vector!$A:$I,7,0)</f>
        <v>#N/A</v>
      </c>
      <c r="V299" s="67" t="e">
        <f>VLOOKUP($X299,Vector!$A:$I,8,0)</f>
        <v>#N/A</v>
      </c>
      <c r="W299" s="67" t="e">
        <f>VLOOKUP($X299,Vector!$A:$I,9,0)</f>
        <v>#N/A</v>
      </c>
      <c r="X299" s="13" t="str">
        <f t="shared" si="11"/>
        <v/>
      </c>
    </row>
    <row r="300" spans="10:24" x14ac:dyDescent="0.25">
      <c r="J300" s="59" t="e">
        <f>+VLOOKUP($X300,Vector!$A:$P,4,0)-$A300</f>
        <v>#N/A</v>
      </c>
      <c r="K300" s="59" t="e">
        <f>+VLOOKUP($X300,Vector!$A:$P,2,0)</f>
        <v>#N/A</v>
      </c>
      <c r="L300" s="59" t="e">
        <f>VLOOKUP(VLOOKUP($X300,Vector!$A:$P,5,0),Catalogos!K:L,2,0)</f>
        <v>#N/A</v>
      </c>
      <c r="M300" s="55" t="str">
        <f>IFERROR(VLOOKUP($F300,Catalogos!$A:$B,2,0),"VII")</f>
        <v>VII</v>
      </c>
      <c r="N300" s="58" t="e">
        <f>VLOOKUP(MIN(IFERROR(VLOOKUP(T300,Catalogos!$F:$G,2,0),200),IFERROR(VLOOKUP(U300,Catalogos!$F:$G,2,0),200),IFERROR(VLOOKUP(V300,Catalogos!$F:$G,2,0),200),IFERROR(VLOOKUP(W300,Catalogos!$F:$G,2,0),200)),Catalogos!$G$30:$H$57,2,0)</f>
        <v>#N/A</v>
      </c>
      <c r="O300" s="55" t="e">
        <f>VLOOKUP($F300,Catalogos!$A:$C,3,0)</f>
        <v>#N/A</v>
      </c>
      <c r="P300" s="14" t="e">
        <f t="shared" si="8"/>
        <v>#N/A</v>
      </c>
      <c r="Q300" s="20">
        <f t="shared" si="9"/>
        <v>0</v>
      </c>
      <c r="R300" s="20" t="e">
        <f t="shared" si="10"/>
        <v>#N/A</v>
      </c>
      <c r="S300" s="20" t="s">
        <v>194</v>
      </c>
      <c r="T300" s="67" t="e">
        <f>VLOOKUP($X300,Vector!$A:$I,6,0)</f>
        <v>#N/A</v>
      </c>
      <c r="U300" s="67" t="e">
        <f>VLOOKUP($X300,Vector!$A:$I,7,0)</f>
        <v>#N/A</v>
      </c>
      <c r="V300" s="67" t="e">
        <f>VLOOKUP($X300,Vector!$A:$I,8,0)</f>
        <v>#N/A</v>
      </c>
      <c r="W300" s="67" t="e">
        <f>VLOOKUP($X300,Vector!$A:$I,9,0)</f>
        <v>#N/A</v>
      </c>
      <c r="X300" s="13" t="str">
        <f t="shared" si="11"/>
        <v/>
      </c>
    </row>
    <row r="301" spans="10:24" x14ac:dyDescent="0.25">
      <c r="J301" s="59" t="e">
        <f>+VLOOKUP($X301,Vector!$A:$P,4,0)-$A301</f>
        <v>#N/A</v>
      </c>
      <c r="K301" s="59" t="e">
        <f>+VLOOKUP($X301,Vector!$A:$P,2,0)</f>
        <v>#N/A</v>
      </c>
      <c r="L301" s="59" t="e">
        <f>VLOOKUP(VLOOKUP($X301,Vector!$A:$P,5,0),Catalogos!K:L,2,0)</f>
        <v>#N/A</v>
      </c>
      <c r="M301" s="55" t="str">
        <f>IFERROR(VLOOKUP($F301,Catalogos!$A:$B,2,0),"VII")</f>
        <v>VII</v>
      </c>
      <c r="N301" s="58" t="e">
        <f>VLOOKUP(MIN(IFERROR(VLOOKUP(T301,Catalogos!$F:$G,2,0),200),IFERROR(VLOOKUP(U301,Catalogos!$F:$G,2,0),200),IFERROR(VLOOKUP(V301,Catalogos!$F:$G,2,0),200),IFERROR(VLOOKUP(W301,Catalogos!$F:$G,2,0),200)),Catalogos!$G$30:$H$57,2,0)</f>
        <v>#N/A</v>
      </c>
      <c r="O301" s="55" t="e">
        <f>VLOOKUP($F301,Catalogos!$A:$C,3,0)</f>
        <v>#N/A</v>
      </c>
      <c r="P301" s="14" t="e">
        <f t="shared" si="8"/>
        <v>#N/A</v>
      </c>
      <c r="Q301" s="20">
        <f t="shared" si="9"/>
        <v>0</v>
      </c>
      <c r="R301" s="20" t="e">
        <f t="shared" si="10"/>
        <v>#N/A</v>
      </c>
      <c r="S301" s="20" t="s">
        <v>194</v>
      </c>
      <c r="T301" s="67" t="e">
        <f>VLOOKUP($X301,Vector!$A:$I,6,0)</f>
        <v>#N/A</v>
      </c>
      <c r="U301" s="67" t="e">
        <f>VLOOKUP($X301,Vector!$A:$I,7,0)</f>
        <v>#N/A</v>
      </c>
      <c r="V301" s="67" t="e">
        <f>VLOOKUP($X301,Vector!$A:$I,8,0)</f>
        <v>#N/A</v>
      </c>
      <c r="W301" s="67" t="e">
        <f>VLOOKUP($X301,Vector!$A:$I,9,0)</f>
        <v>#N/A</v>
      </c>
      <c r="X301" s="13" t="str">
        <f t="shared" si="11"/>
        <v/>
      </c>
    </row>
    <row r="302" spans="10:24" x14ac:dyDescent="0.25">
      <c r="J302" s="59" t="e">
        <f>+VLOOKUP($X302,Vector!$A:$P,4,0)-$A302</f>
        <v>#N/A</v>
      </c>
      <c r="K302" s="59" t="e">
        <f>+VLOOKUP($X302,Vector!$A:$P,2,0)</f>
        <v>#N/A</v>
      </c>
      <c r="L302" s="59" t="e">
        <f>VLOOKUP(VLOOKUP($X302,Vector!$A:$P,5,0),Catalogos!K:L,2,0)</f>
        <v>#N/A</v>
      </c>
      <c r="M302" s="55" t="str">
        <f>IFERROR(VLOOKUP($F302,Catalogos!$A:$B,2,0),"VII")</f>
        <v>VII</v>
      </c>
      <c r="N302" s="58" t="e">
        <f>VLOOKUP(MIN(IFERROR(VLOOKUP(T302,Catalogos!$F:$G,2,0),200),IFERROR(VLOOKUP(U302,Catalogos!$F:$G,2,0),200),IFERROR(VLOOKUP(V302,Catalogos!$F:$G,2,0),200),IFERROR(VLOOKUP(W302,Catalogos!$F:$G,2,0),200)),Catalogos!$G$30:$H$57,2,0)</f>
        <v>#N/A</v>
      </c>
      <c r="O302" s="55" t="e">
        <f>VLOOKUP($F302,Catalogos!$A:$C,3,0)</f>
        <v>#N/A</v>
      </c>
      <c r="P302" s="14" t="e">
        <f t="shared" si="8"/>
        <v>#N/A</v>
      </c>
      <c r="Q302" s="20">
        <f t="shared" si="9"/>
        <v>0</v>
      </c>
      <c r="R302" s="20" t="e">
        <f t="shared" si="10"/>
        <v>#N/A</v>
      </c>
      <c r="S302" s="20" t="s">
        <v>194</v>
      </c>
      <c r="T302" s="67" t="e">
        <f>VLOOKUP($X302,Vector!$A:$I,6,0)</f>
        <v>#N/A</v>
      </c>
      <c r="U302" s="67" t="e">
        <f>VLOOKUP($X302,Vector!$A:$I,7,0)</f>
        <v>#N/A</v>
      </c>
      <c r="V302" s="67" t="e">
        <f>VLOOKUP($X302,Vector!$A:$I,8,0)</f>
        <v>#N/A</v>
      </c>
      <c r="W302" s="67" t="e">
        <f>VLOOKUP($X302,Vector!$A:$I,9,0)</f>
        <v>#N/A</v>
      </c>
      <c r="X302" s="13" t="str">
        <f t="shared" si="11"/>
        <v/>
      </c>
    </row>
    <row r="303" spans="10:24" x14ac:dyDescent="0.25">
      <c r="J303" s="59" t="e">
        <f>+VLOOKUP($X303,Vector!$A:$P,4,0)-$A303</f>
        <v>#N/A</v>
      </c>
      <c r="K303" s="59" t="e">
        <f>+VLOOKUP($X303,Vector!$A:$P,2,0)</f>
        <v>#N/A</v>
      </c>
      <c r="L303" s="59" t="e">
        <f>VLOOKUP(VLOOKUP($X303,Vector!$A:$P,5,0),Catalogos!K:L,2,0)</f>
        <v>#N/A</v>
      </c>
      <c r="M303" s="55" t="str">
        <f>IFERROR(VLOOKUP($F303,Catalogos!$A:$B,2,0),"VII")</f>
        <v>VII</v>
      </c>
      <c r="N303" s="58" t="e">
        <f>VLOOKUP(MIN(IFERROR(VLOOKUP(T303,Catalogos!$F:$G,2,0),200),IFERROR(VLOOKUP(U303,Catalogos!$F:$G,2,0),200),IFERROR(VLOOKUP(V303,Catalogos!$F:$G,2,0),200),IFERROR(VLOOKUP(W303,Catalogos!$F:$G,2,0),200)),Catalogos!$G$30:$H$57,2,0)</f>
        <v>#N/A</v>
      </c>
      <c r="O303" s="55" t="e">
        <f>VLOOKUP($F303,Catalogos!$A:$C,3,0)</f>
        <v>#N/A</v>
      </c>
      <c r="P303" s="14" t="e">
        <f t="shared" ref="P303:P366" si="12">+K303*D303</f>
        <v>#N/A</v>
      </c>
      <c r="Q303" s="20">
        <f t="shared" ref="Q303:Q366" si="13">+H303-A303</f>
        <v>0</v>
      </c>
      <c r="R303" s="20" t="e">
        <f t="shared" ref="R303:R366" si="14">+J303-A303</f>
        <v>#N/A</v>
      </c>
      <c r="S303" s="20" t="s">
        <v>194</v>
      </c>
      <c r="T303" s="67" t="e">
        <f>VLOOKUP($X303,Vector!$A:$I,6,0)</f>
        <v>#N/A</v>
      </c>
      <c r="U303" s="67" t="e">
        <f>VLOOKUP($X303,Vector!$A:$I,7,0)</f>
        <v>#N/A</v>
      </c>
      <c r="V303" s="67" t="e">
        <f>VLOOKUP($X303,Vector!$A:$I,8,0)</f>
        <v>#N/A</v>
      </c>
      <c r="W303" s="67" t="e">
        <f>VLOOKUP($X303,Vector!$A:$I,9,0)</f>
        <v>#N/A</v>
      </c>
      <c r="X303" s="13" t="str">
        <f t="shared" ref="X303:X366" si="15">E303&amp;F303&amp;G303</f>
        <v/>
      </c>
    </row>
    <row r="304" spans="10:24" x14ac:dyDescent="0.25">
      <c r="J304" s="59" t="e">
        <f>+VLOOKUP($X304,Vector!$A:$P,4,0)-$A304</f>
        <v>#N/A</v>
      </c>
      <c r="K304" s="59" t="e">
        <f>+VLOOKUP($X304,Vector!$A:$P,2,0)</f>
        <v>#N/A</v>
      </c>
      <c r="L304" s="59" t="e">
        <f>VLOOKUP(VLOOKUP($X304,Vector!$A:$P,5,0),Catalogos!K:L,2,0)</f>
        <v>#N/A</v>
      </c>
      <c r="M304" s="55" t="str">
        <f>IFERROR(VLOOKUP($F304,Catalogos!$A:$B,2,0),"VII")</f>
        <v>VII</v>
      </c>
      <c r="N304" s="58" t="e">
        <f>VLOOKUP(MIN(IFERROR(VLOOKUP(T304,Catalogos!$F:$G,2,0),200),IFERROR(VLOOKUP(U304,Catalogos!$F:$G,2,0),200),IFERROR(VLOOKUP(V304,Catalogos!$F:$G,2,0),200),IFERROR(VLOOKUP(W304,Catalogos!$F:$G,2,0),200)),Catalogos!$G$30:$H$57,2,0)</f>
        <v>#N/A</v>
      </c>
      <c r="O304" s="55" t="e">
        <f>VLOOKUP($F304,Catalogos!$A:$C,3,0)</f>
        <v>#N/A</v>
      </c>
      <c r="P304" s="14" t="e">
        <f t="shared" si="12"/>
        <v>#N/A</v>
      </c>
      <c r="Q304" s="20">
        <f t="shared" si="13"/>
        <v>0</v>
      </c>
      <c r="R304" s="20" t="e">
        <f t="shared" si="14"/>
        <v>#N/A</v>
      </c>
      <c r="S304" s="20" t="s">
        <v>194</v>
      </c>
      <c r="T304" s="67" t="e">
        <f>VLOOKUP($X304,Vector!$A:$I,6,0)</f>
        <v>#N/A</v>
      </c>
      <c r="U304" s="67" t="e">
        <f>VLOOKUP($X304,Vector!$A:$I,7,0)</f>
        <v>#N/A</v>
      </c>
      <c r="V304" s="67" t="e">
        <f>VLOOKUP($X304,Vector!$A:$I,8,0)</f>
        <v>#N/A</v>
      </c>
      <c r="W304" s="67" t="e">
        <f>VLOOKUP($X304,Vector!$A:$I,9,0)</f>
        <v>#N/A</v>
      </c>
      <c r="X304" s="13" t="str">
        <f t="shared" si="15"/>
        <v/>
      </c>
    </row>
    <row r="305" spans="10:24" x14ac:dyDescent="0.25">
      <c r="J305" s="59" t="e">
        <f>+VLOOKUP($X305,Vector!$A:$P,4,0)-$A305</f>
        <v>#N/A</v>
      </c>
      <c r="K305" s="59" t="e">
        <f>+VLOOKUP($X305,Vector!$A:$P,2,0)</f>
        <v>#N/A</v>
      </c>
      <c r="L305" s="59" t="e">
        <f>VLOOKUP(VLOOKUP($X305,Vector!$A:$P,5,0),Catalogos!K:L,2,0)</f>
        <v>#N/A</v>
      </c>
      <c r="M305" s="55" t="str">
        <f>IFERROR(VLOOKUP($F305,Catalogos!$A:$B,2,0),"VII")</f>
        <v>VII</v>
      </c>
      <c r="N305" s="58" t="e">
        <f>VLOOKUP(MIN(IFERROR(VLOOKUP(T305,Catalogos!$F:$G,2,0),200),IFERROR(VLOOKUP(U305,Catalogos!$F:$G,2,0),200),IFERROR(VLOOKUP(V305,Catalogos!$F:$G,2,0),200),IFERROR(VLOOKUP(W305,Catalogos!$F:$G,2,0),200)),Catalogos!$G$30:$H$57,2,0)</f>
        <v>#N/A</v>
      </c>
      <c r="O305" s="55" t="e">
        <f>VLOOKUP($F305,Catalogos!$A:$C,3,0)</f>
        <v>#N/A</v>
      </c>
      <c r="P305" s="14" t="e">
        <f t="shared" si="12"/>
        <v>#N/A</v>
      </c>
      <c r="Q305" s="20">
        <f t="shared" si="13"/>
        <v>0</v>
      </c>
      <c r="R305" s="20" t="e">
        <f t="shared" si="14"/>
        <v>#N/A</v>
      </c>
      <c r="S305" s="20" t="s">
        <v>194</v>
      </c>
      <c r="T305" s="67" t="e">
        <f>VLOOKUP($X305,Vector!$A:$I,6,0)</f>
        <v>#N/A</v>
      </c>
      <c r="U305" s="67" t="e">
        <f>VLOOKUP($X305,Vector!$A:$I,7,0)</f>
        <v>#N/A</v>
      </c>
      <c r="V305" s="67" t="e">
        <f>VLOOKUP($X305,Vector!$A:$I,8,0)</f>
        <v>#N/A</v>
      </c>
      <c r="W305" s="67" t="e">
        <f>VLOOKUP($X305,Vector!$A:$I,9,0)</f>
        <v>#N/A</v>
      </c>
      <c r="X305" s="13" t="str">
        <f t="shared" si="15"/>
        <v/>
      </c>
    </row>
    <row r="306" spans="10:24" x14ac:dyDescent="0.25">
      <c r="J306" s="59" t="e">
        <f>+VLOOKUP($X306,Vector!$A:$P,4,0)-$A306</f>
        <v>#N/A</v>
      </c>
      <c r="K306" s="59" t="e">
        <f>+VLOOKUP($X306,Vector!$A:$P,2,0)</f>
        <v>#N/A</v>
      </c>
      <c r="L306" s="59" t="e">
        <f>VLOOKUP(VLOOKUP($X306,Vector!$A:$P,5,0),Catalogos!K:L,2,0)</f>
        <v>#N/A</v>
      </c>
      <c r="M306" s="55" t="str">
        <f>IFERROR(VLOOKUP($F306,Catalogos!$A:$B,2,0),"VII")</f>
        <v>VII</v>
      </c>
      <c r="N306" s="58" t="e">
        <f>VLOOKUP(MIN(IFERROR(VLOOKUP(T306,Catalogos!$F:$G,2,0),200),IFERROR(VLOOKUP(U306,Catalogos!$F:$G,2,0),200),IFERROR(VLOOKUP(V306,Catalogos!$F:$G,2,0),200),IFERROR(VLOOKUP(W306,Catalogos!$F:$G,2,0),200)),Catalogos!$G$30:$H$57,2,0)</f>
        <v>#N/A</v>
      </c>
      <c r="O306" s="55" t="e">
        <f>VLOOKUP($F306,Catalogos!$A:$C,3,0)</f>
        <v>#N/A</v>
      </c>
      <c r="P306" s="14" t="e">
        <f t="shared" si="12"/>
        <v>#N/A</v>
      </c>
      <c r="Q306" s="20">
        <f t="shared" si="13"/>
        <v>0</v>
      </c>
      <c r="R306" s="20" t="e">
        <f t="shared" si="14"/>
        <v>#N/A</v>
      </c>
      <c r="S306" s="20" t="s">
        <v>194</v>
      </c>
      <c r="T306" s="67" t="e">
        <f>VLOOKUP($X306,Vector!$A:$I,6,0)</f>
        <v>#N/A</v>
      </c>
      <c r="U306" s="67" t="e">
        <f>VLOOKUP($X306,Vector!$A:$I,7,0)</f>
        <v>#N/A</v>
      </c>
      <c r="V306" s="67" t="e">
        <f>VLOOKUP($X306,Vector!$A:$I,8,0)</f>
        <v>#N/A</v>
      </c>
      <c r="W306" s="67" t="e">
        <f>VLOOKUP($X306,Vector!$A:$I,9,0)</f>
        <v>#N/A</v>
      </c>
      <c r="X306" s="13" t="str">
        <f t="shared" si="15"/>
        <v/>
      </c>
    </row>
    <row r="307" spans="10:24" x14ac:dyDescent="0.25">
      <c r="J307" s="59" t="e">
        <f>+VLOOKUP($X307,Vector!$A:$P,4,0)-$A307</f>
        <v>#N/A</v>
      </c>
      <c r="K307" s="59" t="e">
        <f>+VLOOKUP($X307,Vector!$A:$P,2,0)</f>
        <v>#N/A</v>
      </c>
      <c r="L307" s="59" t="e">
        <f>VLOOKUP(VLOOKUP($X307,Vector!$A:$P,5,0),Catalogos!K:L,2,0)</f>
        <v>#N/A</v>
      </c>
      <c r="M307" s="55" t="str">
        <f>IFERROR(VLOOKUP($F307,Catalogos!$A:$B,2,0),"VII")</f>
        <v>VII</v>
      </c>
      <c r="N307" s="58" t="e">
        <f>VLOOKUP(MIN(IFERROR(VLOOKUP(T307,Catalogos!$F:$G,2,0),200),IFERROR(VLOOKUP(U307,Catalogos!$F:$G,2,0),200),IFERROR(VLOOKUP(V307,Catalogos!$F:$G,2,0),200),IFERROR(VLOOKUP(W307,Catalogos!$F:$G,2,0),200)),Catalogos!$G$30:$H$57,2,0)</f>
        <v>#N/A</v>
      </c>
      <c r="O307" s="55" t="e">
        <f>VLOOKUP($F307,Catalogos!$A:$C,3,0)</f>
        <v>#N/A</v>
      </c>
      <c r="P307" s="14" t="e">
        <f t="shared" si="12"/>
        <v>#N/A</v>
      </c>
      <c r="Q307" s="20">
        <f t="shared" si="13"/>
        <v>0</v>
      </c>
      <c r="R307" s="20" t="e">
        <f t="shared" si="14"/>
        <v>#N/A</v>
      </c>
      <c r="S307" s="20" t="s">
        <v>194</v>
      </c>
      <c r="T307" s="67" t="e">
        <f>VLOOKUP($X307,Vector!$A:$I,6,0)</f>
        <v>#N/A</v>
      </c>
      <c r="U307" s="67" t="e">
        <f>VLOOKUP($X307,Vector!$A:$I,7,0)</f>
        <v>#N/A</v>
      </c>
      <c r="V307" s="67" t="e">
        <f>VLOOKUP($X307,Vector!$A:$I,8,0)</f>
        <v>#N/A</v>
      </c>
      <c r="W307" s="67" t="e">
        <f>VLOOKUP($X307,Vector!$A:$I,9,0)</f>
        <v>#N/A</v>
      </c>
      <c r="X307" s="13" t="str">
        <f t="shared" si="15"/>
        <v/>
      </c>
    </row>
    <row r="308" spans="10:24" x14ac:dyDescent="0.25">
      <c r="J308" s="59" t="e">
        <f>+VLOOKUP($X308,Vector!$A:$P,4,0)-$A308</f>
        <v>#N/A</v>
      </c>
      <c r="K308" s="59" t="e">
        <f>+VLOOKUP($X308,Vector!$A:$P,2,0)</f>
        <v>#N/A</v>
      </c>
      <c r="L308" s="59" t="e">
        <f>VLOOKUP(VLOOKUP($X308,Vector!$A:$P,5,0),Catalogos!K:L,2,0)</f>
        <v>#N/A</v>
      </c>
      <c r="M308" s="55" t="str">
        <f>IFERROR(VLOOKUP($F308,Catalogos!$A:$B,2,0),"VII")</f>
        <v>VII</v>
      </c>
      <c r="N308" s="58" t="e">
        <f>VLOOKUP(MIN(IFERROR(VLOOKUP(T308,Catalogos!$F:$G,2,0),200),IFERROR(VLOOKUP(U308,Catalogos!$F:$G,2,0),200),IFERROR(VLOOKUP(V308,Catalogos!$F:$G,2,0),200),IFERROR(VLOOKUP(W308,Catalogos!$F:$G,2,0),200)),Catalogos!$G$30:$H$57,2,0)</f>
        <v>#N/A</v>
      </c>
      <c r="O308" s="55" t="e">
        <f>VLOOKUP($F308,Catalogos!$A:$C,3,0)</f>
        <v>#N/A</v>
      </c>
      <c r="P308" s="14" t="e">
        <f t="shared" si="12"/>
        <v>#N/A</v>
      </c>
      <c r="Q308" s="20">
        <f t="shared" si="13"/>
        <v>0</v>
      </c>
      <c r="R308" s="20" t="e">
        <f t="shared" si="14"/>
        <v>#N/A</v>
      </c>
      <c r="S308" s="20" t="s">
        <v>194</v>
      </c>
      <c r="T308" s="67" t="e">
        <f>VLOOKUP($X308,Vector!$A:$I,6,0)</f>
        <v>#N/A</v>
      </c>
      <c r="U308" s="67" t="e">
        <f>VLOOKUP($X308,Vector!$A:$I,7,0)</f>
        <v>#N/A</v>
      </c>
      <c r="V308" s="67" t="e">
        <f>VLOOKUP($X308,Vector!$A:$I,8,0)</f>
        <v>#N/A</v>
      </c>
      <c r="W308" s="67" t="e">
        <f>VLOOKUP($X308,Vector!$A:$I,9,0)</f>
        <v>#N/A</v>
      </c>
      <c r="X308" s="13" t="str">
        <f t="shared" si="15"/>
        <v/>
      </c>
    </row>
    <row r="309" spans="10:24" x14ac:dyDescent="0.25">
      <c r="J309" s="59" t="e">
        <f>+VLOOKUP($X309,Vector!$A:$P,4,0)-$A309</f>
        <v>#N/A</v>
      </c>
      <c r="K309" s="59" t="e">
        <f>+VLOOKUP($X309,Vector!$A:$P,2,0)</f>
        <v>#N/A</v>
      </c>
      <c r="L309" s="59" t="e">
        <f>VLOOKUP(VLOOKUP($X309,Vector!$A:$P,5,0),Catalogos!K:L,2,0)</f>
        <v>#N/A</v>
      </c>
      <c r="M309" s="55" t="str">
        <f>IFERROR(VLOOKUP($F309,Catalogos!$A:$B,2,0),"VII")</f>
        <v>VII</v>
      </c>
      <c r="N309" s="58" t="e">
        <f>VLOOKUP(MIN(IFERROR(VLOOKUP(T309,Catalogos!$F:$G,2,0),200),IFERROR(VLOOKUP(U309,Catalogos!$F:$G,2,0),200),IFERROR(VLOOKUP(V309,Catalogos!$F:$G,2,0),200),IFERROR(VLOOKUP(W309,Catalogos!$F:$G,2,0),200)),Catalogos!$G$30:$H$57,2,0)</f>
        <v>#N/A</v>
      </c>
      <c r="O309" s="55" t="e">
        <f>VLOOKUP($F309,Catalogos!$A:$C,3,0)</f>
        <v>#N/A</v>
      </c>
      <c r="P309" s="14" t="e">
        <f t="shared" si="12"/>
        <v>#N/A</v>
      </c>
      <c r="Q309" s="20">
        <f t="shared" si="13"/>
        <v>0</v>
      </c>
      <c r="R309" s="20" t="e">
        <f t="shared" si="14"/>
        <v>#N/A</v>
      </c>
      <c r="S309" s="20" t="s">
        <v>194</v>
      </c>
      <c r="T309" s="67" t="e">
        <f>VLOOKUP($X309,Vector!$A:$I,6,0)</f>
        <v>#N/A</v>
      </c>
      <c r="U309" s="67" t="e">
        <f>VLOOKUP($X309,Vector!$A:$I,7,0)</f>
        <v>#N/A</v>
      </c>
      <c r="V309" s="67" t="e">
        <f>VLOOKUP($X309,Vector!$A:$I,8,0)</f>
        <v>#N/A</v>
      </c>
      <c r="W309" s="67" t="e">
        <f>VLOOKUP($X309,Vector!$A:$I,9,0)</f>
        <v>#N/A</v>
      </c>
      <c r="X309" s="13" t="str">
        <f t="shared" si="15"/>
        <v/>
      </c>
    </row>
    <row r="310" spans="10:24" x14ac:dyDescent="0.25">
      <c r="J310" s="59" t="e">
        <f>+VLOOKUP($X310,Vector!$A:$P,4,0)-$A310</f>
        <v>#N/A</v>
      </c>
      <c r="K310" s="59" t="e">
        <f>+VLOOKUP($X310,Vector!$A:$P,2,0)</f>
        <v>#N/A</v>
      </c>
      <c r="L310" s="59" t="e">
        <f>VLOOKUP(VLOOKUP($X310,Vector!$A:$P,5,0),Catalogos!K:L,2,0)</f>
        <v>#N/A</v>
      </c>
      <c r="M310" s="55" t="str">
        <f>IFERROR(VLOOKUP($F310,Catalogos!$A:$B,2,0),"VII")</f>
        <v>VII</v>
      </c>
      <c r="N310" s="58" t="e">
        <f>VLOOKUP(MIN(IFERROR(VLOOKUP(T310,Catalogos!$F:$G,2,0),200),IFERROR(VLOOKUP(U310,Catalogos!$F:$G,2,0),200),IFERROR(VLOOKUP(V310,Catalogos!$F:$G,2,0),200),IFERROR(VLOOKUP(W310,Catalogos!$F:$G,2,0),200)),Catalogos!$G$30:$H$57,2,0)</f>
        <v>#N/A</v>
      </c>
      <c r="O310" s="55" t="e">
        <f>VLOOKUP($F310,Catalogos!$A:$C,3,0)</f>
        <v>#N/A</v>
      </c>
      <c r="P310" s="14" t="e">
        <f t="shared" si="12"/>
        <v>#N/A</v>
      </c>
      <c r="Q310" s="20">
        <f t="shared" si="13"/>
        <v>0</v>
      </c>
      <c r="R310" s="20" t="e">
        <f t="shared" si="14"/>
        <v>#N/A</v>
      </c>
      <c r="S310" s="20" t="s">
        <v>194</v>
      </c>
      <c r="T310" s="67" t="e">
        <f>VLOOKUP($X310,Vector!$A:$I,6,0)</f>
        <v>#N/A</v>
      </c>
      <c r="U310" s="67" t="e">
        <f>VLOOKUP($X310,Vector!$A:$I,7,0)</f>
        <v>#N/A</v>
      </c>
      <c r="V310" s="67" t="e">
        <f>VLOOKUP($X310,Vector!$A:$I,8,0)</f>
        <v>#N/A</v>
      </c>
      <c r="W310" s="67" t="e">
        <f>VLOOKUP($X310,Vector!$A:$I,9,0)</f>
        <v>#N/A</v>
      </c>
      <c r="X310" s="13" t="str">
        <f t="shared" si="15"/>
        <v/>
      </c>
    </row>
    <row r="311" spans="10:24" x14ac:dyDescent="0.25">
      <c r="J311" s="59" t="e">
        <f>+VLOOKUP($X311,Vector!$A:$P,4,0)-$A311</f>
        <v>#N/A</v>
      </c>
      <c r="K311" s="59" t="e">
        <f>+VLOOKUP($X311,Vector!$A:$P,2,0)</f>
        <v>#N/A</v>
      </c>
      <c r="L311" s="59" t="e">
        <f>VLOOKUP(VLOOKUP($X311,Vector!$A:$P,5,0),Catalogos!K:L,2,0)</f>
        <v>#N/A</v>
      </c>
      <c r="M311" s="55" t="str">
        <f>IFERROR(VLOOKUP($F311,Catalogos!$A:$B,2,0),"VII")</f>
        <v>VII</v>
      </c>
      <c r="N311" s="58" t="e">
        <f>VLOOKUP(MIN(IFERROR(VLOOKUP(T311,Catalogos!$F:$G,2,0),200),IFERROR(VLOOKUP(U311,Catalogos!$F:$G,2,0),200),IFERROR(VLOOKUP(V311,Catalogos!$F:$G,2,0),200),IFERROR(VLOOKUP(W311,Catalogos!$F:$G,2,0),200)),Catalogos!$G$30:$H$57,2,0)</f>
        <v>#N/A</v>
      </c>
      <c r="O311" s="55" t="e">
        <f>VLOOKUP($F311,Catalogos!$A:$C,3,0)</f>
        <v>#N/A</v>
      </c>
      <c r="P311" s="14" t="e">
        <f t="shared" si="12"/>
        <v>#N/A</v>
      </c>
      <c r="Q311" s="20">
        <f t="shared" si="13"/>
        <v>0</v>
      </c>
      <c r="R311" s="20" t="e">
        <f t="shared" si="14"/>
        <v>#N/A</v>
      </c>
      <c r="S311" s="20" t="s">
        <v>194</v>
      </c>
      <c r="T311" s="67" t="e">
        <f>VLOOKUP($X311,Vector!$A:$I,6,0)</f>
        <v>#N/A</v>
      </c>
      <c r="U311" s="67" t="e">
        <f>VLOOKUP($X311,Vector!$A:$I,7,0)</f>
        <v>#N/A</v>
      </c>
      <c r="V311" s="67" t="e">
        <f>VLOOKUP($X311,Vector!$A:$I,8,0)</f>
        <v>#N/A</v>
      </c>
      <c r="W311" s="67" t="e">
        <f>VLOOKUP($X311,Vector!$A:$I,9,0)</f>
        <v>#N/A</v>
      </c>
      <c r="X311" s="13" t="str">
        <f t="shared" si="15"/>
        <v/>
      </c>
    </row>
    <row r="312" spans="10:24" x14ac:dyDescent="0.25">
      <c r="J312" s="59" t="e">
        <f>+VLOOKUP($X312,Vector!$A:$P,4,0)-$A312</f>
        <v>#N/A</v>
      </c>
      <c r="K312" s="59" t="e">
        <f>+VLOOKUP($X312,Vector!$A:$P,2,0)</f>
        <v>#N/A</v>
      </c>
      <c r="L312" s="59" t="e">
        <f>VLOOKUP(VLOOKUP($X312,Vector!$A:$P,5,0),Catalogos!K:L,2,0)</f>
        <v>#N/A</v>
      </c>
      <c r="M312" s="55" t="str">
        <f>IFERROR(VLOOKUP($F312,Catalogos!$A:$B,2,0),"VII")</f>
        <v>VII</v>
      </c>
      <c r="N312" s="58" t="e">
        <f>VLOOKUP(MIN(IFERROR(VLOOKUP(T312,Catalogos!$F:$G,2,0),200),IFERROR(VLOOKUP(U312,Catalogos!$F:$G,2,0),200),IFERROR(VLOOKUP(V312,Catalogos!$F:$G,2,0),200),IFERROR(VLOOKUP(W312,Catalogos!$F:$G,2,0),200)),Catalogos!$G$30:$H$57,2,0)</f>
        <v>#N/A</v>
      </c>
      <c r="O312" s="55" t="e">
        <f>VLOOKUP($F312,Catalogos!$A:$C,3,0)</f>
        <v>#N/A</v>
      </c>
      <c r="P312" s="14" t="e">
        <f t="shared" si="12"/>
        <v>#N/A</v>
      </c>
      <c r="Q312" s="20">
        <f t="shared" si="13"/>
        <v>0</v>
      </c>
      <c r="R312" s="20" t="e">
        <f t="shared" si="14"/>
        <v>#N/A</v>
      </c>
      <c r="S312" s="20" t="s">
        <v>194</v>
      </c>
      <c r="T312" s="67" t="e">
        <f>VLOOKUP($X312,Vector!$A:$I,6,0)</f>
        <v>#N/A</v>
      </c>
      <c r="U312" s="67" t="e">
        <f>VLOOKUP($X312,Vector!$A:$I,7,0)</f>
        <v>#N/A</v>
      </c>
      <c r="V312" s="67" t="e">
        <f>VLOOKUP($X312,Vector!$A:$I,8,0)</f>
        <v>#N/A</v>
      </c>
      <c r="W312" s="67" t="e">
        <f>VLOOKUP($X312,Vector!$A:$I,9,0)</f>
        <v>#N/A</v>
      </c>
      <c r="X312" s="13" t="str">
        <f t="shared" si="15"/>
        <v/>
      </c>
    </row>
    <row r="313" spans="10:24" x14ac:dyDescent="0.25">
      <c r="J313" s="59" t="e">
        <f>+VLOOKUP($X313,Vector!$A:$P,4,0)-$A313</f>
        <v>#N/A</v>
      </c>
      <c r="K313" s="59" t="e">
        <f>+VLOOKUP($X313,Vector!$A:$P,2,0)</f>
        <v>#N/A</v>
      </c>
      <c r="L313" s="59" t="e">
        <f>VLOOKUP(VLOOKUP($X313,Vector!$A:$P,5,0),Catalogos!K:L,2,0)</f>
        <v>#N/A</v>
      </c>
      <c r="M313" s="55" t="str">
        <f>IFERROR(VLOOKUP($F313,Catalogos!$A:$B,2,0),"VII")</f>
        <v>VII</v>
      </c>
      <c r="N313" s="58" t="e">
        <f>VLOOKUP(MIN(IFERROR(VLOOKUP(T313,Catalogos!$F:$G,2,0),200),IFERROR(VLOOKUP(U313,Catalogos!$F:$G,2,0),200),IFERROR(VLOOKUP(V313,Catalogos!$F:$G,2,0),200),IFERROR(VLOOKUP(W313,Catalogos!$F:$G,2,0),200)),Catalogos!$G$30:$H$57,2,0)</f>
        <v>#N/A</v>
      </c>
      <c r="O313" s="55" t="e">
        <f>VLOOKUP($F313,Catalogos!$A:$C,3,0)</f>
        <v>#N/A</v>
      </c>
      <c r="P313" s="14" t="e">
        <f t="shared" si="12"/>
        <v>#N/A</v>
      </c>
      <c r="Q313" s="20">
        <f t="shared" si="13"/>
        <v>0</v>
      </c>
      <c r="R313" s="20" t="e">
        <f t="shared" si="14"/>
        <v>#N/A</v>
      </c>
      <c r="S313" s="20" t="s">
        <v>194</v>
      </c>
      <c r="T313" s="67" t="e">
        <f>VLOOKUP($X313,Vector!$A:$I,6,0)</f>
        <v>#N/A</v>
      </c>
      <c r="U313" s="67" t="e">
        <f>VLOOKUP($X313,Vector!$A:$I,7,0)</f>
        <v>#N/A</v>
      </c>
      <c r="V313" s="67" t="e">
        <f>VLOOKUP($X313,Vector!$A:$I,8,0)</f>
        <v>#N/A</v>
      </c>
      <c r="W313" s="67" t="e">
        <f>VLOOKUP($X313,Vector!$A:$I,9,0)</f>
        <v>#N/A</v>
      </c>
      <c r="X313" s="13" t="str">
        <f t="shared" si="15"/>
        <v/>
      </c>
    </row>
    <row r="314" spans="10:24" x14ac:dyDescent="0.25">
      <c r="J314" s="59" t="e">
        <f>+VLOOKUP($X314,Vector!$A:$P,4,0)-$A314</f>
        <v>#N/A</v>
      </c>
      <c r="K314" s="59" t="e">
        <f>+VLOOKUP($X314,Vector!$A:$P,2,0)</f>
        <v>#N/A</v>
      </c>
      <c r="L314" s="59" t="e">
        <f>VLOOKUP(VLOOKUP($X314,Vector!$A:$P,5,0),Catalogos!K:L,2,0)</f>
        <v>#N/A</v>
      </c>
      <c r="M314" s="55" t="str">
        <f>IFERROR(VLOOKUP($F314,Catalogos!$A:$B,2,0),"VII")</f>
        <v>VII</v>
      </c>
      <c r="N314" s="58" t="e">
        <f>VLOOKUP(MIN(IFERROR(VLOOKUP(T314,Catalogos!$F:$G,2,0),200),IFERROR(VLOOKUP(U314,Catalogos!$F:$G,2,0),200),IFERROR(VLOOKUP(V314,Catalogos!$F:$G,2,0),200),IFERROR(VLOOKUP(W314,Catalogos!$F:$G,2,0),200)),Catalogos!$G$30:$H$57,2,0)</f>
        <v>#N/A</v>
      </c>
      <c r="O314" s="55" t="e">
        <f>VLOOKUP($F314,Catalogos!$A:$C,3,0)</f>
        <v>#N/A</v>
      </c>
      <c r="P314" s="14" t="e">
        <f t="shared" si="12"/>
        <v>#N/A</v>
      </c>
      <c r="Q314" s="20">
        <f t="shared" si="13"/>
        <v>0</v>
      </c>
      <c r="R314" s="20" t="e">
        <f t="shared" si="14"/>
        <v>#N/A</v>
      </c>
      <c r="S314" s="20" t="s">
        <v>194</v>
      </c>
      <c r="T314" s="67" t="e">
        <f>VLOOKUP($X314,Vector!$A:$I,6,0)</f>
        <v>#N/A</v>
      </c>
      <c r="U314" s="67" t="e">
        <f>VLOOKUP($X314,Vector!$A:$I,7,0)</f>
        <v>#N/A</v>
      </c>
      <c r="V314" s="67" t="e">
        <f>VLOOKUP($X314,Vector!$A:$I,8,0)</f>
        <v>#N/A</v>
      </c>
      <c r="W314" s="67" t="e">
        <f>VLOOKUP($X314,Vector!$A:$I,9,0)</f>
        <v>#N/A</v>
      </c>
      <c r="X314" s="13" t="str">
        <f t="shared" si="15"/>
        <v/>
      </c>
    </row>
    <row r="315" spans="10:24" x14ac:dyDescent="0.25">
      <c r="J315" s="59" t="e">
        <f>+VLOOKUP($X315,Vector!$A:$P,4,0)-$A315</f>
        <v>#N/A</v>
      </c>
      <c r="K315" s="59" t="e">
        <f>+VLOOKUP($X315,Vector!$A:$P,2,0)</f>
        <v>#N/A</v>
      </c>
      <c r="L315" s="59" t="e">
        <f>VLOOKUP(VLOOKUP($X315,Vector!$A:$P,5,0),Catalogos!K:L,2,0)</f>
        <v>#N/A</v>
      </c>
      <c r="M315" s="55" t="str">
        <f>IFERROR(VLOOKUP($F315,Catalogos!$A:$B,2,0),"VII")</f>
        <v>VII</v>
      </c>
      <c r="N315" s="58" t="e">
        <f>VLOOKUP(MIN(IFERROR(VLOOKUP(T315,Catalogos!$F:$G,2,0),200),IFERROR(VLOOKUP(U315,Catalogos!$F:$G,2,0),200),IFERROR(VLOOKUP(V315,Catalogos!$F:$G,2,0),200),IFERROR(VLOOKUP(W315,Catalogos!$F:$G,2,0),200)),Catalogos!$G$30:$H$57,2,0)</f>
        <v>#N/A</v>
      </c>
      <c r="O315" s="55" t="e">
        <f>VLOOKUP($F315,Catalogos!$A:$C,3,0)</f>
        <v>#N/A</v>
      </c>
      <c r="P315" s="14" t="e">
        <f t="shared" si="12"/>
        <v>#N/A</v>
      </c>
      <c r="Q315" s="20">
        <f t="shared" si="13"/>
        <v>0</v>
      </c>
      <c r="R315" s="20" t="e">
        <f t="shared" si="14"/>
        <v>#N/A</v>
      </c>
      <c r="S315" s="20" t="s">
        <v>194</v>
      </c>
      <c r="T315" s="67" t="e">
        <f>VLOOKUP($X315,Vector!$A:$I,6,0)</f>
        <v>#N/A</v>
      </c>
      <c r="U315" s="67" t="e">
        <f>VLOOKUP($X315,Vector!$A:$I,7,0)</f>
        <v>#N/A</v>
      </c>
      <c r="V315" s="67" t="e">
        <f>VLOOKUP($X315,Vector!$A:$I,8,0)</f>
        <v>#N/A</v>
      </c>
      <c r="W315" s="67" t="e">
        <f>VLOOKUP($X315,Vector!$A:$I,9,0)</f>
        <v>#N/A</v>
      </c>
      <c r="X315" s="13" t="str">
        <f t="shared" si="15"/>
        <v/>
      </c>
    </row>
    <row r="316" spans="10:24" x14ac:dyDescent="0.25">
      <c r="J316" s="59" t="e">
        <f>+VLOOKUP($X316,Vector!$A:$P,4,0)-$A316</f>
        <v>#N/A</v>
      </c>
      <c r="K316" s="59" t="e">
        <f>+VLOOKUP($X316,Vector!$A:$P,2,0)</f>
        <v>#N/A</v>
      </c>
      <c r="L316" s="59" t="e">
        <f>VLOOKUP(VLOOKUP($X316,Vector!$A:$P,5,0),Catalogos!K:L,2,0)</f>
        <v>#N/A</v>
      </c>
      <c r="M316" s="55" t="str">
        <f>IFERROR(VLOOKUP($F316,Catalogos!$A:$B,2,0),"VII")</f>
        <v>VII</v>
      </c>
      <c r="N316" s="58" t="e">
        <f>VLOOKUP(MIN(IFERROR(VLOOKUP(T316,Catalogos!$F:$G,2,0),200),IFERROR(VLOOKUP(U316,Catalogos!$F:$G,2,0),200),IFERROR(VLOOKUP(V316,Catalogos!$F:$G,2,0),200),IFERROR(VLOOKUP(W316,Catalogos!$F:$G,2,0),200)),Catalogos!$G$30:$H$57,2,0)</f>
        <v>#N/A</v>
      </c>
      <c r="O316" s="55" t="e">
        <f>VLOOKUP($F316,Catalogos!$A:$C,3,0)</f>
        <v>#N/A</v>
      </c>
      <c r="P316" s="14" t="e">
        <f t="shared" si="12"/>
        <v>#N/A</v>
      </c>
      <c r="Q316" s="20">
        <f t="shared" si="13"/>
        <v>0</v>
      </c>
      <c r="R316" s="20" t="e">
        <f t="shared" si="14"/>
        <v>#N/A</v>
      </c>
      <c r="S316" s="20" t="s">
        <v>194</v>
      </c>
      <c r="T316" s="67" t="e">
        <f>VLOOKUP($X316,Vector!$A:$I,6,0)</f>
        <v>#N/A</v>
      </c>
      <c r="U316" s="67" t="e">
        <f>VLOOKUP($X316,Vector!$A:$I,7,0)</f>
        <v>#N/A</v>
      </c>
      <c r="V316" s="67" t="e">
        <f>VLOOKUP($X316,Vector!$A:$I,8,0)</f>
        <v>#N/A</v>
      </c>
      <c r="W316" s="67" t="e">
        <f>VLOOKUP($X316,Vector!$A:$I,9,0)</f>
        <v>#N/A</v>
      </c>
      <c r="X316" s="13" t="str">
        <f t="shared" si="15"/>
        <v/>
      </c>
    </row>
    <row r="317" spans="10:24" x14ac:dyDescent="0.25">
      <c r="J317" s="59" t="e">
        <f>+VLOOKUP($X317,Vector!$A:$P,4,0)-$A317</f>
        <v>#N/A</v>
      </c>
      <c r="K317" s="59" t="e">
        <f>+VLOOKUP($X317,Vector!$A:$P,2,0)</f>
        <v>#N/A</v>
      </c>
      <c r="L317" s="59" t="e">
        <f>VLOOKUP(VLOOKUP($X317,Vector!$A:$P,5,0),Catalogos!K:L,2,0)</f>
        <v>#N/A</v>
      </c>
      <c r="M317" s="55" t="str">
        <f>IFERROR(VLOOKUP($F317,Catalogos!$A:$B,2,0),"VII")</f>
        <v>VII</v>
      </c>
      <c r="N317" s="58" t="e">
        <f>VLOOKUP(MIN(IFERROR(VLOOKUP(T317,Catalogos!$F:$G,2,0),200),IFERROR(VLOOKUP(U317,Catalogos!$F:$G,2,0),200),IFERROR(VLOOKUP(V317,Catalogos!$F:$G,2,0),200),IFERROR(VLOOKUP(W317,Catalogos!$F:$G,2,0),200)),Catalogos!$G$30:$H$57,2,0)</f>
        <v>#N/A</v>
      </c>
      <c r="O317" s="55" t="e">
        <f>VLOOKUP($F317,Catalogos!$A:$C,3,0)</f>
        <v>#N/A</v>
      </c>
      <c r="P317" s="14" t="e">
        <f t="shared" si="12"/>
        <v>#N/A</v>
      </c>
      <c r="Q317" s="20">
        <f t="shared" si="13"/>
        <v>0</v>
      </c>
      <c r="R317" s="20" t="e">
        <f t="shared" si="14"/>
        <v>#N/A</v>
      </c>
      <c r="S317" s="20" t="s">
        <v>194</v>
      </c>
      <c r="T317" s="67" t="e">
        <f>VLOOKUP($X317,Vector!$A:$I,6,0)</f>
        <v>#N/A</v>
      </c>
      <c r="U317" s="67" t="e">
        <f>VLOOKUP($X317,Vector!$A:$I,7,0)</f>
        <v>#N/A</v>
      </c>
      <c r="V317" s="67" t="e">
        <f>VLOOKUP($X317,Vector!$A:$I,8,0)</f>
        <v>#N/A</v>
      </c>
      <c r="W317" s="67" t="e">
        <f>VLOOKUP($X317,Vector!$A:$I,9,0)</f>
        <v>#N/A</v>
      </c>
      <c r="X317" s="13" t="str">
        <f t="shared" si="15"/>
        <v/>
      </c>
    </row>
    <row r="318" spans="10:24" x14ac:dyDescent="0.25">
      <c r="J318" s="59" t="e">
        <f>+VLOOKUP($X318,Vector!$A:$P,4,0)-$A318</f>
        <v>#N/A</v>
      </c>
      <c r="K318" s="59" t="e">
        <f>+VLOOKUP($X318,Vector!$A:$P,2,0)</f>
        <v>#N/A</v>
      </c>
      <c r="L318" s="59" t="e">
        <f>VLOOKUP(VLOOKUP($X318,Vector!$A:$P,5,0),Catalogos!K:L,2,0)</f>
        <v>#N/A</v>
      </c>
      <c r="M318" s="55" t="str">
        <f>IFERROR(VLOOKUP($F318,Catalogos!$A:$B,2,0),"VII")</f>
        <v>VII</v>
      </c>
      <c r="N318" s="58" t="e">
        <f>VLOOKUP(MIN(IFERROR(VLOOKUP(T318,Catalogos!$F:$G,2,0),200),IFERROR(VLOOKUP(U318,Catalogos!$F:$G,2,0),200),IFERROR(VLOOKUP(V318,Catalogos!$F:$G,2,0),200),IFERROR(VLOOKUP(W318,Catalogos!$F:$G,2,0),200)),Catalogos!$G$30:$H$57,2,0)</f>
        <v>#N/A</v>
      </c>
      <c r="O318" s="55" t="e">
        <f>VLOOKUP($F318,Catalogos!$A:$C,3,0)</f>
        <v>#N/A</v>
      </c>
      <c r="P318" s="14" t="e">
        <f t="shared" si="12"/>
        <v>#N/A</v>
      </c>
      <c r="Q318" s="20">
        <f t="shared" si="13"/>
        <v>0</v>
      </c>
      <c r="R318" s="20" t="e">
        <f t="shared" si="14"/>
        <v>#N/A</v>
      </c>
      <c r="S318" s="20" t="s">
        <v>194</v>
      </c>
      <c r="T318" s="67" t="e">
        <f>VLOOKUP($X318,Vector!$A:$I,6,0)</f>
        <v>#N/A</v>
      </c>
      <c r="U318" s="67" t="e">
        <f>VLOOKUP($X318,Vector!$A:$I,7,0)</f>
        <v>#N/A</v>
      </c>
      <c r="V318" s="67" t="e">
        <f>VLOOKUP($X318,Vector!$A:$I,8,0)</f>
        <v>#N/A</v>
      </c>
      <c r="W318" s="67" t="e">
        <f>VLOOKUP($X318,Vector!$A:$I,9,0)</f>
        <v>#N/A</v>
      </c>
      <c r="X318" s="13" t="str">
        <f t="shared" si="15"/>
        <v/>
      </c>
    </row>
    <row r="319" spans="10:24" x14ac:dyDescent="0.25">
      <c r="J319" s="59" t="e">
        <f>+VLOOKUP($X319,Vector!$A:$P,4,0)-$A319</f>
        <v>#N/A</v>
      </c>
      <c r="K319" s="59" t="e">
        <f>+VLOOKUP($X319,Vector!$A:$P,2,0)</f>
        <v>#N/A</v>
      </c>
      <c r="L319" s="59" t="e">
        <f>VLOOKUP(VLOOKUP($X319,Vector!$A:$P,5,0),Catalogos!K:L,2,0)</f>
        <v>#N/A</v>
      </c>
      <c r="M319" s="55" t="str">
        <f>IFERROR(VLOOKUP($F319,Catalogos!$A:$B,2,0),"VII")</f>
        <v>VII</v>
      </c>
      <c r="N319" s="58" t="e">
        <f>VLOOKUP(MIN(IFERROR(VLOOKUP(T319,Catalogos!$F:$G,2,0),200),IFERROR(VLOOKUP(U319,Catalogos!$F:$G,2,0),200),IFERROR(VLOOKUP(V319,Catalogos!$F:$G,2,0),200),IFERROR(VLOOKUP(W319,Catalogos!$F:$G,2,0),200)),Catalogos!$G$30:$H$57,2,0)</f>
        <v>#N/A</v>
      </c>
      <c r="O319" s="55" t="e">
        <f>VLOOKUP($F319,Catalogos!$A:$C,3,0)</f>
        <v>#N/A</v>
      </c>
      <c r="P319" s="14" t="e">
        <f t="shared" si="12"/>
        <v>#N/A</v>
      </c>
      <c r="Q319" s="20">
        <f t="shared" si="13"/>
        <v>0</v>
      </c>
      <c r="R319" s="20" t="e">
        <f t="shared" si="14"/>
        <v>#N/A</v>
      </c>
      <c r="S319" s="20" t="s">
        <v>194</v>
      </c>
      <c r="T319" s="67" t="e">
        <f>VLOOKUP($X319,Vector!$A:$I,6,0)</f>
        <v>#N/A</v>
      </c>
      <c r="U319" s="67" t="e">
        <f>VLOOKUP($X319,Vector!$A:$I,7,0)</f>
        <v>#N/A</v>
      </c>
      <c r="V319" s="67" t="e">
        <f>VLOOKUP($X319,Vector!$A:$I,8,0)</f>
        <v>#N/A</v>
      </c>
      <c r="W319" s="67" t="e">
        <f>VLOOKUP($X319,Vector!$A:$I,9,0)</f>
        <v>#N/A</v>
      </c>
      <c r="X319" s="13" t="str">
        <f t="shared" si="15"/>
        <v/>
      </c>
    </row>
    <row r="320" spans="10:24" x14ac:dyDescent="0.25">
      <c r="J320" s="59" t="e">
        <f>+VLOOKUP($X320,Vector!$A:$P,4,0)-$A320</f>
        <v>#N/A</v>
      </c>
      <c r="K320" s="59" t="e">
        <f>+VLOOKUP($X320,Vector!$A:$P,2,0)</f>
        <v>#N/A</v>
      </c>
      <c r="L320" s="59" t="e">
        <f>VLOOKUP(VLOOKUP($X320,Vector!$A:$P,5,0),Catalogos!K:L,2,0)</f>
        <v>#N/A</v>
      </c>
      <c r="M320" s="55" t="str">
        <f>IFERROR(VLOOKUP($F320,Catalogos!$A:$B,2,0),"VII")</f>
        <v>VII</v>
      </c>
      <c r="N320" s="58" t="e">
        <f>VLOOKUP(MIN(IFERROR(VLOOKUP(T320,Catalogos!$F:$G,2,0),200),IFERROR(VLOOKUP(U320,Catalogos!$F:$G,2,0),200),IFERROR(VLOOKUP(V320,Catalogos!$F:$G,2,0),200),IFERROR(VLOOKUP(W320,Catalogos!$F:$G,2,0),200)),Catalogos!$G$30:$H$57,2,0)</f>
        <v>#N/A</v>
      </c>
      <c r="O320" s="55" t="e">
        <f>VLOOKUP($F320,Catalogos!$A:$C,3,0)</f>
        <v>#N/A</v>
      </c>
      <c r="P320" s="14" t="e">
        <f t="shared" si="12"/>
        <v>#N/A</v>
      </c>
      <c r="Q320" s="20">
        <f t="shared" si="13"/>
        <v>0</v>
      </c>
      <c r="R320" s="20" t="e">
        <f t="shared" si="14"/>
        <v>#N/A</v>
      </c>
      <c r="S320" s="20" t="s">
        <v>194</v>
      </c>
      <c r="T320" s="67" t="e">
        <f>VLOOKUP($X320,Vector!$A:$I,6,0)</f>
        <v>#N/A</v>
      </c>
      <c r="U320" s="67" t="e">
        <f>VLOOKUP($X320,Vector!$A:$I,7,0)</f>
        <v>#N/A</v>
      </c>
      <c r="V320" s="67" t="e">
        <f>VLOOKUP($X320,Vector!$A:$I,8,0)</f>
        <v>#N/A</v>
      </c>
      <c r="W320" s="67" t="e">
        <f>VLOOKUP($X320,Vector!$A:$I,9,0)</f>
        <v>#N/A</v>
      </c>
      <c r="X320" s="13" t="str">
        <f t="shared" si="15"/>
        <v/>
      </c>
    </row>
    <row r="321" spans="10:24" x14ac:dyDescent="0.25">
      <c r="J321" s="59" t="e">
        <f>+VLOOKUP($X321,Vector!$A:$P,4,0)-$A321</f>
        <v>#N/A</v>
      </c>
      <c r="K321" s="59" t="e">
        <f>+VLOOKUP($X321,Vector!$A:$P,2,0)</f>
        <v>#N/A</v>
      </c>
      <c r="L321" s="59" t="e">
        <f>VLOOKUP(VLOOKUP($X321,Vector!$A:$P,5,0),Catalogos!K:L,2,0)</f>
        <v>#N/A</v>
      </c>
      <c r="M321" s="55" t="str">
        <f>IFERROR(VLOOKUP($F321,Catalogos!$A:$B,2,0),"VII")</f>
        <v>VII</v>
      </c>
      <c r="N321" s="58" t="e">
        <f>VLOOKUP(MIN(IFERROR(VLOOKUP(T321,Catalogos!$F:$G,2,0),200),IFERROR(VLOOKUP(U321,Catalogos!$F:$G,2,0),200),IFERROR(VLOOKUP(V321,Catalogos!$F:$G,2,0),200),IFERROR(VLOOKUP(W321,Catalogos!$F:$G,2,0),200)),Catalogos!$G$30:$H$57,2,0)</f>
        <v>#N/A</v>
      </c>
      <c r="O321" s="55" t="e">
        <f>VLOOKUP($F321,Catalogos!$A:$C,3,0)</f>
        <v>#N/A</v>
      </c>
      <c r="P321" s="14" t="e">
        <f t="shared" si="12"/>
        <v>#N/A</v>
      </c>
      <c r="Q321" s="20">
        <f t="shared" si="13"/>
        <v>0</v>
      </c>
      <c r="R321" s="20" t="e">
        <f t="shared" si="14"/>
        <v>#N/A</v>
      </c>
      <c r="S321" s="20" t="s">
        <v>194</v>
      </c>
      <c r="T321" s="67" t="e">
        <f>VLOOKUP($X321,Vector!$A:$I,6,0)</f>
        <v>#N/A</v>
      </c>
      <c r="U321" s="67" t="e">
        <f>VLOOKUP($X321,Vector!$A:$I,7,0)</f>
        <v>#N/A</v>
      </c>
      <c r="V321" s="67" t="e">
        <f>VLOOKUP($X321,Vector!$A:$I,8,0)</f>
        <v>#N/A</v>
      </c>
      <c r="W321" s="67" t="e">
        <f>VLOOKUP($X321,Vector!$A:$I,9,0)</f>
        <v>#N/A</v>
      </c>
      <c r="X321" s="13" t="str">
        <f t="shared" si="15"/>
        <v/>
      </c>
    </row>
    <row r="322" spans="10:24" x14ac:dyDescent="0.25">
      <c r="J322" s="59" t="e">
        <f>+VLOOKUP($X322,Vector!$A:$P,4,0)-$A322</f>
        <v>#N/A</v>
      </c>
      <c r="K322" s="59" t="e">
        <f>+VLOOKUP($X322,Vector!$A:$P,2,0)</f>
        <v>#N/A</v>
      </c>
      <c r="L322" s="59" t="e">
        <f>VLOOKUP(VLOOKUP($X322,Vector!$A:$P,5,0),Catalogos!K:L,2,0)</f>
        <v>#N/A</v>
      </c>
      <c r="M322" s="55" t="str">
        <f>IFERROR(VLOOKUP($F322,Catalogos!$A:$B,2,0),"VII")</f>
        <v>VII</v>
      </c>
      <c r="N322" s="58" t="e">
        <f>VLOOKUP(MIN(IFERROR(VLOOKUP(T322,Catalogos!$F:$G,2,0),200),IFERROR(VLOOKUP(U322,Catalogos!$F:$G,2,0),200),IFERROR(VLOOKUP(V322,Catalogos!$F:$G,2,0),200),IFERROR(VLOOKUP(W322,Catalogos!$F:$G,2,0),200)),Catalogos!$G$30:$H$57,2,0)</f>
        <v>#N/A</v>
      </c>
      <c r="O322" s="55" t="e">
        <f>VLOOKUP($F322,Catalogos!$A:$C,3,0)</f>
        <v>#N/A</v>
      </c>
      <c r="P322" s="14" t="e">
        <f t="shared" si="12"/>
        <v>#N/A</v>
      </c>
      <c r="Q322" s="20">
        <f t="shared" si="13"/>
        <v>0</v>
      </c>
      <c r="R322" s="20" t="e">
        <f t="shared" si="14"/>
        <v>#N/A</v>
      </c>
      <c r="S322" s="20" t="s">
        <v>194</v>
      </c>
      <c r="T322" s="67" t="e">
        <f>VLOOKUP($X322,Vector!$A:$I,6,0)</f>
        <v>#N/A</v>
      </c>
      <c r="U322" s="67" t="e">
        <f>VLOOKUP($X322,Vector!$A:$I,7,0)</f>
        <v>#N/A</v>
      </c>
      <c r="V322" s="67" t="e">
        <f>VLOOKUP($X322,Vector!$A:$I,8,0)</f>
        <v>#N/A</v>
      </c>
      <c r="W322" s="67" t="e">
        <f>VLOOKUP($X322,Vector!$A:$I,9,0)</f>
        <v>#N/A</v>
      </c>
      <c r="X322" s="13" t="str">
        <f t="shared" si="15"/>
        <v/>
      </c>
    </row>
    <row r="323" spans="10:24" x14ac:dyDescent="0.25">
      <c r="J323" s="59" t="e">
        <f>+VLOOKUP($X323,Vector!$A:$P,4,0)-$A323</f>
        <v>#N/A</v>
      </c>
      <c r="K323" s="59" t="e">
        <f>+VLOOKUP($X323,Vector!$A:$P,2,0)</f>
        <v>#N/A</v>
      </c>
      <c r="L323" s="59" t="e">
        <f>VLOOKUP(VLOOKUP($X323,Vector!$A:$P,5,0),Catalogos!K:L,2,0)</f>
        <v>#N/A</v>
      </c>
      <c r="M323" s="55" t="str">
        <f>IFERROR(VLOOKUP($F323,Catalogos!$A:$B,2,0),"VII")</f>
        <v>VII</v>
      </c>
      <c r="N323" s="58" t="e">
        <f>VLOOKUP(MIN(IFERROR(VLOOKUP(T323,Catalogos!$F:$G,2,0),200),IFERROR(VLOOKUP(U323,Catalogos!$F:$G,2,0),200),IFERROR(VLOOKUP(V323,Catalogos!$F:$G,2,0),200),IFERROR(VLOOKUP(W323,Catalogos!$F:$G,2,0),200)),Catalogos!$G$30:$H$57,2,0)</f>
        <v>#N/A</v>
      </c>
      <c r="O323" s="55" t="e">
        <f>VLOOKUP($F323,Catalogos!$A:$C,3,0)</f>
        <v>#N/A</v>
      </c>
      <c r="P323" s="14" t="e">
        <f t="shared" si="12"/>
        <v>#N/A</v>
      </c>
      <c r="Q323" s="20">
        <f t="shared" si="13"/>
        <v>0</v>
      </c>
      <c r="R323" s="20" t="e">
        <f t="shared" si="14"/>
        <v>#N/A</v>
      </c>
      <c r="S323" s="20" t="s">
        <v>194</v>
      </c>
      <c r="T323" s="67" t="e">
        <f>VLOOKUP($X323,Vector!$A:$I,6,0)</f>
        <v>#N/A</v>
      </c>
      <c r="U323" s="67" t="e">
        <f>VLOOKUP($X323,Vector!$A:$I,7,0)</f>
        <v>#N/A</v>
      </c>
      <c r="V323" s="67" t="e">
        <f>VLOOKUP($X323,Vector!$A:$I,8,0)</f>
        <v>#N/A</v>
      </c>
      <c r="W323" s="67" t="e">
        <f>VLOOKUP($X323,Vector!$A:$I,9,0)</f>
        <v>#N/A</v>
      </c>
      <c r="X323" s="13" t="str">
        <f t="shared" si="15"/>
        <v/>
      </c>
    </row>
    <row r="324" spans="10:24" x14ac:dyDescent="0.25">
      <c r="J324" s="59" t="e">
        <f>+VLOOKUP($X324,Vector!$A:$P,4,0)-$A324</f>
        <v>#N/A</v>
      </c>
      <c r="K324" s="59" t="e">
        <f>+VLOOKUP($X324,Vector!$A:$P,2,0)</f>
        <v>#N/A</v>
      </c>
      <c r="L324" s="59" t="e">
        <f>VLOOKUP(VLOOKUP($X324,Vector!$A:$P,5,0),Catalogos!K:L,2,0)</f>
        <v>#N/A</v>
      </c>
      <c r="M324" s="55" t="str">
        <f>IFERROR(VLOOKUP($F324,Catalogos!$A:$B,2,0),"VII")</f>
        <v>VII</v>
      </c>
      <c r="N324" s="58" t="e">
        <f>VLOOKUP(MIN(IFERROR(VLOOKUP(T324,Catalogos!$F:$G,2,0),200),IFERROR(VLOOKUP(U324,Catalogos!$F:$G,2,0),200),IFERROR(VLOOKUP(V324,Catalogos!$F:$G,2,0),200),IFERROR(VLOOKUP(W324,Catalogos!$F:$G,2,0),200)),Catalogos!$G$30:$H$57,2,0)</f>
        <v>#N/A</v>
      </c>
      <c r="O324" s="55" t="e">
        <f>VLOOKUP($F324,Catalogos!$A:$C,3,0)</f>
        <v>#N/A</v>
      </c>
      <c r="P324" s="14" t="e">
        <f t="shared" si="12"/>
        <v>#N/A</v>
      </c>
      <c r="Q324" s="20">
        <f t="shared" si="13"/>
        <v>0</v>
      </c>
      <c r="R324" s="20" t="e">
        <f t="shared" si="14"/>
        <v>#N/A</v>
      </c>
      <c r="S324" s="20" t="s">
        <v>194</v>
      </c>
      <c r="T324" s="67" t="e">
        <f>VLOOKUP($X324,Vector!$A:$I,6,0)</f>
        <v>#N/A</v>
      </c>
      <c r="U324" s="67" t="e">
        <f>VLOOKUP($X324,Vector!$A:$I,7,0)</f>
        <v>#N/A</v>
      </c>
      <c r="V324" s="67" t="e">
        <f>VLOOKUP($X324,Vector!$A:$I,8,0)</f>
        <v>#N/A</v>
      </c>
      <c r="W324" s="67" t="e">
        <f>VLOOKUP($X324,Vector!$A:$I,9,0)</f>
        <v>#N/A</v>
      </c>
      <c r="X324" s="13" t="str">
        <f t="shared" si="15"/>
        <v/>
      </c>
    </row>
    <row r="325" spans="10:24" x14ac:dyDescent="0.25">
      <c r="J325" s="59" t="e">
        <f>+VLOOKUP($X325,Vector!$A:$P,4,0)-$A325</f>
        <v>#N/A</v>
      </c>
      <c r="K325" s="59" t="e">
        <f>+VLOOKUP($X325,Vector!$A:$P,2,0)</f>
        <v>#N/A</v>
      </c>
      <c r="L325" s="59" t="e">
        <f>VLOOKUP(VLOOKUP($X325,Vector!$A:$P,5,0),Catalogos!K:L,2,0)</f>
        <v>#N/A</v>
      </c>
      <c r="M325" s="55" t="str">
        <f>IFERROR(VLOOKUP($F325,Catalogos!$A:$B,2,0),"VII")</f>
        <v>VII</v>
      </c>
      <c r="N325" s="58" t="e">
        <f>VLOOKUP(MIN(IFERROR(VLOOKUP(T325,Catalogos!$F:$G,2,0),200),IFERROR(VLOOKUP(U325,Catalogos!$F:$G,2,0),200),IFERROR(VLOOKUP(V325,Catalogos!$F:$G,2,0),200),IFERROR(VLOOKUP(W325,Catalogos!$F:$G,2,0),200)),Catalogos!$G$30:$H$57,2,0)</f>
        <v>#N/A</v>
      </c>
      <c r="O325" s="55" t="e">
        <f>VLOOKUP($F325,Catalogos!$A:$C,3,0)</f>
        <v>#N/A</v>
      </c>
      <c r="P325" s="14" t="e">
        <f t="shared" si="12"/>
        <v>#N/A</v>
      </c>
      <c r="Q325" s="20">
        <f t="shared" si="13"/>
        <v>0</v>
      </c>
      <c r="R325" s="20" t="e">
        <f t="shared" si="14"/>
        <v>#N/A</v>
      </c>
      <c r="S325" s="20" t="s">
        <v>194</v>
      </c>
      <c r="T325" s="67" t="e">
        <f>VLOOKUP($X325,Vector!$A:$I,6,0)</f>
        <v>#N/A</v>
      </c>
      <c r="U325" s="67" t="e">
        <f>VLOOKUP($X325,Vector!$A:$I,7,0)</f>
        <v>#N/A</v>
      </c>
      <c r="V325" s="67" t="e">
        <f>VLOOKUP($X325,Vector!$A:$I,8,0)</f>
        <v>#N/A</v>
      </c>
      <c r="W325" s="67" t="e">
        <f>VLOOKUP($X325,Vector!$A:$I,9,0)</f>
        <v>#N/A</v>
      </c>
      <c r="X325" s="13" t="str">
        <f t="shared" si="15"/>
        <v/>
      </c>
    </row>
    <row r="326" spans="10:24" x14ac:dyDescent="0.25">
      <c r="J326" s="59" t="e">
        <f>+VLOOKUP($X326,Vector!$A:$P,4,0)-$A326</f>
        <v>#N/A</v>
      </c>
      <c r="K326" s="59" t="e">
        <f>+VLOOKUP($X326,Vector!$A:$P,2,0)</f>
        <v>#N/A</v>
      </c>
      <c r="L326" s="59" t="e">
        <f>VLOOKUP(VLOOKUP($X326,Vector!$A:$P,5,0),Catalogos!K:L,2,0)</f>
        <v>#N/A</v>
      </c>
      <c r="M326" s="55" t="str">
        <f>IFERROR(VLOOKUP($F326,Catalogos!$A:$B,2,0),"VII")</f>
        <v>VII</v>
      </c>
      <c r="N326" s="58" t="e">
        <f>VLOOKUP(MIN(IFERROR(VLOOKUP(T326,Catalogos!$F:$G,2,0),200),IFERROR(VLOOKUP(U326,Catalogos!$F:$G,2,0),200),IFERROR(VLOOKUP(V326,Catalogos!$F:$G,2,0),200),IFERROR(VLOOKUP(W326,Catalogos!$F:$G,2,0),200)),Catalogos!$G$30:$H$57,2,0)</f>
        <v>#N/A</v>
      </c>
      <c r="O326" s="55" t="e">
        <f>VLOOKUP($F326,Catalogos!$A:$C,3,0)</f>
        <v>#N/A</v>
      </c>
      <c r="P326" s="14" t="e">
        <f t="shared" si="12"/>
        <v>#N/A</v>
      </c>
      <c r="Q326" s="20">
        <f t="shared" si="13"/>
        <v>0</v>
      </c>
      <c r="R326" s="20" t="e">
        <f t="shared" si="14"/>
        <v>#N/A</v>
      </c>
      <c r="S326" s="20" t="s">
        <v>194</v>
      </c>
      <c r="T326" s="67" t="e">
        <f>VLOOKUP($X326,Vector!$A:$I,6,0)</f>
        <v>#N/A</v>
      </c>
      <c r="U326" s="67" t="e">
        <f>VLOOKUP($X326,Vector!$A:$I,7,0)</f>
        <v>#N/A</v>
      </c>
      <c r="V326" s="67" t="e">
        <f>VLOOKUP($X326,Vector!$A:$I,8,0)</f>
        <v>#N/A</v>
      </c>
      <c r="W326" s="67" t="e">
        <f>VLOOKUP($X326,Vector!$A:$I,9,0)</f>
        <v>#N/A</v>
      </c>
      <c r="X326" s="13" t="str">
        <f t="shared" si="15"/>
        <v/>
      </c>
    </row>
    <row r="327" spans="10:24" x14ac:dyDescent="0.25">
      <c r="J327" s="59" t="e">
        <f>+VLOOKUP($X327,Vector!$A:$P,4,0)-$A327</f>
        <v>#N/A</v>
      </c>
      <c r="K327" s="59" t="e">
        <f>+VLOOKUP($X327,Vector!$A:$P,2,0)</f>
        <v>#N/A</v>
      </c>
      <c r="L327" s="59" t="e">
        <f>VLOOKUP(VLOOKUP($X327,Vector!$A:$P,5,0),Catalogos!K:L,2,0)</f>
        <v>#N/A</v>
      </c>
      <c r="M327" s="55" t="str">
        <f>IFERROR(VLOOKUP($F327,Catalogos!$A:$B,2,0),"VII")</f>
        <v>VII</v>
      </c>
      <c r="N327" s="58" t="e">
        <f>VLOOKUP(MIN(IFERROR(VLOOKUP(T327,Catalogos!$F:$G,2,0),200),IFERROR(VLOOKUP(U327,Catalogos!$F:$G,2,0),200),IFERROR(VLOOKUP(V327,Catalogos!$F:$G,2,0),200),IFERROR(VLOOKUP(W327,Catalogos!$F:$G,2,0),200)),Catalogos!$G$30:$H$57,2,0)</f>
        <v>#N/A</v>
      </c>
      <c r="O327" s="55" t="e">
        <f>VLOOKUP($F327,Catalogos!$A:$C,3,0)</f>
        <v>#N/A</v>
      </c>
      <c r="P327" s="14" t="e">
        <f t="shared" si="12"/>
        <v>#N/A</v>
      </c>
      <c r="Q327" s="20">
        <f t="shared" si="13"/>
        <v>0</v>
      </c>
      <c r="R327" s="20" t="e">
        <f t="shared" si="14"/>
        <v>#N/A</v>
      </c>
      <c r="S327" s="20" t="s">
        <v>194</v>
      </c>
      <c r="T327" s="67" t="e">
        <f>VLOOKUP($X327,Vector!$A:$I,6,0)</f>
        <v>#N/A</v>
      </c>
      <c r="U327" s="67" t="e">
        <f>VLOOKUP($X327,Vector!$A:$I,7,0)</f>
        <v>#N/A</v>
      </c>
      <c r="V327" s="67" t="e">
        <f>VLOOKUP($X327,Vector!$A:$I,8,0)</f>
        <v>#N/A</v>
      </c>
      <c r="W327" s="67" t="e">
        <f>VLOOKUP($X327,Vector!$A:$I,9,0)</f>
        <v>#N/A</v>
      </c>
      <c r="X327" s="13" t="str">
        <f t="shared" si="15"/>
        <v/>
      </c>
    </row>
    <row r="328" spans="10:24" x14ac:dyDescent="0.25">
      <c r="J328" s="59" t="e">
        <f>+VLOOKUP($X328,Vector!$A:$P,4,0)-$A328</f>
        <v>#N/A</v>
      </c>
      <c r="K328" s="59" t="e">
        <f>+VLOOKUP($X328,Vector!$A:$P,2,0)</f>
        <v>#N/A</v>
      </c>
      <c r="L328" s="59" t="e">
        <f>VLOOKUP(VLOOKUP($X328,Vector!$A:$P,5,0),Catalogos!K:L,2,0)</f>
        <v>#N/A</v>
      </c>
      <c r="M328" s="55" t="str">
        <f>IFERROR(VLOOKUP($F328,Catalogos!$A:$B,2,0),"VII")</f>
        <v>VII</v>
      </c>
      <c r="N328" s="58" t="e">
        <f>VLOOKUP(MIN(IFERROR(VLOOKUP(T328,Catalogos!$F:$G,2,0),200),IFERROR(VLOOKUP(U328,Catalogos!$F:$G,2,0),200),IFERROR(VLOOKUP(V328,Catalogos!$F:$G,2,0),200),IFERROR(VLOOKUP(W328,Catalogos!$F:$G,2,0),200)),Catalogos!$G$30:$H$57,2,0)</f>
        <v>#N/A</v>
      </c>
      <c r="O328" s="55" t="e">
        <f>VLOOKUP($F328,Catalogos!$A:$C,3,0)</f>
        <v>#N/A</v>
      </c>
      <c r="P328" s="14" t="e">
        <f t="shared" si="12"/>
        <v>#N/A</v>
      </c>
      <c r="Q328" s="20">
        <f t="shared" si="13"/>
        <v>0</v>
      </c>
      <c r="R328" s="20" t="e">
        <f t="shared" si="14"/>
        <v>#N/A</v>
      </c>
      <c r="S328" s="20" t="s">
        <v>194</v>
      </c>
      <c r="T328" s="67" t="e">
        <f>VLOOKUP($X328,Vector!$A:$I,6,0)</f>
        <v>#N/A</v>
      </c>
      <c r="U328" s="67" t="e">
        <f>VLOOKUP($X328,Vector!$A:$I,7,0)</f>
        <v>#N/A</v>
      </c>
      <c r="V328" s="67" t="e">
        <f>VLOOKUP($X328,Vector!$A:$I,8,0)</f>
        <v>#N/A</v>
      </c>
      <c r="W328" s="67" t="e">
        <f>VLOOKUP($X328,Vector!$A:$I,9,0)</f>
        <v>#N/A</v>
      </c>
      <c r="X328" s="13" t="str">
        <f t="shared" si="15"/>
        <v/>
      </c>
    </row>
    <row r="329" spans="10:24" x14ac:dyDescent="0.25">
      <c r="J329" s="59" t="e">
        <f>+VLOOKUP($X329,Vector!$A:$P,4,0)-$A329</f>
        <v>#N/A</v>
      </c>
      <c r="K329" s="59" t="e">
        <f>+VLOOKUP($X329,Vector!$A:$P,2,0)</f>
        <v>#N/A</v>
      </c>
      <c r="L329" s="59" t="e">
        <f>VLOOKUP(VLOOKUP($X329,Vector!$A:$P,5,0),Catalogos!K:L,2,0)</f>
        <v>#N/A</v>
      </c>
      <c r="M329" s="55" t="str">
        <f>IFERROR(VLOOKUP($F329,Catalogos!$A:$B,2,0),"VII")</f>
        <v>VII</v>
      </c>
      <c r="N329" s="58" t="e">
        <f>VLOOKUP(MIN(IFERROR(VLOOKUP(T329,Catalogos!$F:$G,2,0),200),IFERROR(VLOOKUP(U329,Catalogos!$F:$G,2,0),200),IFERROR(VLOOKUP(V329,Catalogos!$F:$G,2,0),200),IFERROR(VLOOKUP(W329,Catalogos!$F:$G,2,0),200)),Catalogos!$G$30:$H$57,2,0)</f>
        <v>#N/A</v>
      </c>
      <c r="O329" s="55" t="e">
        <f>VLOOKUP($F329,Catalogos!$A:$C,3,0)</f>
        <v>#N/A</v>
      </c>
      <c r="P329" s="14" t="e">
        <f t="shared" si="12"/>
        <v>#N/A</v>
      </c>
      <c r="Q329" s="20">
        <f t="shared" si="13"/>
        <v>0</v>
      </c>
      <c r="R329" s="20" t="e">
        <f t="shared" si="14"/>
        <v>#N/A</v>
      </c>
      <c r="S329" s="20" t="s">
        <v>194</v>
      </c>
      <c r="T329" s="67" t="e">
        <f>VLOOKUP($X329,Vector!$A:$I,6,0)</f>
        <v>#N/A</v>
      </c>
      <c r="U329" s="67" t="e">
        <f>VLOOKUP($X329,Vector!$A:$I,7,0)</f>
        <v>#N/A</v>
      </c>
      <c r="V329" s="67" t="e">
        <f>VLOOKUP($X329,Vector!$A:$I,8,0)</f>
        <v>#N/A</v>
      </c>
      <c r="W329" s="67" t="e">
        <f>VLOOKUP($X329,Vector!$A:$I,9,0)</f>
        <v>#N/A</v>
      </c>
      <c r="X329" s="13" t="str">
        <f t="shared" si="15"/>
        <v/>
      </c>
    </row>
    <row r="330" spans="10:24" x14ac:dyDescent="0.25">
      <c r="J330" s="59" t="e">
        <f>+VLOOKUP($X330,Vector!$A:$P,4,0)-$A330</f>
        <v>#N/A</v>
      </c>
      <c r="K330" s="59" t="e">
        <f>+VLOOKUP($X330,Vector!$A:$P,2,0)</f>
        <v>#N/A</v>
      </c>
      <c r="L330" s="59" t="e">
        <f>VLOOKUP(VLOOKUP($X330,Vector!$A:$P,5,0),Catalogos!K:L,2,0)</f>
        <v>#N/A</v>
      </c>
      <c r="M330" s="55" t="str">
        <f>IFERROR(VLOOKUP($F330,Catalogos!$A:$B,2,0),"VII")</f>
        <v>VII</v>
      </c>
      <c r="N330" s="58" t="e">
        <f>VLOOKUP(MIN(IFERROR(VLOOKUP(T330,Catalogos!$F:$G,2,0),200),IFERROR(VLOOKUP(U330,Catalogos!$F:$G,2,0),200),IFERROR(VLOOKUP(V330,Catalogos!$F:$G,2,0),200),IFERROR(VLOOKUP(W330,Catalogos!$F:$G,2,0),200)),Catalogos!$G$30:$H$57,2,0)</f>
        <v>#N/A</v>
      </c>
      <c r="O330" s="55" t="e">
        <f>VLOOKUP($F330,Catalogos!$A:$C,3,0)</f>
        <v>#N/A</v>
      </c>
      <c r="P330" s="14" t="e">
        <f t="shared" si="12"/>
        <v>#N/A</v>
      </c>
      <c r="Q330" s="20">
        <f t="shared" si="13"/>
        <v>0</v>
      </c>
      <c r="R330" s="20" t="e">
        <f t="shared" si="14"/>
        <v>#N/A</v>
      </c>
      <c r="S330" s="20" t="s">
        <v>194</v>
      </c>
      <c r="T330" s="67" t="e">
        <f>VLOOKUP($X330,Vector!$A:$I,6,0)</f>
        <v>#N/A</v>
      </c>
      <c r="U330" s="67" t="e">
        <f>VLOOKUP($X330,Vector!$A:$I,7,0)</f>
        <v>#N/A</v>
      </c>
      <c r="V330" s="67" t="e">
        <f>VLOOKUP($X330,Vector!$A:$I,8,0)</f>
        <v>#N/A</v>
      </c>
      <c r="W330" s="67" t="e">
        <f>VLOOKUP($X330,Vector!$A:$I,9,0)</f>
        <v>#N/A</v>
      </c>
      <c r="X330" s="13" t="str">
        <f t="shared" si="15"/>
        <v/>
      </c>
    </row>
    <row r="331" spans="10:24" x14ac:dyDescent="0.25">
      <c r="J331" s="59" t="e">
        <f>+VLOOKUP($X331,Vector!$A:$P,4,0)-$A331</f>
        <v>#N/A</v>
      </c>
      <c r="K331" s="59" t="e">
        <f>+VLOOKUP($X331,Vector!$A:$P,2,0)</f>
        <v>#N/A</v>
      </c>
      <c r="L331" s="59" t="e">
        <f>VLOOKUP(VLOOKUP($X331,Vector!$A:$P,5,0),Catalogos!K:L,2,0)</f>
        <v>#N/A</v>
      </c>
      <c r="M331" s="55" t="str">
        <f>IFERROR(VLOOKUP($F331,Catalogos!$A:$B,2,0),"VII")</f>
        <v>VII</v>
      </c>
      <c r="N331" s="58" t="e">
        <f>VLOOKUP(MIN(IFERROR(VLOOKUP(T331,Catalogos!$F:$G,2,0),200),IFERROR(VLOOKUP(U331,Catalogos!$F:$G,2,0),200),IFERROR(VLOOKUP(V331,Catalogos!$F:$G,2,0),200),IFERROR(VLOOKUP(W331,Catalogos!$F:$G,2,0),200)),Catalogos!$G$30:$H$57,2,0)</f>
        <v>#N/A</v>
      </c>
      <c r="O331" s="55" t="e">
        <f>VLOOKUP($F331,Catalogos!$A:$C,3,0)</f>
        <v>#N/A</v>
      </c>
      <c r="P331" s="14" t="e">
        <f t="shared" si="12"/>
        <v>#N/A</v>
      </c>
      <c r="Q331" s="20">
        <f t="shared" si="13"/>
        <v>0</v>
      </c>
      <c r="R331" s="20" t="e">
        <f t="shared" si="14"/>
        <v>#N/A</v>
      </c>
      <c r="S331" s="20" t="s">
        <v>194</v>
      </c>
      <c r="T331" s="67" t="e">
        <f>VLOOKUP($X331,Vector!$A:$I,6,0)</f>
        <v>#N/A</v>
      </c>
      <c r="U331" s="67" t="e">
        <f>VLOOKUP($X331,Vector!$A:$I,7,0)</f>
        <v>#N/A</v>
      </c>
      <c r="V331" s="67" t="e">
        <f>VLOOKUP($X331,Vector!$A:$I,8,0)</f>
        <v>#N/A</v>
      </c>
      <c r="W331" s="67" t="e">
        <f>VLOOKUP($X331,Vector!$A:$I,9,0)</f>
        <v>#N/A</v>
      </c>
      <c r="X331" s="13" t="str">
        <f t="shared" si="15"/>
        <v/>
      </c>
    </row>
    <row r="332" spans="10:24" x14ac:dyDescent="0.25">
      <c r="J332" s="59" t="e">
        <f>+VLOOKUP($X332,Vector!$A:$P,4,0)-$A332</f>
        <v>#N/A</v>
      </c>
      <c r="K332" s="59" t="e">
        <f>+VLOOKUP($X332,Vector!$A:$P,2,0)</f>
        <v>#N/A</v>
      </c>
      <c r="L332" s="59" t="e">
        <f>VLOOKUP(VLOOKUP($X332,Vector!$A:$P,5,0),Catalogos!K:L,2,0)</f>
        <v>#N/A</v>
      </c>
      <c r="M332" s="55" t="str">
        <f>IFERROR(VLOOKUP($F332,Catalogos!$A:$B,2,0),"VII")</f>
        <v>VII</v>
      </c>
      <c r="N332" s="58" t="e">
        <f>VLOOKUP(MIN(IFERROR(VLOOKUP(T332,Catalogos!$F:$G,2,0),200),IFERROR(VLOOKUP(U332,Catalogos!$F:$G,2,0),200),IFERROR(VLOOKUP(V332,Catalogos!$F:$G,2,0),200),IFERROR(VLOOKUP(W332,Catalogos!$F:$G,2,0),200)),Catalogos!$G$30:$H$57,2,0)</f>
        <v>#N/A</v>
      </c>
      <c r="O332" s="55" t="e">
        <f>VLOOKUP($F332,Catalogos!$A:$C,3,0)</f>
        <v>#N/A</v>
      </c>
      <c r="P332" s="14" t="e">
        <f t="shared" si="12"/>
        <v>#N/A</v>
      </c>
      <c r="Q332" s="20">
        <f t="shared" si="13"/>
        <v>0</v>
      </c>
      <c r="R332" s="20" t="e">
        <f t="shared" si="14"/>
        <v>#N/A</v>
      </c>
      <c r="S332" s="20" t="s">
        <v>194</v>
      </c>
      <c r="T332" s="67" t="e">
        <f>VLOOKUP($X332,Vector!$A:$I,6,0)</f>
        <v>#N/A</v>
      </c>
      <c r="U332" s="67" t="e">
        <f>VLOOKUP($X332,Vector!$A:$I,7,0)</f>
        <v>#N/A</v>
      </c>
      <c r="V332" s="67" t="e">
        <f>VLOOKUP($X332,Vector!$A:$I,8,0)</f>
        <v>#N/A</v>
      </c>
      <c r="W332" s="67" t="e">
        <f>VLOOKUP($X332,Vector!$A:$I,9,0)</f>
        <v>#N/A</v>
      </c>
      <c r="X332" s="13" t="str">
        <f t="shared" si="15"/>
        <v/>
      </c>
    </row>
    <row r="333" spans="10:24" x14ac:dyDescent="0.25">
      <c r="J333" s="59" t="e">
        <f>+VLOOKUP($X333,Vector!$A:$P,4,0)-$A333</f>
        <v>#N/A</v>
      </c>
      <c r="K333" s="59" t="e">
        <f>+VLOOKUP($X333,Vector!$A:$P,2,0)</f>
        <v>#N/A</v>
      </c>
      <c r="L333" s="59" t="e">
        <f>VLOOKUP(VLOOKUP($X333,Vector!$A:$P,5,0),Catalogos!K:L,2,0)</f>
        <v>#N/A</v>
      </c>
      <c r="M333" s="55" t="str">
        <f>IFERROR(VLOOKUP($F333,Catalogos!$A:$B,2,0),"VII")</f>
        <v>VII</v>
      </c>
      <c r="N333" s="58" t="e">
        <f>VLOOKUP(MIN(IFERROR(VLOOKUP(T333,Catalogos!$F:$G,2,0),200),IFERROR(VLOOKUP(U333,Catalogos!$F:$G,2,0),200),IFERROR(VLOOKUP(V333,Catalogos!$F:$G,2,0),200),IFERROR(VLOOKUP(W333,Catalogos!$F:$G,2,0),200)),Catalogos!$G$30:$H$57,2,0)</f>
        <v>#N/A</v>
      </c>
      <c r="O333" s="55" t="e">
        <f>VLOOKUP($F333,Catalogos!$A:$C,3,0)</f>
        <v>#N/A</v>
      </c>
      <c r="P333" s="14" t="e">
        <f t="shared" si="12"/>
        <v>#N/A</v>
      </c>
      <c r="Q333" s="20">
        <f t="shared" si="13"/>
        <v>0</v>
      </c>
      <c r="R333" s="20" t="e">
        <f t="shared" si="14"/>
        <v>#N/A</v>
      </c>
      <c r="S333" s="20" t="s">
        <v>194</v>
      </c>
      <c r="T333" s="67" t="e">
        <f>VLOOKUP($X333,Vector!$A:$I,6,0)</f>
        <v>#N/A</v>
      </c>
      <c r="U333" s="67" t="e">
        <f>VLOOKUP($X333,Vector!$A:$I,7,0)</f>
        <v>#N/A</v>
      </c>
      <c r="V333" s="67" t="e">
        <f>VLOOKUP($X333,Vector!$A:$I,8,0)</f>
        <v>#N/A</v>
      </c>
      <c r="W333" s="67" t="e">
        <f>VLOOKUP($X333,Vector!$A:$I,9,0)</f>
        <v>#N/A</v>
      </c>
      <c r="X333" s="13" t="str">
        <f t="shared" si="15"/>
        <v/>
      </c>
    </row>
    <row r="334" spans="10:24" x14ac:dyDescent="0.25">
      <c r="J334" s="59" t="e">
        <f>+VLOOKUP($X334,Vector!$A:$P,4,0)-$A334</f>
        <v>#N/A</v>
      </c>
      <c r="K334" s="59" t="e">
        <f>+VLOOKUP($X334,Vector!$A:$P,2,0)</f>
        <v>#N/A</v>
      </c>
      <c r="L334" s="59" t="e">
        <f>VLOOKUP(VLOOKUP($X334,Vector!$A:$P,5,0),Catalogos!K:L,2,0)</f>
        <v>#N/A</v>
      </c>
      <c r="M334" s="55" t="str">
        <f>IFERROR(VLOOKUP($F334,Catalogos!$A:$B,2,0),"VII")</f>
        <v>VII</v>
      </c>
      <c r="N334" s="58" t="e">
        <f>VLOOKUP(MIN(IFERROR(VLOOKUP(T334,Catalogos!$F:$G,2,0),200),IFERROR(VLOOKUP(U334,Catalogos!$F:$G,2,0),200),IFERROR(VLOOKUP(V334,Catalogos!$F:$G,2,0),200),IFERROR(VLOOKUP(W334,Catalogos!$F:$G,2,0),200)),Catalogos!$G$30:$H$57,2,0)</f>
        <v>#N/A</v>
      </c>
      <c r="O334" s="55" t="e">
        <f>VLOOKUP($F334,Catalogos!$A:$C,3,0)</f>
        <v>#N/A</v>
      </c>
      <c r="P334" s="14" t="e">
        <f t="shared" si="12"/>
        <v>#N/A</v>
      </c>
      <c r="Q334" s="20">
        <f t="shared" si="13"/>
        <v>0</v>
      </c>
      <c r="R334" s="20" t="e">
        <f t="shared" si="14"/>
        <v>#N/A</v>
      </c>
      <c r="S334" s="20" t="s">
        <v>194</v>
      </c>
      <c r="T334" s="67" t="e">
        <f>VLOOKUP($X334,Vector!$A:$I,6,0)</f>
        <v>#N/A</v>
      </c>
      <c r="U334" s="67" t="e">
        <f>VLOOKUP($X334,Vector!$A:$I,7,0)</f>
        <v>#N/A</v>
      </c>
      <c r="V334" s="67" t="e">
        <f>VLOOKUP($X334,Vector!$A:$I,8,0)</f>
        <v>#N/A</v>
      </c>
      <c r="W334" s="67" t="e">
        <f>VLOOKUP($X334,Vector!$A:$I,9,0)</f>
        <v>#N/A</v>
      </c>
      <c r="X334" s="13" t="str">
        <f t="shared" si="15"/>
        <v/>
      </c>
    </row>
    <row r="335" spans="10:24" x14ac:dyDescent="0.25">
      <c r="J335" s="59" t="e">
        <f>+VLOOKUP($X335,Vector!$A:$P,4,0)-$A335</f>
        <v>#N/A</v>
      </c>
      <c r="K335" s="59" t="e">
        <f>+VLOOKUP($X335,Vector!$A:$P,2,0)</f>
        <v>#N/A</v>
      </c>
      <c r="L335" s="59" t="e">
        <f>VLOOKUP(VLOOKUP($X335,Vector!$A:$P,5,0),Catalogos!K:L,2,0)</f>
        <v>#N/A</v>
      </c>
      <c r="M335" s="55" t="str">
        <f>IFERROR(VLOOKUP($F335,Catalogos!$A:$B,2,0),"VII")</f>
        <v>VII</v>
      </c>
      <c r="N335" s="58" t="e">
        <f>VLOOKUP(MIN(IFERROR(VLOOKUP(T335,Catalogos!$F:$G,2,0),200),IFERROR(VLOOKUP(U335,Catalogos!$F:$G,2,0),200),IFERROR(VLOOKUP(V335,Catalogos!$F:$G,2,0),200),IFERROR(VLOOKUP(W335,Catalogos!$F:$G,2,0),200)),Catalogos!$G$30:$H$57,2,0)</f>
        <v>#N/A</v>
      </c>
      <c r="O335" s="55" t="e">
        <f>VLOOKUP($F335,Catalogos!$A:$C,3,0)</f>
        <v>#N/A</v>
      </c>
      <c r="P335" s="14" t="e">
        <f t="shared" si="12"/>
        <v>#N/A</v>
      </c>
      <c r="Q335" s="20">
        <f t="shared" si="13"/>
        <v>0</v>
      </c>
      <c r="R335" s="20" t="e">
        <f t="shared" si="14"/>
        <v>#N/A</v>
      </c>
      <c r="S335" s="20" t="s">
        <v>194</v>
      </c>
      <c r="T335" s="67" t="e">
        <f>VLOOKUP($X335,Vector!$A:$I,6,0)</f>
        <v>#N/A</v>
      </c>
      <c r="U335" s="67" t="e">
        <f>VLOOKUP($X335,Vector!$A:$I,7,0)</f>
        <v>#N/A</v>
      </c>
      <c r="V335" s="67" t="e">
        <f>VLOOKUP($X335,Vector!$A:$I,8,0)</f>
        <v>#N/A</v>
      </c>
      <c r="W335" s="67" t="e">
        <f>VLOOKUP($X335,Vector!$A:$I,9,0)</f>
        <v>#N/A</v>
      </c>
      <c r="X335" s="13" t="str">
        <f t="shared" si="15"/>
        <v/>
      </c>
    </row>
    <row r="336" spans="10:24" x14ac:dyDescent="0.25">
      <c r="J336" s="59" t="e">
        <f>+VLOOKUP($X336,Vector!$A:$P,4,0)-$A336</f>
        <v>#N/A</v>
      </c>
      <c r="K336" s="59" t="e">
        <f>+VLOOKUP($X336,Vector!$A:$P,2,0)</f>
        <v>#N/A</v>
      </c>
      <c r="L336" s="59" t="e">
        <f>VLOOKUP(VLOOKUP($X336,Vector!$A:$P,5,0),Catalogos!K:L,2,0)</f>
        <v>#N/A</v>
      </c>
      <c r="M336" s="55" t="str">
        <f>IFERROR(VLOOKUP($F336,Catalogos!$A:$B,2,0),"VII")</f>
        <v>VII</v>
      </c>
      <c r="N336" s="58" t="e">
        <f>VLOOKUP(MIN(IFERROR(VLOOKUP(T336,Catalogos!$F:$G,2,0),200),IFERROR(VLOOKUP(U336,Catalogos!$F:$G,2,0),200),IFERROR(VLOOKUP(V336,Catalogos!$F:$G,2,0),200),IFERROR(VLOOKUP(W336,Catalogos!$F:$G,2,0),200)),Catalogos!$G$30:$H$57,2,0)</f>
        <v>#N/A</v>
      </c>
      <c r="O336" s="55" t="e">
        <f>VLOOKUP($F336,Catalogos!$A:$C,3,0)</f>
        <v>#N/A</v>
      </c>
      <c r="P336" s="14" t="e">
        <f t="shared" si="12"/>
        <v>#N/A</v>
      </c>
      <c r="Q336" s="20">
        <f t="shared" si="13"/>
        <v>0</v>
      </c>
      <c r="R336" s="20" t="e">
        <f t="shared" si="14"/>
        <v>#N/A</v>
      </c>
      <c r="S336" s="20" t="s">
        <v>194</v>
      </c>
      <c r="T336" s="67" t="e">
        <f>VLOOKUP($X336,Vector!$A:$I,6,0)</f>
        <v>#N/A</v>
      </c>
      <c r="U336" s="67" t="e">
        <f>VLOOKUP($X336,Vector!$A:$I,7,0)</f>
        <v>#N/A</v>
      </c>
      <c r="V336" s="67" t="e">
        <f>VLOOKUP($X336,Vector!$A:$I,8,0)</f>
        <v>#N/A</v>
      </c>
      <c r="W336" s="67" t="e">
        <f>VLOOKUP($X336,Vector!$A:$I,9,0)</f>
        <v>#N/A</v>
      </c>
      <c r="X336" s="13" t="str">
        <f t="shared" si="15"/>
        <v/>
      </c>
    </row>
    <row r="337" spans="10:24" x14ac:dyDescent="0.25">
      <c r="J337" s="59" t="e">
        <f>+VLOOKUP($X337,Vector!$A:$P,4,0)-$A337</f>
        <v>#N/A</v>
      </c>
      <c r="K337" s="59" t="e">
        <f>+VLOOKUP($X337,Vector!$A:$P,2,0)</f>
        <v>#N/A</v>
      </c>
      <c r="L337" s="59" t="e">
        <f>VLOOKUP(VLOOKUP($X337,Vector!$A:$P,5,0),Catalogos!K:L,2,0)</f>
        <v>#N/A</v>
      </c>
      <c r="M337" s="55" t="str">
        <f>IFERROR(VLOOKUP($F337,Catalogos!$A:$B,2,0),"VII")</f>
        <v>VII</v>
      </c>
      <c r="N337" s="58" t="e">
        <f>VLOOKUP(MIN(IFERROR(VLOOKUP(T337,Catalogos!$F:$G,2,0),200),IFERROR(VLOOKUP(U337,Catalogos!$F:$G,2,0),200),IFERROR(VLOOKUP(V337,Catalogos!$F:$G,2,0),200),IFERROR(VLOOKUP(W337,Catalogos!$F:$G,2,0),200)),Catalogos!$G$30:$H$57,2,0)</f>
        <v>#N/A</v>
      </c>
      <c r="O337" s="55" t="e">
        <f>VLOOKUP($F337,Catalogos!$A:$C,3,0)</f>
        <v>#N/A</v>
      </c>
      <c r="P337" s="14" t="e">
        <f t="shared" si="12"/>
        <v>#N/A</v>
      </c>
      <c r="Q337" s="20">
        <f t="shared" si="13"/>
        <v>0</v>
      </c>
      <c r="R337" s="20" t="e">
        <f t="shared" si="14"/>
        <v>#N/A</v>
      </c>
      <c r="S337" s="20" t="s">
        <v>194</v>
      </c>
      <c r="T337" s="67" t="e">
        <f>VLOOKUP($X337,Vector!$A:$I,6,0)</f>
        <v>#N/A</v>
      </c>
      <c r="U337" s="67" t="e">
        <f>VLOOKUP($X337,Vector!$A:$I,7,0)</f>
        <v>#N/A</v>
      </c>
      <c r="V337" s="67" t="e">
        <f>VLOOKUP($X337,Vector!$A:$I,8,0)</f>
        <v>#N/A</v>
      </c>
      <c r="W337" s="67" t="e">
        <f>VLOOKUP($X337,Vector!$A:$I,9,0)</f>
        <v>#N/A</v>
      </c>
      <c r="X337" s="13" t="str">
        <f t="shared" si="15"/>
        <v/>
      </c>
    </row>
    <row r="338" spans="10:24" x14ac:dyDescent="0.25">
      <c r="J338" s="59" t="e">
        <f>+VLOOKUP($X338,Vector!$A:$P,4,0)-$A338</f>
        <v>#N/A</v>
      </c>
      <c r="K338" s="59" t="e">
        <f>+VLOOKUP($X338,Vector!$A:$P,2,0)</f>
        <v>#N/A</v>
      </c>
      <c r="L338" s="59" t="e">
        <f>VLOOKUP(VLOOKUP($X338,Vector!$A:$P,5,0),Catalogos!K:L,2,0)</f>
        <v>#N/A</v>
      </c>
      <c r="M338" s="55" t="str">
        <f>IFERROR(VLOOKUP($F338,Catalogos!$A:$B,2,0),"VII")</f>
        <v>VII</v>
      </c>
      <c r="N338" s="58" t="e">
        <f>VLOOKUP(MIN(IFERROR(VLOOKUP(T338,Catalogos!$F:$G,2,0),200),IFERROR(VLOOKUP(U338,Catalogos!$F:$G,2,0),200),IFERROR(VLOOKUP(V338,Catalogos!$F:$G,2,0),200),IFERROR(VLOOKUP(W338,Catalogos!$F:$G,2,0),200)),Catalogos!$G$30:$H$57,2,0)</f>
        <v>#N/A</v>
      </c>
      <c r="O338" s="55" t="e">
        <f>VLOOKUP($F338,Catalogos!$A:$C,3,0)</f>
        <v>#N/A</v>
      </c>
      <c r="P338" s="14" t="e">
        <f t="shared" si="12"/>
        <v>#N/A</v>
      </c>
      <c r="Q338" s="20">
        <f t="shared" si="13"/>
        <v>0</v>
      </c>
      <c r="R338" s="20" t="e">
        <f t="shared" si="14"/>
        <v>#N/A</v>
      </c>
      <c r="S338" s="20" t="s">
        <v>194</v>
      </c>
      <c r="T338" s="67" t="e">
        <f>VLOOKUP($X338,Vector!$A:$I,6,0)</f>
        <v>#N/A</v>
      </c>
      <c r="U338" s="67" t="e">
        <f>VLOOKUP($X338,Vector!$A:$I,7,0)</f>
        <v>#N/A</v>
      </c>
      <c r="V338" s="67" t="e">
        <f>VLOOKUP($X338,Vector!$A:$I,8,0)</f>
        <v>#N/A</v>
      </c>
      <c r="W338" s="67" t="e">
        <f>VLOOKUP($X338,Vector!$A:$I,9,0)</f>
        <v>#N/A</v>
      </c>
      <c r="X338" s="13" t="str">
        <f t="shared" si="15"/>
        <v/>
      </c>
    </row>
    <row r="339" spans="10:24" x14ac:dyDescent="0.25">
      <c r="J339" s="59" t="e">
        <f>+VLOOKUP($X339,Vector!$A:$P,4,0)-$A339</f>
        <v>#N/A</v>
      </c>
      <c r="K339" s="59" t="e">
        <f>+VLOOKUP($X339,Vector!$A:$P,2,0)</f>
        <v>#N/A</v>
      </c>
      <c r="L339" s="59" t="e">
        <f>VLOOKUP(VLOOKUP($X339,Vector!$A:$P,5,0),Catalogos!K:L,2,0)</f>
        <v>#N/A</v>
      </c>
      <c r="M339" s="55" t="str">
        <f>IFERROR(VLOOKUP($F339,Catalogos!$A:$B,2,0),"VII")</f>
        <v>VII</v>
      </c>
      <c r="N339" s="58" t="e">
        <f>VLOOKUP(MIN(IFERROR(VLOOKUP(T339,Catalogos!$F:$G,2,0),200),IFERROR(VLOOKUP(U339,Catalogos!$F:$G,2,0),200),IFERROR(VLOOKUP(V339,Catalogos!$F:$G,2,0),200),IFERROR(VLOOKUP(W339,Catalogos!$F:$G,2,0),200)),Catalogos!$G$30:$H$57,2,0)</f>
        <v>#N/A</v>
      </c>
      <c r="O339" s="55" t="e">
        <f>VLOOKUP($F339,Catalogos!$A:$C,3,0)</f>
        <v>#N/A</v>
      </c>
      <c r="P339" s="14" t="e">
        <f t="shared" si="12"/>
        <v>#N/A</v>
      </c>
      <c r="Q339" s="20">
        <f t="shared" si="13"/>
        <v>0</v>
      </c>
      <c r="R339" s="20" t="e">
        <f t="shared" si="14"/>
        <v>#N/A</v>
      </c>
      <c r="S339" s="20" t="s">
        <v>194</v>
      </c>
      <c r="T339" s="67" t="e">
        <f>VLOOKUP($X339,Vector!$A:$I,6,0)</f>
        <v>#N/A</v>
      </c>
      <c r="U339" s="67" t="e">
        <f>VLOOKUP($X339,Vector!$A:$I,7,0)</f>
        <v>#N/A</v>
      </c>
      <c r="V339" s="67" t="e">
        <f>VLOOKUP($X339,Vector!$A:$I,8,0)</f>
        <v>#N/A</v>
      </c>
      <c r="W339" s="67" t="e">
        <f>VLOOKUP($X339,Vector!$A:$I,9,0)</f>
        <v>#N/A</v>
      </c>
      <c r="X339" s="13" t="str">
        <f t="shared" si="15"/>
        <v/>
      </c>
    </row>
    <row r="340" spans="10:24" x14ac:dyDescent="0.25">
      <c r="J340" s="59" t="e">
        <f>+VLOOKUP($X340,Vector!$A:$P,4,0)-$A340</f>
        <v>#N/A</v>
      </c>
      <c r="K340" s="59" t="e">
        <f>+VLOOKUP($X340,Vector!$A:$P,2,0)</f>
        <v>#N/A</v>
      </c>
      <c r="L340" s="59" t="e">
        <f>VLOOKUP(VLOOKUP($X340,Vector!$A:$P,5,0),Catalogos!K:L,2,0)</f>
        <v>#N/A</v>
      </c>
      <c r="M340" s="55" t="str">
        <f>IFERROR(VLOOKUP($F340,Catalogos!$A:$B,2,0),"VII")</f>
        <v>VII</v>
      </c>
      <c r="N340" s="58" t="e">
        <f>VLOOKUP(MIN(IFERROR(VLOOKUP(T340,Catalogos!$F:$G,2,0),200),IFERROR(VLOOKUP(U340,Catalogos!$F:$G,2,0),200),IFERROR(VLOOKUP(V340,Catalogos!$F:$G,2,0),200),IFERROR(VLOOKUP(W340,Catalogos!$F:$G,2,0),200)),Catalogos!$G$30:$H$57,2,0)</f>
        <v>#N/A</v>
      </c>
      <c r="O340" s="55" t="e">
        <f>VLOOKUP($F340,Catalogos!$A:$C,3,0)</f>
        <v>#N/A</v>
      </c>
      <c r="P340" s="14" t="e">
        <f t="shared" si="12"/>
        <v>#N/A</v>
      </c>
      <c r="Q340" s="20">
        <f t="shared" si="13"/>
        <v>0</v>
      </c>
      <c r="R340" s="20" t="e">
        <f t="shared" si="14"/>
        <v>#N/A</v>
      </c>
      <c r="S340" s="20" t="s">
        <v>194</v>
      </c>
      <c r="T340" s="67" t="e">
        <f>VLOOKUP($X340,Vector!$A:$I,6,0)</f>
        <v>#N/A</v>
      </c>
      <c r="U340" s="67" t="e">
        <f>VLOOKUP($X340,Vector!$A:$I,7,0)</f>
        <v>#N/A</v>
      </c>
      <c r="V340" s="67" t="e">
        <f>VLOOKUP($X340,Vector!$A:$I,8,0)</f>
        <v>#N/A</v>
      </c>
      <c r="W340" s="67" t="e">
        <f>VLOOKUP($X340,Vector!$A:$I,9,0)</f>
        <v>#N/A</v>
      </c>
      <c r="X340" s="13" t="str">
        <f t="shared" si="15"/>
        <v/>
      </c>
    </row>
    <row r="341" spans="10:24" x14ac:dyDescent="0.25">
      <c r="J341" s="59" t="e">
        <f>+VLOOKUP($X341,Vector!$A:$P,4,0)-$A341</f>
        <v>#N/A</v>
      </c>
      <c r="K341" s="59" t="e">
        <f>+VLOOKUP($X341,Vector!$A:$P,2,0)</f>
        <v>#N/A</v>
      </c>
      <c r="L341" s="59" t="e">
        <f>VLOOKUP(VLOOKUP($X341,Vector!$A:$P,5,0),Catalogos!K:L,2,0)</f>
        <v>#N/A</v>
      </c>
      <c r="M341" s="55" t="str">
        <f>IFERROR(VLOOKUP($F341,Catalogos!$A:$B,2,0),"VII")</f>
        <v>VII</v>
      </c>
      <c r="N341" s="58" t="e">
        <f>VLOOKUP(MIN(IFERROR(VLOOKUP(T341,Catalogos!$F:$G,2,0),200),IFERROR(VLOOKUP(U341,Catalogos!$F:$G,2,0),200),IFERROR(VLOOKUP(V341,Catalogos!$F:$G,2,0),200),IFERROR(VLOOKUP(W341,Catalogos!$F:$G,2,0),200)),Catalogos!$G$30:$H$57,2,0)</f>
        <v>#N/A</v>
      </c>
      <c r="O341" s="55" t="e">
        <f>VLOOKUP($F341,Catalogos!$A:$C,3,0)</f>
        <v>#N/A</v>
      </c>
      <c r="P341" s="14" t="e">
        <f t="shared" si="12"/>
        <v>#N/A</v>
      </c>
      <c r="Q341" s="20">
        <f t="shared" si="13"/>
        <v>0</v>
      </c>
      <c r="R341" s="20" t="e">
        <f t="shared" si="14"/>
        <v>#N/A</v>
      </c>
      <c r="S341" s="20" t="s">
        <v>194</v>
      </c>
      <c r="T341" s="67" t="e">
        <f>VLOOKUP($X341,Vector!$A:$I,6,0)</f>
        <v>#N/A</v>
      </c>
      <c r="U341" s="67" t="e">
        <f>VLOOKUP($X341,Vector!$A:$I,7,0)</f>
        <v>#N/A</v>
      </c>
      <c r="V341" s="67" t="e">
        <f>VLOOKUP($X341,Vector!$A:$I,8,0)</f>
        <v>#N/A</v>
      </c>
      <c r="W341" s="67" t="e">
        <f>VLOOKUP($X341,Vector!$A:$I,9,0)</f>
        <v>#N/A</v>
      </c>
      <c r="X341" s="13" t="str">
        <f t="shared" si="15"/>
        <v/>
      </c>
    </row>
    <row r="342" spans="10:24" x14ac:dyDescent="0.25">
      <c r="J342" s="59" t="e">
        <f>+VLOOKUP($X342,Vector!$A:$P,4,0)-$A342</f>
        <v>#N/A</v>
      </c>
      <c r="K342" s="59" t="e">
        <f>+VLOOKUP($X342,Vector!$A:$P,2,0)</f>
        <v>#N/A</v>
      </c>
      <c r="L342" s="59" t="e">
        <f>VLOOKUP(VLOOKUP($X342,Vector!$A:$P,5,0),Catalogos!K:L,2,0)</f>
        <v>#N/A</v>
      </c>
      <c r="M342" s="55" t="str">
        <f>IFERROR(VLOOKUP($F342,Catalogos!$A:$B,2,0),"VII")</f>
        <v>VII</v>
      </c>
      <c r="N342" s="58" t="e">
        <f>VLOOKUP(MIN(IFERROR(VLOOKUP(T342,Catalogos!$F:$G,2,0),200),IFERROR(VLOOKUP(U342,Catalogos!$F:$G,2,0),200),IFERROR(VLOOKUP(V342,Catalogos!$F:$G,2,0),200),IFERROR(VLOOKUP(W342,Catalogos!$F:$G,2,0),200)),Catalogos!$G$30:$H$57,2,0)</f>
        <v>#N/A</v>
      </c>
      <c r="O342" s="55" t="e">
        <f>VLOOKUP($F342,Catalogos!$A:$C,3,0)</f>
        <v>#N/A</v>
      </c>
      <c r="P342" s="14" t="e">
        <f t="shared" si="12"/>
        <v>#N/A</v>
      </c>
      <c r="Q342" s="20">
        <f t="shared" si="13"/>
        <v>0</v>
      </c>
      <c r="R342" s="20" t="e">
        <f t="shared" si="14"/>
        <v>#N/A</v>
      </c>
      <c r="S342" s="20" t="s">
        <v>194</v>
      </c>
      <c r="T342" s="67" t="e">
        <f>VLOOKUP($X342,Vector!$A:$I,6,0)</f>
        <v>#N/A</v>
      </c>
      <c r="U342" s="67" t="e">
        <f>VLOOKUP($X342,Vector!$A:$I,7,0)</f>
        <v>#N/A</v>
      </c>
      <c r="V342" s="67" t="e">
        <f>VLOOKUP($X342,Vector!$A:$I,8,0)</f>
        <v>#N/A</v>
      </c>
      <c r="W342" s="67" t="e">
        <f>VLOOKUP($X342,Vector!$A:$I,9,0)</f>
        <v>#N/A</v>
      </c>
      <c r="X342" s="13" t="str">
        <f t="shared" si="15"/>
        <v/>
      </c>
    </row>
    <row r="343" spans="10:24" x14ac:dyDescent="0.25">
      <c r="J343" s="59" t="e">
        <f>+VLOOKUP($X343,Vector!$A:$P,4,0)-$A343</f>
        <v>#N/A</v>
      </c>
      <c r="K343" s="59" t="e">
        <f>+VLOOKUP($X343,Vector!$A:$P,2,0)</f>
        <v>#N/A</v>
      </c>
      <c r="L343" s="59" t="e">
        <f>VLOOKUP(VLOOKUP($X343,Vector!$A:$P,5,0),Catalogos!K:L,2,0)</f>
        <v>#N/A</v>
      </c>
      <c r="M343" s="55" t="str">
        <f>IFERROR(VLOOKUP($F343,Catalogos!$A:$B,2,0),"VII")</f>
        <v>VII</v>
      </c>
      <c r="N343" s="58" t="e">
        <f>VLOOKUP(MIN(IFERROR(VLOOKUP(T343,Catalogos!$F:$G,2,0),200),IFERROR(VLOOKUP(U343,Catalogos!$F:$G,2,0),200),IFERROR(VLOOKUP(V343,Catalogos!$F:$G,2,0),200),IFERROR(VLOOKUP(W343,Catalogos!$F:$G,2,0),200)),Catalogos!$G$30:$H$57,2,0)</f>
        <v>#N/A</v>
      </c>
      <c r="O343" s="55" t="e">
        <f>VLOOKUP($F343,Catalogos!$A:$C,3,0)</f>
        <v>#N/A</v>
      </c>
      <c r="P343" s="14" t="e">
        <f t="shared" si="12"/>
        <v>#N/A</v>
      </c>
      <c r="Q343" s="20">
        <f t="shared" si="13"/>
        <v>0</v>
      </c>
      <c r="R343" s="20" t="e">
        <f t="shared" si="14"/>
        <v>#N/A</v>
      </c>
      <c r="S343" s="20" t="s">
        <v>194</v>
      </c>
      <c r="T343" s="67" t="e">
        <f>VLOOKUP($X343,Vector!$A:$I,6,0)</f>
        <v>#N/A</v>
      </c>
      <c r="U343" s="67" t="e">
        <f>VLOOKUP($X343,Vector!$A:$I,7,0)</f>
        <v>#N/A</v>
      </c>
      <c r="V343" s="67" t="e">
        <f>VLOOKUP($X343,Vector!$A:$I,8,0)</f>
        <v>#N/A</v>
      </c>
      <c r="W343" s="67" t="e">
        <f>VLOOKUP($X343,Vector!$A:$I,9,0)</f>
        <v>#N/A</v>
      </c>
      <c r="X343" s="13" t="str">
        <f t="shared" si="15"/>
        <v/>
      </c>
    </row>
    <row r="344" spans="10:24" x14ac:dyDescent="0.25">
      <c r="J344" s="59" t="e">
        <f>+VLOOKUP($X344,Vector!$A:$P,4,0)-$A344</f>
        <v>#N/A</v>
      </c>
      <c r="K344" s="59" t="e">
        <f>+VLOOKUP($X344,Vector!$A:$P,2,0)</f>
        <v>#N/A</v>
      </c>
      <c r="L344" s="59" t="e">
        <f>VLOOKUP(VLOOKUP($X344,Vector!$A:$P,5,0),Catalogos!K:L,2,0)</f>
        <v>#N/A</v>
      </c>
      <c r="M344" s="55" t="str">
        <f>IFERROR(VLOOKUP($F344,Catalogos!$A:$B,2,0),"VII")</f>
        <v>VII</v>
      </c>
      <c r="N344" s="58" t="e">
        <f>VLOOKUP(MIN(IFERROR(VLOOKUP(T344,Catalogos!$F:$G,2,0),200),IFERROR(VLOOKUP(U344,Catalogos!$F:$G,2,0),200),IFERROR(VLOOKUP(V344,Catalogos!$F:$G,2,0),200),IFERROR(VLOOKUP(W344,Catalogos!$F:$G,2,0),200)),Catalogos!$G$30:$H$57,2,0)</f>
        <v>#N/A</v>
      </c>
      <c r="O344" s="55" t="e">
        <f>VLOOKUP($F344,Catalogos!$A:$C,3,0)</f>
        <v>#N/A</v>
      </c>
      <c r="P344" s="14" t="e">
        <f t="shared" si="12"/>
        <v>#N/A</v>
      </c>
      <c r="Q344" s="20">
        <f t="shared" si="13"/>
        <v>0</v>
      </c>
      <c r="R344" s="20" t="e">
        <f t="shared" si="14"/>
        <v>#N/A</v>
      </c>
      <c r="S344" s="20" t="s">
        <v>194</v>
      </c>
      <c r="T344" s="67" t="e">
        <f>VLOOKUP($X344,Vector!$A:$I,6,0)</f>
        <v>#N/A</v>
      </c>
      <c r="U344" s="67" t="e">
        <f>VLOOKUP($X344,Vector!$A:$I,7,0)</f>
        <v>#N/A</v>
      </c>
      <c r="V344" s="67" t="e">
        <f>VLOOKUP($X344,Vector!$A:$I,8,0)</f>
        <v>#N/A</v>
      </c>
      <c r="W344" s="67" t="e">
        <f>VLOOKUP($X344,Vector!$A:$I,9,0)</f>
        <v>#N/A</v>
      </c>
      <c r="X344" s="13" t="str">
        <f t="shared" si="15"/>
        <v/>
      </c>
    </row>
    <row r="345" spans="10:24" x14ac:dyDescent="0.25">
      <c r="J345" s="59" t="e">
        <f>+VLOOKUP($X345,Vector!$A:$P,4,0)-$A345</f>
        <v>#N/A</v>
      </c>
      <c r="K345" s="59" t="e">
        <f>+VLOOKUP($X345,Vector!$A:$P,2,0)</f>
        <v>#N/A</v>
      </c>
      <c r="L345" s="59" t="e">
        <f>VLOOKUP(VLOOKUP($X345,Vector!$A:$P,5,0),Catalogos!K:L,2,0)</f>
        <v>#N/A</v>
      </c>
      <c r="M345" s="55" t="str">
        <f>IFERROR(VLOOKUP($F345,Catalogos!$A:$B,2,0),"VII")</f>
        <v>VII</v>
      </c>
      <c r="N345" s="58" t="e">
        <f>VLOOKUP(MIN(IFERROR(VLOOKUP(T345,Catalogos!$F:$G,2,0),200),IFERROR(VLOOKUP(U345,Catalogos!$F:$G,2,0),200),IFERROR(VLOOKUP(V345,Catalogos!$F:$G,2,0),200),IFERROR(VLOOKUP(W345,Catalogos!$F:$G,2,0),200)),Catalogos!$G$30:$H$57,2,0)</f>
        <v>#N/A</v>
      </c>
      <c r="O345" s="55" t="e">
        <f>VLOOKUP($F345,Catalogos!$A:$C,3,0)</f>
        <v>#N/A</v>
      </c>
      <c r="P345" s="14" t="e">
        <f t="shared" si="12"/>
        <v>#N/A</v>
      </c>
      <c r="Q345" s="20">
        <f t="shared" si="13"/>
        <v>0</v>
      </c>
      <c r="R345" s="20" t="e">
        <f t="shared" si="14"/>
        <v>#N/A</v>
      </c>
      <c r="S345" s="20" t="s">
        <v>194</v>
      </c>
      <c r="T345" s="67" t="e">
        <f>VLOOKUP($X345,Vector!$A:$I,6,0)</f>
        <v>#N/A</v>
      </c>
      <c r="U345" s="67" t="e">
        <f>VLOOKUP($X345,Vector!$A:$I,7,0)</f>
        <v>#N/A</v>
      </c>
      <c r="V345" s="67" t="e">
        <f>VLOOKUP($X345,Vector!$A:$I,8,0)</f>
        <v>#N/A</v>
      </c>
      <c r="W345" s="67" t="e">
        <f>VLOOKUP($X345,Vector!$A:$I,9,0)</f>
        <v>#N/A</v>
      </c>
      <c r="X345" s="13" t="str">
        <f t="shared" si="15"/>
        <v/>
      </c>
    </row>
    <row r="346" spans="10:24" x14ac:dyDescent="0.25">
      <c r="J346" s="59" t="e">
        <f>+VLOOKUP($X346,Vector!$A:$P,4,0)-$A346</f>
        <v>#N/A</v>
      </c>
      <c r="K346" s="59" t="e">
        <f>+VLOOKUP($X346,Vector!$A:$P,2,0)</f>
        <v>#N/A</v>
      </c>
      <c r="L346" s="59" t="e">
        <f>VLOOKUP(VLOOKUP($X346,Vector!$A:$P,5,0),Catalogos!K:L,2,0)</f>
        <v>#N/A</v>
      </c>
      <c r="M346" s="55" t="str">
        <f>IFERROR(VLOOKUP($F346,Catalogos!$A:$B,2,0),"VII")</f>
        <v>VII</v>
      </c>
      <c r="N346" s="58" t="e">
        <f>VLOOKUP(MIN(IFERROR(VLOOKUP(T346,Catalogos!$F:$G,2,0),200),IFERROR(VLOOKUP(U346,Catalogos!$F:$G,2,0),200),IFERROR(VLOOKUP(V346,Catalogos!$F:$G,2,0),200),IFERROR(VLOOKUP(W346,Catalogos!$F:$G,2,0),200)),Catalogos!$G$30:$H$57,2,0)</f>
        <v>#N/A</v>
      </c>
      <c r="O346" s="55" t="e">
        <f>VLOOKUP($F346,Catalogos!$A:$C,3,0)</f>
        <v>#N/A</v>
      </c>
      <c r="P346" s="14" t="e">
        <f t="shared" si="12"/>
        <v>#N/A</v>
      </c>
      <c r="Q346" s="20">
        <f t="shared" si="13"/>
        <v>0</v>
      </c>
      <c r="R346" s="20" t="e">
        <f t="shared" si="14"/>
        <v>#N/A</v>
      </c>
      <c r="S346" s="20" t="s">
        <v>194</v>
      </c>
      <c r="T346" s="67" t="e">
        <f>VLOOKUP($X346,Vector!$A:$I,6,0)</f>
        <v>#N/A</v>
      </c>
      <c r="U346" s="67" t="e">
        <f>VLOOKUP($X346,Vector!$A:$I,7,0)</f>
        <v>#N/A</v>
      </c>
      <c r="V346" s="67" t="e">
        <f>VLOOKUP($X346,Vector!$A:$I,8,0)</f>
        <v>#N/A</v>
      </c>
      <c r="W346" s="67" t="e">
        <f>VLOOKUP($X346,Vector!$A:$I,9,0)</f>
        <v>#N/A</v>
      </c>
      <c r="X346" s="13" t="str">
        <f t="shared" si="15"/>
        <v/>
      </c>
    </row>
    <row r="347" spans="10:24" x14ac:dyDescent="0.25">
      <c r="J347" s="59" t="e">
        <f>+VLOOKUP($X347,Vector!$A:$P,4,0)-$A347</f>
        <v>#N/A</v>
      </c>
      <c r="K347" s="59" t="e">
        <f>+VLOOKUP($X347,Vector!$A:$P,2,0)</f>
        <v>#N/A</v>
      </c>
      <c r="L347" s="59" t="e">
        <f>VLOOKUP(VLOOKUP($X347,Vector!$A:$P,5,0),Catalogos!K:L,2,0)</f>
        <v>#N/A</v>
      </c>
      <c r="M347" s="55" t="str">
        <f>IFERROR(VLOOKUP($F347,Catalogos!$A:$B,2,0),"VII")</f>
        <v>VII</v>
      </c>
      <c r="N347" s="58" t="e">
        <f>VLOOKUP(MIN(IFERROR(VLOOKUP(T347,Catalogos!$F:$G,2,0),200),IFERROR(VLOOKUP(U347,Catalogos!$F:$G,2,0),200),IFERROR(VLOOKUP(V347,Catalogos!$F:$G,2,0),200),IFERROR(VLOOKUP(W347,Catalogos!$F:$G,2,0),200)),Catalogos!$G$30:$H$57,2,0)</f>
        <v>#N/A</v>
      </c>
      <c r="O347" s="55" t="e">
        <f>VLOOKUP($F347,Catalogos!$A:$C,3,0)</f>
        <v>#N/A</v>
      </c>
      <c r="P347" s="14" t="e">
        <f t="shared" si="12"/>
        <v>#N/A</v>
      </c>
      <c r="Q347" s="20">
        <f t="shared" si="13"/>
        <v>0</v>
      </c>
      <c r="R347" s="20" t="e">
        <f t="shared" si="14"/>
        <v>#N/A</v>
      </c>
      <c r="S347" s="20" t="s">
        <v>194</v>
      </c>
      <c r="T347" s="67" t="e">
        <f>VLOOKUP($X347,Vector!$A:$I,6,0)</f>
        <v>#N/A</v>
      </c>
      <c r="U347" s="67" t="e">
        <f>VLOOKUP($X347,Vector!$A:$I,7,0)</f>
        <v>#N/A</v>
      </c>
      <c r="V347" s="67" t="e">
        <f>VLOOKUP($X347,Vector!$A:$I,8,0)</f>
        <v>#N/A</v>
      </c>
      <c r="W347" s="67" t="e">
        <f>VLOOKUP($X347,Vector!$A:$I,9,0)</f>
        <v>#N/A</v>
      </c>
      <c r="X347" s="13" t="str">
        <f t="shared" si="15"/>
        <v/>
      </c>
    </row>
    <row r="348" spans="10:24" x14ac:dyDescent="0.25">
      <c r="J348" s="59" t="e">
        <f>+VLOOKUP($X348,Vector!$A:$P,4,0)-$A348</f>
        <v>#N/A</v>
      </c>
      <c r="K348" s="59" t="e">
        <f>+VLOOKUP($X348,Vector!$A:$P,2,0)</f>
        <v>#N/A</v>
      </c>
      <c r="L348" s="59" t="e">
        <f>VLOOKUP(VLOOKUP($X348,Vector!$A:$P,5,0),Catalogos!K:L,2,0)</f>
        <v>#N/A</v>
      </c>
      <c r="M348" s="55" t="str">
        <f>IFERROR(VLOOKUP($F348,Catalogos!$A:$B,2,0),"VII")</f>
        <v>VII</v>
      </c>
      <c r="N348" s="58" t="e">
        <f>VLOOKUP(MIN(IFERROR(VLOOKUP(T348,Catalogos!$F:$G,2,0),200),IFERROR(VLOOKUP(U348,Catalogos!$F:$G,2,0),200),IFERROR(VLOOKUP(V348,Catalogos!$F:$G,2,0),200),IFERROR(VLOOKUP(W348,Catalogos!$F:$G,2,0),200)),Catalogos!$G$30:$H$57,2,0)</f>
        <v>#N/A</v>
      </c>
      <c r="O348" s="55" t="e">
        <f>VLOOKUP($F348,Catalogos!$A:$C,3,0)</f>
        <v>#N/A</v>
      </c>
      <c r="P348" s="14" t="e">
        <f t="shared" si="12"/>
        <v>#N/A</v>
      </c>
      <c r="Q348" s="20">
        <f t="shared" si="13"/>
        <v>0</v>
      </c>
      <c r="R348" s="20" t="e">
        <f t="shared" si="14"/>
        <v>#N/A</v>
      </c>
      <c r="S348" s="20" t="s">
        <v>194</v>
      </c>
      <c r="T348" s="67" t="e">
        <f>VLOOKUP($X348,Vector!$A:$I,6,0)</f>
        <v>#N/A</v>
      </c>
      <c r="U348" s="67" t="e">
        <f>VLOOKUP($X348,Vector!$A:$I,7,0)</f>
        <v>#N/A</v>
      </c>
      <c r="V348" s="67" t="e">
        <f>VLOOKUP($X348,Vector!$A:$I,8,0)</f>
        <v>#N/A</v>
      </c>
      <c r="W348" s="67" t="e">
        <f>VLOOKUP($X348,Vector!$A:$I,9,0)</f>
        <v>#N/A</v>
      </c>
      <c r="X348" s="13" t="str">
        <f t="shared" si="15"/>
        <v/>
      </c>
    </row>
    <row r="349" spans="10:24" x14ac:dyDescent="0.25">
      <c r="J349" s="59" t="e">
        <f>+VLOOKUP($X349,Vector!$A:$P,4,0)-$A349</f>
        <v>#N/A</v>
      </c>
      <c r="K349" s="59" t="e">
        <f>+VLOOKUP($X349,Vector!$A:$P,2,0)</f>
        <v>#N/A</v>
      </c>
      <c r="L349" s="59" t="e">
        <f>VLOOKUP(VLOOKUP($X349,Vector!$A:$P,5,0),Catalogos!K:L,2,0)</f>
        <v>#N/A</v>
      </c>
      <c r="M349" s="55" t="str">
        <f>IFERROR(VLOOKUP($F349,Catalogos!$A:$B,2,0),"VII")</f>
        <v>VII</v>
      </c>
      <c r="N349" s="58" t="e">
        <f>VLOOKUP(MIN(IFERROR(VLOOKUP(T349,Catalogos!$F:$G,2,0),200),IFERROR(VLOOKUP(U349,Catalogos!$F:$G,2,0),200),IFERROR(VLOOKUP(V349,Catalogos!$F:$G,2,0),200),IFERROR(VLOOKUP(W349,Catalogos!$F:$G,2,0),200)),Catalogos!$G$30:$H$57,2,0)</f>
        <v>#N/A</v>
      </c>
      <c r="O349" s="55" t="e">
        <f>VLOOKUP($F349,Catalogos!$A:$C,3,0)</f>
        <v>#N/A</v>
      </c>
      <c r="P349" s="14" t="e">
        <f t="shared" si="12"/>
        <v>#N/A</v>
      </c>
      <c r="Q349" s="20">
        <f t="shared" si="13"/>
        <v>0</v>
      </c>
      <c r="R349" s="20" t="e">
        <f t="shared" si="14"/>
        <v>#N/A</v>
      </c>
      <c r="S349" s="20" t="s">
        <v>194</v>
      </c>
      <c r="T349" s="67" t="e">
        <f>VLOOKUP($X349,Vector!$A:$I,6,0)</f>
        <v>#N/A</v>
      </c>
      <c r="U349" s="67" t="e">
        <f>VLOOKUP($X349,Vector!$A:$I,7,0)</f>
        <v>#N/A</v>
      </c>
      <c r="V349" s="67" t="e">
        <f>VLOOKUP($X349,Vector!$A:$I,8,0)</f>
        <v>#N/A</v>
      </c>
      <c r="W349" s="67" t="e">
        <f>VLOOKUP($X349,Vector!$A:$I,9,0)</f>
        <v>#N/A</v>
      </c>
      <c r="X349" s="13" t="str">
        <f t="shared" si="15"/>
        <v/>
      </c>
    </row>
    <row r="350" spans="10:24" x14ac:dyDescent="0.25">
      <c r="J350" s="59" t="e">
        <f>+VLOOKUP($X350,Vector!$A:$P,4,0)-$A350</f>
        <v>#N/A</v>
      </c>
      <c r="K350" s="59" t="e">
        <f>+VLOOKUP($X350,Vector!$A:$P,2,0)</f>
        <v>#N/A</v>
      </c>
      <c r="L350" s="59" t="e">
        <f>VLOOKUP(VLOOKUP($X350,Vector!$A:$P,5,0),Catalogos!K:L,2,0)</f>
        <v>#N/A</v>
      </c>
      <c r="M350" s="55" t="str">
        <f>IFERROR(VLOOKUP($F350,Catalogos!$A:$B,2,0),"VII")</f>
        <v>VII</v>
      </c>
      <c r="N350" s="58" t="e">
        <f>VLOOKUP(MIN(IFERROR(VLOOKUP(T350,Catalogos!$F:$G,2,0),200),IFERROR(VLOOKUP(U350,Catalogos!$F:$G,2,0),200),IFERROR(VLOOKUP(V350,Catalogos!$F:$G,2,0),200),IFERROR(VLOOKUP(W350,Catalogos!$F:$G,2,0),200)),Catalogos!$G$30:$H$57,2,0)</f>
        <v>#N/A</v>
      </c>
      <c r="O350" s="55" t="e">
        <f>VLOOKUP($F350,Catalogos!$A:$C,3,0)</f>
        <v>#N/A</v>
      </c>
      <c r="P350" s="14" t="e">
        <f t="shared" si="12"/>
        <v>#N/A</v>
      </c>
      <c r="Q350" s="20">
        <f t="shared" si="13"/>
        <v>0</v>
      </c>
      <c r="R350" s="20" t="e">
        <f t="shared" si="14"/>
        <v>#N/A</v>
      </c>
      <c r="S350" s="20" t="s">
        <v>194</v>
      </c>
      <c r="T350" s="67" t="e">
        <f>VLOOKUP($X350,Vector!$A:$I,6,0)</f>
        <v>#N/A</v>
      </c>
      <c r="U350" s="67" t="e">
        <f>VLOOKUP($X350,Vector!$A:$I,7,0)</f>
        <v>#N/A</v>
      </c>
      <c r="V350" s="67" t="e">
        <f>VLOOKUP($X350,Vector!$A:$I,8,0)</f>
        <v>#N/A</v>
      </c>
      <c r="W350" s="67" t="e">
        <f>VLOOKUP($X350,Vector!$A:$I,9,0)</f>
        <v>#N/A</v>
      </c>
      <c r="X350" s="13" t="str">
        <f t="shared" si="15"/>
        <v/>
      </c>
    </row>
    <row r="351" spans="10:24" x14ac:dyDescent="0.25">
      <c r="J351" s="59" t="e">
        <f>+VLOOKUP($X351,Vector!$A:$P,4,0)-$A351</f>
        <v>#N/A</v>
      </c>
      <c r="K351" s="59" t="e">
        <f>+VLOOKUP($X351,Vector!$A:$P,2,0)</f>
        <v>#N/A</v>
      </c>
      <c r="L351" s="59" t="e">
        <f>VLOOKUP(VLOOKUP($X351,Vector!$A:$P,5,0),Catalogos!K:L,2,0)</f>
        <v>#N/A</v>
      </c>
      <c r="M351" s="55" t="str">
        <f>IFERROR(VLOOKUP($F351,Catalogos!$A:$B,2,0),"VII")</f>
        <v>VII</v>
      </c>
      <c r="N351" s="58" t="e">
        <f>VLOOKUP(MIN(IFERROR(VLOOKUP(T351,Catalogos!$F:$G,2,0),200),IFERROR(VLOOKUP(U351,Catalogos!$F:$G,2,0),200),IFERROR(VLOOKUP(V351,Catalogos!$F:$G,2,0),200),IFERROR(VLOOKUP(W351,Catalogos!$F:$G,2,0),200)),Catalogos!$G$30:$H$57,2,0)</f>
        <v>#N/A</v>
      </c>
      <c r="O351" s="55" t="e">
        <f>VLOOKUP($F351,Catalogos!$A:$C,3,0)</f>
        <v>#N/A</v>
      </c>
      <c r="P351" s="14" t="e">
        <f t="shared" si="12"/>
        <v>#N/A</v>
      </c>
      <c r="Q351" s="20">
        <f t="shared" si="13"/>
        <v>0</v>
      </c>
      <c r="R351" s="20" t="e">
        <f t="shared" si="14"/>
        <v>#N/A</v>
      </c>
      <c r="S351" s="20" t="s">
        <v>194</v>
      </c>
      <c r="T351" s="67" t="e">
        <f>VLOOKUP($X351,Vector!$A:$I,6,0)</f>
        <v>#N/A</v>
      </c>
      <c r="U351" s="67" t="e">
        <f>VLOOKUP($X351,Vector!$A:$I,7,0)</f>
        <v>#N/A</v>
      </c>
      <c r="V351" s="67" t="e">
        <f>VLOOKUP($X351,Vector!$A:$I,8,0)</f>
        <v>#N/A</v>
      </c>
      <c r="W351" s="67" t="e">
        <f>VLOOKUP($X351,Vector!$A:$I,9,0)</f>
        <v>#N/A</v>
      </c>
      <c r="X351" s="13" t="str">
        <f t="shared" si="15"/>
        <v/>
      </c>
    </row>
    <row r="352" spans="10:24" x14ac:dyDescent="0.25">
      <c r="J352" s="59" t="e">
        <f>+VLOOKUP($X352,Vector!$A:$P,4,0)-$A352</f>
        <v>#N/A</v>
      </c>
      <c r="K352" s="59" t="e">
        <f>+VLOOKUP($X352,Vector!$A:$P,2,0)</f>
        <v>#N/A</v>
      </c>
      <c r="L352" s="59" t="e">
        <f>VLOOKUP(VLOOKUP($X352,Vector!$A:$P,5,0),Catalogos!K:L,2,0)</f>
        <v>#N/A</v>
      </c>
      <c r="M352" s="55" t="str">
        <f>IFERROR(VLOOKUP($F352,Catalogos!$A:$B,2,0),"VII")</f>
        <v>VII</v>
      </c>
      <c r="N352" s="58" t="e">
        <f>VLOOKUP(MIN(IFERROR(VLOOKUP(T352,Catalogos!$F:$G,2,0),200),IFERROR(VLOOKUP(U352,Catalogos!$F:$G,2,0),200),IFERROR(VLOOKUP(V352,Catalogos!$F:$G,2,0),200),IFERROR(VLOOKUP(W352,Catalogos!$F:$G,2,0),200)),Catalogos!$G$30:$H$57,2,0)</f>
        <v>#N/A</v>
      </c>
      <c r="O352" s="55" t="e">
        <f>VLOOKUP($F352,Catalogos!$A:$C,3,0)</f>
        <v>#N/A</v>
      </c>
      <c r="P352" s="14" t="e">
        <f t="shared" si="12"/>
        <v>#N/A</v>
      </c>
      <c r="Q352" s="20">
        <f t="shared" si="13"/>
        <v>0</v>
      </c>
      <c r="R352" s="20" t="e">
        <f t="shared" si="14"/>
        <v>#N/A</v>
      </c>
      <c r="S352" s="20" t="s">
        <v>194</v>
      </c>
      <c r="T352" s="67" t="e">
        <f>VLOOKUP($X352,Vector!$A:$I,6,0)</f>
        <v>#N/A</v>
      </c>
      <c r="U352" s="67" t="e">
        <f>VLOOKUP($X352,Vector!$A:$I,7,0)</f>
        <v>#N/A</v>
      </c>
      <c r="V352" s="67" t="e">
        <f>VLOOKUP($X352,Vector!$A:$I,8,0)</f>
        <v>#N/A</v>
      </c>
      <c r="W352" s="67" t="e">
        <f>VLOOKUP($X352,Vector!$A:$I,9,0)</f>
        <v>#N/A</v>
      </c>
      <c r="X352" s="13" t="str">
        <f t="shared" si="15"/>
        <v/>
      </c>
    </row>
    <row r="353" spans="10:24" x14ac:dyDescent="0.25">
      <c r="J353" s="59" t="e">
        <f>+VLOOKUP($X353,Vector!$A:$P,4,0)-$A353</f>
        <v>#N/A</v>
      </c>
      <c r="K353" s="59" t="e">
        <f>+VLOOKUP($X353,Vector!$A:$P,2,0)</f>
        <v>#N/A</v>
      </c>
      <c r="L353" s="59" t="e">
        <f>VLOOKUP(VLOOKUP($X353,Vector!$A:$P,5,0),Catalogos!K:L,2,0)</f>
        <v>#N/A</v>
      </c>
      <c r="M353" s="55" t="str">
        <f>IFERROR(VLOOKUP($F353,Catalogos!$A:$B,2,0),"VII")</f>
        <v>VII</v>
      </c>
      <c r="N353" s="58" t="e">
        <f>VLOOKUP(MIN(IFERROR(VLOOKUP(T353,Catalogos!$F:$G,2,0),200),IFERROR(VLOOKUP(U353,Catalogos!$F:$G,2,0),200),IFERROR(VLOOKUP(V353,Catalogos!$F:$G,2,0),200),IFERROR(VLOOKUP(W353,Catalogos!$F:$G,2,0),200)),Catalogos!$G$30:$H$57,2,0)</f>
        <v>#N/A</v>
      </c>
      <c r="O353" s="55" t="e">
        <f>VLOOKUP($F353,Catalogos!$A:$C,3,0)</f>
        <v>#N/A</v>
      </c>
      <c r="P353" s="14" t="e">
        <f t="shared" si="12"/>
        <v>#N/A</v>
      </c>
      <c r="Q353" s="20">
        <f t="shared" si="13"/>
        <v>0</v>
      </c>
      <c r="R353" s="20" t="e">
        <f t="shared" si="14"/>
        <v>#N/A</v>
      </c>
      <c r="S353" s="20" t="s">
        <v>194</v>
      </c>
      <c r="T353" s="67" t="e">
        <f>VLOOKUP($X353,Vector!$A:$I,6,0)</f>
        <v>#N/A</v>
      </c>
      <c r="U353" s="67" t="e">
        <f>VLOOKUP($X353,Vector!$A:$I,7,0)</f>
        <v>#N/A</v>
      </c>
      <c r="V353" s="67" t="e">
        <f>VLOOKUP($X353,Vector!$A:$I,8,0)</f>
        <v>#N/A</v>
      </c>
      <c r="W353" s="67" t="e">
        <f>VLOOKUP($X353,Vector!$A:$I,9,0)</f>
        <v>#N/A</v>
      </c>
      <c r="X353" s="13" t="str">
        <f t="shared" si="15"/>
        <v/>
      </c>
    </row>
    <row r="354" spans="10:24" x14ac:dyDescent="0.25">
      <c r="J354" s="59" t="e">
        <f>+VLOOKUP($X354,Vector!$A:$P,4,0)-$A354</f>
        <v>#N/A</v>
      </c>
      <c r="K354" s="59" t="e">
        <f>+VLOOKUP($X354,Vector!$A:$P,2,0)</f>
        <v>#N/A</v>
      </c>
      <c r="L354" s="59" t="e">
        <f>VLOOKUP(VLOOKUP($X354,Vector!$A:$P,5,0),Catalogos!K:L,2,0)</f>
        <v>#N/A</v>
      </c>
      <c r="M354" s="55" t="str">
        <f>IFERROR(VLOOKUP($F354,Catalogos!$A:$B,2,0),"VII")</f>
        <v>VII</v>
      </c>
      <c r="N354" s="58" t="e">
        <f>VLOOKUP(MIN(IFERROR(VLOOKUP(T354,Catalogos!$F:$G,2,0),200),IFERROR(VLOOKUP(U354,Catalogos!$F:$G,2,0),200),IFERROR(VLOOKUP(V354,Catalogos!$F:$G,2,0),200),IFERROR(VLOOKUP(W354,Catalogos!$F:$G,2,0),200)),Catalogos!$G$30:$H$57,2,0)</f>
        <v>#N/A</v>
      </c>
      <c r="O354" s="55" t="e">
        <f>VLOOKUP($F354,Catalogos!$A:$C,3,0)</f>
        <v>#N/A</v>
      </c>
      <c r="P354" s="14" t="e">
        <f t="shared" si="12"/>
        <v>#N/A</v>
      </c>
      <c r="Q354" s="20">
        <f t="shared" si="13"/>
        <v>0</v>
      </c>
      <c r="R354" s="20" t="e">
        <f t="shared" si="14"/>
        <v>#N/A</v>
      </c>
      <c r="S354" s="20" t="s">
        <v>194</v>
      </c>
      <c r="T354" s="67" t="e">
        <f>VLOOKUP($X354,Vector!$A:$I,6,0)</f>
        <v>#N/A</v>
      </c>
      <c r="U354" s="67" t="e">
        <f>VLOOKUP($X354,Vector!$A:$I,7,0)</f>
        <v>#N/A</v>
      </c>
      <c r="V354" s="67" t="e">
        <f>VLOOKUP($X354,Vector!$A:$I,8,0)</f>
        <v>#N/A</v>
      </c>
      <c r="W354" s="67" t="e">
        <f>VLOOKUP($X354,Vector!$A:$I,9,0)</f>
        <v>#N/A</v>
      </c>
      <c r="X354" s="13" t="str">
        <f t="shared" si="15"/>
        <v/>
      </c>
    </row>
    <row r="355" spans="10:24" x14ac:dyDescent="0.25">
      <c r="J355" s="59" t="e">
        <f>+VLOOKUP($X355,Vector!$A:$P,4,0)-$A355</f>
        <v>#N/A</v>
      </c>
      <c r="K355" s="59" t="e">
        <f>+VLOOKUP($X355,Vector!$A:$P,2,0)</f>
        <v>#N/A</v>
      </c>
      <c r="L355" s="59" t="e">
        <f>VLOOKUP(VLOOKUP($X355,Vector!$A:$P,5,0),Catalogos!K:L,2,0)</f>
        <v>#N/A</v>
      </c>
      <c r="M355" s="55" t="str">
        <f>IFERROR(VLOOKUP($F355,Catalogos!$A:$B,2,0),"VII")</f>
        <v>VII</v>
      </c>
      <c r="N355" s="58" t="e">
        <f>VLOOKUP(MIN(IFERROR(VLOOKUP(T355,Catalogos!$F:$G,2,0),200),IFERROR(VLOOKUP(U355,Catalogos!$F:$G,2,0),200),IFERROR(VLOOKUP(V355,Catalogos!$F:$G,2,0),200),IFERROR(VLOOKUP(W355,Catalogos!$F:$G,2,0),200)),Catalogos!$G$30:$H$57,2,0)</f>
        <v>#N/A</v>
      </c>
      <c r="O355" s="55" t="e">
        <f>VLOOKUP($F355,Catalogos!$A:$C,3,0)</f>
        <v>#N/A</v>
      </c>
      <c r="P355" s="14" t="e">
        <f t="shared" si="12"/>
        <v>#N/A</v>
      </c>
      <c r="Q355" s="20">
        <f t="shared" si="13"/>
        <v>0</v>
      </c>
      <c r="R355" s="20" t="e">
        <f t="shared" si="14"/>
        <v>#N/A</v>
      </c>
      <c r="S355" s="20" t="s">
        <v>194</v>
      </c>
      <c r="T355" s="67" t="e">
        <f>VLOOKUP($X355,Vector!$A:$I,6,0)</f>
        <v>#N/A</v>
      </c>
      <c r="U355" s="67" t="e">
        <f>VLOOKUP($X355,Vector!$A:$I,7,0)</f>
        <v>#N/A</v>
      </c>
      <c r="V355" s="67" t="e">
        <f>VLOOKUP($X355,Vector!$A:$I,8,0)</f>
        <v>#N/A</v>
      </c>
      <c r="W355" s="67" t="e">
        <f>VLOOKUP($X355,Vector!$A:$I,9,0)</f>
        <v>#N/A</v>
      </c>
      <c r="X355" s="13" t="str">
        <f t="shared" si="15"/>
        <v/>
      </c>
    </row>
    <row r="356" spans="10:24" x14ac:dyDescent="0.25">
      <c r="J356" s="59" t="e">
        <f>+VLOOKUP($X356,Vector!$A:$P,4,0)-$A356</f>
        <v>#N/A</v>
      </c>
      <c r="K356" s="59" t="e">
        <f>+VLOOKUP($X356,Vector!$A:$P,2,0)</f>
        <v>#N/A</v>
      </c>
      <c r="L356" s="59" t="e">
        <f>VLOOKUP(VLOOKUP($X356,Vector!$A:$P,5,0),Catalogos!K:L,2,0)</f>
        <v>#N/A</v>
      </c>
      <c r="M356" s="55" t="str">
        <f>IFERROR(VLOOKUP($F356,Catalogos!$A:$B,2,0),"VII")</f>
        <v>VII</v>
      </c>
      <c r="N356" s="58" t="e">
        <f>VLOOKUP(MIN(IFERROR(VLOOKUP(T356,Catalogos!$F:$G,2,0),200),IFERROR(VLOOKUP(U356,Catalogos!$F:$G,2,0),200),IFERROR(VLOOKUP(V356,Catalogos!$F:$G,2,0),200),IFERROR(VLOOKUP(W356,Catalogos!$F:$G,2,0),200)),Catalogos!$G$30:$H$57,2,0)</f>
        <v>#N/A</v>
      </c>
      <c r="O356" s="55" t="e">
        <f>VLOOKUP($F356,Catalogos!$A:$C,3,0)</f>
        <v>#N/A</v>
      </c>
      <c r="P356" s="14" t="e">
        <f t="shared" si="12"/>
        <v>#N/A</v>
      </c>
      <c r="Q356" s="20">
        <f t="shared" si="13"/>
        <v>0</v>
      </c>
      <c r="R356" s="20" t="e">
        <f t="shared" si="14"/>
        <v>#N/A</v>
      </c>
      <c r="S356" s="20" t="s">
        <v>194</v>
      </c>
      <c r="T356" s="67" t="e">
        <f>VLOOKUP($X356,Vector!$A:$I,6,0)</f>
        <v>#N/A</v>
      </c>
      <c r="U356" s="67" t="e">
        <f>VLOOKUP($X356,Vector!$A:$I,7,0)</f>
        <v>#N/A</v>
      </c>
      <c r="V356" s="67" t="e">
        <f>VLOOKUP($X356,Vector!$A:$I,8,0)</f>
        <v>#N/A</v>
      </c>
      <c r="W356" s="67" t="e">
        <f>VLOOKUP($X356,Vector!$A:$I,9,0)</f>
        <v>#N/A</v>
      </c>
      <c r="X356" s="13" t="str">
        <f t="shared" si="15"/>
        <v/>
      </c>
    </row>
    <row r="357" spans="10:24" x14ac:dyDescent="0.25">
      <c r="J357" s="59" t="e">
        <f>+VLOOKUP($X357,Vector!$A:$P,4,0)-$A357</f>
        <v>#N/A</v>
      </c>
      <c r="K357" s="59" t="e">
        <f>+VLOOKUP($X357,Vector!$A:$P,2,0)</f>
        <v>#N/A</v>
      </c>
      <c r="L357" s="59" t="e">
        <f>VLOOKUP(VLOOKUP($X357,Vector!$A:$P,5,0),Catalogos!K:L,2,0)</f>
        <v>#N/A</v>
      </c>
      <c r="M357" s="55" t="str">
        <f>IFERROR(VLOOKUP($F357,Catalogos!$A:$B,2,0),"VII")</f>
        <v>VII</v>
      </c>
      <c r="N357" s="58" t="e">
        <f>VLOOKUP(MIN(IFERROR(VLOOKUP(T357,Catalogos!$F:$G,2,0),200),IFERROR(VLOOKUP(U357,Catalogos!$F:$G,2,0),200),IFERROR(VLOOKUP(V357,Catalogos!$F:$G,2,0),200),IFERROR(VLOOKUP(W357,Catalogos!$F:$G,2,0),200)),Catalogos!$G$30:$H$57,2,0)</f>
        <v>#N/A</v>
      </c>
      <c r="O357" s="55" t="e">
        <f>VLOOKUP($F357,Catalogos!$A:$C,3,0)</f>
        <v>#N/A</v>
      </c>
      <c r="P357" s="14" t="e">
        <f t="shared" si="12"/>
        <v>#N/A</v>
      </c>
      <c r="Q357" s="20">
        <f t="shared" si="13"/>
        <v>0</v>
      </c>
      <c r="R357" s="20" t="e">
        <f t="shared" si="14"/>
        <v>#N/A</v>
      </c>
      <c r="S357" s="20" t="s">
        <v>194</v>
      </c>
      <c r="T357" s="67" t="e">
        <f>VLOOKUP($X357,Vector!$A:$I,6,0)</f>
        <v>#N/A</v>
      </c>
      <c r="U357" s="67" t="e">
        <f>VLOOKUP($X357,Vector!$A:$I,7,0)</f>
        <v>#N/A</v>
      </c>
      <c r="V357" s="67" t="e">
        <f>VLOOKUP($X357,Vector!$A:$I,8,0)</f>
        <v>#N/A</v>
      </c>
      <c r="W357" s="67" t="e">
        <f>VLOOKUP($X357,Vector!$A:$I,9,0)</f>
        <v>#N/A</v>
      </c>
      <c r="X357" s="13" t="str">
        <f t="shared" si="15"/>
        <v/>
      </c>
    </row>
    <row r="358" spans="10:24" x14ac:dyDescent="0.25">
      <c r="J358" s="59" t="e">
        <f>+VLOOKUP($X358,Vector!$A:$P,4,0)-$A358</f>
        <v>#N/A</v>
      </c>
      <c r="K358" s="59" t="e">
        <f>+VLOOKUP($X358,Vector!$A:$P,2,0)</f>
        <v>#N/A</v>
      </c>
      <c r="L358" s="59" t="e">
        <f>VLOOKUP(VLOOKUP($X358,Vector!$A:$P,5,0),Catalogos!K:L,2,0)</f>
        <v>#N/A</v>
      </c>
      <c r="M358" s="55" t="str">
        <f>IFERROR(VLOOKUP($F358,Catalogos!$A:$B,2,0),"VII")</f>
        <v>VII</v>
      </c>
      <c r="N358" s="58" t="e">
        <f>VLOOKUP(MIN(IFERROR(VLOOKUP(T358,Catalogos!$F:$G,2,0),200),IFERROR(VLOOKUP(U358,Catalogos!$F:$G,2,0),200),IFERROR(VLOOKUP(V358,Catalogos!$F:$G,2,0),200),IFERROR(VLOOKUP(W358,Catalogos!$F:$G,2,0),200)),Catalogos!$G$30:$H$57,2,0)</f>
        <v>#N/A</v>
      </c>
      <c r="O358" s="55" t="e">
        <f>VLOOKUP($F358,Catalogos!$A:$C,3,0)</f>
        <v>#N/A</v>
      </c>
      <c r="P358" s="14" t="e">
        <f t="shared" si="12"/>
        <v>#N/A</v>
      </c>
      <c r="Q358" s="20">
        <f t="shared" si="13"/>
        <v>0</v>
      </c>
      <c r="R358" s="20" t="e">
        <f t="shared" si="14"/>
        <v>#N/A</v>
      </c>
      <c r="S358" s="20" t="s">
        <v>194</v>
      </c>
      <c r="T358" s="67" t="e">
        <f>VLOOKUP($X358,Vector!$A:$I,6,0)</f>
        <v>#N/A</v>
      </c>
      <c r="U358" s="67" t="e">
        <f>VLOOKUP($X358,Vector!$A:$I,7,0)</f>
        <v>#N/A</v>
      </c>
      <c r="V358" s="67" t="e">
        <f>VLOOKUP($X358,Vector!$A:$I,8,0)</f>
        <v>#N/A</v>
      </c>
      <c r="W358" s="67" t="e">
        <f>VLOOKUP($X358,Vector!$A:$I,9,0)</f>
        <v>#N/A</v>
      </c>
      <c r="X358" s="13" t="str">
        <f t="shared" si="15"/>
        <v/>
      </c>
    </row>
    <row r="359" spans="10:24" x14ac:dyDescent="0.25">
      <c r="J359" s="59" t="e">
        <f>+VLOOKUP($X359,Vector!$A:$P,4,0)-$A359</f>
        <v>#N/A</v>
      </c>
      <c r="K359" s="59" t="e">
        <f>+VLOOKUP($X359,Vector!$A:$P,2,0)</f>
        <v>#N/A</v>
      </c>
      <c r="L359" s="59" t="e">
        <f>VLOOKUP(VLOOKUP($X359,Vector!$A:$P,5,0),Catalogos!K:L,2,0)</f>
        <v>#N/A</v>
      </c>
      <c r="M359" s="55" t="str">
        <f>IFERROR(VLOOKUP($F359,Catalogos!$A:$B,2,0),"VII")</f>
        <v>VII</v>
      </c>
      <c r="N359" s="58" t="e">
        <f>VLOOKUP(MIN(IFERROR(VLOOKUP(T359,Catalogos!$F:$G,2,0),200),IFERROR(VLOOKUP(U359,Catalogos!$F:$G,2,0),200),IFERROR(VLOOKUP(V359,Catalogos!$F:$G,2,0),200),IFERROR(VLOOKUP(W359,Catalogos!$F:$G,2,0),200)),Catalogos!$G$30:$H$57,2,0)</f>
        <v>#N/A</v>
      </c>
      <c r="O359" s="55" t="e">
        <f>VLOOKUP($F359,Catalogos!$A:$C,3,0)</f>
        <v>#N/A</v>
      </c>
      <c r="P359" s="14" t="e">
        <f t="shared" si="12"/>
        <v>#N/A</v>
      </c>
      <c r="Q359" s="20">
        <f t="shared" si="13"/>
        <v>0</v>
      </c>
      <c r="R359" s="20" t="e">
        <f t="shared" si="14"/>
        <v>#N/A</v>
      </c>
      <c r="S359" s="20" t="s">
        <v>194</v>
      </c>
      <c r="T359" s="67" t="e">
        <f>VLOOKUP($X359,Vector!$A:$I,6,0)</f>
        <v>#N/A</v>
      </c>
      <c r="U359" s="67" t="e">
        <f>VLOOKUP($X359,Vector!$A:$I,7,0)</f>
        <v>#N/A</v>
      </c>
      <c r="V359" s="67" t="e">
        <f>VLOOKUP($X359,Vector!$A:$I,8,0)</f>
        <v>#N/A</v>
      </c>
      <c r="W359" s="67" t="e">
        <f>VLOOKUP($X359,Vector!$A:$I,9,0)</f>
        <v>#N/A</v>
      </c>
      <c r="X359" s="13" t="str">
        <f t="shared" si="15"/>
        <v/>
      </c>
    </row>
    <row r="360" spans="10:24" x14ac:dyDescent="0.25">
      <c r="J360" s="59" t="e">
        <f>+VLOOKUP($X360,Vector!$A:$P,4,0)-$A360</f>
        <v>#N/A</v>
      </c>
      <c r="K360" s="59" t="e">
        <f>+VLOOKUP($X360,Vector!$A:$P,2,0)</f>
        <v>#N/A</v>
      </c>
      <c r="L360" s="59" t="e">
        <f>VLOOKUP(VLOOKUP($X360,Vector!$A:$P,5,0),Catalogos!K:L,2,0)</f>
        <v>#N/A</v>
      </c>
      <c r="M360" s="55" t="str">
        <f>IFERROR(VLOOKUP($F360,Catalogos!$A:$B,2,0),"VII")</f>
        <v>VII</v>
      </c>
      <c r="N360" s="58" t="e">
        <f>VLOOKUP(MIN(IFERROR(VLOOKUP(T360,Catalogos!$F:$G,2,0),200),IFERROR(VLOOKUP(U360,Catalogos!$F:$G,2,0),200),IFERROR(VLOOKUP(V360,Catalogos!$F:$G,2,0),200),IFERROR(VLOOKUP(W360,Catalogos!$F:$G,2,0),200)),Catalogos!$G$30:$H$57,2,0)</f>
        <v>#N/A</v>
      </c>
      <c r="O360" s="55" t="e">
        <f>VLOOKUP($F360,Catalogos!$A:$C,3,0)</f>
        <v>#N/A</v>
      </c>
      <c r="P360" s="14" t="e">
        <f t="shared" si="12"/>
        <v>#N/A</v>
      </c>
      <c r="Q360" s="20">
        <f t="shared" si="13"/>
        <v>0</v>
      </c>
      <c r="R360" s="20" t="e">
        <f t="shared" si="14"/>
        <v>#N/A</v>
      </c>
      <c r="S360" s="20" t="s">
        <v>194</v>
      </c>
      <c r="T360" s="67" t="e">
        <f>VLOOKUP($X360,Vector!$A:$I,6,0)</f>
        <v>#N/A</v>
      </c>
      <c r="U360" s="67" t="e">
        <f>VLOOKUP($X360,Vector!$A:$I,7,0)</f>
        <v>#N/A</v>
      </c>
      <c r="V360" s="67" t="e">
        <f>VLOOKUP($X360,Vector!$A:$I,8,0)</f>
        <v>#N/A</v>
      </c>
      <c r="W360" s="67" t="e">
        <f>VLOOKUP($X360,Vector!$A:$I,9,0)</f>
        <v>#N/A</v>
      </c>
      <c r="X360" s="13" t="str">
        <f t="shared" si="15"/>
        <v/>
      </c>
    </row>
    <row r="361" spans="10:24" x14ac:dyDescent="0.25">
      <c r="J361" s="59" t="e">
        <f>+VLOOKUP($X361,Vector!$A:$P,4,0)-$A361</f>
        <v>#N/A</v>
      </c>
      <c r="K361" s="59" t="e">
        <f>+VLOOKUP($X361,Vector!$A:$P,2,0)</f>
        <v>#N/A</v>
      </c>
      <c r="L361" s="59" t="e">
        <f>VLOOKUP(VLOOKUP($X361,Vector!$A:$P,5,0),Catalogos!K:L,2,0)</f>
        <v>#N/A</v>
      </c>
      <c r="M361" s="55" t="str">
        <f>IFERROR(VLOOKUP($F361,Catalogos!$A:$B,2,0),"VII")</f>
        <v>VII</v>
      </c>
      <c r="N361" s="58" t="e">
        <f>VLOOKUP(MIN(IFERROR(VLOOKUP(T361,Catalogos!$F:$G,2,0),200),IFERROR(VLOOKUP(U361,Catalogos!$F:$G,2,0),200),IFERROR(VLOOKUP(V361,Catalogos!$F:$G,2,0),200),IFERROR(VLOOKUP(W361,Catalogos!$F:$G,2,0),200)),Catalogos!$G$30:$H$57,2,0)</f>
        <v>#N/A</v>
      </c>
      <c r="O361" s="55" t="e">
        <f>VLOOKUP($F361,Catalogos!$A:$C,3,0)</f>
        <v>#N/A</v>
      </c>
      <c r="P361" s="14" t="e">
        <f t="shared" si="12"/>
        <v>#N/A</v>
      </c>
      <c r="Q361" s="20">
        <f t="shared" si="13"/>
        <v>0</v>
      </c>
      <c r="R361" s="20" t="e">
        <f t="shared" si="14"/>
        <v>#N/A</v>
      </c>
      <c r="S361" s="20" t="s">
        <v>194</v>
      </c>
      <c r="T361" s="67" t="e">
        <f>VLOOKUP($X361,Vector!$A:$I,6,0)</f>
        <v>#N/A</v>
      </c>
      <c r="U361" s="67" t="e">
        <f>VLOOKUP($X361,Vector!$A:$I,7,0)</f>
        <v>#N/A</v>
      </c>
      <c r="V361" s="67" t="e">
        <f>VLOOKUP($X361,Vector!$A:$I,8,0)</f>
        <v>#N/A</v>
      </c>
      <c r="W361" s="67" t="e">
        <f>VLOOKUP($X361,Vector!$A:$I,9,0)</f>
        <v>#N/A</v>
      </c>
      <c r="X361" s="13" t="str">
        <f t="shared" si="15"/>
        <v/>
      </c>
    </row>
    <row r="362" spans="10:24" x14ac:dyDescent="0.25">
      <c r="J362" s="59" t="e">
        <f>+VLOOKUP($X362,Vector!$A:$P,4,0)-$A362</f>
        <v>#N/A</v>
      </c>
      <c r="K362" s="59" t="e">
        <f>+VLOOKUP($X362,Vector!$A:$P,2,0)</f>
        <v>#N/A</v>
      </c>
      <c r="L362" s="59" t="e">
        <f>VLOOKUP(VLOOKUP($X362,Vector!$A:$P,5,0),Catalogos!K:L,2,0)</f>
        <v>#N/A</v>
      </c>
      <c r="M362" s="55" t="str">
        <f>IFERROR(VLOOKUP($F362,Catalogos!$A:$B,2,0),"VII")</f>
        <v>VII</v>
      </c>
      <c r="N362" s="58" t="e">
        <f>VLOOKUP(MIN(IFERROR(VLOOKUP(T362,Catalogos!$F:$G,2,0),200),IFERROR(VLOOKUP(U362,Catalogos!$F:$G,2,0),200),IFERROR(VLOOKUP(V362,Catalogos!$F:$G,2,0),200),IFERROR(VLOOKUP(W362,Catalogos!$F:$G,2,0),200)),Catalogos!$G$30:$H$57,2,0)</f>
        <v>#N/A</v>
      </c>
      <c r="O362" s="55" t="e">
        <f>VLOOKUP($F362,Catalogos!$A:$C,3,0)</f>
        <v>#N/A</v>
      </c>
      <c r="P362" s="14" t="e">
        <f t="shared" si="12"/>
        <v>#N/A</v>
      </c>
      <c r="Q362" s="20">
        <f t="shared" si="13"/>
        <v>0</v>
      </c>
      <c r="R362" s="20" t="e">
        <f t="shared" si="14"/>
        <v>#N/A</v>
      </c>
      <c r="S362" s="20" t="s">
        <v>194</v>
      </c>
      <c r="T362" s="67" t="e">
        <f>VLOOKUP($X362,Vector!$A:$I,6,0)</f>
        <v>#N/A</v>
      </c>
      <c r="U362" s="67" t="e">
        <f>VLOOKUP($X362,Vector!$A:$I,7,0)</f>
        <v>#N/A</v>
      </c>
      <c r="V362" s="67" t="e">
        <f>VLOOKUP($X362,Vector!$A:$I,8,0)</f>
        <v>#N/A</v>
      </c>
      <c r="W362" s="67" t="e">
        <f>VLOOKUP($X362,Vector!$A:$I,9,0)</f>
        <v>#N/A</v>
      </c>
      <c r="X362" s="13" t="str">
        <f t="shared" si="15"/>
        <v/>
      </c>
    </row>
    <row r="363" spans="10:24" x14ac:dyDescent="0.25">
      <c r="J363" s="59" t="e">
        <f>+VLOOKUP($X363,Vector!$A:$P,4,0)-$A363</f>
        <v>#N/A</v>
      </c>
      <c r="K363" s="59" t="e">
        <f>+VLOOKUP($X363,Vector!$A:$P,2,0)</f>
        <v>#N/A</v>
      </c>
      <c r="L363" s="59" t="e">
        <f>VLOOKUP(VLOOKUP($X363,Vector!$A:$P,5,0),Catalogos!K:L,2,0)</f>
        <v>#N/A</v>
      </c>
      <c r="M363" s="55" t="str">
        <f>IFERROR(VLOOKUP($F363,Catalogos!$A:$B,2,0),"VII")</f>
        <v>VII</v>
      </c>
      <c r="N363" s="58" t="e">
        <f>VLOOKUP(MIN(IFERROR(VLOOKUP(T363,Catalogos!$F:$G,2,0),200),IFERROR(VLOOKUP(U363,Catalogos!$F:$G,2,0),200),IFERROR(VLOOKUP(V363,Catalogos!$F:$G,2,0),200),IFERROR(VLOOKUP(W363,Catalogos!$F:$G,2,0),200)),Catalogos!$G$30:$H$57,2,0)</f>
        <v>#N/A</v>
      </c>
      <c r="O363" s="55" t="e">
        <f>VLOOKUP($F363,Catalogos!$A:$C,3,0)</f>
        <v>#N/A</v>
      </c>
      <c r="P363" s="14" t="e">
        <f t="shared" si="12"/>
        <v>#N/A</v>
      </c>
      <c r="Q363" s="20">
        <f t="shared" si="13"/>
        <v>0</v>
      </c>
      <c r="R363" s="20" t="e">
        <f t="shared" si="14"/>
        <v>#N/A</v>
      </c>
      <c r="S363" s="20" t="s">
        <v>194</v>
      </c>
      <c r="T363" s="67" t="e">
        <f>VLOOKUP($X363,Vector!$A:$I,6,0)</f>
        <v>#N/A</v>
      </c>
      <c r="U363" s="67" t="e">
        <f>VLOOKUP($X363,Vector!$A:$I,7,0)</f>
        <v>#N/A</v>
      </c>
      <c r="V363" s="67" t="e">
        <f>VLOOKUP($X363,Vector!$A:$I,8,0)</f>
        <v>#N/A</v>
      </c>
      <c r="W363" s="67" t="e">
        <f>VLOOKUP($X363,Vector!$A:$I,9,0)</f>
        <v>#N/A</v>
      </c>
      <c r="X363" s="13" t="str">
        <f t="shared" si="15"/>
        <v/>
      </c>
    </row>
    <row r="364" spans="10:24" x14ac:dyDescent="0.25">
      <c r="J364" s="59" t="e">
        <f>+VLOOKUP($X364,Vector!$A:$P,4,0)-$A364</f>
        <v>#N/A</v>
      </c>
      <c r="K364" s="59" t="e">
        <f>+VLOOKUP($X364,Vector!$A:$P,2,0)</f>
        <v>#N/A</v>
      </c>
      <c r="L364" s="59" t="e">
        <f>VLOOKUP(VLOOKUP($X364,Vector!$A:$P,5,0),Catalogos!K:L,2,0)</f>
        <v>#N/A</v>
      </c>
      <c r="M364" s="55" t="str">
        <f>IFERROR(VLOOKUP($F364,Catalogos!$A:$B,2,0),"VII")</f>
        <v>VII</v>
      </c>
      <c r="N364" s="58" t="e">
        <f>VLOOKUP(MIN(IFERROR(VLOOKUP(T364,Catalogos!$F:$G,2,0),200),IFERROR(VLOOKUP(U364,Catalogos!$F:$G,2,0),200),IFERROR(VLOOKUP(V364,Catalogos!$F:$G,2,0),200),IFERROR(VLOOKUP(W364,Catalogos!$F:$G,2,0),200)),Catalogos!$G$30:$H$57,2,0)</f>
        <v>#N/A</v>
      </c>
      <c r="O364" s="55" t="e">
        <f>VLOOKUP($F364,Catalogos!$A:$C,3,0)</f>
        <v>#N/A</v>
      </c>
      <c r="P364" s="14" t="e">
        <f t="shared" si="12"/>
        <v>#N/A</v>
      </c>
      <c r="Q364" s="20">
        <f t="shared" si="13"/>
        <v>0</v>
      </c>
      <c r="R364" s="20" t="e">
        <f t="shared" si="14"/>
        <v>#N/A</v>
      </c>
      <c r="S364" s="20" t="s">
        <v>194</v>
      </c>
      <c r="T364" s="67" t="e">
        <f>VLOOKUP($X364,Vector!$A:$I,6,0)</f>
        <v>#N/A</v>
      </c>
      <c r="U364" s="67" t="e">
        <f>VLOOKUP($X364,Vector!$A:$I,7,0)</f>
        <v>#N/A</v>
      </c>
      <c r="V364" s="67" t="e">
        <f>VLOOKUP($X364,Vector!$A:$I,8,0)</f>
        <v>#N/A</v>
      </c>
      <c r="W364" s="67" t="e">
        <f>VLOOKUP($X364,Vector!$A:$I,9,0)</f>
        <v>#N/A</v>
      </c>
      <c r="X364" s="13" t="str">
        <f t="shared" si="15"/>
        <v/>
      </c>
    </row>
    <row r="365" spans="10:24" x14ac:dyDescent="0.25">
      <c r="J365" s="59" t="e">
        <f>+VLOOKUP($X365,Vector!$A:$P,4,0)-$A365</f>
        <v>#N/A</v>
      </c>
      <c r="K365" s="59" t="e">
        <f>+VLOOKUP($X365,Vector!$A:$P,2,0)</f>
        <v>#N/A</v>
      </c>
      <c r="L365" s="59" t="e">
        <f>VLOOKUP(VLOOKUP($X365,Vector!$A:$P,5,0),Catalogos!K:L,2,0)</f>
        <v>#N/A</v>
      </c>
      <c r="M365" s="55" t="str">
        <f>IFERROR(VLOOKUP($F365,Catalogos!$A:$B,2,0),"VII")</f>
        <v>VII</v>
      </c>
      <c r="N365" s="58" t="e">
        <f>VLOOKUP(MIN(IFERROR(VLOOKUP(T365,Catalogos!$F:$G,2,0),200),IFERROR(VLOOKUP(U365,Catalogos!$F:$G,2,0),200),IFERROR(VLOOKUP(V365,Catalogos!$F:$G,2,0),200),IFERROR(VLOOKUP(W365,Catalogos!$F:$G,2,0),200)),Catalogos!$G$30:$H$57,2,0)</f>
        <v>#N/A</v>
      </c>
      <c r="O365" s="55" t="e">
        <f>VLOOKUP($F365,Catalogos!$A:$C,3,0)</f>
        <v>#N/A</v>
      </c>
      <c r="P365" s="14" t="e">
        <f t="shared" si="12"/>
        <v>#N/A</v>
      </c>
      <c r="Q365" s="20">
        <f t="shared" si="13"/>
        <v>0</v>
      </c>
      <c r="R365" s="20" t="e">
        <f t="shared" si="14"/>
        <v>#N/A</v>
      </c>
      <c r="S365" s="20" t="s">
        <v>194</v>
      </c>
      <c r="T365" s="67" t="e">
        <f>VLOOKUP($X365,Vector!$A:$I,6,0)</f>
        <v>#N/A</v>
      </c>
      <c r="U365" s="67" t="e">
        <f>VLOOKUP($X365,Vector!$A:$I,7,0)</f>
        <v>#N/A</v>
      </c>
      <c r="V365" s="67" t="e">
        <f>VLOOKUP($X365,Vector!$A:$I,8,0)</f>
        <v>#N/A</v>
      </c>
      <c r="W365" s="67" t="e">
        <f>VLOOKUP($X365,Vector!$A:$I,9,0)</f>
        <v>#N/A</v>
      </c>
      <c r="X365" s="13" t="str">
        <f t="shared" si="15"/>
        <v/>
      </c>
    </row>
    <row r="366" spans="10:24" x14ac:dyDescent="0.25">
      <c r="J366" s="59" t="e">
        <f>+VLOOKUP($X366,Vector!$A:$P,4,0)-$A366</f>
        <v>#N/A</v>
      </c>
      <c r="K366" s="59" t="e">
        <f>+VLOOKUP($X366,Vector!$A:$P,2,0)</f>
        <v>#N/A</v>
      </c>
      <c r="L366" s="59" t="e">
        <f>VLOOKUP(VLOOKUP($X366,Vector!$A:$P,5,0),Catalogos!K:L,2,0)</f>
        <v>#N/A</v>
      </c>
      <c r="M366" s="55" t="str">
        <f>IFERROR(VLOOKUP($F366,Catalogos!$A:$B,2,0),"VII")</f>
        <v>VII</v>
      </c>
      <c r="N366" s="58" t="e">
        <f>VLOOKUP(MIN(IFERROR(VLOOKUP(T366,Catalogos!$F:$G,2,0),200),IFERROR(VLOOKUP(U366,Catalogos!$F:$G,2,0),200),IFERROR(VLOOKUP(V366,Catalogos!$F:$G,2,0),200),IFERROR(VLOOKUP(W366,Catalogos!$F:$G,2,0),200)),Catalogos!$G$30:$H$57,2,0)</f>
        <v>#N/A</v>
      </c>
      <c r="O366" s="55" t="e">
        <f>VLOOKUP($F366,Catalogos!$A:$C,3,0)</f>
        <v>#N/A</v>
      </c>
      <c r="P366" s="14" t="e">
        <f t="shared" si="12"/>
        <v>#N/A</v>
      </c>
      <c r="Q366" s="20">
        <f t="shared" si="13"/>
        <v>0</v>
      </c>
      <c r="R366" s="20" t="e">
        <f t="shared" si="14"/>
        <v>#N/A</v>
      </c>
      <c r="S366" s="20" t="s">
        <v>194</v>
      </c>
      <c r="T366" s="67" t="e">
        <f>VLOOKUP($X366,Vector!$A:$I,6,0)</f>
        <v>#N/A</v>
      </c>
      <c r="U366" s="67" t="e">
        <f>VLOOKUP($X366,Vector!$A:$I,7,0)</f>
        <v>#N/A</v>
      </c>
      <c r="V366" s="67" t="e">
        <f>VLOOKUP($X366,Vector!$A:$I,8,0)</f>
        <v>#N/A</v>
      </c>
      <c r="W366" s="67" t="e">
        <f>VLOOKUP($X366,Vector!$A:$I,9,0)</f>
        <v>#N/A</v>
      </c>
      <c r="X366" s="13" t="str">
        <f t="shared" si="15"/>
        <v/>
      </c>
    </row>
    <row r="367" spans="10:24" x14ac:dyDescent="0.25">
      <c r="J367" s="59" t="e">
        <f>+VLOOKUP($X367,Vector!$A:$P,4,0)-$A367</f>
        <v>#N/A</v>
      </c>
      <c r="K367" s="59" t="e">
        <f>+VLOOKUP($X367,Vector!$A:$P,2,0)</f>
        <v>#N/A</v>
      </c>
      <c r="L367" s="59" t="e">
        <f>VLOOKUP(VLOOKUP($X367,Vector!$A:$P,5,0),Catalogos!K:L,2,0)</f>
        <v>#N/A</v>
      </c>
      <c r="M367" s="55" t="str">
        <f>IFERROR(VLOOKUP($F367,Catalogos!$A:$B,2,0),"VII")</f>
        <v>VII</v>
      </c>
      <c r="N367" s="58" t="e">
        <f>VLOOKUP(MIN(IFERROR(VLOOKUP(T367,Catalogos!$F:$G,2,0),200),IFERROR(VLOOKUP(U367,Catalogos!$F:$G,2,0),200),IFERROR(VLOOKUP(V367,Catalogos!$F:$G,2,0),200),IFERROR(VLOOKUP(W367,Catalogos!$F:$G,2,0),200)),Catalogos!$G$30:$H$57,2,0)</f>
        <v>#N/A</v>
      </c>
      <c r="O367" s="55" t="e">
        <f>VLOOKUP($F367,Catalogos!$A:$C,3,0)</f>
        <v>#N/A</v>
      </c>
      <c r="P367" s="14" t="e">
        <f t="shared" ref="P367:P430" si="16">+K367*D367</f>
        <v>#N/A</v>
      </c>
      <c r="Q367" s="20">
        <f t="shared" ref="Q367:Q430" si="17">+H367-A367</f>
        <v>0</v>
      </c>
      <c r="R367" s="20" t="e">
        <f t="shared" ref="R367:R430" si="18">+J367-A367</f>
        <v>#N/A</v>
      </c>
      <c r="S367" s="20" t="s">
        <v>194</v>
      </c>
      <c r="T367" s="67" t="e">
        <f>VLOOKUP($X367,Vector!$A:$I,6,0)</f>
        <v>#N/A</v>
      </c>
      <c r="U367" s="67" t="e">
        <f>VLOOKUP($X367,Vector!$A:$I,7,0)</f>
        <v>#N/A</v>
      </c>
      <c r="V367" s="67" t="e">
        <f>VLOOKUP($X367,Vector!$A:$I,8,0)</f>
        <v>#N/A</v>
      </c>
      <c r="W367" s="67" t="e">
        <f>VLOOKUP($X367,Vector!$A:$I,9,0)</f>
        <v>#N/A</v>
      </c>
      <c r="X367" s="13" t="str">
        <f t="shared" ref="X367:X430" si="19">E367&amp;F367&amp;G367</f>
        <v/>
      </c>
    </row>
    <row r="368" spans="10:24" x14ac:dyDescent="0.25">
      <c r="J368" s="59" t="e">
        <f>+VLOOKUP($X368,Vector!$A:$P,4,0)-$A368</f>
        <v>#N/A</v>
      </c>
      <c r="K368" s="59" t="e">
        <f>+VLOOKUP($X368,Vector!$A:$P,2,0)</f>
        <v>#N/A</v>
      </c>
      <c r="L368" s="59" t="e">
        <f>VLOOKUP(VLOOKUP($X368,Vector!$A:$P,5,0),Catalogos!K:L,2,0)</f>
        <v>#N/A</v>
      </c>
      <c r="M368" s="55" t="str">
        <f>IFERROR(VLOOKUP($F368,Catalogos!$A:$B,2,0),"VII")</f>
        <v>VII</v>
      </c>
      <c r="N368" s="58" t="e">
        <f>VLOOKUP(MIN(IFERROR(VLOOKUP(T368,Catalogos!$F:$G,2,0),200),IFERROR(VLOOKUP(U368,Catalogos!$F:$G,2,0),200),IFERROR(VLOOKUP(V368,Catalogos!$F:$G,2,0),200),IFERROR(VLOOKUP(W368,Catalogos!$F:$G,2,0),200)),Catalogos!$G$30:$H$57,2,0)</f>
        <v>#N/A</v>
      </c>
      <c r="O368" s="55" t="e">
        <f>VLOOKUP($F368,Catalogos!$A:$C,3,0)</f>
        <v>#N/A</v>
      </c>
      <c r="P368" s="14" t="e">
        <f t="shared" si="16"/>
        <v>#N/A</v>
      </c>
      <c r="Q368" s="20">
        <f t="shared" si="17"/>
        <v>0</v>
      </c>
      <c r="R368" s="20" t="e">
        <f t="shared" si="18"/>
        <v>#N/A</v>
      </c>
      <c r="S368" s="20" t="s">
        <v>194</v>
      </c>
      <c r="T368" s="67" t="e">
        <f>VLOOKUP($X368,Vector!$A:$I,6,0)</f>
        <v>#N/A</v>
      </c>
      <c r="U368" s="67" t="e">
        <f>VLOOKUP($X368,Vector!$A:$I,7,0)</f>
        <v>#N/A</v>
      </c>
      <c r="V368" s="67" t="e">
        <f>VLOOKUP($X368,Vector!$A:$I,8,0)</f>
        <v>#N/A</v>
      </c>
      <c r="W368" s="67" t="e">
        <f>VLOOKUP($X368,Vector!$A:$I,9,0)</f>
        <v>#N/A</v>
      </c>
      <c r="X368" s="13" t="str">
        <f t="shared" si="19"/>
        <v/>
      </c>
    </row>
    <row r="369" spans="10:24" x14ac:dyDescent="0.25">
      <c r="J369" s="59" t="e">
        <f>+VLOOKUP($X369,Vector!$A:$P,4,0)-$A369</f>
        <v>#N/A</v>
      </c>
      <c r="K369" s="59" t="e">
        <f>+VLOOKUP($X369,Vector!$A:$P,2,0)</f>
        <v>#N/A</v>
      </c>
      <c r="L369" s="59" t="e">
        <f>VLOOKUP(VLOOKUP($X369,Vector!$A:$P,5,0),Catalogos!K:L,2,0)</f>
        <v>#N/A</v>
      </c>
      <c r="M369" s="55" t="str">
        <f>IFERROR(VLOOKUP($F369,Catalogos!$A:$B,2,0),"VII")</f>
        <v>VII</v>
      </c>
      <c r="N369" s="58" t="e">
        <f>VLOOKUP(MIN(IFERROR(VLOOKUP(T369,Catalogos!$F:$G,2,0),200),IFERROR(VLOOKUP(U369,Catalogos!$F:$G,2,0),200),IFERROR(VLOOKUP(V369,Catalogos!$F:$G,2,0),200),IFERROR(VLOOKUP(W369,Catalogos!$F:$G,2,0),200)),Catalogos!$G$30:$H$57,2,0)</f>
        <v>#N/A</v>
      </c>
      <c r="O369" s="55" t="e">
        <f>VLOOKUP($F369,Catalogos!$A:$C,3,0)</f>
        <v>#N/A</v>
      </c>
      <c r="P369" s="14" t="e">
        <f t="shared" si="16"/>
        <v>#N/A</v>
      </c>
      <c r="Q369" s="20">
        <f t="shared" si="17"/>
        <v>0</v>
      </c>
      <c r="R369" s="20" t="e">
        <f t="shared" si="18"/>
        <v>#N/A</v>
      </c>
      <c r="S369" s="20" t="s">
        <v>194</v>
      </c>
      <c r="T369" s="67" t="e">
        <f>VLOOKUP($X369,Vector!$A:$I,6,0)</f>
        <v>#N/A</v>
      </c>
      <c r="U369" s="67" t="e">
        <f>VLOOKUP($X369,Vector!$A:$I,7,0)</f>
        <v>#N/A</v>
      </c>
      <c r="V369" s="67" t="e">
        <f>VLOOKUP($X369,Vector!$A:$I,8,0)</f>
        <v>#N/A</v>
      </c>
      <c r="W369" s="67" t="e">
        <f>VLOOKUP($X369,Vector!$A:$I,9,0)</f>
        <v>#N/A</v>
      </c>
      <c r="X369" s="13" t="str">
        <f t="shared" si="19"/>
        <v/>
      </c>
    </row>
    <row r="370" spans="10:24" x14ac:dyDescent="0.25">
      <c r="J370" s="59" t="e">
        <f>+VLOOKUP($X370,Vector!$A:$P,4,0)-$A370</f>
        <v>#N/A</v>
      </c>
      <c r="K370" s="59" t="e">
        <f>+VLOOKUP($X370,Vector!$A:$P,2,0)</f>
        <v>#N/A</v>
      </c>
      <c r="L370" s="59" t="e">
        <f>VLOOKUP(VLOOKUP($X370,Vector!$A:$P,5,0),Catalogos!K:L,2,0)</f>
        <v>#N/A</v>
      </c>
      <c r="M370" s="55" t="str">
        <f>IFERROR(VLOOKUP($F370,Catalogos!$A:$B,2,0),"VII")</f>
        <v>VII</v>
      </c>
      <c r="N370" s="58" t="e">
        <f>VLOOKUP(MIN(IFERROR(VLOOKUP(T370,Catalogos!$F:$G,2,0),200),IFERROR(VLOOKUP(U370,Catalogos!$F:$G,2,0),200),IFERROR(VLOOKUP(V370,Catalogos!$F:$G,2,0),200),IFERROR(VLOOKUP(W370,Catalogos!$F:$G,2,0),200)),Catalogos!$G$30:$H$57,2,0)</f>
        <v>#N/A</v>
      </c>
      <c r="O370" s="55" t="e">
        <f>VLOOKUP($F370,Catalogos!$A:$C,3,0)</f>
        <v>#N/A</v>
      </c>
      <c r="P370" s="14" t="e">
        <f t="shared" si="16"/>
        <v>#N/A</v>
      </c>
      <c r="Q370" s="20">
        <f t="shared" si="17"/>
        <v>0</v>
      </c>
      <c r="R370" s="20" t="e">
        <f t="shared" si="18"/>
        <v>#N/A</v>
      </c>
      <c r="S370" s="20" t="s">
        <v>194</v>
      </c>
      <c r="T370" s="67" t="e">
        <f>VLOOKUP($X370,Vector!$A:$I,6,0)</f>
        <v>#N/A</v>
      </c>
      <c r="U370" s="67" t="e">
        <f>VLOOKUP($X370,Vector!$A:$I,7,0)</f>
        <v>#N/A</v>
      </c>
      <c r="V370" s="67" t="e">
        <f>VLOOKUP($X370,Vector!$A:$I,8,0)</f>
        <v>#N/A</v>
      </c>
      <c r="W370" s="67" t="e">
        <f>VLOOKUP($X370,Vector!$A:$I,9,0)</f>
        <v>#N/A</v>
      </c>
      <c r="X370" s="13" t="str">
        <f t="shared" si="19"/>
        <v/>
      </c>
    </row>
    <row r="371" spans="10:24" x14ac:dyDescent="0.25">
      <c r="J371" s="59" t="e">
        <f>+VLOOKUP($X371,Vector!$A:$P,4,0)-$A371</f>
        <v>#N/A</v>
      </c>
      <c r="K371" s="59" t="e">
        <f>+VLOOKUP($X371,Vector!$A:$P,2,0)</f>
        <v>#N/A</v>
      </c>
      <c r="L371" s="59" t="e">
        <f>VLOOKUP(VLOOKUP($X371,Vector!$A:$P,5,0),Catalogos!K:L,2,0)</f>
        <v>#N/A</v>
      </c>
      <c r="M371" s="55" t="str">
        <f>IFERROR(VLOOKUP($F371,Catalogos!$A:$B,2,0),"VII")</f>
        <v>VII</v>
      </c>
      <c r="N371" s="58" t="e">
        <f>VLOOKUP(MIN(IFERROR(VLOOKUP(T371,Catalogos!$F:$G,2,0),200),IFERROR(VLOOKUP(U371,Catalogos!$F:$G,2,0),200),IFERROR(VLOOKUP(V371,Catalogos!$F:$G,2,0),200),IFERROR(VLOOKUP(W371,Catalogos!$F:$G,2,0),200)),Catalogos!$G$30:$H$57,2,0)</f>
        <v>#N/A</v>
      </c>
      <c r="O371" s="55" t="e">
        <f>VLOOKUP($F371,Catalogos!$A:$C,3,0)</f>
        <v>#N/A</v>
      </c>
      <c r="P371" s="14" t="e">
        <f t="shared" si="16"/>
        <v>#N/A</v>
      </c>
      <c r="Q371" s="20">
        <f t="shared" si="17"/>
        <v>0</v>
      </c>
      <c r="R371" s="20" t="e">
        <f t="shared" si="18"/>
        <v>#N/A</v>
      </c>
      <c r="S371" s="20" t="s">
        <v>194</v>
      </c>
      <c r="T371" s="67" t="e">
        <f>VLOOKUP($X371,Vector!$A:$I,6,0)</f>
        <v>#N/A</v>
      </c>
      <c r="U371" s="67" t="e">
        <f>VLOOKUP($X371,Vector!$A:$I,7,0)</f>
        <v>#N/A</v>
      </c>
      <c r="V371" s="67" t="e">
        <f>VLOOKUP($X371,Vector!$A:$I,8,0)</f>
        <v>#N/A</v>
      </c>
      <c r="W371" s="67" t="e">
        <f>VLOOKUP($X371,Vector!$A:$I,9,0)</f>
        <v>#N/A</v>
      </c>
      <c r="X371" s="13" t="str">
        <f t="shared" si="19"/>
        <v/>
      </c>
    </row>
    <row r="372" spans="10:24" x14ac:dyDescent="0.25">
      <c r="J372" s="59" t="e">
        <f>+VLOOKUP($X372,Vector!$A:$P,4,0)-$A372</f>
        <v>#N/A</v>
      </c>
      <c r="K372" s="59" t="e">
        <f>+VLOOKUP($X372,Vector!$A:$P,2,0)</f>
        <v>#N/A</v>
      </c>
      <c r="L372" s="59" t="e">
        <f>VLOOKUP(VLOOKUP($X372,Vector!$A:$P,5,0),Catalogos!K:L,2,0)</f>
        <v>#N/A</v>
      </c>
      <c r="M372" s="55" t="str">
        <f>IFERROR(VLOOKUP($F372,Catalogos!$A:$B,2,0),"VII")</f>
        <v>VII</v>
      </c>
      <c r="N372" s="58" t="e">
        <f>VLOOKUP(MIN(IFERROR(VLOOKUP(T372,Catalogos!$F:$G,2,0),200),IFERROR(VLOOKUP(U372,Catalogos!$F:$G,2,0),200),IFERROR(VLOOKUP(V372,Catalogos!$F:$G,2,0),200),IFERROR(VLOOKUP(W372,Catalogos!$F:$G,2,0),200)),Catalogos!$G$30:$H$57,2,0)</f>
        <v>#N/A</v>
      </c>
      <c r="O372" s="55" t="e">
        <f>VLOOKUP($F372,Catalogos!$A:$C,3,0)</f>
        <v>#N/A</v>
      </c>
      <c r="P372" s="14" t="e">
        <f t="shared" si="16"/>
        <v>#N/A</v>
      </c>
      <c r="Q372" s="20">
        <f t="shared" si="17"/>
        <v>0</v>
      </c>
      <c r="R372" s="20" t="e">
        <f t="shared" si="18"/>
        <v>#N/A</v>
      </c>
      <c r="S372" s="20" t="s">
        <v>194</v>
      </c>
      <c r="T372" s="67" t="e">
        <f>VLOOKUP($X372,Vector!$A:$I,6,0)</f>
        <v>#N/A</v>
      </c>
      <c r="U372" s="67" t="e">
        <f>VLOOKUP($X372,Vector!$A:$I,7,0)</f>
        <v>#N/A</v>
      </c>
      <c r="V372" s="67" t="e">
        <f>VLOOKUP($X372,Vector!$A:$I,8,0)</f>
        <v>#N/A</v>
      </c>
      <c r="W372" s="67" t="e">
        <f>VLOOKUP($X372,Vector!$A:$I,9,0)</f>
        <v>#N/A</v>
      </c>
      <c r="X372" s="13" t="str">
        <f t="shared" si="19"/>
        <v/>
      </c>
    </row>
    <row r="373" spans="10:24" x14ac:dyDescent="0.25">
      <c r="J373" s="59" t="e">
        <f>+VLOOKUP($X373,Vector!$A:$P,4,0)-$A373</f>
        <v>#N/A</v>
      </c>
      <c r="K373" s="59" t="e">
        <f>+VLOOKUP($X373,Vector!$A:$P,2,0)</f>
        <v>#N/A</v>
      </c>
      <c r="L373" s="59" t="e">
        <f>VLOOKUP(VLOOKUP($X373,Vector!$A:$P,5,0),Catalogos!K:L,2,0)</f>
        <v>#N/A</v>
      </c>
      <c r="M373" s="55" t="str">
        <f>IFERROR(VLOOKUP($F373,Catalogos!$A:$B,2,0),"VII")</f>
        <v>VII</v>
      </c>
      <c r="N373" s="58" t="e">
        <f>VLOOKUP(MIN(IFERROR(VLOOKUP(T373,Catalogos!$F:$G,2,0),200),IFERROR(VLOOKUP(U373,Catalogos!$F:$G,2,0),200),IFERROR(VLOOKUP(V373,Catalogos!$F:$G,2,0),200),IFERROR(VLOOKUP(W373,Catalogos!$F:$G,2,0),200)),Catalogos!$G$30:$H$57,2,0)</f>
        <v>#N/A</v>
      </c>
      <c r="O373" s="55" t="e">
        <f>VLOOKUP($F373,Catalogos!$A:$C,3,0)</f>
        <v>#N/A</v>
      </c>
      <c r="P373" s="14" t="e">
        <f t="shared" si="16"/>
        <v>#N/A</v>
      </c>
      <c r="Q373" s="20">
        <f t="shared" si="17"/>
        <v>0</v>
      </c>
      <c r="R373" s="20" t="e">
        <f t="shared" si="18"/>
        <v>#N/A</v>
      </c>
      <c r="S373" s="20" t="s">
        <v>194</v>
      </c>
      <c r="T373" s="67" t="e">
        <f>VLOOKUP($X373,Vector!$A:$I,6,0)</f>
        <v>#N/A</v>
      </c>
      <c r="U373" s="67" t="e">
        <f>VLOOKUP($X373,Vector!$A:$I,7,0)</f>
        <v>#N/A</v>
      </c>
      <c r="V373" s="67" t="e">
        <f>VLOOKUP($X373,Vector!$A:$I,8,0)</f>
        <v>#N/A</v>
      </c>
      <c r="W373" s="67" t="e">
        <f>VLOOKUP($X373,Vector!$A:$I,9,0)</f>
        <v>#N/A</v>
      </c>
      <c r="X373" s="13" t="str">
        <f t="shared" si="19"/>
        <v/>
      </c>
    </row>
    <row r="374" spans="10:24" x14ac:dyDescent="0.25">
      <c r="J374" s="59" t="e">
        <f>+VLOOKUP($X374,Vector!$A:$P,4,0)-$A374</f>
        <v>#N/A</v>
      </c>
      <c r="K374" s="59" t="e">
        <f>+VLOOKUP($X374,Vector!$A:$P,2,0)</f>
        <v>#N/A</v>
      </c>
      <c r="L374" s="59" t="e">
        <f>VLOOKUP(VLOOKUP($X374,Vector!$A:$P,5,0),Catalogos!K:L,2,0)</f>
        <v>#N/A</v>
      </c>
      <c r="M374" s="55" t="str">
        <f>IFERROR(VLOOKUP($F374,Catalogos!$A:$B,2,0),"VII")</f>
        <v>VII</v>
      </c>
      <c r="N374" s="58" t="e">
        <f>VLOOKUP(MIN(IFERROR(VLOOKUP(T374,Catalogos!$F:$G,2,0),200),IFERROR(VLOOKUP(U374,Catalogos!$F:$G,2,0),200),IFERROR(VLOOKUP(V374,Catalogos!$F:$G,2,0),200),IFERROR(VLOOKUP(W374,Catalogos!$F:$G,2,0),200)),Catalogos!$G$30:$H$57,2,0)</f>
        <v>#N/A</v>
      </c>
      <c r="O374" s="55" t="e">
        <f>VLOOKUP($F374,Catalogos!$A:$C,3,0)</f>
        <v>#N/A</v>
      </c>
      <c r="P374" s="14" t="e">
        <f t="shared" si="16"/>
        <v>#N/A</v>
      </c>
      <c r="Q374" s="20">
        <f t="shared" si="17"/>
        <v>0</v>
      </c>
      <c r="R374" s="20" t="e">
        <f t="shared" si="18"/>
        <v>#N/A</v>
      </c>
      <c r="S374" s="20" t="s">
        <v>194</v>
      </c>
      <c r="T374" s="67" t="e">
        <f>VLOOKUP($X374,Vector!$A:$I,6,0)</f>
        <v>#N/A</v>
      </c>
      <c r="U374" s="67" t="e">
        <f>VLOOKUP($X374,Vector!$A:$I,7,0)</f>
        <v>#N/A</v>
      </c>
      <c r="V374" s="67" t="e">
        <f>VLOOKUP($X374,Vector!$A:$I,8,0)</f>
        <v>#N/A</v>
      </c>
      <c r="W374" s="67" t="e">
        <f>VLOOKUP($X374,Vector!$A:$I,9,0)</f>
        <v>#N/A</v>
      </c>
      <c r="X374" s="13" t="str">
        <f t="shared" si="19"/>
        <v/>
      </c>
    </row>
    <row r="375" spans="10:24" x14ac:dyDescent="0.25">
      <c r="J375" s="59" t="e">
        <f>+VLOOKUP($X375,Vector!$A:$P,4,0)-$A375</f>
        <v>#N/A</v>
      </c>
      <c r="K375" s="59" t="e">
        <f>+VLOOKUP($X375,Vector!$A:$P,2,0)</f>
        <v>#N/A</v>
      </c>
      <c r="L375" s="59" t="e">
        <f>VLOOKUP(VLOOKUP($X375,Vector!$A:$P,5,0),Catalogos!K:L,2,0)</f>
        <v>#N/A</v>
      </c>
      <c r="M375" s="55" t="str">
        <f>IFERROR(VLOOKUP($F375,Catalogos!$A:$B,2,0),"VII")</f>
        <v>VII</v>
      </c>
      <c r="N375" s="58" t="e">
        <f>VLOOKUP(MIN(IFERROR(VLOOKUP(T375,Catalogos!$F:$G,2,0),200),IFERROR(VLOOKUP(U375,Catalogos!$F:$G,2,0),200),IFERROR(VLOOKUP(V375,Catalogos!$F:$G,2,0),200),IFERROR(VLOOKUP(W375,Catalogos!$F:$G,2,0),200)),Catalogos!$G$30:$H$57,2,0)</f>
        <v>#N/A</v>
      </c>
      <c r="O375" s="55" t="e">
        <f>VLOOKUP($F375,Catalogos!$A:$C,3,0)</f>
        <v>#N/A</v>
      </c>
      <c r="P375" s="14" t="e">
        <f t="shared" si="16"/>
        <v>#N/A</v>
      </c>
      <c r="Q375" s="20">
        <f t="shared" si="17"/>
        <v>0</v>
      </c>
      <c r="R375" s="20" t="e">
        <f t="shared" si="18"/>
        <v>#N/A</v>
      </c>
      <c r="S375" s="20" t="s">
        <v>194</v>
      </c>
      <c r="T375" s="67" t="e">
        <f>VLOOKUP($X375,Vector!$A:$I,6,0)</f>
        <v>#N/A</v>
      </c>
      <c r="U375" s="67" t="e">
        <f>VLOOKUP($X375,Vector!$A:$I,7,0)</f>
        <v>#N/A</v>
      </c>
      <c r="V375" s="67" t="e">
        <f>VLOOKUP($X375,Vector!$A:$I,8,0)</f>
        <v>#N/A</v>
      </c>
      <c r="W375" s="67" t="e">
        <f>VLOOKUP($X375,Vector!$A:$I,9,0)</f>
        <v>#N/A</v>
      </c>
      <c r="X375" s="13" t="str">
        <f t="shared" si="19"/>
        <v/>
      </c>
    </row>
    <row r="376" spans="10:24" x14ac:dyDescent="0.25">
      <c r="J376" s="59" t="e">
        <f>+VLOOKUP($X376,Vector!$A:$P,4,0)-$A376</f>
        <v>#N/A</v>
      </c>
      <c r="K376" s="59" t="e">
        <f>+VLOOKUP($X376,Vector!$A:$P,2,0)</f>
        <v>#N/A</v>
      </c>
      <c r="L376" s="59" t="e">
        <f>VLOOKUP(VLOOKUP($X376,Vector!$A:$P,5,0),Catalogos!K:L,2,0)</f>
        <v>#N/A</v>
      </c>
      <c r="M376" s="55" t="str">
        <f>IFERROR(VLOOKUP($F376,Catalogos!$A:$B,2,0),"VII")</f>
        <v>VII</v>
      </c>
      <c r="N376" s="58" t="e">
        <f>VLOOKUP(MIN(IFERROR(VLOOKUP(T376,Catalogos!$F:$G,2,0),200),IFERROR(VLOOKUP(U376,Catalogos!$F:$G,2,0),200),IFERROR(VLOOKUP(V376,Catalogos!$F:$G,2,0),200),IFERROR(VLOOKUP(W376,Catalogos!$F:$G,2,0),200)),Catalogos!$G$30:$H$57,2,0)</f>
        <v>#N/A</v>
      </c>
      <c r="O376" s="55" t="e">
        <f>VLOOKUP($F376,Catalogos!$A:$C,3,0)</f>
        <v>#N/A</v>
      </c>
      <c r="P376" s="14" t="e">
        <f t="shared" si="16"/>
        <v>#N/A</v>
      </c>
      <c r="Q376" s="20">
        <f t="shared" si="17"/>
        <v>0</v>
      </c>
      <c r="R376" s="20" t="e">
        <f t="shared" si="18"/>
        <v>#N/A</v>
      </c>
      <c r="S376" s="20" t="s">
        <v>194</v>
      </c>
      <c r="T376" s="67" t="e">
        <f>VLOOKUP($X376,Vector!$A:$I,6,0)</f>
        <v>#N/A</v>
      </c>
      <c r="U376" s="67" t="e">
        <f>VLOOKUP($X376,Vector!$A:$I,7,0)</f>
        <v>#N/A</v>
      </c>
      <c r="V376" s="67" t="e">
        <f>VLOOKUP($X376,Vector!$A:$I,8,0)</f>
        <v>#N/A</v>
      </c>
      <c r="W376" s="67" t="e">
        <f>VLOOKUP($X376,Vector!$A:$I,9,0)</f>
        <v>#N/A</v>
      </c>
      <c r="X376" s="13" t="str">
        <f t="shared" si="19"/>
        <v/>
      </c>
    </row>
    <row r="377" spans="10:24" x14ac:dyDescent="0.25">
      <c r="J377" s="59" t="e">
        <f>+VLOOKUP($X377,Vector!$A:$P,4,0)-$A377</f>
        <v>#N/A</v>
      </c>
      <c r="K377" s="59" t="e">
        <f>+VLOOKUP($X377,Vector!$A:$P,2,0)</f>
        <v>#N/A</v>
      </c>
      <c r="L377" s="59" t="e">
        <f>VLOOKUP(VLOOKUP($X377,Vector!$A:$P,5,0),Catalogos!K:L,2,0)</f>
        <v>#N/A</v>
      </c>
      <c r="M377" s="55" t="str">
        <f>IFERROR(VLOOKUP($F377,Catalogos!$A:$B,2,0),"VII")</f>
        <v>VII</v>
      </c>
      <c r="N377" s="58" t="e">
        <f>VLOOKUP(MIN(IFERROR(VLOOKUP(T377,Catalogos!$F:$G,2,0),200),IFERROR(VLOOKUP(U377,Catalogos!$F:$G,2,0),200),IFERROR(VLOOKUP(V377,Catalogos!$F:$G,2,0),200),IFERROR(VLOOKUP(W377,Catalogos!$F:$G,2,0),200)),Catalogos!$G$30:$H$57,2,0)</f>
        <v>#N/A</v>
      </c>
      <c r="O377" s="55" t="e">
        <f>VLOOKUP($F377,Catalogos!$A:$C,3,0)</f>
        <v>#N/A</v>
      </c>
      <c r="P377" s="14" t="e">
        <f t="shared" si="16"/>
        <v>#N/A</v>
      </c>
      <c r="Q377" s="20">
        <f t="shared" si="17"/>
        <v>0</v>
      </c>
      <c r="R377" s="20" t="e">
        <f t="shared" si="18"/>
        <v>#N/A</v>
      </c>
      <c r="S377" s="20" t="s">
        <v>194</v>
      </c>
      <c r="T377" s="67" t="e">
        <f>VLOOKUP($X377,Vector!$A:$I,6,0)</f>
        <v>#N/A</v>
      </c>
      <c r="U377" s="67" t="e">
        <f>VLOOKUP($X377,Vector!$A:$I,7,0)</f>
        <v>#N/A</v>
      </c>
      <c r="V377" s="67" t="e">
        <f>VLOOKUP($X377,Vector!$A:$I,8,0)</f>
        <v>#N/A</v>
      </c>
      <c r="W377" s="67" t="e">
        <f>VLOOKUP($X377,Vector!$A:$I,9,0)</f>
        <v>#N/A</v>
      </c>
      <c r="X377" s="13" t="str">
        <f t="shared" si="19"/>
        <v/>
      </c>
    </row>
    <row r="378" spans="10:24" x14ac:dyDescent="0.25">
      <c r="J378" s="59" t="e">
        <f>+VLOOKUP($X378,Vector!$A:$P,4,0)-$A378</f>
        <v>#N/A</v>
      </c>
      <c r="K378" s="59" t="e">
        <f>+VLOOKUP($X378,Vector!$A:$P,2,0)</f>
        <v>#N/A</v>
      </c>
      <c r="L378" s="59" t="e">
        <f>VLOOKUP(VLOOKUP($X378,Vector!$A:$P,5,0),Catalogos!K:L,2,0)</f>
        <v>#N/A</v>
      </c>
      <c r="M378" s="55" t="str">
        <f>IFERROR(VLOOKUP($F378,Catalogos!$A:$B,2,0),"VII")</f>
        <v>VII</v>
      </c>
      <c r="N378" s="58" t="e">
        <f>VLOOKUP(MIN(IFERROR(VLOOKUP(T378,Catalogos!$F:$G,2,0),200),IFERROR(VLOOKUP(U378,Catalogos!$F:$G,2,0),200),IFERROR(VLOOKUP(V378,Catalogos!$F:$G,2,0),200),IFERROR(VLOOKUP(W378,Catalogos!$F:$G,2,0),200)),Catalogos!$G$30:$H$57,2,0)</f>
        <v>#N/A</v>
      </c>
      <c r="O378" s="55" t="e">
        <f>VLOOKUP($F378,Catalogos!$A:$C,3,0)</f>
        <v>#N/A</v>
      </c>
      <c r="P378" s="14" t="e">
        <f t="shared" si="16"/>
        <v>#N/A</v>
      </c>
      <c r="Q378" s="20">
        <f t="shared" si="17"/>
        <v>0</v>
      </c>
      <c r="R378" s="20" t="e">
        <f t="shared" si="18"/>
        <v>#N/A</v>
      </c>
      <c r="S378" s="20" t="s">
        <v>194</v>
      </c>
      <c r="T378" s="67" t="e">
        <f>VLOOKUP($X378,Vector!$A:$I,6,0)</f>
        <v>#N/A</v>
      </c>
      <c r="U378" s="67" t="e">
        <f>VLOOKUP($X378,Vector!$A:$I,7,0)</f>
        <v>#N/A</v>
      </c>
      <c r="V378" s="67" t="e">
        <f>VLOOKUP($X378,Vector!$A:$I,8,0)</f>
        <v>#N/A</v>
      </c>
      <c r="W378" s="67" t="e">
        <f>VLOOKUP($X378,Vector!$A:$I,9,0)</f>
        <v>#N/A</v>
      </c>
      <c r="X378" s="13" t="str">
        <f t="shared" si="19"/>
        <v/>
      </c>
    </row>
    <row r="379" spans="10:24" x14ac:dyDescent="0.25">
      <c r="J379" s="59" t="e">
        <f>+VLOOKUP($X379,Vector!$A:$P,4,0)-$A379</f>
        <v>#N/A</v>
      </c>
      <c r="K379" s="59" t="e">
        <f>+VLOOKUP($X379,Vector!$A:$P,2,0)</f>
        <v>#N/A</v>
      </c>
      <c r="L379" s="59" t="e">
        <f>VLOOKUP(VLOOKUP($X379,Vector!$A:$P,5,0),Catalogos!K:L,2,0)</f>
        <v>#N/A</v>
      </c>
      <c r="M379" s="55" t="str">
        <f>IFERROR(VLOOKUP($F379,Catalogos!$A:$B,2,0),"VII")</f>
        <v>VII</v>
      </c>
      <c r="N379" s="58" t="e">
        <f>VLOOKUP(MIN(IFERROR(VLOOKUP(T379,Catalogos!$F:$G,2,0),200),IFERROR(VLOOKUP(U379,Catalogos!$F:$G,2,0),200),IFERROR(VLOOKUP(V379,Catalogos!$F:$G,2,0),200),IFERROR(VLOOKUP(W379,Catalogos!$F:$G,2,0),200)),Catalogos!$G$30:$H$57,2,0)</f>
        <v>#N/A</v>
      </c>
      <c r="O379" s="55" t="e">
        <f>VLOOKUP($F379,Catalogos!$A:$C,3,0)</f>
        <v>#N/A</v>
      </c>
      <c r="P379" s="14" t="e">
        <f t="shared" si="16"/>
        <v>#N/A</v>
      </c>
      <c r="Q379" s="20">
        <f t="shared" si="17"/>
        <v>0</v>
      </c>
      <c r="R379" s="20" t="e">
        <f t="shared" si="18"/>
        <v>#N/A</v>
      </c>
      <c r="S379" s="20" t="s">
        <v>194</v>
      </c>
      <c r="T379" s="67" t="e">
        <f>VLOOKUP($X379,Vector!$A:$I,6,0)</f>
        <v>#N/A</v>
      </c>
      <c r="U379" s="67" t="e">
        <f>VLOOKUP($X379,Vector!$A:$I,7,0)</f>
        <v>#N/A</v>
      </c>
      <c r="V379" s="67" t="e">
        <f>VLOOKUP($X379,Vector!$A:$I,8,0)</f>
        <v>#N/A</v>
      </c>
      <c r="W379" s="67" t="e">
        <f>VLOOKUP($X379,Vector!$A:$I,9,0)</f>
        <v>#N/A</v>
      </c>
      <c r="X379" s="13" t="str">
        <f t="shared" si="19"/>
        <v/>
      </c>
    </row>
    <row r="380" spans="10:24" x14ac:dyDescent="0.25">
      <c r="J380" s="59" t="e">
        <f>+VLOOKUP($X380,Vector!$A:$P,4,0)-$A380</f>
        <v>#N/A</v>
      </c>
      <c r="K380" s="59" t="e">
        <f>+VLOOKUP($X380,Vector!$A:$P,2,0)</f>
        <v>#N/A</v>
      </c>
      <c r="L380" s="59" t="e">
        <f>VLOOKUP(VLOOKUP($X380,Vector!$A:$P,5,0),Catalogos!K:L,2,0)</f>
        <v>#N/A</v>
      </c>
      <c r="M380" s="55" t="str">
        <f>IFERROR(VLOOKUP($F380,Catalogos!$A:$B,2,0),"VII")</f>
        <v>VII</v>
      </c>
      <c r="N380" s="58" t="e">
        <f>VLOOKUP(MIN(IFERROR(VLOOKUP(T380,Catalogos!$F:$G,2,0),200),IFERROR(VLOOKUP(U380,Catalogos!$F:$G,2,0),200),IFERROR(VLOOKUP(V380,Catalogos!$F:$G,2,0),200),IFERROR(VLOOKUP(W380,Catalogos!$F:$G,2,0),200)),Catalogos!$G$30:$H$57,2,0)</f>
        <v>#N/A</v>
      </c>
      <c r="O380" s="55" t="e">
        <f>VLOOKUP($F380,Catalogos!$A:$C,3,0)</f>
        <v>#N/A</v>
      </c>
      <c r="P380" s="14" t="e">
        <f t="shared" si="16"/>
        <v>#N/A</v>
      </c>
      <c r="Q380" s="20">
        <f t="shared" si="17"/>
        <v>0</v>
      </c>
      <c r="R380" s="20" t="e">
        <f t="shared" si="18"/>
        <v>#N/A</v>
      </c>
      <c r="S380" s="20" t="s">
        <v>194</v>
      </c>
      <c r="T380" s="67" t="e">
        <f>VLOOKUP($X380,Vector!$A:$I,6,0)</f>
        <v>#N/A</v>
      </c>
      <c r="U380" s="67" t="e">
        <f>VLOOKUP($X380,Vector!$A:$I,7,0)</f>
        <v>#N/A</v>
      </c>
      <c r="V380" s="67" t="e">
        <f>VLOOKUP($X380,Vector!$A:$I,8,0)</f>
        <v>#N/A</v>
      </c>
      <c r="W380" s="67" t="e">
        <f>VLOOKUP($X380,Vector!$A:$I,9,0)</f>
        <v>#N/A</v>
      </c>
      <c r="X380" s="13" t="str">
        <f t="shared" si="19"/>
        <v/>
      </c>
    </row>
    <row r="381" spans="10:24" x14ac:dyDescent="0.25">
      <c r="J381" s="59" t="e">
        <f>+VLOOKUP($X381,Vector!$A:$P,4,0)-$A381</f>
        <v>#N/A</v>
      </c>
      <c r="K381" s="59" t="e">
        <f>+VLOOKUP($X381,Vector!$A:$P,2,0)</f>
        <v>#N/A</v>
      </c>
      <c r="L381" s="59" t="e">
        <f>VLOOKUP(VLOOKUP($X381,Vector!$A:$P,5,0),Catalogos!K:L,2,0)</f>
        <v>#N/A</v>
      </c>
      <c r="M381" s="55" t="str">
        <f>IFERROR(VLOOKUP($F381,Catalogos!$A:$B,2,0),"VII")</f>
        <v>VII</v>
      </c>
      <c r="N381" s="58" t="e">
        <f>VLOOKUP(MIN(IFERROR(VLOOKUP(T381,Catalogos!$F:$G,2,0),200),IFERROR(VLOOKUP(U381,Catalogos!$F:$G,2,0),200),IFERROR(VLOOKUP(V381,Catalogos!$F:$G,2,0),200),IFERROR(VLOOKUP(W381,Catalogos!$F:$G,2,0),200)),Catalogos!$G$30:$H$57,2,0)</f>
        <v>#N/A</v>
      </c>
      <c r="O381" s="55" t="e">
        <f>VLOOKUP($F381,Catalogos!$A:$C,3,0)</f>
        <v>#N/A</v>
      </c>
      <c r="P381" s="14" t="e">
        <f t="shared" si="16"/>
        <v>#N/A</v>
      </c>
      <c r="Q381" s="20">
        <f t="shared" si="17"/>
        <v>0</v>
      </c>
      <c r="R381" s="20" t="e">
        <f t="shared" si="18"/>
        <v>#N/A</v>
      </c>
      <c r="S381" s="20" t="s">
        <v>194</v>
      </c>
      <c r="T381" s="67" t="e">
        <f>VLOOKUP($X381,Vector!$A:$I,6,0)</f>
        <v>#N/A</v>
      </c>
      <c r="U381" s="67" t="e">
        <f>VLOOKUP($X381,Vector!$A:$I,7,0)</f>
        <v>#N/A</v>
      </c>
      <c r="V381" s="67" t="e">
        <f>VLOOKUP($X381,Vector!$A:$I,8,0)</f>
        <v>#N/A</v>
      </c>
      <c r="W381" s="67" t="e">
        <f>VLOOKUP($X381,Vector!$A:$I,9,0)</f>
        <v>#N/A</v>
      </c>
      <c r="X381" s="13" t="str">
        <f t="shared" si="19"/>
        <v/>
      </c>
    </row>
    <row r="382" spans="10:24" x14ac:dyDescent="0.25">
      <c r="J382" s="59" t="e">
        <f>+VLOOKUP($X382,Vector!$A:$P,4,0)-$A382</f>
        <v>#N/A</v>
      </c>
      <c r="K382" s="59" t="e">
        <f>+VLOOKUP($X382,Vector!$A:$P,2,0)</f>
        <v>#N/A</v>
      </c>
      <c r="L382" s="59" t="e">
        <f>VLOOKUP(VLOOKUP($X382,Vector!$A:$P,5,0),Catalogos!K:L,2,0)</f>
        <v>#N/A</v>
      </c>
      <c r="M382" s="55" t="str">
        <f>IFERROR(VLOOKUP($F382,Catalogos!$A:$B,2,0),"VII")</f>
        <v>VII</v>
      </c>
      <c r="N382" s="58" t="e">
        <f>VLOOKUP(MIN(IFERROR(VLOOKUP(T382,Catalogos!$F:$G,2,0),200),IFERROR(VLOOKUP(U382,Catalogos!$F:$G,2,0),200),IFERROR(VLOOKUP(V382,Catalogos!$F:$G,2,0),200),IFERROR(VLOOKUP(W382,Catalogos!$F:$G,2,0),200)),Catalogos!$G$30:$H$57,2,0)</f>
        <v>#N/A</v>
      </c>
      <c r="O382" s="55" t="e">
        <f>VLOOKUP($F382,Catalogos!$A:$C,3,0)</f>
        <v>#N/A</v>
      </c>
      <c r="P382" s="14" t="e">
        <f t="shared" si="16"/>
        <v>#N/A</v>
      </c>
      <c r="Q382" s="20">
        <f t="shared" si="17"/>
        <v>0</v>
      </c>
      <c r="R382" s="20" t="e">
        <f t="shared" si="18"/>
        <v>#N/A</v>
      </c>
      <c r="S382" s="20" t="s">
        <v>194</v>
      </c>
      <c r="T382" s="67" t="e">
        <f>VLOOKUP($X382,Vector!$A:$I,6,0)</f>
        <v>#N/A</v>
      </c>
      <c r="U382" s="67" t="e">
        <f>VLOOKUP($X382,Vector!$A:$I,7,0)</f>
        <v>#N/A</v>
      </c>
      <c r="V382" s="67" t="e">
        <f>VLOOKUP($X382,Vector!$A:$I,8,0)</f>
        <v>#N/A</v>
      </c>
      <c r="W382" s="67" t="e">
        <f>VLOOKUP($X382,Vector!$A:$I,9,0)</f>
        <v>#N/A</v>
      </c>
      <c r="X382" s="13" t="str">
        <f t="shared" si="19"/>
        <v/>
      </c>
    </row>
    <row r="383" spans="10:24" x14ac:dyDescent="0.25">
      <c r="J383" s="59" t="e">
        <f>+VLOOKUP($X383,Vector!$A:$P,4,0)-$A383</f>
        <v>#N/A</v>
      </c>
      <c r="K383" s="59" t="e">
        <f>+VLOOKUP($X383,Vector!$A:$P,2,0)</f>
        <v>#N/A</v>
      </c>
      <c r="L383" s="59" t="e">
        <f>VLOOKUP(VLOOKUP($X383,Vector!$A:$P,5,0),Catalogos!K:L,2,0)</f>
        <v>#N/A</v>
      </c>
      <c r="M383" s="55" t="str">
        <f>IFERROR(VLOOKUP($F383,Catalogos!$A:$B,2,0),"VII")</f>
        <v>VII</v>
      </c>
      <c r="N383" s="58" t="e">
        <f>VLOOKUP(MIN(IFERROR(VLOOKUP(T383,Catalogos!$F:$G,2,0),200),IFERROR(VLOOKUP(U383,Catalogos!$F:$G,2,0),200),IFERROR(VLOOKUP(V383,Catalogos!$F:$G,2,0),200),IFERROR(VLOOKUP(W383,Catalogos!$F:$G,2,0),200)),Catalogos!$G$30:$H$57,2,0)</f>
        <v>#N/A</v>
      </c>
      <c r="O383" s="55" t="e">
        <f>VLOOKUP($F383,Catalogos!$A:$C,3,0)</f>
        <v>#N/A</v>
      </c>
      <c r="P383" s="14" t="e">
        <f t="shared" si="16"/>
        <v>#N/A</v>
      </c>
      <c r="Q383" s="20">
        <f t="shared" si="17"/>
        <v>0</v>
      </c>
      <c r="R383" s="20" t="e">
        <f t="shared" si="18"/>
        <v>#N/A</v>
      </c>
      <c r="S383" s="20" t="s">
        <v>194</v>
      </c>
      <c r="T383" s="67" t="e">
        <f>VLOOKUP($X383,Vector!$A:$I,6,0)</f>
        <v>#N/A</v>
      </c>
      <c r="U383" s="67" t="e">
        <f>VLOOKUP($X383,Vector!$A:$I,7,0)</f>
        <v>#N/A</v>
      </c>
      <c r="V383" s="67" t="e">
        <f>VLOOKUP($X383,Vector!$A:$I,8,0)</f>
        <v>#N/A</v>
      </c>
      <c r="W383" s="67" t="e">
        <f>VLOOKUP($X383,Vector!$A:$I,9,0)</f>
        <v>#N/A</v>
      </c>
      <c r="X383" s="13" t="str">
        <f t="shared" si="19"/>
        <v/>
      </c>
    </row>
    <row r="384" spans="10:24" x14ac:dyDescent="0.25">
      <c r="J384" s="59" t="e">
        <f>+VLOOKUP($X384,Vector!$A:$P,4,0)-$A384</f>
        <v>#N/A</v>
      </c>
      <c r="K384" s="59" t="e">
        <f>+VLOOKUP($X384,Vector!$A:$P,2,0)</f>
        <v>#N/A</v>
      </c>
      <c r="L384" s="59" t="e">
        <f>VLOOKUP(VLOOKUP($X384,Vector!$A:$P,5,0),Catalogos!K:L,2,0)</f>
        <v>#N/A</v>
      </c>
      <c r="M384" s="55" t="str">
        <f>IFERROR(VLOOKUP($F384,Catalogos!$A:$B,2,0),"VII")</f>
        <v>VII</v>
      </c>
      <c r="N384" s="58" t="e">
        <f>VLOOKUP(MIN(IFERROR(VLOOKUP(T384,Catalogos!$F:$G,2,0),200),IFERROR(VLOOKUP(U384,Catalogos!$F:$G,2,0),200),IFERROR(VLOOKUP(V384,Catalogos!$F:$G,2,0),200),IFERROR(VLOOKUP(W384,Catalogos!$F:$G,2,0),200)),Catalogos!$G$30:$H$57,2,0)</f>
        <v>#N/A</v>
      </c>
      <c r="O384" s="55" t="e">
        <f>VLOOKUP($F384,Catalogos!$A:$C,3,0)</f>
        <v>#N/A</v>
      </c>
      <c r="P384" s="14" t="e">
        <f t="shared" si="16"/>
        <v>#N/A</v>
      </c>
      <c r="Q384" s="20">
        <f t="shared" si="17"/>
        <v>0</v>
      </c>
      <c r="R384" s="20" t="e">
        <f t="shared" si="18"/>
        <v>#N/A</v>
      </c>
      <c r="S384" s="20" t="s">
        <v>194</v>
      </c>
      <c r="T384" s="67" t="e">
        <f>VLOOKUP($X384,Vector!$A:$I,6,0)</f>
        <v>#N/A</v>
      </c>
      <c r="U384" s="67" t="e">
        <f>VLOOKUP($X384,Vector!$A:$I,7,0)</f>
        <v>#N/A</v>
      </c>
      <c r="V384" s="67" t="e">
        <f>VLOOKUP($X384,Vector!$A:$I,8,0)</f>
        <v>#N/A</v>
      </c>
      <c r="W384" s="67" t="e">
        <f>VLOOKUP($X384,Vector!$A:$I,9,0)</f>
        <v>#N/A</v>
      </c>
      <c r="X384" s="13" t="str">
        <f t="shared" si="19"/>
        <v/>
      </c>
    </row>
    <row r="385" spans="10:24" x14ac:dyDescent="0.25">
      <c r="J385" s="59" t="e">
        <f>+VLOOKUP($X385,Vector!$A:$P,4,0)-$A385</f>
        <v>#N/A</v>
      </c>
      <c r="K385" s="59" t="e">
        <f>+VLOOKUP($X385,Vector!$A:$P,2,0)</f>
        <v>#N/A</v>
      </c>
      <c r="L385" s="59" t="e">
        <f>VLOOKUP(VLOOKUP($X385,Vector!$A:$P,5,0),Catalogos!K:L,2,0)</f>
        <v>#N/A</v>
      </c>
      <c r="M385" s="55" t="str">
        <f>IFERROR(VLOOKUP($F385,Catalogos!$A:$B,2,0),"VII")</f>
        <v>VII</v>
      </c>
      <c r="N385" s="58" t="e">
        <f>VLOOKUP(MIN(IFERROR(VLOOKUP(T385,Catalogos!$F:$G,2,0),200),IFERROR(VLOOKUP(U385,Catalogos!$F:$G,2,0),200),IFERROR(VLOOKUP(V385,Catalogos!$F:$G,2,0),200),IFERROR(VLOOKUP(W385,Catalogos!$F:$G,2,0),200)),Catalogos!$G$30:$H$57,2,0)</f>
        <v>#N/A</v>
      </c>
      <c r="O385" s="55" t="e">
        <f>VLOOKUP($F385,Catalogos!$A:$C,3,0)</f>
        <v>#N/A</v>
      </c>
      <c r="P385" s="14" t="e">
        <f t="shared" si="16"/>
        <v>#N/A</v>
      </c>
      <c r="Q385" s="20">
        <f t="shared" si="17"/>
        <v>0</v>
      </c>
      <c r="R385" s="20" t="e">
        <f t="shared" si="18"/>
        <v>#N/A</v>
      </c>
      <c r="S385" s="20" t="s">
        <v>194</v>
      </c>
      <c r="T385" s="67" t="e">
        <f>VLOOKUP($X385,Vector!$A:$I,6,0)</f>
        <v>#N/A</v>
      </c>
      <c r="U385" s="67" t="e">
        <f>VLOOKUP($X385,Vector!$A:$I,7,0)</f>
        <v>#N/A</v>
      </c>
      <c r="V385" s="67" t="e">
        <f>VLOOKUP($X385,Vector!$A:$I,8,0)</f>
        <v>#N/A</v>
      </c>
      <c r="W385" s="67" t="e">
        <f>VLOOKUP($X385,Vector!$A:$I,9,0)</f>
        <v>#N/A</v>
      </c>
      <c r="X385" s="13" t="str">
        <f t="shared" si="19"/>
        <v/>
      </c>
    </row>
    <row r="386" spans="10:24" x14ac:dyDescent="0.25">
      <c r="J386" s="59" t="e">
        <f>+VLOOKUP($X386,Vector!$A:$P,4,0)-$A386</f>
        <v>#N/A</v>
      </c>
      <c r="K386" s="59" t="e">
        <f>+VLOOKUP($X386,Vector!$A:$P,2,0)</f>
        <v>#N/A</v>
      </c>
      <c r="L386" s="59" t="e">
        <f>VLOOKUP(VLOOKUP($X386,Vector!$A:$P,5,0),Catalogos!K:L,2,0)</f>
        <v>#N/A</v>
      </c>
      <c r="M386" s="55" t="str">
        <f>IFERROR(VLOOKUP($F386,Catalogos!$A:$B,2,0),"VII")</f>
        <v>VII</v>
      </c>
      <c r="N386" s="58" t="e">
        <f>VLOOKUP(MIN(IFERROR(VLOOKUP(T386,Catalogos!$F:$G,2,0),200),IFERROR(VLOOKUP(U386,Catalogos!$F:$G,2,0),200),IFERROR(VLOOKUP(V386,Catalogos!$F:$G,2,0),200),IFERROR(VLOOKUP(W386,Catalogos!$F:$G,2,0),200)),Catalogos!$G$30:$H$57,2,0)</f>
        <v>#N/A</v>
      </c>
      <c r="O386" s="55" t="e">
        <f>VLOOKUP($F386,Catalogos!$A:$C,3,0)</f>
        <v>#N/A</v>
      </c>
      <c r="P386" s="14" t="e">
        <f t="shared" si="16"/>
        <v>#N/A</v>
      </c>
      <c r="Q386" s="20">
        <f t="shared" si="17"/>
        <v>0</v>
      </c>
      <c r="R386" s="20" t="e">
        <f t="shared" si="18"/>
        <v>#N/A</v>
      </c>
      <c r="S386" s="20" t="s">
        <v>194</v>
      </c>
      <c r="T386" s="67" t="e">
        <f>VLOOKUP($X386,Vector!$A:$I,6,0)</f>
        <v>#N/A</v>
      </c>
      <c r="U386" s="67" t="e">
        <f>VLOOKUP($X386,Vector!$A:$I,7,0)</f>
        <v>#N/A</v>
      </c>
      <c r="V386" s="67" t="e">
        <f>VLOOKUP($X386,Vector!$A:$I,8,0)</f>
        <v>#N/A</v>
      </c>
      <c r="W386" s="67" t="e">
        <f>VLOOKUP($X386,Vector!$A:$I,9,0)</f>
        <v>#N/A</v>
      </c>
      <c r="X386" s="13" t="str">
        <f t="shared" si="19"/>
        <v/>
      </c>
    </row>
    <row r="387" spans="10:24" x14ac:dyDescent="0.25">
      <c r="J387" s="59" t="e">
        <f>+VLOOKUP($X387,Vector!$A:$P,4,0)-$A387</f>
        <v>#N/A</v>
      </c>
      <c r="K387" s="59" t="e">
        <f>+VLOOKUP($X387,Vector!$A:$P,2,0)</f>
        <v>#N/A</v>
      </c>
      <c r="L387" s="59" t="e">
        <f>VLOOKUP(VLOOKUP($X387,Vector!$A:$P,5,0),Catalogos!K:L,2,0)</f>
        <v>#N/A</v>
      </c>
      <c r="M387" s="55" t="str">
        <f>IFERROR(VLOOKUP($F387,Catalogos!$A:$B,2,0),"VII")</f>
        <v>VII</v>
      </c>
      <c r="N387" s="58" t="e">
        <f>VLOOKUP(MIN(IFERROR(VLOOKUP(T387,Catalogos!$F:$G,2,0),200),IFERROR(VLOOKUP(U387,Catalogos!$F:$G,2,0),200),IFERROR(VLOOKUP(V387,Catalogos!$F:$G,2,0),200),IFERROR(VLOOKUP(W387,Catalogos!$F:$G,2,0),200)),Catalogos!$G$30:$H$57,2,0)</f>
        <v>#N/A</v>
      </c>
      <c r="O387" s="55" t="e">
        <f>VLOOKUP($F387,Catalogos!$A:$C,3,0)</f>
        <v>#N/A</v>
      </c>
      <c r="P387" s="14" t="e">
        <f t="shared" si="16"/>
        <v>#N/A</v>
      </c>
      <c r="Q387" s="20">
        <f t="shared" si="17"/>
        <v>0</v>
      </c>
      <c r="R387" s="20" t="e">
        <f t="shared" si="18"/>
        <v>#N/A</v>
      </c>
      <c r="S387" s="20" t="s">
        <v>194</v>
      </c>
      <c r="T387" s="67" t="e">
        <f>VLOOKUP($X387,Vector!$A:$I,6,0)</f>
        <v>#N/A</v>
      </c>
      <c r="U387" s="67" t="e">
        <f>VLOOKUP($X387,Vector!$A:$I,7,0)</f>
        <v>#N/A</v>
      </c>
      <c r="V387" s="67" t="e">
        <f>VLOOKUP($X387,Vector!$A:$I,8,0)</f>
        <v>#N/A</v>
      </c>
      <c r="W387" s="67" t="e">
        <f>VLOOKUP($X387,Vector!$A:$I,9,0)</f>
        <v>#N/A</v>
      </c>
      <c r="X387" s="13" t="str">
        <f t="shared" si="19"/>
        <v/>
      </c>
    </row>
    <row r="388" spans="10:24" x14ac:dyDescent="0.25">
      <c r="J388" s="59" t="e">
        <f>+VLOOKUP($X388,Vector!$A:$P,4,0)-$A388</f>
        <v>#N/A</v>
      </c>
      <c r="K388" s="59" t="e">
        <f>+VLOOKUP($X388,Vector!$A:$P,2,0)</f>
        <v>#N/A</v>
      </c>
      <c r="L388" s="59" t="e">
        <f>VLOOKUP(VLOOKUP($X388,Vector!$A:$P,5,0),Catalogos!K:L,2,0)</f>
        <v>#N/A</v>
      </c>
      <c r="M388" s="55" t="str">
        <f>IFERROR(VLOOKUP($F388,Catalogos!$A:$B,2,0),"VII")</f>
        <v>VII</v>
      </c>
      <c r="N388" s="58" t="e">
        <f>VLOOKUP(MIN(IFERROR(VLOOKUP(T388,Catalogos!$F:$G,2,0),200),IFERROR(VLOOKUP(U388,Catalogos!$F:$G,2,0),200),IFERROR(VLOOKUP(V388,Catalogos!$F:$G,2,0),200),IFERROR(VLOOKUP(W388,Catalogos!$F:$G,2,0),200)),Catalogos!$G$30:$H$57,2,0)</f>
        <v>#N/A</v>
      </c>
      <c r="O388" s="55" t="e">
        <f>VLOOKUP($F388,Catalogos!$A:$C,3,0)</f>
        <v>#N/A</v>
      </c>
      <c r="P388" s="14" t="e">
        <f t="shared" si="16"/>
        <v>#N/A</v>
      </c>
      <c r="Q388" s="20">
        <f t="shared" si="17"/>
        <v>0</v>
      </c>
      <c r="R388" s="20" t="e">
        <f t="shared" si="18"/>
        <v>#N/A</v>
      </c>
      <c r="S388" s="20" t="s">
        <v>194</v>
      </c>
      <c r="T388" s="67" t="e">
        <f>VLOOKUP($X388,Vector!$A:$I,6,0)</f>
        <v>#N/A</v>
      </c>
      <c r="U388" s="67" t="e">
        <f>VLOOKUP($X388,Vector!$A:$I,7,0)</f>
        <v>#N/A</v>
      </c>
      <c r="V388" s="67" t="e">
        <f>VLOOKUP($X388,Vector!$A:$I,8,0)</f>
        <v>#N/A</v>
      </c>
      <c r="W388" s="67" t="e">
        <f>VLOOKUP($X388,Vector!$A:$I,9,0)</f>
        <v>#N/A</v>
      </c>
      <c r="X388" s="13" t="str">
        <f t="shared" si="19"/>
        <v/>
      </c>
    </row>
    <row r="389" spans="10:24" x14ac:dyDescent="0.25">
      <c r="J389" s="59" t="e">
        <f>+VLOOKUP($X389,Vector!$A:$P,4,0)-$A389</f>
        <v>#N/A</v>
      </c>
      <c r="K389" s="59" t="e">
        <f>+VLOOKUP($X389,Vector!$A:$P,2,0)</f>
        <v>#N/A</v>
      </c>
      <c r="L389" s="59" t="e">
        <f>VLOOKUP(VLOOKUP($X389,Vector!$A:$P,5,0),Catalogos!K:L,2,0)</f>
        <v>#N/A</v>
      </c>
      <c r="M389" s="55" t="str">
        <f>IFERROR(VLOOKUP($F389,Catalogos!$A:$B,2,0),"VII")</f>
        <v>VII</v>
      </c>
      <c r="N389" s="58" t="e">
        <f>VLOOKUP(MIN(IFERROR(VLOOKUP(T389,Catalogos!$F:$G,2,0),200),IFERROR(VLOOKUP(U389,Catalogos!$F:$G,2,0),200),IFERROR(VLOOKUP(V389,Catalogos!$F:$G,2,0),200),IFERROR(VLOOKUP(W389,Catalogos!$F:$G,2,0),200)),Catalogos!$G$30:$H$57,2,0)</f>
        <v>#N/A</v>
      </c>
      <c r="O389" s="55" t="e">
        <f>VLOOKUP($F389,Catalogos!$A:$C,3,0)</f>
        <v>#N/A</v>
      </c>
      <c r="P389" s="14" t="e">
        <f t="shared" si="16"/>
        <v>#N/A</v>
      </c>
      <c r="Q389" s="20">
        <f t="shared" si="17"/>
        <v>0</v>
      </c>
      <c r="R389" s="20" t="e">
        <f t="shared" si="18"/>
        <v>#N/A</v>
      </c>
      <c r="S389" s="20" t="s">
        <v>194</v>
      </c>
      <c r="T389" s="67" t="e">
        <f>VLOOKUP($X389,Vector!$A:$I,6,0)</f>
        <v>#N/A</v>
      </c>
      <c r="U389" s="67" t="e">
        <f>VLOOKUP($X389,Vector!$A:$I,7,0)</f>
        <v>#N/A</v>
      </c>
      <c r="V389" s="67" t="e">
        <f>VLOOKUP($X389,Vector!$A:$I,8,0)</f>
        <v>#N/A</v>
      </c>
      <c r="W389" s="67" t="e">
        <f>VLOOKUP($X389,Vector!$A:$I,9,0)</f>
        <v>#N/A</v>
      </c>
      <c r="X389" s="13" t="str">
        <f t="shared" si="19"/>
        <v/>
      </c>
    </row>
    <row r="390" spans="10:24" x14ac:dyDescent="0.25">
      <c r="J390" s="59" t="e">
        <f>+VLOOKUP($X390,Vector!$A:$P,4,0)-$A390</f>
        <v>#N/A</v>
      </c>
      <c r="K390" s="59" t="e">
        <f>+VLOOKUP($X390,Vector!$A:$P,2,0)</f>
        <v>#N/A</v>
      </c>
      <c r="L390" s="59" t="e">
        <f>VLOOKUP(VLOOKUP($X390,Vector!$A:$P,5,0),Catalogos!K:L,2,0)</f>
        <v>#N/A</v>
      </c>
      <c r="M390" s="55" t="str">
        <f>IFERROR(VLOOKUP($F390,Catalogos!$A:$B,2,0),"VII")</f>
        <v>VII</v>
      </c>
      <c r="N390" s="58" t="e">
        <f>VLOOKUP(MIN(IFERROR(VLOOKUP(T390,Catalogos!$F:$G,2,0),200),IFERROR(VLOOKUP(U390,Catalogos!$F:$G,2,0),200),IFERROR(VLOOKUP(V390,Catalogos!$F:$G,2,0),200),IFERROR(VLOOKUP(W390,Catalogos!$F:$G,2,0),200)),Catalogos!$G$30:$H$57,2,0)</f>
        <v>#N/A</v>
      </c>
      <c r="O390" s="55" t="e">
        <f>VLOOKUP($F390,Catalogos!$A:$C,3,0)</f>
        <v>#N/A</v>
      </c>
      <c r="P390" s="14" t="e">
        <f t="shared" si="16"/>
        <v>#N/A</v>
      </c>
      <c r="Q390" s="20">
        <f t="shared" si="17"/>
        <v>0</v>
      </c>
      <c r="R390" s="20" t="e">
        <f t="shared" si="18"/>
        <v>#N/A</v>
      </c>
      <c r="S390" s="20" t="s">
        <v>194</v>
      </c>
      <c r="T390" s="67" t="e">
        <f>VLOOKUP($X390,Vector!$A:$I,6,0)</f>
        <v>#N/A</v>
      </c>
      <c r="U390" s="67" t="e">
        <f>VLOOKUP($X390,Vector!$A:$I,7,0)</f>
        <v>#N/A</v>
      </c>
      <c r="V390" s="67" t="e">
        <f>VLOOKUP($X390,Vector!$A:$I,8,0)</f>
        <v>#N/A</v>
      </c>
      <c r="W390" s="67" t="e">
        <f>VLOOKUP($X390,Vector!$A:$I,9,0)</f>
        <v>#N/A</v>
      </c>
      <c r="X390" s="13" t="str">
        <f t="shared" si="19"/>
        <v/>
      </c>
    </row>
    <row r="391" spans="10:24" x14ac:dyDescent="0.25">
      <c r="J391" s="59" t="e">
        <f>+VLOOKUP($X391,Vector!$A:$P,4,0)-$A391</f>
        <v>#N/A</v>
      </c>
      <c r="K391" s="59" t="e">
        <f>+VLOOKUP($X391,Vector!$A:$P,2,0)</f>
        <v>#N/A</v>
      </c>
      <c r="L391" s="59" t="e">
        <f>VLOOKUP(VLOOKUP($X391,Vector!$A:$P,5,0),Catalogos!K:L,2,0)</f>
        <v>#N/A</v>
      </c>
      <c r="M391" s="55" t="str">
        <f>IFERROR(VLOOKUP($F391,Catalogos!$A:$B,2,0),"VII")</f>
        <v>VII</v>
      </c>
      <c r="N391" s="58" t="e">
        <f>VLOOKUP(MIN(IFERROR(VLOOKUP(T391,Catalogos!$F:$G,2,0),200),IFERROR(VLOOKUP(U391,Catalogos!$F:$G,2,0),200),IFERROR(VLOOKUP(V391,Catalogos!$F:$G,2,0),200),IFERROR(VLOOKUP(W391,Catalogos!$F:$G,2,0),200)),Catalogos!$G$30:$H$57,2,0)</f>
        <v>#N/A</v>
      </c>
      <c r="O391" s="55" t="e">
        <f>VLOOKUP($F391,Catalogos!$A:$C,3,0)</f>
        <v>#N/A</v>
      </c>
      <c r="P391" s="14" t="e">
        <f t="shared" si="16"/>
        <v>#N/A</v>
      </c>
      <c r="Q391" s="20">
        <f t="shared" si="17"/>
        <v>0</v>
      </c>
      <c r="R391" s="20" t="e">
        <f t="shared" si="18"/>
        <v>#N/A</v>
      </c>
      <c r="S391" s="20" t="s">
        <v>194</v>
      </c>
      <c r="T391" s="67" t="e">
        <f>VLOOKUP($X391,Vector!$A:$I,6,0)</f>
        <v>#N/A</v>
      </c>
      <c r="U391" s="67" t="e">
        <f>VLOOKUP($X391,Vector!$A:$I,7,0)</f>
        <v>#N/A</v>
      </c>
      <c r="V391" s="67" t="e">
        <f>VLOOKUP($X391,Vector!$A:$I,8,0)</f>
        <v>#N/A</v>
      </c>
      <c r="W391" s="67" t="e">
        <f>VLOOKUP($X391,Vector!$A:$I,9,0)</f>
        <v>#N/A</v>
      </c>
      <c r="X391" s="13" t="str">
        <f t="shared" si="19"/>
        <v/>
      </c>
    </row>
    <row r="392" spans="10:24" x14ac:dyDescent="0.25">
      <c r="J392" s="59" t="e">
        <f>+VLOOKUP($X392,Vector!$A:$P,4,0)-$A392</f>
        <v>#N/A</v>
      </c>
      <c r="K392" s="59" t="e">
        <f>+VLOOKUP($X392,Vector!$A:$P,2,0)</f>
        <v>#N/A</v>
      </c>
      <c r="L392" s="59" t="e">
        <f>VLOOKUP(VLOOKUP($X392,Vector!$A:$P,5,0),Catalogos!K:L,2,0)</f>
        <v>#N/A</v>
      </c>
      <c r="M392" s="55" t="str">
        <f>IFERROR(VLOOKUP($F392,Catalogos!$A:$B,2,0),"VII")</f>
        <v>VII</v>
      </c>
      <c r="N392" s="58" t="e">
        <f>VLOOKUP(MIN(IFERROR(VLOOKUP(T392,Catalogos!$F:$G,2,0),200),IFERROR(VLOOKUP(U392,Catalogos!$F:$G,2,0),200),IFERROR(VLOOKUP(V392,Catalogos!$F:$G,2,0),200),IFERROR(VLOOKUP(W392,Catalogos!$F:$G,2,0),200)),Catalogos!$G$30:$H$57,2,0)</f>
        <v>#N/A</v>
      </c>
      <c r="O392" s="55" t="e">
        <f>VLOOKUP($F392,Catalogos!$A:$C,3,0)</f>
        <v>#N/A</v>
      </c>
      <c r="P392" s="14" t="e">
        <f t="shared" si="16"/>
        <v>#N/A</v>
      </c>
      <c r="Q392" s="20">
        <f t="shared" si="17"/>
        <v>0</v>
      </c>
      <c r="R392" s="20" t="e">
        <f t="shared" si="18"/>
        <v>#N/A</v>
      </c>
      <c r="S392" s="20" t="s">
        <v>194</v>
      </c>
      <c r="T392" s="67" t="e">
        <f>VLOOKUP($X392,Vector!$A:$I,6,0)</f>
        <v>#N/A</v>
      </c>
      <c r="U392" s="67" t="e">
        <f>VLOOKUP($X392,Vector!$A:$I,7,0)</f>
        <v>#N/A</v>
      </c>
      <c r="V392" s="67" t="e">
        <f>VLOOKUP($X392,Vector!$A:$I,8,0)</f>
        <v>#N/A</v>
      </c>
      <c r="W392" s="67" t="e">
        <f>VLOOKUP($X392,Vector!$A:$I,9,0)</f>
        <v>#N/A</v>
      </c>
      <c r="X392" s="13" t="str">
        <f t="shared" si="19"/>
        <v/>
      </c>
    </row>
    <row r="393" spans="10:24" x14ac:dyDescent="0.25">
      <c r="J393" s="59" t="e">
        <f>+VLOOKUP($X393,Vector!$A:$P,4,0)-$A393</f>
        <v>#N/A</v>
      </c>
      <c r="K393" s="59" t="e">
        <f>+VLOOKUP($X393,Vector!$A:$P,2,0)</f>
        <v>#N/A</v>
      </c>
      <c r="L393" s="59" t="e">
        <f>VLOOKUP(VLOOKUP($X393,Vector!$A:$P,5,0),Catalogos!K:L,2,0)</f>
        <v>#N/A</v>
      </c>
      <c r="M393" s="55" t="str">
        <f>IFERROR(VLOOKUP($F393,Catalogos!$A:$B,2,0),"VII")</f>
        <v>VII</v>
      </c>
      <c r="N393" s="58" t="e">
        <f>VLOOKUP(MIN(IFERROR(VLOOKUP(T393,Catalogos!$F:$G,2,0),200),IFERROR(VLOOKUP(U393,Catalogos!$F:$G,2,0),200),IFERROR(VLOOKUP(V393,Catalogos!$F:$G,2,0),200),IFERROR(VLOOKUP(W393,Catalogos!$F:$G,2,0),200)),Catalogos!$G$30:$H$57,2,0)</f>
        <v>#N/A</v>
      </c>
      <c r="O393" s="55" t="e">
        <f>VLOOKUP($F393,Catalogos!$A:$C,3,0)</f>
        <v>#N/A</v>
      </c>
      <c r="P393" s="14" t="e">
        <f t="shared" si="16"/>
        <v>#N/A</v>
      </c>
      <c r="Q393" s="20">
        <f t="shared" si="17"/>
        <v>0</v>
      </c>
      <c r="R393" s="20" t="e">
        <f t="shared" si="18"/>
        <v>#N/A</v>
      </c>
      <c r="S393" s="20" t="s">
        <v>194</v>
      </c>
      <c r="T393" s="67" t="e">
        <f>VLOOKUP($X393,Vector!$A:$I,6,0)</f>
        <v>#N/A</v>
      </c>
      <c r="U393" s="67" t="e">
        <f>VLOOKUP($X393,Vector!$A:$I,7,0)</f>
        <v>#N/A</v>
      </c>
      <c r="V393" s="67" t="e">
        <f>VLOOKUP($X393,Vector!$A:$I,8,0)</f>
        <v>#N/A</v>
      </c>
      <c r="W393" s="67" t="e">
        <f>VLOOKUP($X393,Vector!$A:$I,9,0)</f>
        <v>#N/A</v>
      </c>
      <c r="X393" s="13" t="str">
        <f t="shared" si="19"/>
        <v/>
      </c>
    </row>
    <row r="394" spans="10:24" x14ac:dyDescent="0.25">
      <c r="J394" s="59" t="e">
        <f>+VLOOKUP($X394,Vector!$A:$P,4,0)-$A394</f>
        <v>#N/A</v>
      </c>
      <c r="K394" s="59" t="e">
        <f>+VLOOKUP($X394,Vector!$A:$P,2,0)</f>
        <v>#N/A</v>
      </c>
      <c r="L394" s="59" t="e">
        <f>VLOOKUP(VLOOKUP($X394,Vector!$A:$P,5,0),Catalogos!K:L,2,0)</f>
        <v>#N/A</v>
      </c>
      <c r="M394" s="55" t="str">
        <f>IFERROR(VLOOKUP($F394,Catalogos!$A:$B,2,0),"VII")</f>
        <v>VII</v>
      </c>
      <c r="N394" s="58" t="e">
        <f>VLOOKUP(MIN(IFERROR(VLOOKUP(T394,Catalogos!$F:$G,2,0),200),IFERROR(VLOOKUP(U394,Catalogos!$F:$G,2,0),200),IFERROR(VLOOKUP(V394,Catalogos!$F:$G,2,0),200),IFERROR(VLOOKUP(W394,Catalogos!$F:$G,2,0),200)),Catalogos!$G$30:$H$57,2,0)</f>
        <v>#N/A</v>
      </c>
      <c r="O394" s="55" t="e">
        <f>VLOOKUP($F394,Catalogos!$A:$C,3,0)</f>
        <v>#N/A</v>
      </c>
      <c r="P394" s="14" t="e">
        <f t="shared" si="16"/>
        <v>#N/A</v>
      </c>
      <c r="Q394" s="20">
        <f t="shared" si="17"/>
        <v>0</v>
      </c>
      <c r="R394" s="20" t="e">
        <f t="shared" si="18"/>
        <v>#N/A</v>
      </c>
      <c r="S394" s="20" t="s">
        <v>194</v>
      </c>
      <c r="T394" s="67" t="e">
        <f>VLOOKUP($X394,Vector!$A:$I,6,0)</f>
        <v>#N/A</v>
      </c>
      <c r="U394" s="67" t="e">
        <f>VLOOKUP($X394,Vector!$A:$I,7,0)</f>
        <v>#N/A</v>
      </c>
      <c r="V394" s="67" t="e">
        <f>VLOOKUP($X394,Vector!$A:$I,8,0)</f>
        <v>#N/A</v>
      </c>
      <c r="W394" s="67" t="e">
        <f>VLOOKUP($X394,Vector!$A:$I,9,0)</f>
        <v>#N/A</v>
      </c>
      <c r="X394" s="13" t="str">
        <f t="shared" si="19"/>
        <v/>
      </c>
    </row>
    <row r="395" spans="10:24" x14ac:dyDescent="0.25">
      <c r="J395" s="59" t="e">
        <f>+VLOOKUP($X395,Vector!$A:$P,4,0)-$A395</f>
        <v>#N/A</v>
      </c>
      <c r="K395" s="59" t="e">
        <f>+VLOOKUP($X395,Vector!$A:$P,2,0)</f>
        <v>#N/A</v>
      </c>
      <c r="L395" s="59" t="e">
        <f>VLOOKUP(VLOOKUP($X395,Vector!$A:$P,5,0),Catalogos!K:L,2,0)</f>
        <v>#N/A</v>
      </c>
      <c r="M395" s="55" t="str">
        <f>IFERROR(VLOOKUP($F395,Catalogos!$A:$B,2,0),"VII")</f>
        <v>VII</v>
      </c>
      <c r="N395" s="58" t="e">
        <f>VLOOKUP(MIN(IFERROR(VLOOKUP(T395,Catalogos!$F:$G,2,0),200),IFERROR(VLOOKUP(U395,Catalogos!$F:$G,2,0),200),IFERROR(VLOOKUP(V395,Catalogos!$F:$G,2,0),200),IFERROR(VLOOKUP(W395,Catalogos!$F:$G,2,0),200)),Catalogos!$G$30:$H$57,2,0)</f>
        <v>#N/A</v>
      </c>
      <c r="O395" s="55" t="e">
        <f>VLOOKUP($F395,Catalogos!$A:$C,3,0)</f>
        <v>#N/A</v>
      </c>
      <c r="P395" s="14" t="e">
        <f t="shared" si="16"/>
        <v>#N/A</v>
      </c>
      <c r="Q395" s="20">
        <f t="shared" si="17"/>
        <v>0</v>
      </c>
      <c r="R395" s="20" t="e">
        <f t="shared" si="18"/>
        <v>#N/A</v>
      </c>
      <c r="S395" s="20" t="s">
        <v>194</v>
      </c>
      <c r="T395" s="67" t="e">
        <f>VLOOKUP($X395,Vector!$A:$I,6,0)</f>
        <v>#N/A</v>
      </c>
      <c r="U395" s="67" t="e">
        <f>VLOOKUP($X395,Vector!$A:$I,7,0)</f>
        <v>#N/A</v>
      </c>
      <c r="V395" s="67" t="e">
        <f>VLOOKUP($X395,Vector!$A:$I,8,0)</f>
        <v>#N/A</v>
      </c>
      <c r="W395" s="67" t="e">
        <f>VLOOKUP($X395,Vector!$A:$I,9,0)</f>
        <v>#N/A</v>
      </c>
      <c r="X395" s="13" t="str">
        <f t="shared" si="19"/>
        <v/>
      </c>
    </row>
    <row r="396" spans="10:24" x14ac:dyDescent="0.25">
      <c r="J396" s="59" t="e">
        <f>+VLOOKUP($X396,Vector!$A:$P,4,0)-$A396</f>
        <v>#N/A</v>
      </c>
      <c r="K396" s="59" t="e">
        <f>+VLOOKUP($X396,Vector!$A:$P,2,0)</f>
        <v>#N/A</v>
      </c>
      <c r="L396" s="59" t="e">
        <f>VLOOKUP(VLOOKUP($X396,Vector!$A:$P,5,0),Catalogos!K:L,2,0)</f>
        <v>#N/A</v>
      </c>
      <c r="M396" s="55" t="str">
        <f>IFERROR(VLOOKUP($F396,Catalogos!$A:$B,2,0),"VII")</f>
        <v>VII</v>
      </c>
      <c r="N396" s="58" t="e">
        <f>VLOOKUP(MIN(IFERROR(VLOOKUP(T396,Catalogos!$F:$G,2,0),200),IFERROR(VLOOKUP(U396,Catalogos!$F:$G,2,0),200),IFERROR(VLOOKUP(V396,Catalogos!$F:$G,2,0),200),IFERROR(VLOOKUP(W396,Catalogos!$F:$G,2,0),200)),Catalogos!$G$30:$H$57,2,0)</f>
        <v>#N/A</v>
      </c>
      <c r="O396" s="55" t="e">
        <f>VLOOKUP($F396,Catalogos!$A:$C,3,0)</f>
        <v>#N/A</v>
      </c>
      <c r="P396" s="14" t="e">
        <f t="shared" si="16"/>
        <v>#N/A</v>
      </c>
      <c r="Q396" s="20">
        <f t="shared" si="17"/>
        <v>0</v>
      </c>
      <c r="R396" s="20" t="e">
        <f t="shared" si="18"/>
        <v>#N/A</v>
      </c>
      <c r="S396" s="20" t="s">
        <v>194</v>
      </c>
      <c r="T396" s="67" t="e">
        <f>VLOOKUP($X396,Vector!$A:$I,6,0)</f>
        <v>#N/A</v>
      </c>
      <c r="U396" s="67" t="e">
        <f>VLOOKUP($X396,Vector!$A:$I,7,0)</f>
        <v>#N/A</v>
      </c>
      <c r="V396" s="67" t="e">
        <f>VLOOKUP($X396,Vector!$A:$I,8,0)</f>
        <v>#N/A</v>
      </c>
      <c r="W396" s="67" t="e">
        <f>VLOOKUP($X396,Vector!$A:$I,9,0)</f>
        <v>#N/A</v>
      </c>
      <c r="X396" s="13" t="str">
        <f t="shared" si="19"/>
        <v/>
      </c>
    </row>
    <row r="397" spans="10:24" x14ac:dyDescent="0.25">
      <c r="J397" s="59" t="e">
        <f>+VLOOKUP($X397,Vector!$A:$P,4,0)-$A397</f>
        <v>#N/A</v>
      </c>
      <c r="K397" s="59" t="e">
        <f>+VLOOKUP($X397,Vector!$A:$P,2,0)</f>
        <v>#N/A</v>
      </c>
      <c r="L397" s="59" t="e">
        <f>VLOOKUP(VLOOKUP($X397,Vector!$A:$P,5,0),Catalogos!K:L,2,0)</f>
        <v>#N/A</v>
      </c>
      <c r="M397" s="55" t="str">
        <f>IFERROR(VLOOKUP($F397,Catalogos!$A:$B,2,0),"VII")</f>
        <v>VII</v>
      </c>
      <c r="N397" s="58" t="e">
        <f>VLOOKUP(MIN(IFERROR(VLOOKUP(T397,Catalogos!$F:$G,2,0),200),IFERROR(VLOOKUP(U397,Catalogos!$F:$G,2,0),200),IFERROR(VLOOKUP(V397,Catalogos!$F:$G,2,0),200),IFERROR(VLOOKUP(W397,Catalogos!$F:$G,2,0),200)),Catalogos!$G$30:$H$57,2,0)</f>
        <v>#N/A</v>
      </c>
      <c r="O397" s="55" t="e">
        <f>VLOOKUP($F397,Catalogos!$A:$C,3,0)</f>
        <v>#N/A</v>
      </c>
      <c r="P397" s="14" t="e">
        <f t="shared" si="16"/>
        <v>#N/A</v>
      </c>
      <c r="Q397" s="20">
        <f t="shared" si="17"/>
        <v>0</v>
      </c>
      <c r="R397" s="20" t="e">
        <f t="shared" si="18"/>
        <v>#N/A</v>
      </c>
      <c r="S397" s="20" t="s">
        <v>194</v>
      </c>
      <c r="T397" s="67" t="e">
        <f>VLOOKUP($X397,Vector!$A:$I,6,0)</f>
        <v>#N/A</v>
      </c>
      <c r="U397" s="67" t="e">
        <f>VLOOKUP($X397,Vector!$A:$I,7,0)</f>
        <v>#N/A</v>
      </c>
      <c r="V397" s="67" t="e">
        <f>VLOOKUP($X397,Vector!$A:$I,8,0)</f>
        <v>#N/A</v>
      </c>
      <c r="W397" s="67" t="e">
        <f>VLOOKUP($X397,Vector!$A:$I,9,0)</f>
        <v>#N/A</v>
      </c>
      <c r="X397" s="13" t="str">
        <f t="shared" si="19"/>
        <v/>
      </c>
    </row>
    <row r="398" spans="10:24" x14ac:dyDescent="0.25">
      <c r="J398" s="59" t="e">
        <f>+VLOOKUP($X398,Vector!$A:$P,4,0)-$A398</f>
        <v>#N/A</v>
      </c>
      <c r="K398" s="59" t="e">
        <f>+VLOOKUP($X398,Vector!$A:$P,2,0)</f>
        <v>#N/A</v>
      </c>
      <c r="L398" s="59" t="e">
        <f>VLOOKUP(VLOOKUP($X398,Vector!$A:$P,5,0),Catalogos!K:L,2,0)</f>
        <v>#N/A</v>
      </c>
      <c r="M398" s="55" t="str">
        <f>IFERROR(VLOOKUP($F398,Catalogos!$A:$B,2,0),"VII")</f>
        <v>VII</v>
      </c>
      <c r="N398" s="58" t="e">
        <f>VLOOKUP(MIN(IFERROR(VLOOKUP(T398,Catalogos!$F:$G,2,0),200),IFERROR(VLOOKUP(U398,Catalogos!$F:$G,2,0),200),IFERROR(VLOOKUP(V398,Catalogos!$F:$G,2,0),200),IFERROR(VLOOKUP(W398,Catalogos!$F:$G,2,0),200)),Catalogos!$G$30:$H$57,2,0)</f>
        <v>#N/A</v>
      </c>
      <c r="O398" s="55" t="e">
        <f>VLOOKUP($F398,Catalogos!$A:$C,3,0)</f>
        <v>#N/A</v>
      </c>
      <c r="P398" s="14" t="e">
        <f t="shared" si="16"/>
        <v>#N/A</v>
      </c>
      <c r="Q398" s="20">
        <f t="shared" si="17"/>
        <v>0</v>
      </c>
      <c r="R398" s="20" t="e">
        <f t="shared" si="18"/>
        <v>#N/A</v>
      </c>
      <c r="S398" s="20" t="s">
        <v>194</v>
      </c>
      <c r="T398" s="67" t="e">
        <f>VLOOKUP($X398,Vector!$A:$I,6,0)</f>
        <v>#N/A</v>
      </c>
      <c r="U398" s="67" t="e">
        <f>VLOOKUP($X398,Vector!$A:$I,7,0)</f>
        <v>#N/A</v>
      </c>
      <c r="V398" s="67" t="e">
        <f>VLOOKUP($X398,Vector!$A:$I,8,0)</f>
        <v>#N/A</v>
      </c>
      <c r="W398" s="67" t="e">
        <f>VLOOKUP($X398,Vector!$A:$I,9,0)</f>
        <v>#N/A</v>
      </c>
      <c r="X398" s="13" t="str">
        <f t="shared" si="19"/>
        <v/>
      </c>
    </row>
    <row r="399" spans="10:24" x14ac:dyDescent="0.25">
      <c r="J399" s="59" t="e">
        <f>+VLOOKUP($X399,Vector!$A:$P,4,0)-$A399</f>
        <v>#N/A</v>
      </c>
      <c r="K399" s="59" t="e">
        <f>+VLOOKUP($X399,Vector!$A:$P,2,0)</f>
        <v>#N/A</v>
      </c>
      <c r="L399" s="59" t="e">
        <f>VLOOKUP(VLOOKUP($X399,Vector!$A:$P,5,0),Catalogos!K:L,2,0)</f>
        <v>#N/A</v>
      </c>
      <c r="M399" s="55" t="str">
        <f>IFERROR(VLOOKUP($F399,Catalogos!$A:$B,2,0),"VII")</f>
        <v>VII</v>
      </c>
      <c r="N399" s="58" t="e">
        <f>VLOOKUP(MIN(IFERROR(VLOOKUP(T399,Catalogos!$F:$G,2,0),200),IFERROR(VLOOKUP(U399,Catalogos!$F:$G,2,0),200),IFERROR(VLOOKUP(V399,Catalogos!$F:$G,2,0),200),IFERROR(VLOOKUP(W399,Catalogos!$F:$G,2,0),200)),Catalogos!$G$30:$H$57,2,0)</f>
        <v>#N/A</v>
      </c>
      <c r="O399" s="55" t="e">
        <f>VLOOKUP($F399,Catalogos!$A:$C,3,0)</f>
        <v>#N/A</v>
      </c>
      <c r="P399" s="14" t="e">
        <f t="shared" si="16"/>
        <v>#N/A</v>
      </c>
      <c r="Q399" s="20">
        <f t="shared" si="17"/>
        <v>0</v>
      </c>
      <c r="R399" s="20" t="e">
        <f t="shared" si="18"/>
        <v>#N/A</v>
      </c>
      <c r="S399" s="20" t="s">
        <v>194</v>
      </c>
      <c r="T399" s="67" t="e">
        <f>VLOOKUP($X399,Vector!$A:$I,6,0)</f>
        <v>#N/A</v>
      </c>
      <c r="U399" s="67" t="e">
        <f>VLOOKUP($X399,Vector!$A:$I,7,0)</f>
        <v>#N/A</v>
      </c>
      <c r="V399" s="67" t="e">
        <f>VLOOKUP($X399,Vector!$A:$I,8,0)</f>
        <v>#N/A</v>
      </c>
      <c r="W399" s="67" t="e">
        <f>VLOOKUP($X399,Vector!$A:$I,9,0)</f>
        <v>#N/A</v>
      </c>
      <c r="X399" s="13" t="str">
        <f t="shared" si="19"/>
        <v/>
      </c>
    </row>
    <row r="400" spans="10:24" x14ac:dyDescent="0.25">
      <c r="J400" s="59" t="e">
        <f>+VLOOKUP($X400,Vector!$A:$P,4,0)-$A400</f>
        <v>#N/A</v>
      </c>
      <c r="K400" s="59" t="e">
        <f>+VLOOKUP($X400,Vector!$A:$P,2,0)</f>
        <v>#N/A</v>
      </c>
      <c r="L400" s="59" t="e">
        <f>VLOOKUP(VLOOKUP($X400,Vector!$A:$P,5,0),Catalogos!K:L,2,0)</f>
        <v>#N/A</v>
      </c>
      <c r="M400" s="55" t="str">
        <f>IFERROR(VLOOKUP($F400,Catalogos!$A:$B,2,0),"VII")</f>
        <v>VII</v>
      </c>
      <c r="N400" s="58" t="e">
        <f>VLOOKUP(MIN(IFERROR(VLOOKUP(T400,Catalogos!$F:$G,2,0),200),IFERROR(VLOOKUP(U400,Catalogos!$F:$G,2,0),200),IFERROR(VLOOKUP(V400,Catalogos!$F:$G,2,0),200),IFERROR(VLOOKUP(W400,Catalogos!$F:$G,2,0),200)),Catalogos!$G$30:$H$57,2,0)</f>
        <v>#N/A</v>
      </c>
      <c r="O400" s="55" t="e">
        <f>VLOOKUP($F400,Catalogos!$A:$C,3,0)</f>
        <v>#N/A</v>
      </c>
      <c r="P400" s="14" t="e">
        <f t="shared" si="16"/>
        <v>#N/A</v>
      </c>
      <c r="Q400" s="20">
        <f t="shared" si="17"/>
        <v>0</v>
      </c>
      <c r="R400" s="20" t="e">
        <f t="shared" si="18"/>
        <v>#N/A</v>
      </c>
      <c r="S400" s="20" t="s">
        <v>194</v>
      </c>
      <c r="T400" s="67" t="e">
        <f>VLOOKUP($X400,Vector!$A:$I,6,0)</f>
        <v>#N/A</v>
      </c>
      <c r="U400" s="67" t="e">
        <f>VLOOKUP($X400,Vector!$A:$I,7,0)</f>
        <v>#N/A</v>
      </c>
      <c r="V400" s="67" t="e">
        <f>VLOOKUP($X400,Vector!$A:$I,8,0)</f>
        <v>#N/A</v>
      </c>
      <c r="W400" s="67" t="e">
        <f>VLOOKUP($X400,Vector!$A:$I,9,0)</f>
        <v>#N/A</v>
      </c>
      <c r="X400" s="13" t="str">
        <f t="shared" si="19"/>
        <v/>
      </c>
    </row>
    <row r="401" spans="10:24" x14ac:dyDescent="0.25">
      <c r="J401" s="59" t="e">
        <f>+VLOOKUP($X401,Vector!$A:$P,4,0)-$A401</f>
        <v>#N/A</v>
      </c>
      <c r="K401" s="59" t="e">
        <f>+VLOOKUP($X401,Vector!$A:$P,2,0)</f>
        <v>#N/A</v>
      </c>
      <c r="L401" s="59" t="e">
        <f>VLOOKUP(VLOOKUP($X401,Vector!$A:$P,5,0),Catalogos!K:L,2,0)</f>
        <v>#N/A</v>
      </c>
      <c r="M401" s="55" t="str">
        <f>IFERROR(VLOOKUP($F401,Catalogos!$A:$B,2,0),"VII")</f>
        <v>VII</v>
      </c>
      <c r="N401" s="58" t="e">
        <f>VLOOKUP(MIN(IFERROR(VLOOKUP(T401,Catalogos!$F:$G,2,0),200),IFERROR(VLOOKUP(U401,Catalogos!$F:$G,2,0),200),IFERROR(VLOOKUP(V401,Catalogos!$F:$G,2,0),200),IFERROR(VLOOKUP(W401,Catalogos!$F:$G,2,0),200)),Catalogos!$G$30:$H$57,2,0)</f>
        <v>#N/A</v>
      </c>
      <c r="O401" s="55" t="e">
        <f>VLOOKUP($F401,Catalogos!$A:$C,3,0)</f>
        <v>#N/A</v>
      </c>
      <c r="P401" s="14" t="e">
        <f t="shared" si="16"/>
        <v>#N/A</v>
      </c>
      <c r="Q401" s="20">
        <f t="shared" si="17"/>
        <v>0</v>
      </c>
      <c r="R401" s="20" t="e">
        <f t="shared" si="18"/>
        <v>#N/A</v>
      </c>
      <c r="S401" s="20" t="s">
        <v>194</v>
      </c>
      <c r="T401" s="67" t="e">
        <f>VLOOKUP($X401,Vector!$A:$I,6,0)</f>
        <v>#N/A</v>
      </c>
      <c r="U401" s="67" t="e">
        <f>VLOOKUP($X401,Vector!$A:$I,7,0)</f>
        <v>#N/A</v>
      </c>
      <c r="V401" s="67" t="e">
        <f>VLOOKUP($X401,Vector!$A:$I,8,0)</f>
        <v>#N/A</v>
      </c>
      <c r="W401" s="67" t="e">
        <f>VLOOKUP($X401,Vector!$A:$I,9,0)</f>
        <v>#N/A</v>
      </c>
      <c r="X401" s="13" t="str">
        <f t="shared" si="19"/>
        <v/>
      </c>
    </row>
    <row r="402" spans="10:24" x14ac:dyDescent="0.25">
      <c r="J402" s="59" t="e">
        <f>+VLOOKUP($X402,Vector!$A:$P,4,0)-$A402</f>
        <v>#N/A</v>
      </c>
      <c r="K402" s="59" t="e">
        <f>+VLOOKUP($X402,Vector!$A:$P,2,0)</f>
        <v>#N/A</v>
      </c>
      <c r="L402" s="59" t="e">
        <f>VLOOKUP(VLOOKUP($X402,Vector!$A:$P,5,0),Catalogos!K:L,2,0)</f>
        <v>#N/A</v>
      </c>
      <c r="M402" s="55" t="str">
        <f>IFERROR(VLOOKUP($F402,Catalogos!$A:$B,2,0),"VII")</f>
        <v>VII</v>
      </c>
      <c r="N402" s="58" t="e">
        <f>VLOOKUP(MIN(IFERROR(VLOOKUP(T402,Catalogos!$F:$G,2,0),200),IFERROR(VLOOKUP(U402,Catalogos!$F:$G,2,0),200),IFERROR(VLOOKUP(V402,Catalogos!$F:$G,2,0),200),IFERROR(VLOOKUP(W402,Catalogos!$F:$G,2,0),200)),Catalogos!$G$30:$H$57,2,0)</f>
        <v>#N/A</v>
      </c>
      <c r="O402" s="55" t="e">
        <f>VLOOKUP($F402,Catalogos!$A:$C,3,0)</f>
        <v>#N/A</v>
      </c>
      <c r="P402" s="14" t="e">
        <f t="shared" si="16"/>
        <v>#N/A</v>
      </c>
      <c r="Q402" s="20">
        <f t="shared" si="17"/>
        <v>0</v>
      </c>
      <c r="R402" s="20" t="e">
        <f t="shared" si="18"/>
        <v>#N/A</v>
      </c>
      <c r="S402" s="20" t="s">
        <v>194</v>
      </c>
      <c r="T402" s="67" t="e">
        <f>VLOOKUP($X402,Vector!$A:$I,6,0)</f>
        <v>#N/A</v>
      </c>
      <c r="U402" s="67" t="e">
        <f>VLOOKUP($X402,Vector!$A:$I,7,0)</f>
        <v>#N/A</v>
      </c>
      <c r="V402" s="67" t="e">
        <f>VLOOKUP($X402,Vector!$A:$I,8,0)</f>
        <v>#N/A</v>
      </c>
      <c r="W402" s="67" t="e">
        <f>VLOOKUP($X402,Vector!$A:$I,9,0)</f>
        <v>#N/A</v>
      </c>
      <c r="X402" s="13" t="str">
        <f t="shared" si="19"/>
        <v/>
      </c>
    </row>
    <row r="403" spans="10:24" x14ac:dyDescent="0.25">
      <c r="J403" s="59" t="e">
        <f>+VLOOKUP($X403,Vector!$A:$P,4,0)-$A403</f>
        <v>#N/A</v>
      </c>
      <c r="K403" s="59" t="e">
        <f>+VLOOKUP($X403,Vector!$A:$P,2,0)</f>
        <v>#N/A</v>
      </c>
      <c r="L403" s="59" t="e">
        <f>VLOOKUP(VLOOKUP($X403,Vector!$A:$P,5,0),Catalogos!K:L,2,0)</f>
        <v>#N/A</v>
      </c>
      <c r="M403" s="55" t="str">
        <f>IFERROR(VLOOKUP($F403,Catalogos!$A:$B,2,0),"VII")</f>
        <v>VII</v>
      </c>
      <c r="N403" s="58" t="e">
        <f>VLOOKUP(MIN(IFERROR(VLOOKUP(T403,Catalogos!$F:$G,2,0),200),IFERROR(VLOOKUP(U403,Catalogos!$F:$G,2,0),200),IFERROR(VLOOKUP(V403,Catalogos!$F:$G,2,0),200),IFERROR(VLOOKUP(W403,Catalogos!$F:$G,2,0),200)),Catalogos!$G$30:$H$57,2,0)</f>
        <v>#N/A</v>
      </c>
      <c r="O403" s="55" t="e">
        <f>VLOOKUP($F403,Catalogos!$A:$C,3,0)</f>
        <v>#N/A</v>
      </c>
      <c r="P403" s="14" t="e">
        <f t="shared" si="16"/>
        <v>#N/A</v>
      </c>
      <c r="Q403" s="20">
        <f t="shared" si="17"/>
        <v>0</v>
      </c>
      <c r="R403" s="20" t="e">
        <f t="shared" si="18"/>
        <v>#N/A</v>
      </c>
      <c r="S403" s="20" t="s">
        <v>194</v>
      </c>
      <c r="T403" s="67" t="e">
        <f>VLOOKUP($X403,Vector!$A:$I,6,0)</f>
        <v>#N/A</v>
      </c>
      <c r="U403" s="67" t="e">
        <f>VLOOKUP($X403,Vector!$A:$I,7,0)</f>
        <v>#N/A</v>
      </c>
      <c r="V403" s="67" t="e">
        <f>VLOOKUP($X403,Vector!$A:$I,8,0)</f>
        <v>#N/A</v>
      </c>
      <c r="W403" s="67" t="e">
        <f>VLOOKUP($X403,Vector!$A:$I,9,0)</f>
        <v>#N/A</v>
      </c>
      <c r="X403" s="13" t="str">
        <f t="shared" si="19"/>
        <v/>
      </c>
    </row>
    <row r="404" spans="10:24" x14ac:dyDescent="0.25">
      <c r="J404" s="59" t="e">
        <f>+VLOOKUP($X404,Vector!$A:$P,4,0)-$A404</f>
        <v>#N/A</v>
      </c>
      <c r="K404" s="59" t="e">
        <f>+VLOOKUP($X404,Vector!$A:$P,2,0)</f>
        <v>#N/A</v>
      </c>
      <c r="L404" s="59" t="e">
        <f>VLOOKUP(VLOOKUP($X404,Vector!$A:$P,5,0),Catalogos!K:L,2,0)</f>
        <v>#N/A</v>
      </c>
      <c r="M404" s="55" t="str">
        <f>IFERROR(VLOOKUP($F404,Catalogos!$A:$B,2,0),"VII")</f>
        <v>VII</v>
      </c>
      <c r="N404" s="58" t="e">
        <f>VLOOKUP(MIN(IFERROR(VLOOKUP(T404,Catalogos!$F:$G,2,0),200),IFERROR(VLOOKUP(U404,Catalogos!$F:$G,2,0),200),IFERROR(VLOOKUP(V404,Catalogos!$F:$G,2,0),200),IFERROR(VLOOKUP(W404,Catalogos!$F:$G,2,0),200)),Catalogos!$G$30:$H$57,2,0)</f>
        <v>#N/A</v>
      </c>
      <c r="O404" s="55" t="e">
        <f>VLOOKUP($F404,Catalogos!$A:$C,3,0)</f>
        <v>#N/A</v>
      </c>
      <c r="P404" s="14" t="e">
        <f t="shared" si="16"/>
        <v>#N/A</v>
      </c>
      <c r="Q404" s="20">
        <f t="shared" si="17"/>
        <v>0</v>
      </c>
      <c r="R404" s="20" t="e">
        <f t="shared" si="18"/>
        <v>#N/A</v>
      </c>
      <c r="S404" s="20" t="s">
        <v>194</v>
      </c>
      <c r="T404" s="67" t="e">
        <f>VLOOKUP($X404,Vector!$A:$I,6,0)</f>
        <v>#N/A</v>
      </c>
      <c r="U404" s="67" t="e">
        <f>VLOOKUP($X404,Vector!$A:$I,7,0)</f>
        <v>#N/A</v>
      </c>
      <c r="V404" s="67" t="e">
        <f>VLOOKUP($X404,Vector!$A:$I,8,0)</f>
        <v>#N/A</v>
      </c>
      <c r="W404" s="67" t="e">
        <f>VLOOKUP($X404,Vector!$A:$I,9,0)</f>
        <v>#N/A</v>
      </c>
      <c r="X404" s="13" t="str">
        <f t="shared" si="19"/>
        <v/>
      </c>
    </row>
    <row r="405" spans="10:24" x14ac:dyDescent="0.25">
      <c r="J405" s="59" t="e">
        <f>+VLOOKUP($X405,Vector!$A:$P,4,0)-$A405</f>
        <v>#N/A</v>
      </c>
      <c r="K405" s="59" t="e">
        <f>+VLOOKUP($X405,Vector!$A:$P,2,0)</f>
        <v>#N/A</v>
      </c>
      <c r="L405" s="59" t="e">
        <f>VLOOKUP(VLOOKUP($X405,Vector!$A:$P,5,0),Catalogos!K:L,2,0)</f>
        <v>#N/A</v>
      </c>
      <c r="M405" s="55" t="str">
        <f>IFERROR(VLOOKUP($F405,Catalogos!$A:$B,2,0),"VII")</f>
        <v>VII</v>
      </c>
      <c r="N405" s="58" t="e">
        <f>VLOOKUP(MIN(IFERROR(VLOOKUP(T405,Catalogos!$F:$G,2,0),200),IFERROR(VLOOKUP(U405,Catalogos!$F:$G,2,0),200),IFERROR(VLOOKUP(V405,Catalogos!$F:$G,2,0),200),IFERROR(VLOOKUP(W405,Catalogos!$F:$G,2,0),200)),Catalogos!$G$30:$H$57,2,0)</f>
        <v>#N/A</v>
      </c>
      <c r="O405" s="55" t="e">
        <f>VLOOKUP($F405,Catalogos!$A:$C,3,0)</f>
        <v>#N/A</v>
      </c>
      <c r="P405" s="14" t="e">
        <f t="shared" si="16"/>
        <v>#N/A</v>
      </c>
      <c r="Q405" s="20">
        <f t="shared" si="17"/>
        <v>0</v>
      </c>
      <c r="R405" s="20" t="e">
        <f t="shared" si="18"/>
        <v>#N/A</v>
      </c>
      <c r="S405" s="20" t="s">
        <v>194</v>
      </c>
      <c r="T405" s="67" t="e">
        <f>VLOOKUP($X405,Vector!$A:$I,6,0)</f>
        <v>#N/A</v>
      </c>
      <c r="U405" s="67" t="e">
        <f>VLOOKUP($X405,Vector!$A:$I,7,0)</f>
        <v>#N/A</v>
      </c>
      <c r="V405" s="67" t="e">
        <f>VLOOKUP($X405,Vector!$A:$I,8,0)</f>
        <v>#N/A</v>
      </c>
      <c r="W405" s="67" t="e">
        <f>VLOOKUP($X405,Vector!$A:$I,9,0)</f>
        <v>#N/A</v>
      </c>
      <c r="X405" s="13" t="str">
        <f t="shared" si="19"/>
        <v/>
      </c>
    </row>
    <row r="406" spans="10:24" x14ac:dyDescent="0.25">
      <c r="J406" s="59" t="e">
        <f>+VLOOKUP($X406,Vector!$A:$P,4,0)-$A406</f>
        <v>#N/A</v>
      </c>
      <c r="K406" s="59" t="e">
        <f>+VLOOKUP($X406,Vector!$A:$P,2,0)</f>
        <v>#N/A</v>
      </c>
      <c r="L406" s="59" t="e">
        <f>VLOOKUP(VLOOKUP($X406,Vector!$A:$P,5,0),Catalogos!K:L,2,0)</f>
        <v>#N/A</v>
      </c>
      <c r="M406" s="55" t="str">
        <f>IFERROR(VLOOKUP($F406,Catalogos!$A:$B,2,0),"VII")</f>
        <v>VII</v>
      </c>
      <c r="N406" s="58" t="e">
        <f>VLOOKUP(MIN(IFERROR(VLOOKUP(T406,Catalogos!$F:$G,2,0),200),IFERROR(VLOOKUP(U406,Catalogos!$F:$G,2,0),200),IFERROR(VLOOKUP(V406,Catalogos!$F:$G,2,0),200),IFERROR(VLOOKUP(W406,Catalogos!$F:$G,2,0),200)),Catalogos!$G$30:$H$57,2,0)</f>
        <v>#N/A</v>
      </c>
      <c r="O406" s="55" t="e">
        <f>VLOOKUP($F406,Catalogos!$A:$C,3,0)</f>
        <v>#N/A</v>
      </c>
      <c r="P406" s="14" t="e">
        <f t="shared" si="16"/>
        <v>#N/A</v>
      </c>
      <c r="Q406" s="20">
        <f t="shared" si="17"/>
        <v>0</v>
      </c>
      <c r="R406" s="20" t="e">
        <f t="shared" si="18"/>
        <v>#N/A</v>
      </c>
      <c r="S406" s="20" t="s">
        <v>194</v>
      </c>
      <c r="T406" s="67" t="e">
        <f>VLOOKUP($X406,Vector!$A:$I,6,0)</f>
        <v>#N/A</v>
      </c>
      <c r="U406" s="67" t="e">
        <f>VLOOKUP($X406,Vector!$A:$I,7,0)</f>
        <v>#N/A</v>
      </c>
      <c r="V406" s="67" t="e">
        <f>VLOOKUP($X406,Vector!$A:$I,8,0)</f>
        <v>#N/A</v>
      </c>
      <c r="W406" s="67" t="e">
        <f>VLOOKUP($X406,Vector!$A:$I,9,0)</f>
        <v>#N/A</v>
      </c>
      <c r="X406" s="13" t="str">
        <f t="shared" si="19"/>
        <v/>
      </c>
    </row>
    <row r="407" spans="10:24" x14ac:dyDescent="0.25">
      <c r="J407" s="59" t="e">
        <f>+VLOOKUP($X407,Vector!$A:$P,4,0)-$A407</f>
        <v>#N/A</v>
      </c>
      <c r="K407" s="59" t="e">
        <f>+VLOOKUP($X407,Vector!$A:$P,2,0)</f>
        <v>#N/A</v>
      </c>
      <c r="L407" s="59" t="e">
        <f>VLOOKUP(VLOOKUP($X407,Vector!$A:$P,5,0),Catalogos!K:L,2,0)</f>
        <v>#N/A</v>
      </c>
      <c r="M407" s="55" t="str">
        <f>IFERROR(VLOOKUP($F407,Catalogos!$A:$B,2,0),"VII")</f>
        <v>VII</v>
      </c>
      <c r="N407" s="58" t="e">
        <f>VLOOKUP(MIN(IFERROR(VLOOKUP(T407,Catalogos!$F:$G,2,0),200),IFERROR(VLOOKUP(U407,Catalogos!$F:$G,2,0),200),IFERROR(VLOOKUP(V407,Catalogos!$F:$G,2,0),200),IFERROR(VLOOKUP(W407,Catalogos!$F:$G,2,0),200)),Catalogos!$G$30:$H$57,2,0)</f>
        <v>#N/A</v>
      </c>
      <c r="O407" s="55" t="e">
        <f>VLOOKUP($F407,Catalogos!$A:$C,3,0)</f>
        <v>#N/A</v>
      </c>
      <c r="P407" s="14" t="e">
        <f t="shared" si="16"/>
        <v>#N/A</v>
      </c>
      <c r="Q407" s="20">
        <f t="shared" si="17"/>
        <v>0</v>
      </c>
      <c r="R407" s="20" t="e">
        <f t="shared" si="18"/>
        <v>#N/A</v>
      </c>
      <c r="S407" s="20" t="s">
        <v>194</v>
      </c>
      <c r="T407" s="67" t="e">
        <f>VLOOKUP($X407,Vector!$A:$I,6,0)</f>
        <v>#N/A</v>
      </c>
      <c r="U407" s="67" t="e">
        <f>VLOOKUP($X407,Vector!$A:$I,7,0)</f>
        <v>#N/A</v>
      </c>
      <c r="V407" s="67" t="e">
        <f>VLOOKUP($X407,Vector!$A:$I,8,0)</f>
        <v>#N/A</v>
      </c>
      <c r="W407" s="67" t="e">
        <f>VLOOKUP($X407,Vector!$A:$I,9,0)</f>
        <v>#N/A</v>
      </c>
      <c r="X407" s="13" t="str">
        <f t="shared" si="19"/>
        <v/>
      </c>
    </row>
    <row r="408" spans="10:24" x14ac:dyDescent="0.25">
      <c r="J408" s="59" t="e">
        <f>+VLOOKUP($X408,Vector!$A:$P,4,0)-$A408</f>
        <v>#N/A</v>
      </c>
      <c r="K408" s="59" t="e">
        <f>+VLOOKUP($X408,Vector!$A:$P,2,0)</f>
        <v>#N/A</v>
      </c>
      <c r="L408" s="59" t="e">
        <f>VLOOKUP(VLOOKUP($X408,Vector!$A:$P,5,0),Catalogos!K:L,2,0)</f>
        <v>#N/A</v>
      </c>
      <c r="M408" s="55" t="str">
        <f>IFERROR(VLOOKUP($F408,Catalogos!$A:$B,2,0),"VII")</f>
        <v>VII</v>
      </c>
      <c r="N408" s="58" t="e">
        <f>VLOOKUP(MIN(IFERROR(VLOOKUP(T408,Catalogos!$F:$G,2,0),200),IFERROR(VLOOKUP(U408,Catalogos!$F:$G,2,0),200),IFERROR(VLOOKUP(V408,Catalogos!$F:$G,2,0),200),IFERROR(VLOOKUP(W408,Catalogos!$F:$G,2,0),200)),Catalogos!$G$30:$H$57,2,0)</f>
        <v>#N/A</v>
      </c>
      <c r="O408" s="55" t="e">
        <f>VLOOKUP($F408,Catalogos!$A:$C,3,0)</f>
        <v>#N/A</v>
      </c>
      <c r="P408" s="14" t="e">
        <f t="shared" si="16"/>
        <v>#N/A</v>
      </c>
      <c r="Q408" s="20">
        <f t="shared" si="17"/>
        <v>0</v>
      </c>
      <c r="R408" s="20" t="e">
        <f t="shared" si="18"/>
        <v>#N/A</v>
      </c>
      <c r="S408" s="20" t="s">
        <v>194</v>
      </c>
      <c r="T408" s="67" t="e">
        <f>VLOOKUP($X408,Vector!$A:$I,6,0)</f>
        <v>#N/A</v>
      </c>
      <c r="U408" s="67" t="e">
        <f>VLOOKUP($X408,Vector!$A:$I,7,0)</f>
        <v>#N/A</v>
      </c>
      <c r="V408" s="67" t="e">
        <f>VLOOKUP($X408,Vector!$A:$I,8,0)</f>
        <v>#N/A</v>
      </c>
      <c r="W408" s="67" t="e">
        <f>VLOOKUP($X408,Vector!$A:$I,9,0)</f>
        <v>#N/A</v>
      </c>
      <c r="X408" s="13" t="str">
        <f t="shared" si="19"/>
        <v/>
      </c>
    </row>
    <row r="409" spans="10:24" x14ac:dyDescent="0.25">
      <c r="J409" s="59" t="e">
        <f>+VLOOKUP($X409,Vector!$A:$P,4,0)-$A409</f>
        <v>#N/A</v>
      </c>
      <c r="K409" s="59" t="e">
        <f>+VLOOKUP($X409,Vector!$A:$P,2,0)</f>
        <v>#N/A</v>
      </c>
      <c r="L409" s="59" t="e">
        <f>VLOOKUP(VLOOKUP($X409,Vector!$A:$P,5,0),Catalogos!K:L,2,0)</f>
        <v>#N/A</v>
      </c>
      <c r="M409" s="55" t="str">
        <f>IFERROR(VLOOKUP($F409,Catalogos!$A:$B,2,0),"VII")</f>
        <v>VII</v>
      </c>
      <c r="N409" s="58" t="e">
        <f>VLOOKUP(MIN(IFERROR(VLOOKUP(T409,Catalogos!$F:$G,2,0),200),IFERROR(VLOOKUP(U409,Catalogos!$F:$G,2,0),200),IFERROR(VLOOKUP(V409,Catalogos!$F:$G,2,0),200),IFERROR(VLOOKUP(W409,Catalogos!$F:$G,2,0),200)),Catalogos!$G$30:$H$57,2,0)</f>
        <v>#N/A</v>
      </c>
      <c r="O409" s="55" t="e">
        <f>VLOOKUP($F409,Catalogos!$A:$C,3,0)</f>
        <v>#N/A</v>
      </c>
      <c r="P409" s="14" t="e">
        <f t="shared" si="16"/>
        <v>#N/A</v>
      </c>
      <c r="Q409" s="20">
        <f t="shared" si="17"/>
        <v>0</v>
      </c>
      <c r="R409" s="20" t="e">
        <f t="shared" si="18"/>
        <v>#N/A</v>
      </c>
      <c r="S409" s="20" t="s">
        <v>194</v>
      </c>
      <c r="T409" s="67" t="e">
        <f>VLOOKUP($X409,Vector!$A:$I,6,0)</f>
        <v>#N/A</v>
      </c>
      <c r="U409" s="67" t="e">
        <f>VLOOKUP($X409,Vector!$A:$I,7,0)</f>
        <v>#N/A</v>
      </c>
      <c r="V409" s="67" t="e">
        <f>VLOOKUP($X409,Vector!$A:$I,8,0)</f>
        <v>#N/A</v>
      </c>
      <c r="W409" s="67" t="e">
        <f>VLOOKUP($X409,Vector!$A:$I,9,0)</f>
        <v>#N/A</v>
      </c>
      <c r="X409" s="13" t="str">
        <f t="shared" si="19"/>
        <v/>
      </c>
    </row>
    <row r="410" spans="10:24" x14ac:dyDescent="0.25">
      <c r="J410" s="59" t="e">
        <f>+VLOOKUP($X410,Vector!$A:$P,4,0)-$A410</f>
        <v>#N/A</v>
      </c>
      <c r="K410" s="59" t="e">
        <f>+VLOOKUP($X410,Vector!$A:$P,2,0)</f>
        <v>#N/A</v>
      </c>
      <c r="L410" s="59" t="e">
        <f>VLOOKUP(VLOOKUP($X410,Vector!$A:$P,5,0),Catalogos!K:L,2,0)</f>
        <v>#N/A</v>
      </c>
      <c r="M410" s="55" t="str">
        <f>IFERROR(VLOOKUP($F410,Catalogos!$A:$B,2,0),"VII")</f>
        <v>VII</v>
      </c>
      <c r="N410" s="58" t="e">
        <f>VLOOKUP(MIN(IFERROR(VLOOKUP(T410,Catalogos!$F:$G,2,0),200),IFERROR(VLOOKUP(U410,Catalogos!$F:$G,2,0),200),IFERROR(VLOOKUP(V410,Catalogos!$F:$G,2,0),200),IFERROR(VLOOKUP(W410,Catalogos!$F:$G,2,0),200)),Catalogos!$G$30:$H$57,2,0)</f>
        <v>#N/A</v>
      </c>
      <c r="O410" s="55" t="e">
        <f>VLOOKUP($F410,Catalogos!$A:$C,3,0)</f>
        <v>#N/A</v>
      </c>
      <c r="P410" s="14" t="e">
        <f t="shared" si="16"/>
        <v>#N/A</v>
      </c>
      <c r="Q410" s="20">
        <f t="shared" si="17"/>
        <v>0</v>
      </c>
      <c r="R410" s="20" t="e">
        <f t="shared" si="18"/>
        <v>#N/A</v>
      </c>
      <c r="S410" s="20" t="s">
        <v>194</v>
      </c>
      <c r="T410" s="67" t="e">
        <f>VLOOKUP($X410,Vector!$A:$I,6,0)</f>
        <v>#N/A</v>
      </c>
      <c r="U410" s="67" t="e">
        <f>VLOOKUP($X410,Vector!$A:$I,7,0)</f>
        <v>#N/A</v>
      </c>
      <c r="V410" s="67" t="e">
        <f>VLOOKUP($X410,Vector!$A:$I,8,0)</f>
        <v>#N/A</v>
      </c>
      <c r="W410" s="67" t="e">
        <f>VLOOKUP($X410,Vector!$A:$I,9,0)</f>
        <v>#N/A</v>
      </c>
      <c r="X410" s="13" t="str">
        <f t="shared" si="19"/>
        <v/>
      </c>
    </row>
    <row r="411" spans="10:24" x14ac:dyDescent="0.25">
      <c r="J411" s="59" t="e">
        <f>+VLOOKUP($X411,Vector!$A:$P,4,0)-$A411</f>
        <v>#N/A</v>
      </c>
      <c r="K411" s="59" t="e">
        <f>+VLOOKUP($X411,Vector!$A:$P,2,0)</f>
        <v>#N/A</v>
      </c>
      <c r="L411" s="59" t="e">
        <f>VLOOKUP(VLOOKUP($X411,Vector!$A:$P,5,0),Catalogos!K:L,2,0)</f>
        <v>#N/A</v>
      </c>
      <c r="M411" s="55" t="str">
        <f>IFERROR(VLOOKUP($F411,Catalogos!$A:$B,2,0),"VII")</f>
        <v>VII</v>
      </c>
      <c r="N411" s="58" t="e">
        <f>VLOOKUP(MIN(IFERROR(VLOOKUP(T411,Catalogos!$F:$G,2,0),200),IFERROR(VLOOKUP(U411,Catalogos!$F:$G,2,0),200),IFERROR(VLOOKUP(V411,Catalogos!$F:$G,2,0),200),IFERROR(VLOOKUP(W411,Catalogos!$F:$G,2,0),200)),Catalogos!$G$30:$H$57,2,0)</f>
        <v>#N/A</v>
      </c>
      <c r="O411" s="55" t="e">
        <f>VLOOKUP($F411,Catalogos!$A:$C,3,0)</f>
        <v>#N/A</v>
      </c>
      <c r="P411" s="14" t="e">
        <f t="shared" si="16"/>
        <v>#N/A</v>
      </c>
      <c r="Q411" s="20">
        <f t="shared" si="17"/>
        <v>0</v>
      </c>
      <c r="R411" s="20" t="e">
        <f t="shared" si="18"/>
        <v>#N/A</v>
      </c>
      <c r="S411" s="20" t="s">
        <v>194</v>
      </c>
      <c r="T411" s="67" t="e">
        <f>VLOOKUP($X411,Vector!$A:$I,6,0)</f>
        <v>#N/A</v>
      </c>
      <c r="U411" s="67" t="e">
        <f>VLOOKUP($X411,Vector!$A:$I,7,0)</f>
        <v>#N/A</v>
      </c>
      <c r="V411" s="67" t="e">
        <f>VLOOKUP($X411,Vector!$A:$I,8,0)</f>
        <v>#N/A</v>
      </c>
      <c r="W411" s="67" t="e">
        <f>VLOOKUP($X411,Vector!$A:$I,9,0)</f>
        <v>#N/A</v>
      </c>
      <c r="X411" s="13" t="str">
        <f t="shared" si="19"/>
        <v/>
      </c>
    </row>
    <row r="412" spans="10:24" x14ac:dyDescent="0.25">
      <c r="J412" s="59" t="e">
        <f>+VLOOKUP($X412,Vector!$A:$P,4,0)-$A412</f>
        <v>#N/A</v>
      </c>
      <c r="K412" s="59" t="e">
        <f>+VLOOKUP($X412,Vector!$A:$P,2,0)</f>
        <v>#N/A</v>
      </c>
      <c r="L412" s="59" t="e">
        <f>VLOOKUP(VLOOKUP($X412,Vector!$A:$P,5,0),Catalogos!K:L,2,0)</f>
        <v>#N/A</v>
      </c>
      <c r="M412" s="55" t="str">
        <f>IFERROR(VLOOKUP($F412,Catalogos!$A:$B,2,0),"VII")</f>
        <v>VII</v>
      </c>
      <c r="N412" s="58" t="e">
        <f>VLOOKUP(MIN(IFERROR(VLOOKUP(T412,Catalogos!$F:$G,2,0),200),IFERROR(VLOOKUP(U412,Catalogos!$F:$G,2,0),200),IFERROR(VLOOKUP(V412,Catalogos!$F:$G,2,0),200),IFERROR(VLOOKUP(W412,Catalogos!$F:$G,2,0),200)),Catalogos!$G$30:$H$57,2,0)</f>
        <v>#N/A</v>
      </c>
      <c r="O412" s="55" t="e">
        <f>VLOOKUP($F412,Catalogos!$A:$C,3,0)</f>
        <v>#N/A</v>
      </c>
      <c r="P412" s="14" t="e">
        <f t="shared" si="16"/>
        <v>#N/A</v>
      </c>
      <c r="Q412" s="20">
        <f t="shared" si="17"/>
        <v>0</v>
      </c>
      <c r="R412" s="20" t="e">
        <f t="shared" si="18"/>
        <v>#N/A</v>
      </c>
      <c r="S412" s="20" t="s">
        <v>194</v>
      </c>
      <c r="T412" s="67" t="e">
        <f>VLOOKUP($X412,Vector!$A:$I,6,0)</f>
        <v>#N/A</v>
      </c>
      <c r="U412" s="67" t="e">
        <f>VLOOKUP($X412,Vector!$A:$I,7,0)</f>
        <v>#N/A</v>
      </c>
      <c r="V412" s="67" t="e">
        <f>VLOOKUP($X412,Vector!$A:$I,8,0)</f>
        <v>#N/A</v>
      </c>
      <c r="W412" s="67" t="e">
        <f>VLOOKUP($X412,Vector!$A:$I,9,0)</f>
        <v>#N/A</v>
      </c>
      <c r="X412" s="13" t="str">
        <f t="shared" si="19"/>
        <v/>
      </c>
    </row>
    <row r="413" spans="10:24" x14ac:dyDescent="0.25">
      <c r="J413" s="59" t="e">
        <f>+VLOOKUP($X413,Vector!$A:$P,4,0)-$A413</f>
        <v>#N/A</v>
      </c>
      <c r="K413" s="59" t="e">
        <f>+VLOOKUP($X413,Vector!$A:$P,2,0)</f>
        <v>#N/A</v>
      </c>
      <c r="L413" s="59" t="e">
        <f>VLOOKUP(VLOOKUP($X413,Vector!$A:$P,5,0),Catalogos!K:L,2,0)</f>
        <v>#N/A</v>
      </c>
      <c r="M413" s="55" t="str">
        <f>IFERROR(VLOOKUP($F413,Catalogos!$A:$B,2,0),"VII")</f>
        <v>VII</v>
      </c>
      <c r="N413" s="58" t="e">
        <f>VLOOKUP(MIN(IFERROR(VLOOKUP(T413,Catalogos!$F:$G,2,0),200),IFERROR(VLOOKUP(U413,Catalogos!$F:$G,2,0),200),IFERROR(VLOOKUP(V413,Catalogos!$F:$G,2,0),200),IFERROR(VLOOKUP(W413,Catalogos!$F:$G,2,0),200)),Catalogos!$G$30:$H$57,2,0)</f>
        <v>#N/A</v>
      </c>
      <c r="O413" s="55" t="e">
        <f>VLOOKUP($F413,Catalogos!$A:$C,3,0)</f>
        <v>#N/A</v>
      </c>
      <c r="P413" s="14" t="e">
        <f t="shared" si="16"/>
        <v>#N/A</v>
      </c>
      <c r="Q413" s="20">
        <f t="shared" si="17"/>
        <v>0</v>
      </c>
      <c r="R413" s="20" t="e">
        <f t="shared" si="18"/>
        <v>#N/A</v>
      </c>
      <c r="S413" s="20" t="s">
        <v>194</v>
      </c>
      <c r="T413" s="67" t="e">
        <f>VLOOKUP($X413,Vector!$A:$I,6,0)</f>
        <v>#N/A</v>
      </c>
      <c r="U413" s="67" t="e">
        <f>VLOOKUP($X413,Vector!$A:$I,7,0)</f>
        <v>#N/A</v>
      </c>
      <c r="V413" s="67" t="e">
        <f>VLOOKUP($X413,Vector!$A:$I,8,0)</f>
        <v>#N/A</v>
      </c>
      <c r="W413" s="67" t="e">
        <f>VLOOKUP($X413,Vector!$A:$I,9,0)</f>
        <v>#N/A</v>
      </c>
      <c r="X413" s="13" t="str">
        <f t="shared" si="19"/>
        <v/>
      </c>
    </row>
    <row r="414" spans="10:24" x14ac:dyDescent="0.25">
      <c r="J414" s="59" t="e">
        <f>+VLOOKUP($X414,Vector!$A:$P,4,0)-$A414</f>
        <v>#N/A</v>
      </c>
      <c r="K414" s="59" t="e">
        <f>+VLOOKUP($X414,Vector!$A:$P,2,0)</f>
        <v>#N/A</v>
      </c>
      <c r="L414" s="59" t="e">
        <f>VLOOKUP(VLOOKUP($X414,Vector!$A:$P,5,0),Catalogos!K:L,2,0)</f>
        <v>#N/A</v>
      </c>
      <c r="M414" s="55" t="str">
        <f>IFERROR(VLOOKUP($F414,Catalogos!$A:$B,2,0),"VII")</f>
        <v>VII</v>
      </c>
      <c r="N414" s="58" t="e">
        <f>VLOOKUP(MIN(IFERROR(VLOOKUP(T414,Catalogos!$F:$G,2,0),200),IFERROR(VLOOKUP(U414,Catalogos!$F:$G,2,0),200),IFERROR(VLOOKUP(V414,Catalogos!$F:$G,2,0),200),IFERROR(VLOOKUP(W414,Catalogos!$F:$G,2,0),200)),Catalogos!$G$30:$H$57,2,0)</f>
        <v>#N/A</v>
      </c>
      <c r="O414" s="55" t="e">
        <f>VLOOKUP($F414,Catalogos!$A:$C,3,0)</f>
        <v>#N/A</v>
      </c>
      <c r="P414" s="14" t="e">
        <f t="shared" si="16"/>
        <v>#N/A</v>
      </c>
      <c r="Q414" s="20">
        <f t="shared" si="17"/>
        <v>0</v>
      </c>
      <c r="R414" s="20" t="e">
        <f t="shared" si="18"/>
        <v>#N/A</v>
      </c>
      <c r="S414" s="20" t="s">
        <v>194</v>
      </c>
      <c r="T414" s="67" t="e">
        <f>VLOOKUP($X414,Vector!$A:$I,6,0)</f>
        <v>#N/A</v>
      </c>
      <c r="U414" s="67" t="e">
        <f>VLOOKUP($X414,Vector!$A:$I,7,0)</f>
        <v>#N/A</v>
      </c>
      <c r="V414" s="67" t="e">
        <f>VLOOKUP($X414,Vector!$A:$I,8,0)</f>
        <v>#N/A</v>
      </c>
      <c r="W414" s="67" t="e">
        <f>VLOOKUP($X414,Vector!$A:$I,9,0)</f>
        <v>#N/A</v>
      </c>
      <c r="X414" s="13" t="str">
        <f t="shared" si="19"/>
        <v/>
      </c>
    </row>
    <row r="415" spans="10:24" x14ac:dyDescent="0.25">
      <c r="J415" s="59" t="e">
        <f>+VLOOKUP($X415,Vector!$A:$P,4,0)-$A415</f>
        <v>#N/A</v>
      </c>
      <c r="K415" s="59" t="e">
        <f>+VLOOKUP($X415,Vector!$A:$P,2,0)</f>
        <v>#N/A</v>
      </c>
      <c r="L415" s="59" t="e">
        <f>VLOOKUP(VLOOKUP($X415,Vector!$A:$P,5,0),Catalogos!K:L,2,0)</f>
        <v>#N/A</v>
      </c>
      <c r="M415" s="55" t="str">
        <f>IFERROR(VLOOKUP($F415,Catalogos!$A:$B,2,0),"VII")</f>
        <v>VII</v>
      </c>
      <c r="N415" s="58" t="e">
        <f>VLOOKUP(MIN(IFERROR(VLOOKUP(T415,Catalogos!$F:$G,2,0),200),IFERROR(VLOOKUP(U415,Catalogos!$F:$G,2,0),200),IFERROR(VLOOKUP(V415,Catalogos!$F:$G,2,0),200),IFERROR(VLOOKUP(W415,Catalogos!$F:$G,2,0),200)),Catalogos!$G$30:$H$57,2,0)</f>
        <v>#N/A</v>
      </c>
      <c r="O415" s="55" t="e">
        <f>VLOOKUP($F415,Catalogos!$A:$C,3,0)</f>
        <v>#N/A</v>
      </c>
      <c r="P415" s="14" t="e">
        <f t="shared" si="16"/>
        <v>#N/A</v>
      </c>
      <c r="Q415" s="20">
        <f t="shared" si="17"/>
        <v>0</v>
      </c>
      <c r="R415" s="20" t="e">
        <f t="shared" si="18"/>
        <v>#N/A</v>
      </c>
      <c r="S415" s="20" t="s">
        <v>194</v>
      </c>
      <c r="T415" s="67" t="e">
        <f>VLOOKUP($X415,Vector!$A:$I,6,0)</f>
        <v>#N/A</v>
      </c>
      <c r="U415" s="67" t="e">
        <f>VLOOKUP($X415,Vector!$A:$I,7,0)</f>
        <v>#N/A</v>
      </c>
      <c r="V415" s="67" t="e">
        <f>VLOOKUP($X415,Vector!$A:$I,8,0)</f>
        <v>#N/A</v>
      </c>
      <c r="W415" s="67" t="e">
        <f>VLOOKUP($X415,Vector!$A:$I,9,0)</f>
        <v>#N/A</v>
      </c>
      <c r="X415" s="13" t="str">
        <f t="shared" si="19"/>
        <v/>
      </c>
    </row>
    <row r="416" spans="10:24" x14ac:dyDescent="0.25">
      <c r="J416" s="59" t="e">
        <f>+VLOOKUP($X416,Vector!$A:$P,4,0)-$A416</f>
        <v>#N/A</v>
      </c>
      <c r="K416" s="59" t="e">
        <f>+VLOOKUP($X416,Vector!$A:$P,2,0)</f>
        <v>#N/A</v>
      </c>
      <c r="L416" s="59" t="e">
        <f>VLOOKUP(VLOOKUP($X416,Vector!$A:$P,5,0),Catalogos!K:L,2,0)</f>
        <v>#N/A</v>
      </c>
      <c r="M416" s="55" t="str">
        <f>IFERROR(VLOOKUP($F416,Catalogos!$A:$B,2,0),"VII")</f>
        <v>VII</v>
      </c>
      <c r="N416" s="58" t="e">
        <f>VLOOKUP(MIN(IFERROR(VLOOKUP(T416,Catalogos!$F:$G,2,0),200),IFERROR(VLOOKUP(U416,Catalogos!$F:$G,2,0),200),IFERROR(VLOOKUP(V416,Catalogos!$F:$G,2,0),200),IFERROR(VLOOKUP(W416,Catalogos!$F:$G,2,0),200)),Catalogos!$G$30:$H$57,2,0)</f>
        <v>#N/A</v>
      </c>
      <c r="O416" s="55" t="e">
        <f>VLOOKUP($F416,Catalogos!$A:$C,3,0)</f>
        <v>#N/A</v>
      </c>
      <c r="P416" s="14" t="e">
        <f t="shared" si="16"/>
        <v>#N/A</v>
      </c>
      <c r="Q416" s="20">
        <f t="shared" si="17"/>
        <v>0</v>
      </c>
      <c r="R416" s="20" t="e">
        <f t="shared" si="18"/>
        <v>#N/A</v>
      </c>
      <c r="S416" s="20" t="s">
        <v>194</v>
      </c>
      <c r="T416" s="67" t="e">
        <f>VLOOKUP($X416,Vector!$A:$I,6,0)</f>
        <v>#N/A</v>
      </c>
      <c r="U416" s="67" t="e">
        <f>VLOOKUP($X416,Vector!$A:$I,7,0)</f>
        <v>#N/A</v>
      </c>
      <c r="V416" s="67" t="e">
        <f>VLOOKUP($X416,Vector!$A:$I,8,0)</f>
        <v>#N/A</v>
      </c>
      <c r="W416" s="67" t="e">
        <f>VLOOKUP($X416,Vector!$A:$I,9,0)</f>
        <v>#N/A</v>
      </c>
      <c r="X416" s="13" t="str">
        <f t="shared" si="19"/>
        <v/>
      </c>
    </row>
    <row r="417" spans="10:24" x14ac:dyDescent="0.25">
      <c r="J417" s="59" t="e">
        <f>+VLOOKUP($X417,Vector!$A:$P,4,0)-$A417</f>
        <v>#N/A</v>
      </c>
      <c r="K417" s="59" t="e">
        <f>+VLOOKUP($X417,Vector!$A:$P,2,0)</f>
        <v>#N/A</v>
      </c>
      <c r="L417" s="59" t="e">
        <f>VLOOKUP(VLOOKUP($X417,Vector!$A:$P,5,0),Catalogos!K:L,2,0)</f>
        <v>#N/A</v>
      </c>
      <c r="M417" s="55" t="str">
        <f>IFERROR(VLOOKUP($F417,Catalogos!$A:$B,2,0),"VII")</f>
        <v>VII</v>
      </c>
      <c r="N417" s="58" t="e">
        <f>VLOOKUP(MIN(IFERROR(VLOOKUP(T417,Catalogos!$F:$G,2,0),200),IFERROR(VLOOKUP(U417,Catalogos!$F:$G,2,0),200),IFERROR(VLOOKUP(V417,Catalogos!$F:$G,2,0),200),IFERROR(VLOOKUP(W417,Catalogos!$F:$G,2,0),200)),Catalogos!$G$30:$H$57,2,0)</f>
        <v>#N/A</v>
      </c>
      <c r="O417" s="55" t="e">
        <f>VLOOKUP($F417,Catalogos!$A:$C,3,0)</f>
        <v>#N/A</v>
      </c>
      <c r="P417" s="14" t="e">
        <f t="shared" si="16"/>
        <v>#N/A</v>
      </c>
      <c r="Q417" s="20">
        <f t="shared" si="17"/>
        <v>0</v>
      </c>
      <c r="R417" s="20" t="e">
        <f t="shared" si="18"/>
        <v>#N/A</v>
      </c>
      <c r="S417" s="20" t="s">
        <v>194</v>
      </c>
      <c r="T417" s="67" t="e">
        <f>VLOOKUP($X417,Vector!$A:$I,6,0)</f>
        <v>#N/A</v>
      </c>
      <c r="U417" s="67" t="e">
        <f>VLOOKUP($X417,Vector!$A:$I,7,0)</f>
        <v>#N/A</v>
      </c>
      <c r="V417" s="67" t="e">
        <f>VLOOKUP($X417,Vector!$A:$I,8,0)</f>
        <v>#N/A</v>
      </c>
      <c r="W417" s="67" t="e">
        <f>VLOOKUP($X417,Vector!$A:$I,9,0)</f>
        <v>#N/A</v>
      </c>
      <c r="X417" s="13" t="str">
        <f t="shared" si="19"/>
        <v/>
      </c>
    </row>
    <row r="418" spans="10:24" x14ac:dyDescent="0.25">
      <c r="J418" s="59" t="e">
        <f>+VLOOKUP($X418,Vector!$A:$P,4,0)-$A418</f>
        <v>#N/A</v>
      </c>
      <c r="K418" s="59" t="e">
        <f>+VLOOKUP($X418,Vector!$A:$P,2,0)</f>
        <v>#N/A</v>
      </c>
      <c r="L418" s="59" t="e">
        <f>VLOOKUP(VLOOKUP($X418,Vector!$A:$P,5,0),Catalogos!K:L,2,0)</f>
        <v>#N/A</v>
      </c>
      <c r="M418" s="55" t="str">
        <f>IFERROR(VLOOKUP($F418,Catalogos!$A:$B,2,0),"VII")</f>
        <v>VII</v>
      </c>
      <c r="N418" s="58" t="e">
        <f>VLOOKUP(MIN(IFERROR(VLOOKUP(T418,Catalogos!$F:$G,2,0),200),IFERROR(VLOOKUP(U418,Catalogos!$F:$G,2,0),200),IFERROR(VLOOKUP(V418,Catalogos!$F:$G,2,0),200),IFERROR(VLOOKUP(W418,Catalogos!$F:$G,2,0),200)),Catalogos!$G$30:$H$57,2,0)</f>
        <v>#N/A</v>
      </c>
      <c r="O418" s="55" t="e">
        <f>VLOOKUP($F418,Catalogos!$A:$C,3,0)</f>
        <v>#N/A</v>
      </c>
      <c r="P418" s="14" t="e">
        <f t="shared" si="16"/>
        <v>#N/A</v>
      </c>
      <c r="Q418" s="20">
        <f t="shared" si="17"/>
        <v>0</v>
      </c>
      <c r="R418" s="20" t="e">
        <f t="shared" si="18"/>
        <v>#N/A</v>
      </c>
      <c r="S418" s="20" t="s">
        <v>194</v>
      </c>
      <c r="T418" s="67" t="e">
        <f>VLOOKUP($X418,Vector!$A:$I,6,0)</f>
        <v>#N/A</v>
      </c>
      <c r="U418" s="67" t="e">
        <f>VLOOKUP($X418,Vector!$A:$I,7,0)</f>
        <v>#N/A</v>
      </c>
      <c r="V418" s="67" t="e">
        <f>VLOOKUP($X418,Vector!$A:$I,8,0)</f>
        <v>#N/A</v>
      </c>
      <c r="W418" s="67" t="e">
        <f>VLOOKUP($X418,Vector!$A:$I,9,0)</f>
        <v>#N/A</v>
      </c>
      <c r="X418" s="13" t="str">
        <f t="shared" si="19"/>
        <v/>
      </c>
    </row>
    <row r="419" spans="10:24" x14ac:dyDescent="0.25">
      <c r="J419" s="59" t="e">
        <f>+VLOOKUP($X419,Vector!$A:$P,4,0)-$A419</f>
        <v>#N/A</v>
      </c>
      <c r="K419" s="59" t="e">
        <f>+VLOOKUP($X419,Vector!$A:$P,2,0)</f>
        <v>#N/A</v>
      </c>
      <c r="L419" s="59" t="e">
        <f>VLOOKUP(VLOOKUP($X419,Vector!$A:$P,5,0),Catalogos!K:L,2,0)</f>
        <v>#N/A</v>
      </c>
      <c r="M419" s="55" t="str">
        <f>IFERROR(VLOOKUP($F419,Catalogos!$A:$B,2,0),"VII")</f>
        <v>VII</v>
      </c>
      <c r="N419" s="58" t="e">
        <f>VLOOKUP(MIN(IFERROR(VLOOKUP(T419,Catalogos!$F:$G,2,0),200),IFERROR(VLOOKUP(U419,Catalogos!$F:$G,2,0),200),IFERROR(VLOOKUP(V419,Catalogos!$F:$G,2,0),200),IFERROR(VLOOKUP(W419,Catalogos!$F:$G,2,0),200)),Catalogos!$G$30:$H$57,2,0)</f>
        <v>#N/A</v>
      </c>
      <c r="O419" s="55" t="e">
        <f>VLOOKUP($F419,Catalogos!$A:$C,3,0)</f>
        <v>#N/A</v>
      </c>
      <c r="P419" s="14" t="e">
        <f t="shared" si="16"/>
        <v>#N/A</v>
      </c>
      <c r="Q419" s="20">
        <f t="shared" si="17"/>
        <v>0</v>
      </c>
      <c r="R419" s="20" t="e">
        <f t="shared" si="18"/>
        <v>#N/A</v>
      </c>
      <c r="S419" s="20" t="s">
        <v>194</v>
      </c>
      <c r="T419" s="67" t="e">
        <f>VLOOKUP($X419,Vector!$A:$I,6,0)</f>
        <v>#N/A</v>
      </c>
      <c r="U419" s="67" t="e">
        <f>VLOOKUP($X419,Vector!$A:$I,7,0)</f>
        <v>#N/A</v>
      </c>
      <c r="V419" s="67" t="e">
        <f>VLOOKUP($X419,Vector!$A:$I,8,0)</f>
        <v>#N/A</v>
      </c>
      <c r="W419" s="67" t="e">
        <f>VLOOKUP($X419,Vector!$A:$I,9,0)</f>
        <v>#N/A</v>
      </c>
      <c r="X419" s="13" t="str">
        <f t="shared" si="19"/>
        <v/>
      </c>
    </row>
    <row r="420" spans="10:24" x14ac:dyDescent="0.25">
      <c r="J420" s="59" t="e">
        <f>+VLOOKUP($X420,Vector!$A:$P,4,0)-$A420</f>
        <v>#N/A</v>
      </c>
      <c r="K420" s="59" t="e">
        <f>+VLOOKUP($X420,Vector!$A:$P,2,0)</f>
        <v>#N/A</v>
      </c>
      <c r="L420" s="59" t="e">
        <f>VLOOKUP(VLOOKUP($X420,Vector!$A:$P,5,0),Catalogos!K:L,2,0)</f>
        <v>#N/A</v>
      </c>
      <c r="M420" s="55" t="str">
        <f>IFERROR(VLOOKUP($F420,Catalogos!$A:$B,2,0),"VII")</f>
        <v>VII</v>
      </c>
      <c r="N420" s="58" t="e">
        <f>VLOOKUP(MIN(IFERROR(VLOOKUP(T420,Catalogos!$F:$G,2,0),200),IFERROR(VLOOKUP(U420,Catalogos!$F:$G,2,0),200),IFERROR(VLOOKUP(V420,Catalogos!$F:$G,2,0),200),IFERROR(VLOOKUP(W420,Catalogos!$F:$G,2,0),200)),Catalogos!$G$30:$H$57,2,0)</f>
        <v>#N/A</v>
      </c>
      <c r="O420" s="55" t="e">
        <f>VLOOKUP($F420,Catalogos!$A:$C,3,0)</f>
        <v>#N/A</v>
      </c>
      <c r="P420" s="14" t="e">
        <f t="shared" si="16"/>
        <v>#N/A</v>
      </c>
      <c r="Q420" s="20">
        <f t="shared" si="17"/>
        <v>0</v>
      </c>
      <c r="R420" s="20" t="e">
        <f t="shared" si="18"/>
        <v>#N/A</v>
      </c>
      <c r="S420" s="20" t="s">
        <v>194</v>
      </c>
      <c r="T420" s="67" t="e">
        <f>VLOOKUP($X420,Vector!$A:$I,6,0)</f>
        <v>#N/A</v>
      </c>
      <c r="U420" s="67" t="e">
        <f>VLOOKUP($X420,Vector!$A:$I,7,0)</f>
        <v>#N/A</v>
      </c>
      <c r="V420" s="67" t="e">
        <f>VLOOKUP($X420,Vector!$A:$I,8,0)</f>
        <v>#N/A</v>
      </c>
      <c r="W420" s="67" t="e">
        <f>VLOOKUP($X420,Vector!$A:$I,9,0)</f>
        <v>#N/A</v>
      </c>
      <c r="X420" s="13" t="str">
        <f t="shared" si="19"/>
        <v/>
      </c>
    </row>
    <row r="421" spans="10:24" x14ac:dyDescent="0.25">
      <c r="J421" s="59" t="e">
        <f>+VLOOKUP($X421,Vector!$A:$P,4,0)-$A421</f>
        <v>#N/A</v>
      </c>
      <c r="K421" s="59" t="e">
        <f>+VLOOKUP($X421,Vector!$A:$P,2,0)</f>
        <v>#N/A</v>
      </c>
      <c r="L421" s="59" t="e">
        <f>VLOOKUP(VLOOKUP($X421,Vector!$A:$P,5,0),Catalogos!K:L,2,0)</f>
        <v>#N/A</v>
      </c>
      <c r="M421" s="55" t="str">
        <f>IFERROR(VLOOKUP($F421,Catalogos!$A:$B,2,0),"VII")</f>
        <v>VII</v>
      </c>
      <c r="N421" s="58" t="e">
        <f>VLOOKUP(MIN(IFERROR(VLOOKUP(T421,Catalogos!$F:$G,2,0),200),IFERROR(VLOOKUP(U421,Catalogos!$F:$G,2,0),200),IFERROR(VLOOKUP(V421,Catalogos!$F:$G,2,0),200),IFERROR(VLOOKUP(W421,Catalogos!$F:$G,2,0),200)),Catalogos!$G$30:$H$57,2,0)</f>
        <v>#N/A</v>
      </c>
      <c r="O421" s="55" t="e">
        <f>VLOOKUP($F421,Catalogos!$A:$C,3,0)</f>
        <v>#N/A</v>
      </c>
      <c r="P421" s="14" t="e">
        <f t="shared" si="16"/>
        <v>#N/A</v>
      </c>
      <c r="Q421" s="20">
        <f t="shared" si="17"/>
        <v>0</v>
      </c>
      <c r="R421" s="20" t="e">
        <f t="shared" si="18"/>
        <v>#N/A</v>
      </c>
      <c r="S421" s="20" t="s">
        <v>194</v>
      </c>
      <c r="T421" s="67" t="e">
        <f>VLOOKUP($X421,Vector!$A:$I,6,0)</f>
        <v>#N/A</v>
      </c>
      <c r="U421" s="67" t="e">
        <f>VLOOKUP($X421,Vector!$A:$I,7,0)</f>
        <v>#N/A</v>
      </c>
      <c r="V421" s="67" t="e">
        <f>VLOOKUP($X421,Vector!$A:$I,8,0)</f>
        <v>#N/A</v>
      </c>
      <c r="W421" s="67" t="e">
        <f>VLOOKUP($X421,Vector!$A:$I,9,0)</f>
        <v>#N/A</v>
      </c>
      <c r="X421" s="13" t="str">
        <f t="shared" si="19"/>
        <v/>
      </c>
    </row>
    <row r="422" spans="10:24" x14ac:dyDescent="0.25">
      <c r="J422" s="59" t="e">
        <f>+VLOOKUP($X422,Vector!$A:$P,4,0)-$A422</f>
        <v>#N/A</v>
      </c>
      <c r="K422" s="59" t="e">
        <f>+VLOOKUP($X422,Vector!$A:$P,2,0)</f>
        <v>#N/A</v>
      </c>
      <c r="L422" s="59" t="e">
        <f>VLOOKUP(VLOOKUP($X422,Vector!$A:$P,5,0),Catalogos!K:L,2,0)</f>
        <v>#N/A</v>
      </c>
      <c r="M422" s="55" t="str">
        <f>IFERROR(VLOOKUP($F422,Catalogos!$A:$B,2,0),"VII")</f>
        <v>VII</v>
      </c>
      <c r="N422" s="58" t="e">
        <f>VLOOKUP(MIN(IFERROR(VLOOKUP(T422,Catalogos!$F:$G,2,0),200),IFERROR(VLOOKUP(U422,Catalogos!$F:$G,2,0),200),IFERROR(VLOOKUP(V422,Catalogos!$F:$G,2,0),200),IFERROR(VLOOKUP(W422,Catalogos!$F:$G,2,0),200)),Catalogos!$G$30:$H$57,2,0)</f>
        <v>#N/A</v>
      </c>
      <c r="O422" s="55" t="e">
        <f>VLOOKUP($F422,Catalogos!$A:$C,3,0)</f>
        <v>#N/A</v>
      </c>
      <c r="P422" s="14" t="e">
        <f t="shared" si="16"/>
        <v>#N/A</v>
      </c>
      <c r="Q422" s="20">
        <f t="shared" si="17"/>
        <v>0</v>
      </c>
      <c r="R422" s="20" t="e">
        <f t="shared" si="18"/>
        <v>#N/A</v>
      </c>
      <c r="S422" s="20" t="s">
        <v>194</v>
      </c>
      <c r="T422" s="67" t="e">
        <f>VLOOKUP($X422,Vector!$A:$I,6,0)</f>
        <v>#N/A</v>
      </c>
      <c r="U422" s="67" t="e">
        <f>VLOOKUP($X422,Vector!$A:$I,7,0)</f>
        <v>#N/A</v>
      </c>
      <c r="V422" s="67" t="e">
        <f>VLOOKUP($X422,Vector!$A:$I,8,0)</f>
        <v>#N/A</v>
      </c>
      <c r="W422" s="67" t="e">
        <f>VLOOKUP($X422,Vector!$A:$I,9,0)</f>
        <v>#N/A</v>
      </c>
      <c r="X422" s="13" t="str">
        <f t="shared" si="19"/>
        <v/>
      </c>
    </row>
    <row r="423" spans="10:24" x14ac:dyDescent="0.25">
      <c r="J423" s="59" t="e">
        <f>+VLOOKUP($X423,Vector!$A:$P,4,0)-$A423</f>
        <v>#N/A</v>
      </c>
      <c r="K423" s="59" t="e">
        <f>+VLOOKUP($X423,Vector!$A:$P,2,0)</f>
        <v>#N/A</v>
      </c>
      <c r="L423" s="59" t="e">
        <f>VLOOKUP(VLOOKUP($X423,Vector!$A:$P,5,0),Catalogos!K:L,2,0)</f>
        <v>#N/A</v>
      </c>
      <c r="M423" s="55" t="str">
        <f>IFERROR(VLOOKUP($F423,Catalogos!$A:$B,2,0),"VII")</f>
        <v>VII</v>
      </c>
      <c r="N423" s="58" t="e">
        <f>VLOOKUP(MIN(IFERROR(VLOOKUP(T423,Catalogos!$F:$G,2,0),200),IFERROR(VLOOKUP(U423,Catalogos!$F:$G,2,0),200),IFERROR(VLOOKUP(V423,Catalogos!$F:$G,2,0),200),IFERROR(VLOOKUP(W423,Catalogos!$F:$G,2,0),200)),Catalogos!$G$30:$H$57,2,0)</f>
        <v>#N/A</v>
      </c>
      <c r="O423" s="55" t="e">
        <f>VLOOKUP($F423,Catalogos!$A:$C,3,0)</f>
        <v>#N/A</v>
      </c>
      <c r="P423" s="14" t="e">
        <f t="shared" si="16"/>
        <v>#N/A</v>
      </c>
      <c r="Q423" s="20">
        <f t="shared" si="17"/>
        <v>0</v>
      </c>
      <c r="R423" s="20" t="e">
        <f t="shared" si="18"/>
        <v>#N/A</v>
      </c>
      <c r="S423" s="20" t="s">
        <v>194</v>
      </c>
      <c r="T423" s="67" t="e">
        <f>VLOOKUP($X423,Vector!$A:$I,6,0)</f>
        <v>#N/A</v>
      </c>
      <c r="U423" s="67" t="e">
        <f>VLOOKUP($X423,Vector!$A:$I,7,0)</f>
        <v>#N/A</v>
      </c>
      <c r="V423" s="67" t="e">
        <f>VLOOKUP($X423,Vector!$A:$I,8,0)</f>
        <v>#N/A</v>
      </c>
      <c r="W423" s="67" t="e">
        <f>VLOOKUP($X423,Vector!$A:$I,9,0)</f>
        <v>#N/A</v>
      </c>
      <c r="X423" s="13" t="str">
        <f t="shared" si="19"/>
        <v/>
      </c>
    </row>
    <row r="424" spans="10:24" x14ac:dyDescent="0.25">
      <c r="J424" s="59" t="e">
        <f>+VLOOKUP($X424,Vector!$A:$P,4,0)-$A424</f>
        <v>#N/A</v>
      </c>
      <c r="K424" s="59" t="e">
        <f>+VLOOKUP($X424,Vector!$A:$P,2,0)</f>
        <v>#N/A</v>
      </c>
      <c r="L424" s="59" t="e">
        <f>VLOOKUP(VLOOKUP($X424,Vector!$A:$P,5,0),Catalogos!K:L,2,0)</f>
        <v>#N/A</v>
      </c>
      <c r="M424" s="55" t="str">
        <f>IFERROR(VLOOKUP($F424,Catalogos!$A:$B,2,0),"VII")</f>
        <v>VII</v>
      </c>
      <c r="N424" s="58" t="e">
        <f>VLOOKUP(MIN(IFERROR(VLOOKUP(T424,Catalogos!$F:$G,2,0),200),IFERROR(VLOOKUP(U424,Catalogos!$F:$G,2,0),200),IFERROR(VLOOKUP(V424,Catalogos!$F:$G,2,0),200),IFERROR(VLOOKUP(W424,Catalogos!$F:$G,2,0),200)),Catalogos!$G$30:$H$57,2,0)</f>
        <v>#N/A</v>
      </c>
      <c r="O424" s="55" t="e">
        <f>VLOOKUP($F424,Catalogos!$A:$C,3,0)</f>
        <v>#N/A</v>
      </c>
      <c r="P424" s="14" t="e">
        <f t="shared" si="16"/>
        <v>#N/A</v>
      </c>
      <c r="Q424" s="20">
        <f t="shared" si="17"/>
        <v>0</v>
      </c>
      <c r="R424" s="20" t="e">
        <f t="shared" si="18"/>
        <v>#N/A</v>
      </c>
      <c r="S424" s="20" t="s">
        <v>194</v>
      </c>
      <c r="T424" s="67" t="e">
        <f>VLOOKUP($X424,Vector!$A:$I,6,0)</f>
        <v>#N/A</v>
      </c>
      <c r="U424" s="67" t="e">
        <f>VLOOKUP($X424,Vector!$A:$I,7,0)</f>
        <v>#N/A</v>
      </c>
      <c r="V424" s="67" t="e">
        <f>VLOOKUP($X424,Vector!$A:$I,8,0)</f>
        <v>#N/A</v>
      </c>
      <c r="W424" s="67" t="e">
        <f>VLOOKUP($X424,Vector!$A:$I,9,0)</f>
        <v>#N/A</v>
      </c>
      <c r="X424" s="13" t="str">
        <f t="shared" si="19"/>
        <v/>
      </c>
    </row>
    <row r="425" spans="10:24" x14ac:dyDescent="0.25">
      <c r="J425" s="59" t="e">
        <f>+VLOOKUP($X425,Vector!$A:$P,4,0)-$A425</f>
        <v>#N/A</v>
      </c>
      <c r="K425" s="59" t="e">
        <f>+VLOOKUP($X425,Vector!$A:$P,2,0)</f>
        <v>#N/A</v>
      </c>
      <c r="L425" s="59" t="e">
        <f>VLOOKUP(VLOOKUP($X425,Vector!$A:$P,5,0),Catalogos!K:L,2,0)</f>
        <v>#N/A</v>
      </c>
      <c r="M425" s="55" t="str">
        <f>IFERROR(VLOOKUP($F425,Catalogos!$A:$B,2,0),"VII")</f>
        <v>VII</v>
      </c>
      <c r="N425" s="58" t="e">
        <f>VLOOKUP(MIN(IFERROR(VLOOKUP(T425,Catalogos!$F:$G,2,0),200),IFERROR(VLOOKUP(U425,Catalogos!$F:$G,2,0),200),IFERROR(VLOOKUP(V425,Catalogos!$F:$G,2,0),200),IFERROR(VLOOKUP(W425,Catalogos!$F:$G,2,0),200)),Catalogos!$G$30:$H$57,2,0)</f>
        <v>#N/A</v>
      </c>
      <c r="O425" s="55" t="e">
        <f>VLOOKUP($F425,Catalogos!$A:$C,3,0)</f>
        <v>#N/A</v>
      </c>
      <c r="P425" s="14" t="e">
        <f t="shared" si="16"/>
        <v>#N/A</v>
      </c>
      <c r="Q425" s="20">
        <f t="shared" si="17"/>
        <v>0</v>
      </c>
      <c r="R425" s="20" t="e">
        <f t="shared" si="18"/>
        <v>#N/A</v>
      </c>
      <c r="S425" s="20" t="s">
        <v>194</v>
      </c>
      <c r="T425" s="67" t="e">
        <f>VLOOKUP($X425,Vector!$A:$I,6,0)</f>
        <v>#N/A</v>
      </c>
      <c r="U425" s="67" t="e">
        <f>VLOOKUP($X425,Vector!$A:$I,7,0)</f>
        <v>#N/A</v>
      </c>
      <c r="V425" s="67" t="e">
        <f>VLOOKUP($X425,Vector!$A:$I,8,0)</f>
        <v>#N/A</v>
      </c>
      <c r="W425" s="67" t="e">
        <f>VLOOKUP($X425,Vector!$A:$I,9,0)</f>
        <v>#N/A</v>
      </c>
      <c r="X425" s="13" t="str">
        <f t="shared" si="19"/>
        <v/>
      </c>
    </row>
    <row r="426" spans="10:24" x14ac:dyDescent="0.25">
      <c r="J426" s="59" t="e">
        <f>+VLOOKUP($X426,Vector!$A:$P,4,0)-$A426</f>
        <v>#N/A</v>
      </c>
      <c r="K426" s="59" t="e">
        <f>+VLOOKUP($X426,Vector!$A:$P,2,0)</f>
        <v>#N/A</v>
      </c>
      <c r="L426" s="59" t="e">
        <f>VLOOKUP(VLOOKUP($X426,Vector!$A:$P,5,0),Catalogos!K:L,2,0)</f>
        <v>#N/A</v>
      </c>
      <c r="M426" s="55" t="str">
        <f>IFERROR(VLOOKUP($F426,Catalogos!$A:$B,2,0),"VII")</f>
        <v>VII</v>
      </c>
      <c r="N426" s="58" t="e">
        <f>VLOOKUP(MIN(IFERROR(VLOOKUP(T426,Catalogos!$F:$G,2,0),200),IFERROR(VLOOKUP(U426,Catalogos!$F:$G,2,0),200),IFERROR(VLOOKUP(V426,Catalogos!$F:$G,2,0),200),IFERROR(VLOOKUP(W426,Catalogos!$F:$G,2,0),200)),Catalogos!$G$30:$H$57,2,0)</f>
        <v>#N/A</v>
      </c>
      <c r="O426" s="55" t="e">
        <f>VLOOKUP($F426,Catalogos!$A:$C,3,0)</f>
        <v>#N/A</v>
      </c>
      <c r="P426" s="14" t="e">
        <f t="shared" si="16"/>
        <v>#N/A</v>
      </c>
      <c r="Q426" s="20">
        <f t="shared" si="17"/>
        <v>0</v>
      </c>
      <c r="R426" s="20" t="e">
        <f t="shared" si="18"/>
        <v>#N/A</v>
      </c>
      <c r="S426" s="20" t="s">
        <v>194</v>
      </c>
      <c r="T426" s="67" t="e">
        <f>VLOOKUP($X426,Vector!$A:$I,6,0)</f>
        <v>#N/A</v>
      </c>
      <c r="U426" s="67" t="e">
        <f>VLOOKUP($X426,Vector!$A:$I,7,0)</f>
        <v>#N/A</v>
      </c>
      <c r="V426" s="67" t="e">
        <f>VLOOKUP($X426,Vector!$A:$I,8,0)</f>
        <v>#N/A</v>
      </c>
      <c r="W426" s="67" t="e">
        <f>VLOOKUP($X426,Vector!$A:$I,9,0)</f>
        <v>#N/A</v>
      </c>
      <c r="X426" s="13" t="str">
        <f t="shared" si="19"/>
        <v/>
      </c>
    </row>
    <row r="427" spans="10:24" x14ac:dyDescent="0.25">
      <c r="J427" s="59" t="e">
        <f>+VLOOKUP($X427,Vector!$A:$P,4,0)-$A427</f>
        <v>#N/A</v>
      </c>
      <c r="K427" s="59" t="e">
        <f>+VLOOKUP($X427,Vector!$A:$P,2,0)</f>
        <v>#N/A</v>
      </c>
      <c r="L427" s="59" t="e">
        <f>VLOOKUP(VLOOKUP($X427,Vector!$A:$P,5,0),Catalogos!K:L,2,0)</f>
        <v>#N/A</v>
      </c>
      <c r="M427" s="55" t="str">
        <f>IFERROR(VLOOKUP($F427,Catalogos!$A:$B,2,0),"VII")</f>
        <v>VII</v>
      </c>
      <c r="N427" s="58" t="e">
        <f>VLOOKUP(MIN(IFERROR(VLOOKUP(T427,Catalogos!$F:$G,2,0),200),IFERROR(VLOOKUP(U427,Catalogos!$F:$G,2,0),200),IFERROR(VLOOKUP(V427,Catalogos!$F:$G,2,0),200),IFERROR(VLOOKUP(W427,Catalogos!$F:$G,2,0),200)),Catalogos!$G$30:$H$57,2,0)</f>
        <v>#N/A</v>
      </c>
      <c r="O427" s="55" t="e">
        <f>VLOOKUP($F427,Catalogos!$A:$C,3,0)</f>
        <v>#N/A</v>
      </c>
      <c r="P427" s="14" t="e">
        <f t="shared" si="16"/>
        <v>#N/A</v>
      </c>
      <c r="Q427" s="20">
        <f t="shared" si="17"/>
        <v>0</v>
      </c>
      <c r="R427" s="20" t="e">
        <f t="shared" si="18"/>
        <v>#N/A</v>
      </c>
      <c r="S427" s="20" t="s">
        <v>194</v>
      </c>
      <c r="T427" s="67" t="e">
        <f>VLOOKUP($X427,Vector!$A:$I,6,0)</f>
        <v>#N/A</v>
      </c>
      <c r="U427" s="67" t="e">
        <f>VLOOKUP($X427,Vector!$A:$I,7,0)</f>
        <v>#N/A</v>
      </c>
      <c r="V427" s="67" t="e">
        <f>VLOOKUP($X427,Vector!$A:$I,8,0)</f>
        <v>#N/A</v>
      </c>
      <c r="W427" s="67" t="e">
        <f>VLOOKUP($X427,Vector!$A:$I,9,0)</f>
        <v>#N/A</v>
      </c>
      <c r="X427" s="13" t="str">
        <f t="shared" si="19"/>
        <v/>
      </c>
    </row>
    <row r="428" spans="10:24" x14ac:dyDescent="0.25">
      <c r="J428" s="59" t="e">
        <f>+VLOOKUP($X428,Vector!$A:$P,4,0)-$A428</f>
        <v>#N/A</v>
      </c>
      <c r="K428" s="59" t="e">
        <f>+VLOOKUP($X428,Vector!$A:$P,2,0)</f>
        <v>#N/A</v>
      </c>
      <c r="L428" s="59" t="e">
        <f>VLOOKUP(VLOOKUP($X428,Vector!$A:$P,5,0),Catalogos!K:L,2,0)</f>
        <v>#N/A</v>
      </c>
      <c r="M428" s="55" t="str">
        <f>IFERROR(VLOOKUP($F428,Catalogos!$A:$B,2,0),"VII")</f>
        <v>VII</v>
      </c>
      <c r="N428" s="58" t="e">
        <f>VLOOKUP(MIN(IFERROR(VLOOKUP(T428,Catalogos!$F:$G,2,0),200),IFERROR(VLOOKUP(U428,Catalogos!$F:$G,2,0),200),IFERROR(VLOOKUP(V428,Catalogos!$F:$G,2,0),200),IFERROR(VLOOKUP(W428,Catalogos!$F:$G,2,0),200)),Catalogos!$G$30:$H$57,2,0)</f>
        <v>#N/A</v>
      </c>
      <c r="O428" s="55" t="e">
        <f>VLOOKUP($F428,Catalogos!$A:$C,3,0)</f>
        <v>#N/A</v>
      </c>
      <c r="P428" s="14" t="e">
        <f t="shared" si="16"/>
        <v>#N/A</v>
      </c>
      <c r="Q428" s="20">
        <f t="shared" si="17"/>
        <v>0</v>
      </c>
      <c r="R428" s="20" t="e">
        <f t="shared" si="18"/>
        <v>#N/A</v>
      </c>
      <c r="S428" s="20" t="s">
        <v>194</v>
      </c>
      <c r="T428" s="67" t="e">
        <f>VLOOKUP($X428,Vector!$A:$I,6,0)</f>
        <v>#N/A</v>
      </c>
      <c r="U428" s="67" t="e">
        <f>VLOOKUP($X428,Vector!$A:$I,7,0)</f>
        <v>#N/A</v>
      </c>
      <c r="V428" s="67" t="e">
        <f>VLOOKUP($X428,Vector!$A:$I,8,0)</f>
        <v>#N/A</v>
      </c>
      <c r="W428" s="67" t="e">
        <f>VLOOKUP($X428,Vector!$A:$I,9,0)</f>
        <v>#N/A</v>
      </c>
      <c r="X428" s="13" t="str">
        <f t="shared" si="19"/>
        <v/>
      </c>
    </row>
    <row r="429" spans="10:24" x14ac:dyDescent="0.25">
      <c r="J429" s="59" t="e">
        <f>+VLOOKUP($X429,Vector!$A:$P,4,0)-$A429</f>
        <v>#N/A</v>
      </c>
      <c r="K429" s="59" t="e">
        <f>+VLOOKUP($X429,Vector!$A:$P,2,0)</f>
        <v>#N/A</v>
      </c>
      <c r="L429" s="59" t="e">
        <f>VLOOKUP(VLOOKUP($X429,Vector!$A:$P,5,0),Catalogos!K:L,2,0)</f>
        <v>#N/A</v>
      </c>
      <c r="M429" s="55" t="str">
        <f>IFERROR(VLOOKUP($F429,Catalogos!$A:$B,2,0),"VII")</f>
        <v>VII</v>
      </c>
      <c r="N429" s="58" t="e">
        <f>VLOOKUP(MIN(IFERROR(VLOOKUP(T429,Catalogos!$F:$G,2,0),200),IFERROR(VLOOKUP(U429,Catalogos!$F:$G,2,0),200),IFERROR(VLOOKUP(V429,Catalogos!$F:$G,2,0),200),IFERROR(VLOOKUP(W429,Catalogos!$F:$G,2,0),200)),Catalogos!$G$30:$H$57,2,0)</f>
        <v>#N/A</v>
      </c>
      <c r="O429" s="55" t="e">
        <f>VLOOKUP($F429,Catalogos!$A:$C,3,0)</f>
        <v>#N/A</v>
      </c>
      <c r="P429" s="14" t="e">
        <f t="shared" si="16"/>
        <v>#N/A</v>
      </c>
      <c r="Q429" s="20">
        <f t="shared" si="17"/>
        <v>0</v>
      </c>
      <c r="R429" s="20" t="e">
        <f t="shared" si="18"/>
        <v>#N/A</v>
      </c>
      <c r="S429" s="20" t="s">
        <v>194</v>
      </c>
      <c r="T429" s="67" t="e">
        <f>VLOOKUP($X429,Vector!$A:$I,6,0)</f>
        <v>#N/A</v>
      </c>
      <c r="U429" s="67" t="e">
        <f>VLOOKUP($X429,Vector!$A:$I,7,0)</f>
        <v>#N/A</v>
      </c>
      <c r="V429" s="67" t="e">
        <f>VLOOKUP($X429,Vector!$A:$I,8,0)</f>
        <v>#N/A</v>
      </c>
      <c r="W429" s="67" t="e">
        <f>VLOOKUP($X429,Vector!$A:$I,9,0)</f>
        <v>#N/A</v>
      </c>
      <c r="X429" s="13" t="str">
        <f t="shared" si="19"/>
        <v/>
      </c>
    </row>
    <row r="430" spans="10:24" x14ac:dyDescent="0.25">
      <c r="J430" s="59" t="e">
        <f>+VLOOKUP($X430,Vector!$A:$P,4,0)-$A430</f>
        <v>#N/A</v>
      </c>
      <c r="K430" s="59" t="e">
        <f>+VLOOKUP($X430,Vector!$A:$P,2,0)</f>
        <v>#N/A</v>
      </c>
      <c r="L430" s="59" t="e">
        <f>VLOOKUP(VLOOKUP($X430,Vector!$A:$P,5,0),Catalogos!K:L,2,0)</f>
        <v>#N/A</v>
      </c>
      <c r="M430" s="55" t="str">
        <f>IFERROR(VLOOKUP($F430,Catalogos!$A:$B,2,0),"VII")</f>
        <v>VII</v>
      </c>
      <c r="N430" s="58" t="e">
        <f>VLOOKUP(MIN(IFERROR(VLOOKUP(T430,Catalogos!$F:$G,2,0),200),IFERROR(VLOOKUP(U430,Catalogos!$F:$G,2,0),200),IFERROR(VLOOKUP(V430,Catalogos!$F:$G,2,0),200),IFERROR(VLOOKUP(W430,Catalogos!$F:$G,2,0),200)),Catalogos!$G$30:$H$57,2,0)</f>
        <v>#N/A</v>
      </c>
      <c r="O430" s="55" t="e">
        <f>VLOOKUP($F430,Catalogos!$A:$C,3,0)</f>
        <v>#N/A</v>
      </c>
      <c r="P430" s="14" t="e">
        <f t="shared" si="16"/>
        <v>#N/A</v>
      </c>
      <c r="Q430" s="20">
        <f t="shared" si="17"/>
        <v>0</v>
      </c>
      <c r="R430" s="20" t="e">
        <f t="shared" si="18"/>
        <v>#N/A</v>
      </c>
      <c r="S430" s="20" t="s">
        <v>194</v>
      </c>
      <c r="T430" s="67" t="e">
        <f>VLOOKUP($X430,Vector!$A:$I,6,0)</f>
        <v>#N/A</v>
      </c>
      <c r="U430" s="67" t="e">
        <f>VLOOKUP($X430,Vector!$A:$I,7,0)</f>
        <v>#N/A</v>
      </c>
      <c r="V430" s="67" t="e">
        <f>VLOOKUP($X430,Vector!$A:$I,8,0)</f>
        <v>#N/A</v>
      </c>
      <c r="W430" s="67" t="e">
        <f>VLOOKUP($X430,Vector!$A:$I,9,0)</f>
        <v>#N/A</v>
      </c>
      <c r="X430" s="13" t="str">
        <f t="shared" si="19"/>
        <v/>
      </c>
    </row>
    <row r="431" spans="10:24" x14ac:dyDescent="0.25">
      <c r="J431" s="59" t="e">
        <f>+VLOOKUP($X431,Vector!$A:$P,4,0)-$A431</f>
        <v>#N/A</v>
      </c>
      <c r="K431" s="59" t="e">
        <f>+VLOOKUP($X431,Vector!$A:$P,2,0)</f>
        <v>#N/A</v>
      </c>
      <c r="L431" s="59" t="e">
        <f>VLOOKUP(VLOOKUP($X431,Vector!$A:$P,5,0),Catalogos!K:L,2,0)</f>
        <v>#N/A</v>
      </c>
      <c r="M431" s="55" t="str">
        <f>IFERROR(VLOOKUP($F431,Catalogos!$A:$B,2,0),"VII")</f>
        <v>VII</v>
      </c>
      <c r="N431" s="58" t="e">
        <f>VLOOKUP(MIN(IFERROR(VLOOKUP(T431,Catalogos!$F:$G,2,0),200),IFERROR(VLOOKUP(U431,Catalogos!$F:$G,2,0),200),IFERROR(VLOOKUP(V431,Catalogos!$F:$G,2,0),200),IFERROR(VLOOKUP(W431,Catalogos!$F:$G,2,0),200)),Catalogos!$G$30:$H$57,2,0)</f>
        <v>#N/A</v>
      </c>
      <c r="O431" s="55" t="e">
        <f>VLOOKUP($F431,Catalogos!$A:$C,3,0)</f>
        <v>#N/A</v>
      </c>
      <c r="P431" s="14" t="e">
        <f t="shared" ref="P431:P494" si="20">+K431*D431</f>
        <v>#N/A</v>
      </c>
      <c r="Q431" s="20">
        <f t="shared" ref="Q431:Q494" si="21">+H431-A431</f>
        <v>0</v>
      </c>
      <c r="R431" s="20" t="e">
        <f t="shared" ref="R431:R494" si="22">+J431-A431</f>
        <v>#N/A</v>
      </c>
      <c r="S431" s="20" t="s">
        <v>194</v>
      </c>
      <c r="T431" s="67" t="e">
        <f>VLOOKUP($X431,Vector!$A:$I,6,0)</f>
        <v>#N/A</v>
      </c>
      <c r="U431" s="67" t="e">
        <f>VLOOKUP($X431,Vector!$A:$I,7,0)</f>
        <v>#N/A</v>
      </c>
      <c r="V431" s="67" t="e">
        <f>VLOOKUP($X431,Vector!$A:$I,8,0)</f>
        <v>#N/A</v>
      </c>
      <c r="W431" s="67" t="e">
        <f>VLOOKUP($X431,Vector!$A:$I,9,0)</f>
        <v>#N/A</v>
      </c>
      <c r="X431" s="13" t="str">
        <f t="shared" ref="X431:X494" si="23">E431&amp;F431&amp;G431</f>
        <v/>
      </c>
    </row>
    <row r="432" spans="10:24" x14ac:dyDescent="0.25">
      <c r="J432" s="59" t="e">
        <f>+VLOOKUP($X432,Vector!$A:$P,4,0)-$A432</f>
        <v>#N/A</v>
      </c>
      <c r="K432" s="59" t="e">
        <f>+VLOOKUP($X432,Vector!$A:$P,2,0)</f>
        <v>#N/A</v>
      </c>
      <c r="L432" s="59" t="e">
        <f>VLOOKUP(VLOOKUP($X432,Vector!$A:$P,5,0),Catalogos!K:L,2,0)</f>
        <v>#N/A</v>
      </c>
      <c r="M432" s="55" t="str">
        <f>IFERROR(VLOOKUP($F432,Catalogos!$A:$B,2,0),"VII")</f>
        <v>VII</v>
      </c>
      <c r="N432" s="58" t="e">
        <f>VLOOKUP(MIN(IFERROR(VLOOKUP(T432,Catalogos!$F:$G,2,0),200),IFERROR(VLOOKUP(U432,Catalogos!$F:$G,2,0),200),IFERROR(VLOOKUP(V432,Catalogos!$F:$G,2,0),200),IFERROR(VLOOKUP(W432,Catalogos!$F:$G,2,0),200)),Catalogos!$G$30:$H$57,2,0)</f>
        <v>#N/A</v>
      </c>
      <c r="O432" s="55" t="e">
        <f>VLOOKUP($F432,Catalogos!$A:$C,3,0)</f>
        <v>#N/A</v>
      </c>
      <c r="P432" s="14" t="e">
        <f t="shared" si="20"/>
        <v>#N/A</v>
      </c>
      <c r="Q432" s="20">
        <f t="shared" si="21"/>
        <v>0</v>
      </c>
      <c r="R432" s="20" t="e">
        <f t="shared" si="22"/>
        <v>#N/A</v>
      </c>
      <c r="S432" s="20" t="s">
        <v>194</v>
      </c>
      <c r="T432" s="67" t="e">
        <f>VLOOKUP($X432,Vector!$A:$I,6,0)</f>
        <v>#N/A</v>
      </c>
      <c r="U432" s="67" t="e">
        <f>VLOOKUP($X432,Vector!$A:$I,7,0)</f>
        <v>#N/A</v>
      </c>
      <c r="V432" s="67" t="e">
        <f>VLOOKUP($X432,Vector!$A:$I,8,0)</f>
        <v>#N/A</v>
      </c>
      <c r="W432" s="67" t="e">
        <f>VLOOKUP($X432,Vector!$A:$I,9,0)</f>
        <v>#N/A</v>
      </c>
      <c r="X432" s="13" t="str">
        <f t="shared" si="23"/>
        <v/>
      </c>
    </row>
    <row r="433" spans="10:24" x14ac:dyDescent="0.25">
      <c r="J433" s="59" t="e">
        <f>+VLOOKUP($X433,Vector!$A:$P,4,0)-$A433</f>
        <v>#N/A</v>
      </c>
      <c r="K433" s="59" t="e">
        <f>+VLOOKUP($X433,Vector!$A:$P,2,0)</f>
        <v>#N/A</v>
      </c>
      <c r="L433" s="59" t="e">
        <f>VLOOKUP(VLOOKUP($X433,Vector!$A:$P,5,0),Catalogos!K:L,2,0)</f>
        <v>#N/A</v>
      </c>
      <c r="M433" s="55" t="str">
        <f>IFERROR(VLOOKUP($F433,Catalogos!$A:$B,2,0),"VII")</f>
        <v>VII</v>
      </c>
      <c r="N433" s="58" t="e">
        <f>VLOOKUP(MIN(IFERROR(VLOOKUP(T433,Catalogos!$F:$G,2,0),200),IFERROR(VLOOKUP(U433,Catalogos!$F:$G,2,0),200),IFERROR(VLOOKUP(V433,Catalogos!$F:$G,2,0),200),IFERROR(VLOOKUP(W433,Catalogos!$F:$G,2,0),200)),Catalogos!$G$30:$H$57,2,0)</f>
        <v>#N/A</v>
      </c>
      <c r="O433" s="55" t="e">
        <f>VLOOKUP($F433,Catalogos!$A:$C,3,0)</f>
        <v>#N/A</v>
      </c>
      <c r="P433" s="14" t="e">
        <f t="shared" si="20"/>
        <v>#N/A</v>
      </c>
      <c r="Q433" s="20">
        <f t="shared" si="21"/>
        <v>0</v>
      </c>
      <c r="R433" s="20" t="e">
        <f t="shared" si="22"/>
        <v>#N/A</v>
      </c>
      <c r="S433" s="20" t="s">
        <v>194</v>
      </c>
      <c r="T433" s="67" t="e">
        <f>VLOOKUP($X433,Vector!$A:$I,6,0)</f>
        <v>#N/A</v>
      </c>
      <c r="U433" s="67" t="e">
        <f>VLOOKUP($X433,Vector!$A:$I,7,0)</f>
        <v>#N/A</v>
      </c>
      <c r="V433" s="67" t="e">
        <f>VLOOKUP($X433,Vector!$A:$I,8,0)</f>
        <v>#N/A</v>
      </c>
      <c r="W433" s="67" t="e">
        <f>VLOOKUP($X433,Vector!$A:$I,9,0)</f>
        <v>#N/A</v>
      </c>
      <c r="X433" s="13" t="str">
        <f t="shared" si="23"/>
        <v/>
      </c>
    </row>
    <row r="434" spans="10:24" x14ac:dyDescent="0.25">
      <c r="J434" s="59" t="e">
        <f>+VLOOKUP($X434,Vector!$A:$P,4,0)-$A434</f>
        <v>#N/A</v>
      </c>
      <c r="K434" s="59" t="e">
        <f>+VLOOKUP($X434,Vector!$A:$P,2,0)</f>
        <v>#N/A</v>
      </c>
      <c r="L434" s="59" t="e">
        <f>VLOOKUP(VLOOKUP($X434,Vector!$A:$P,5,0),Catalogos!K:L,2,0)</f>
        <v>#N/A</v>
      </c>
      <c r="M434" s="55" t="str">
        <f>IFERROR(VLOOKUP($F434,Catalogos!$A:$B,2,0),"VII")</f>
        <v>VII</v>
      </c>
      <c r="N434" s="58" t="e">
        <f>VLOOKUP(MIN(IFERROR(VLOOKUP(T434,Catalogos!$F:$G,2,0),200),IFERROR(VLOOKUP(U434,Catalogos!$F:$G,2,0),200),IFERROR(VLOOKUP(V434,Catalogos!$F:$G,2,0),200),IFERROR(VLOOKUP(W434,Catalogos!$F:$G,2,0),200)),Catalogos!$G$30:$H$57,2,0)</f>
        <v>#N/A</v>
      </c>
      <c r="O434" s="55" t="e">
        <f>VLOOKUP($F434,Catalogos!$A:$C,3,0)</f>
        <v>#N/A</v>
      </c>
      <c r="P434" s="14" t="e">
        <f t="shared" si="20"/>
        <v>#N/A</v>
      </c>
      <c r="Q434" s="20">
        <f t="shared" si="21"/>
        <v>0</v>
      </c>
      <c r="R434" s="20" t="e">
        <f t="shared" si="22"/>
        <v>#N/A</v>
      </c>
      <c r="S434" s="20" t="s">
        <v>194</v>
      </c>
      <c r="T434" s="67" t="e">
        <f>VLOOKUP($X434,Vector!$A:$I,6,0)</f>
        <v>#N/A</v>
      </c>
      <c r="U434" s="67" t="e">
        <f>VLOOKUP($X434,Vector!$A:$I,7,0)</f>
        <v>#N/A</v>
      </c>
      <c r="V434" s="67" t="e">
        <f>VLOOKUP($X434,Vector!$A:$I,8,0)</f>
        <v>#N/A</v>
      </c>
      <c r="W434" s="67" t="e">
        <f>VLOOKUP($X434,Vector!$A:$I,9,0)</f>
        <v>#N/A</v>
      </c>
      <c r="X434" s="13" t="str">
        <f t="shared" si="23"/>
        <v/>
      </c>
    </row>
    <row r="435" spans="10:24" x14ac:dyDescent="0.25">
      <c r="J435" s="59" t="e">
        <f>+VLOOKUP($X435,Vector!$A:$P,4,0)-$A435</f>
        <v>#N/A</v>
      </c>
      <c r="K435" s="59" t="e">
        <f>+VLOOKUP($X435,Vector!$A:$P,2,0)</f>
        <v>#N/A</v>
      </c>
      <c r="L435" s="59" t="e">
        <f>VLOOKUP(VLOOKUP($X435,Vector!$A:$P,5,0),Catalogos!K:L,2,0)</f>
        <v>#N/A</v>
      </c>
      <c r="M435" s="55" t="str">
        <f>IFERROR(VLOOKUP($F435,Catalogos!$A:$B,2,0),"VII")</f>
        <v>VII</v>
      </c>
      <c r="N435" s="58" t="e">
        <f>VLOOKUP(MIN(IFERROR(VLOOKUP(T435,Catalogos!$F:$G,2,0),200),IFERROR(VLOOKUP(U435,Catalogos!$F:$G,2,0),200),IFERROR(VLOOKUP(V435,Catalogos!$F:$G,2,0),200),IFERROR(VLOOKUP(W435,Catalogos!$F:$G,2,0),200)),Catalogos!$G$30:$H$57,2,0)</f>
        <v>#N/A</v>
      </c>
      <c r="O435" s="55" t="e">
        <f>VLOOKUP($F435,Catalogos!$A:$C,3,0)</f>
        <v>#N/A</v>
      </c>
      <c r="P435" s="14" t="e">
        <f t="shared" si="20"/>
        <v>#N/A</v>
      </c>
      <c r="Q435" s="20">
        <f t="shared" si="21"/>
        <v>0</v>
      </c>
      <c r="R435" s="20" t="e">
        <f t="shared" si="22"/>
        <v>#N/A</v>
      </c>
      <c r="S435" s="20" t="s">
        <v>194</v>
      </c>
      <c r="T435" s="67" t="e">
        <f>VLOOKUP($X435,Vector!$A:$I,6,0)</f>
        <v>#N/A</v>
      </c>
      <c r="U435" s="67" t="e">
        <f>VLOOKUP($X435,Vector!$A:$I,7,0)</f>
        <v>#N/A</v>
      </c>
      <c r="V435" s="67" t="e">
        <f>VLOOKUP($X435,Vector!$A:$I,8,0)</f>
        <v>#N/A</v>
      </c>
      <c r="W435" s="67" t="e">
        <f>VLOOKUP($X435,Vector!$A:$I,9,0)</f>
        <v>#N/A</v>
      </c>
      <c r="X435" s="13" t="str">
        <f t="shared" si="23"/>
        <v/>
      </c>
    </row>
    <row r="436" spans="10:24" x14ac:dyDescent="0.25">
      <c r="J436" s="59" t="e">
        <f>+VLOOKUP($X436,Vector!$A:$P,4,0)-$A436</f>
        <v>#N/A</v>
      </c>
      <c r="K436" s="59" t="e">
        <f>+VLOOKUP($X436,Vector!$A:$P,2,0)</f>
        <v>#N/A</v>
      </c>
      <c r="L436" s="59" t="e">
        <f>VLOOKUP(VLOOKUP($X436,Vector!$A:$P,5,0),Catalogos!K:L,2,0)</f>
        <v>#N/A</v>
      </c>
      <c r="M436" s="55" t="str">
        <f>IFERROR(VLOOKUP($F436,Catalogos!$A:$B,2,0),"VII")</f>
        <v>VII</v>
      </c>
      <c r="N436" s="58" t="e">
        <f>VLOOKUP(MIN(IFERROR(VLOOKUP(T436,Catalogos!$F:$G,2,0),200),IFERROR(VLOOKUP(U436,Catalogos!$F:$G,2,0),200),IFERROR(VLOOKUP(V436,Catalogos!$F:$G,2,0),200),IFERROR(VLOOKUP(W436,Catalogos!$F:$G,2,0),200)),Catalogos!$G$30:$H$57,2,0)</f>
        <v>#N/A</v>
      </c>
      <c r="O436" s="55" t="e">
        <f>VLOOKUP($F436,Catalogos!$A:$C,3,0)</f>
        <v>#N/A</v>
      </c>
      <c r="P436" s="14" t="e">
        <f t="shared" si="20"/>
        <v>#N/A</v>
      </c>
      <c r="Q436" s="20">
        <f t="shared" si="21"/>
        <v>0</v>
      </c>
      <c r="R436" s="20" t="e">
        <f t="shared" si="22"/>
        <v>#N/A</v>
      </c>
      <c r="S436" s="20" t="s">
        <v>194</v>
      </c>
      <c r="T436" s="67" t="e">
        <f>VLOOKUP($X436,Vector!$A:$I,6,0)</f>
        <v>#N/A</v>
      </c>
      <c r="U436" s="67" t="e">
        <f>VLOOKUP($X436,Vector!$A:$I,7,0)</f>
        <v>#N/A</v>
      </c>
      <c r="V436" s="67" t="e">
        <f>VLOOKUP($X436,Vector!$A:$I,8,0)</f>
        <v>#N/A</v>
      </c>
      <c r="W436" s="67" t="e">
        <f>VLOOKUP($X436,Vector!$A:$I,9,0)</f>
        <v>#N/A</v>
      </c>
      <c r="X436" s="13" t="str">
        <f t="shared" si="23"/>
        <v/>
      </c>
    </row>
    <row r="437" spans="10:24" x14ac:dyDescent="0.25">
      <c r="J437" s="59" t="e">
        <f>+VLOOKUP($X437,Vector!$A:$P,4,0)-$A437</f>
        <v>#N/A</v>
      </c>
      <c r="K437" s="59" t="e">
        <f>+VLOOKUP($X437,Vector!$A:$P,2,0)</f>
        <v>#N/A</v>
      </c>
      <c r="L437" s="59" t="e">
        <f>VLOOKUP(VLOOKUP($X437,Vector!$A:$P,5,0),Catalogos!K:L,2,0)</f>
        <v>#N/A</v>
      </c>
      <c r="M437" s="55" t="str">
        <f>IFERROR(VLOOKUP($F437,Catalogos!$A:$B,2,0),"VII")</f>
        <v>VII</v>
      </c>
      <c r="N437" s="58" t="e">
        <f>VLOOKUP(MIN(IFERROR(VLOOKUP(T437,Catalogos!$F:$G,2,0),200),IFERROR(VLOOKUP(U437,Catalogos!$F:$G,2,0),200),IFERROR(VLOOKUP(V437,Catalogos!$F:$G,2,0),200),IFERROR(VLOOKUP(W437,Catalogos!$F:$G,2,0),200)),Catalogos!$G$30:$H$57,2,0)</f>
        <v>#N/A</v>
      </c>
      <c r="O437" s="55" t="e">
        <f>VLOOKUP($F437,Catalogos!$A:$C,3,0)</f>
        <v>#N/A</v>
      </c>
      <c r="P437" s="14" t="e">
        <f t="shared" si="20"/>
        <v>#N/A</v>
      </c>
      <c r="Q437" s="20">
        <f t="shared" si="21"/>
        <v>0</v>
      </c>
      <c r="R437" s="20" t="e">
        <f t="shared" si="22"/>
        <v>#N/A</v>
      </c>
      <c r="S437" s="20" t="s">
        <v>194</v>
      </c>
      <c r="T437" s="67" t="e">
        <f>VLOOKUP($X437,Vector!$A:$I,6,0)</f>
        <v>#N/A</v>
      </c>
      <c r="U437" s="67" t="e">
        <f>VLOOKUP($X437,Vector!$A:$I,7,0)</f>
        <v>#N/A</v>
      </c>
      <c r="V437" s="67" t="e">
        <f>VLOOKUP($X437,Vector!$A:$I,8,0)</f>
        <v>#N/A</v>
      </c>
      <c r="W437" s="67" t="e">
        <f>VLOOKUP($X437,Vector!$A:$I,9,0)</f>
        <v>#N/A</v>
      </c>
      <c r="X437" s="13" t="str">
        <f t="shared" si="23"/>
        <v/>
      </c>
    </row>
    <row r="438" spans="10:24" x14ac:dyDescent="0.25">
      <c r="J438" s="59" t="e">
        <f>+VLOOKUP($X438,Vector!$A:$P,4,0)-$A438</f>
        <v>#N/A</v>
      </c>
      <c r="K438" s="59" t="e">
        <f>+VLOOKUP($X438,Vector!$A:$P,2,0)</f>
        <v>#N/A</v>
      </c>
      <c r="L438" s="59" t="e">
        <f>VLOOKUP(VLOOKUP($X438,Vector!$A:$P,5,0),Catalogos!K:L,2,0)</f>
        <v>#N/A</v>
      </c>
      <c r="M438" s="55" t="str">
        <f>IFERROR(VLOOKUP($F438,Catalogos!$A:$B,2,0),"VII")</f>
        <v>VII</v>
      </c>
      <c r="N438" s="58" t="e">
        <f>VLOOKUP(MIN(IFERROR(VLOOKUP(T438,Catalogos!$F:$G,2,0),200),IFERROR(VLOOKUP(U438,Catalogos!$F:$G,2,0),200),IFERROR(VLOOKUP(V438,Catalogos!$F:$G,2,0),200),IFERROR(VLOOKUP(W438,Catalogos!$F:$G,2,0),200)),Catalogos!$G$30:$H$57,2,0)</f>
        <v>#N/A</v>
      </c>
      <c r="O438" s="55" t="e">
        <f>VLOOKUP($F438,Catalogos!$A:$C,3,0)</f>
        <v>#N/A</v>
      </c>
      <c r="P438" s="14" t="e">
        <f t="shared" si="20"/>
        <v>#N/A</v>
      </c>
      <c r="Q438" s="20">
        <f t="shared" si="21"/>
        <v>0</v>
      </c>
      <c r="R438" s="20" t="e">
        <f t="shared" si="22"/>
        <v>#N/A</v>
      </c>
      <c r="S438" s="20" t="s">
        <v>194</v>
      </c>
      <c r="T438" s="67" t="e">
        <f>VLOOKUP($X438,Vector!$A:$I,6,0)</f>
        <v>#N/A</v>
      </c>
      <c r="U438" s="67" t="e">
        <f>VLOOKUP($X438,Vector!$A:$I,7,0)</f>
        <v>#N/A</v>
      </c>
      <c r="V438" s="67" t="e">
        <f>VLOOKUP($X438,Vector!$A:$I,8,0)</f>
        <v>#N/A</v>
      </c>
      <c r="W438" s="67" t="e">
        <f>VLOOKUP($X438,Vector!$A:$I,9,0)</f>
        <v>#N/A</v>
      </c>
      <c r="X438" s="13" t="str">
        <f t="shared" si="23"/>
        <v/>
      </c>
    </row>
    <row r="439" spans="10:24" x14ac:dyDescent="0.25">
      <c r="J439" s="59" t="e">
        <f>+VLOOKUP($X439,Vector!$A:$P,4,0)-$A439</f>
        <v>#N/A</v>
      </c>
      <c r="K439" s="59" t="e">
        <f>+VLOOKUP($X439,Vector!$A:$P,2,0)</f>
        <v>#N/A</v>
      </c>
      <c r="L439" s="59" t="e">
        <f>VLOOKUP(VLOOKUP($X439,Vector!$A:$P,5,0),Catalogos!K:L,2,0)</f>
        <v>#N/A</v>
      </c>
      <c r="M439" s="55" t="str">
        <f>IFERROR(VLOOKUP($F439,Catalogos!$A:$B,2,0),"VII")</f>
        <v>VII</v>
      </c>
      <c r="N439" s="58" t="e">
        <f>VLOOKUP(MIN(IFERROR(VLOOKUP(T439,Catalogos!$F:$G,2,0),200),IFERROR(VLOOKUP(U439,Catalogos!$F:$G,2,0),200),IFERROR(VLOOKUP(V439,Catalogos!$F:$G,2,0),200),IFERROR(VLOOKUP(W439,Catalogos!$F:$G,2,0),200)),Catalogos!$G$30:$H$57,2,0)</f>
        <v>#N/A</v>
      </c>
      <c r="O439" s="55" t="e">
        <f>VLOOKUP($F439,Catalogos!$A:$C,3,0)</f>
        <v>#N/A</v>
      </c>
      <c r="P439" s="14" t="e">
        <f t="shared" si="20"/>
        <v>#N/A</v>
      </c>
      <c r="Q439" s="20">
        <f t="shared" si="21"/>
        <v>0</v>
      </c>
      <c r="R439" s="20" t="e">
        <f t="shared" si="22"/>
        <v>#N/A</v>
      </c>
      <c r="S439" s="20" t="s">
        <v>194</v>
      </c>
      <c r="T439" s="67" t="e">
        <f>VLOOKUP($X439,Vector!$A:$I,6,0)</f>
        <v>#N/A</v>
      </c>
      <c r="U439" s="67" t="e">
        <f>VLOOKUP($X439,Vector!$A:$I,7,0)</f>
        <v>#N/A</v>
      </c>
      <c r="V439" s="67" t="e">
        <f>VLOOKUP($X439,Vector!$A:$I,8,0)</f>
        <v>#N/A</v>
      </c>
      <c r="W439" s="67" t="e">
        <f>VLOOKUP($X439,Vector!$A:$I,9,0)</f>
        <v>#N/A</v>
      </c>
      <c r="X439" s="13" t="str">
        <f t="shared" si="23"/>
        <v/>
      </c>
    </row>
    <row r="440" spans="10:24" x14ac:dyDescent="0.25">
      <c r="J440" s="59" t="e">
        <f>+VLOOKUP($X440,Vector!$A:$P,4,0)-$A440</f>
        <v>#N/A</v>
      </c>
      <c r="K440" s="59" t="e">
        <f>+VLOOKUP($X440,Vector!$A:$P,2,0)</f>
        <v>#N/A</v>
      </c>
      <c r="L440" s="59" t="e">
        <f>VLOOKUP(VLOOKUP($X440,Vector!$A:$P,5,0),Catalogos!K:L,2,0)</f>
        <v>#N/A</v>
      </c>
      <c r="M440" s="55" t="str">
        <f>IFERROR(VLOOKUP($F440,Catalogos!$A:$B,2,0),"VII")</f>
        <v>VII</v>
      </c>
      <c r="N440" s="58" t="e">
        <f>VLOOKUP(MIN(IFERROR(VLOOKUP(T440,Catalogos!$F:$G,2,0),200),IFERROR(VLOOKUP(U440,Catalogos!$F:$G,2,0),200),IFERROR(VLOOKUP(V440,Catalogos!$F:$G,2,0),200),IFERROR(VLOOKUP(W440,Catalogos!$F:$G,2,0),200)),Catalogos!$G$30:$H$57,2,0)</f>
        <v>#N/A</v>
      </c>
      <c r="O440" s="55" t="e">
        <f>VLOOKUP($F440,Catalogos!$A:$C,3,0)</f>
        <v>#N/A</v>
      </c>
      <c r="P440" s="14" t="e">
        <f t="shared" si="20"/>
        <v>#N/A</v>
      </c>
      <c r="Q440" s="20">
        <f t="shared" si="21"/>
        <v>0</v>
      </c>
      <c r="R440" s="20" t="e">
        <f t="shared" si="22"/>
        <v>#N/A</v>
      </c>
      <c r="S440" s="20" t="s">
        <v>194</v>
      </c>
      <c r="T440" s="67" t="e">
        <f>VLOOKUP($X440,Vector!$A:$I,6,0)</f>
        <v>#N/A</v>
      </c>
      <c r="U440" s="67" t="e">
        <f>VLOOKUP($X440,Vector!$A:$I,7,0)</f>
        <v>#N/A</v>
      </c>
      <c r="V440" s="67" t="e">
        <f>VLOOKUP($X440,Vector!$A:$I,8,0)</f>
        <v>#N/A</v>
      </c>
      <c r="W440" s="67" t="e">
        <f>VLOOKUP($X440,Vector!$A:$I,9,0)</f>
        <v>#N/A</v>
      </c>
      <c r="X440" s="13" t="str">
        <f t="shared" si="23"/>
        <v/>
      </c>
    </row>
    <row r="441" spans="10:24" x14ac:dyDescent="0.25">
      <c r="J441" s="59" t="e">
        <f>+VLOOKUP($X441,Vector!$A:$P,4,0)-$A441</f>
        <v>#N/A</v>
      </c>
      <c r="K441" s="59" t="e">
        <f>+VLOOKUP($X441,Vector!$A:$P,2,0)</f>
        <v>#N/A</v>
      </c>
      <c r="L441" s="59" t="e">
        <f>VLOOKUP(VLOOKUP($X441,Vector!$A:$P,5,0),Catalogos!K:L,2,0)</f>
        <v>#N/A</v>
      </c>
      <c r="M441" s="55" t="str">
        <f>IFERROR(VLOOKUP($F441,Catalogos!$A:$B,2,0),"VII")</f>
        <v>VII</v>
      </c>
      <c r="N441" s="58" t="e">
        <f>VLOOKUP(MIN(IFERROR(VLOOKUP(T441,Catalogos!$F:$G,2,0),200),IFERROR(VLOOKUP(U441,Catalogos!$F:$G,2,0),200),IFERROR(VLOOKUP(V441,Catalogos!$F:$G,2,0),200),IFERROR(VLOOKUP(W441,Catalogos!$F:$G,2,0),200)),Catalogos!$G$30:$H$57,2,0)</f>
        <v>#N/A</v>
      </c>
      <c r="O441" s="55" t="e">
        <f>VLOOKUP($F441,Catalogos!$A:$C,3,0)</f>
        <v>#N/A</v>
      </c>
      <c r="P441" s="14" t="e">
        <f t="shared" si="20"/>
        <v>#N/A</v>
      </c>
      <c r="Q441" s="20">
        <f t="shared" si="21"/>
        <v>0</v>
      </c>
      <c r="R441" s="20" t="e">
        <f t="shared" si="22"/>
        <v>#N/A</v>
      </c>
      <c r="S441" s="20" t="s">
        <v>194</v>
      </c>
      <c r="T441" s="67" t="e">
        <f>VLOOKUP($X441,Vector!$A:$I,6,0)</f>
        <v>#N/A</v>
      </c>
      <c r="U441" s="67" t="e">
        <f>VLOOKUP($X441,Vector!$A:$I,7,0)</f>
        <v>#N/A</v>
      </c>
      <c r="V441" s="67" t="e">
        <f>VLOOKUP($X441,Vector!$A:$I,8,0)</f>
        <v>#N/A</v>
      </c>
      <c r="W441" s="67" t="e">
        <f>VLOOKUP($X441,Vector!$A:$I,9,0)</f>
        <v>#N/A</v>
      </c>
      <c r="X441" s="13" t="str">
        <f t="shared" si="23"/>
        <v/>
      </c>
    </row>
    <row r="442" spans="10:24" x14ac:dyDescent="0.25">
      <c r="J442" s="59" t="e">
        <f>+VLOOKUP($X442,Vector!$A:$P,4,0)-$A442</f>
        <v>#N/A</v>
      </c>
      <c r="K442" s="59" t="e">
        <f>+VLOOKUP($X442,Vector!$A:$P,2,0)</f>
        <v>#N/A</v>
      </c>
      <c r="L442" s="59" t="e">
        <f>VLOOKUP(VLOOKUP($X442,Vector!$A:$P,5,0),Catalogos!K:L,2,0)</f>
        <v>#N/A</v>
      </c>
      <c r="M442" s="55" t="str">
        <f>IFERROR(VLOOKUP($F442,Catalogos!$A:$B,2,0),"VII")</f>
        <v>VII</v>
      </c>
      <c r="N442" s="58" t="e">
        <f>VLOOKUP(MIN(IFERROR(VLOOKUP(T442,Catalogos!$F:$G,2,0),200),IFERROR(VLOOKUP(U442,Catalogos!$F:$G,2,0),200),IFERROR(VLOOKUP(V442,Catalogos!$F:$G,2,0),200),IFERROR(VLOOKUP(W442,Catalogos!$F:$G,2,0),200)),Catalogos!$G$30:$H$57,2,0)</f>
        <v>#N/A</v>
      </c>
      <c r="O442" s="55" t="e">
        <f>VLOOKUP($F442,Catalogos!$A:$C,3,0)</f>
        <v>#N/A</v>
      </c>
      <c r="P442" s="14" t="e">
        <f t="shared" si="20"/>
        <v>#N/A</v>
      </c>
      <c r="Q442" s="20">
        <f t="shared" si="21"/>
        <v>0</v>
      </c>
      <c r="R442" s="20" t="e">
        <f t="shared" si="22"/>
        <v>#N/A</v>
      </c>
      <c r="S442" s="20" t="s">
        <v>194</v>
      </c>
      <c r="T442" s="67" t="e">
        <f>VLOOKUP($X442,Vector!$A:$I,6,0)</f>
        <v>#N/A</v>
      </c>
      <c r="U442" s="67" t="e">
        <f>VLOOKUP($X442,Vector!$A:$I,7,0)</f>
        <v>#N/A</v>
      </c>
      <c r="V442" s="67" t="e">
        <f>VLOOKUP($X442,Vector!$A:$I,8,0)</f>
        <v>#N/A</v>
      </c>
      <c r="W442" s="67" t="e">
        <f>VLOOKUP($X442,Vector!$A:$I,9,0)</f>
        <v>#N/A</v>
      </c>
      <c r="X442" s="13" t="str">
        <f t="shared" si="23"/>
        <v/>
      </c>
    </row>
    <row r="443" spans="10:24" x14ac:dyDescent="0.25">
      <c r="J443" s="59" t="e">
        <f>+VLOOKUP($X443,Vector!$A:$P,4,0)-$A443</f>
        <v>#N/A</v>
      </c>
      <c r="K443" s="59" t="e">
        <f>+VLOOKUP($X443,Vector!$A:$P,2,0)</f>
        <v>#N/A</v>
      </c>
      <c r="L443" s="59" t="e">
        <f>VLOOKUP(VLOOKUP($X443,Vector!$A:$P,5,0),Catalogos!K:L,2,0)</f>
        <v>#N/A</v>
      </c>
      <c r="M443" s="55" t="str">
        <f>IFERROR(VLOOKUP($F443,Catalogos!$A:$B,2,0),"VII")</f>
        <v>VII</v>
      </c>
      <c r="N443" s="58" t="e">
        <f>VLOOKUP(MIN(IFERROR(VLOOKUP(T443,Catalogos!$F:$G,2,0),200),IFERROR(VLOOKUP(U443,Catalogos!$F:$G,2,0),200),IFERROR(VLOOKUP(V443,Catalogos!$F:$G,2,0),200),IFERROR(VLOOKUP(W443,Catalogos!$F:$G,2,0),200)),Catalogos!$G$30:$H$57,2,0)</f>
        <v>#N/A</v>
      </c>
      <c r="O443" s="55" t="e">
        <f>VLOOKUP($F443,Catalogos!$A:$C,3,0)</f>
        <v>#N/A</v>
      </c>
      <c r="P443" s="14" t="e">
        <f t="shared" si="20"/>
        <v>#N/A</v>
      </c>
      <c r="Q443" s="20">
        <f t="shared" si="21"/>
        <v>0</v>
      </c>
      <c r="R443" s="20" t="e">
        <f t="shared" si="22"/>
        <v>#N/A</v>
      </c>
      <c r="S443" s="20" t="s">
        <v>194</v>
      </c>
      <c r="T443" s="67" t="e">
        <f>VLOOKUP($X443,Vector!$A:$I,6,0)</f>
        <v>#N/A</v>
      </c>
      <c r="U443" s="67" t="e">
        <f>VLOOKUP($X443,Vector!$A:$I,7,0)</f>
        <v>#N/A</v>
      </c>
      <c r="V443" s="67" t="e">
        <f>VLOOKUP($X443,Vector!$A:$I,8,0)</f>
        <v>#N/A</v>
      </c>
      <c r="W443" s="67" t="e">
        <f>VLOOKUP($X443,Vector!$A:$I,9,0)</f>
        <v>#N/A</v>
      </c>
      <c r="X443" s="13" t="str">
        <f t="shared" si="23"/>
        <v/>
      </c>
    </row>
    <row r="444" spans="10:24" x14ac:dyDescent="0.25">
      <c r="J444" s="59" t="e">
        <f>+VLOOKUP($X444,Vector!$A:$P,4,0)-$A444</f>
        <v>#N/A</v>
      </c>
      <c r="K444" s="59" t="e">
        <f>+VLOOKUP($X444,Vector!$A:$P,2,0)</f>
        <v>#N/A</v>
      </c>
      <c r="L444" s="59" t="e">
        <f>VLOOKUP(VLOOKUP($X444,Vector!$A:$P,5,0),Catalogos!K:L,2,0)</f>
        <v>#N/A</v>
      </c>
      <c r="M444" s="55" t="str">
        <f>IFERROR(VLOOKUP($F444,Catalogos!$A:$B,2,0),"VII")</f>
        <v>VII</v>
      </c>
      <c r="N444" s="58" t="e">
        <f>VLOOKUP(MIN(IFERROR(VLOOKUP(T444,Catalogos!$F:$G,2,0),200),IFERROR(VLOOKUP(U444,Catalogos!$F:$G,2,0),200),IFERROR(VLOOKUP(V444,Catalogos!$F:$G,2,0),200),IFERROR(VLOOKUP(W444,Catalogos!$F:$G,2,0),200)),Catalogos!$G$30:$H$57,2,0)</f>
        <v>#N/A</v>
      </c>
      <c r="O444" s="55" t="e">
        <f>VLOOKUP($F444,Catalogos!$A:$C,3,0)</f>
        <v>#N/A</v>
      </c>
      <c r="P444" s="14" t="e">
        <f t="shared" si="20"/>
        <v>#N/A</v>
      </c>
      <c r="Q444" s="20">
        <f t="shared" si="21"/>
        <v>0</v>
      </c>
      <c r="R444" s="20" t="e">
        <f t="shared" si="22"/>
        <v>#N/A</v>
      </c>
      <c r="S444" s="20" t="s">
        <v>194</v>
      </c>
      <c r="T444" s="67" t="e">
        <f>VLOOKUP($X444,Vector!$A:$I,6,0)</f>
        <v>#N/A</v>
      </c>
      <c r="U444" s="67" t="e">
        <f>VLOOKUP($X444,Vector!$A:$I,7,0)</f>
        <v>#N/A</v>
      </c>
      <c r="V444" s="67" t="e">
        <f>VLOOKUP($X444,Vector!$A:$I,8,0)</f>
        <v>#N/A</v>
      </c>
      <c r="W444" s="67" t="e">
        <f>VLOOKUP($X444,Vector!$A:$I,9,0)</f>
        <v>#N/A</v>
      </c>
      <c r="X444" s="13" t="str">
        <f t="shared" si="23"/>
        <v/>
      </c>
    </row>
    <row r="445" spans="10:24" x14ac:dyDescent="0.25">
      <c r="J445" s="59" t="e">
        <f>+VLOOKUP($X445,Vector!$A:$P,4,0)-$A445</f>
        <v>#N/A</v>
      </c>
      <c r="K445" s="59" t="e">
        <f>+VLOOKUP($X445,Vector!$A:$P,2,0)</f>
        <v>#N/A</v>
      </c>
      <c r="L445" s="59" t="e">
        <f>VLOOKUP(VLOOKUP($X445,Vector!$A:$P,5,0),Catalogos!K:L,2,0)</f>
        <v>#N/A</v>
      </c>
      <c r="M445" s="55" t="str">
        <f>IFERROR(VLOOKUP($F445,Catalogos!$A:$B,2,0),"VII")</f>
        <v>VII</v>
      </c>
      <c r="N445" s="58" t="e">
        <f>VLOOKUP(MIN(IFERROR(VLOOKUP(T445,Catalogos!$F:$G,2,0),200),IFERROR(VLOOKUP(U445,Catalogos!$F:$G,2,0),200),IFERROR(VLOOKUP(V445,Catalogos!$F:$G,2,0),200),IFERROR(VLOOKUP(W445,Catalogos!$F:$G,2,0),200)),Catalogos!$G$30:$H$57,2,0)</f>
        <v>#N/A</v>
      </c>
      <c r="O445" s="55" t="e">
        <f>VLOOKUP($F445,Catalogos!$A:$C,3,0)</f>
        <v>#N/A</v>
      </c>
      <c r="P445" s="14" t="e">
        <f t="shared" si="20"/>
        <v>#N/A</v>
      </c>
      <c r="Q445" s="20">
        <f t="shared" si="21"/>
        <v>0</v>
      </c>
      <c r="R445" s="20" t="e">
        <f t="shared" si="22"/>
        <v>#N/A</v>
      </c>
      <c r="S445" s="20" t="s">
        <v>194</v>
      </c>
      <c r="T445" s="67" t="e">
        <f>VLOOKUP($X445,Vector!$A:$I,6,0)</f>
        <v>#N/A</v>
      </c>
      <c r="U445" s="67" t="e">
        <f>VLOOKUP($X445,Vector!$A:$I,7,0)</f>
        <v>#N/A</v>
      </c>
      <c r="V445" s="67" t="e">
        <f>VLOOKUP($X445,Vector!$A:$I,8,0)</f>
        <v>#N/A</v>
      </c>
      <c r="W445" s="67" t="e">
        <f>VLOOKUP($X445,Vector!$A:$I,9,0)</f>
        <v>#N/A</v>
      </c>
      <c r="X445" s="13" t="str">
        <f t="shared" si="23"/>
        <v/>
      </c>
    </row>
    <row r="446" spans="10:24" x14ac:dyDescent="0.25">
      <c r="J446" s="59" t="e">
        <f>+VLOOKUP($X446,Vector!$A:$P,4,0)-$A446</f>
        <v>#N/A</v>
      </c>
      <c r="K446" s="59" t="e">
        <f>+VLOOKUP($X446,Vector!$A:$P,2,0)</f>
        <v>#N/A</v>
      </c>
      <c r="L446" s="59" t="e">
        <f>VLOOKUP(VLOOKUP($X446,Vector!$A:$P,5,0),Catalogos!K:L,2,0)</f>
        <v>#N/A</v>
      </c>
      <c r="M446" s="55" t="str">
        <f>IFERROR(VLOOKUP($F446,Catalogos!$A:$B,2,0),"VII")</f>
        <v>VII</v>
      </c>
      <c r="N446" s="58" t="e">
        <f>VLOOKUP(MIN(IFERROR(VLOOKUP(T446,Catalogos!$F:$G,2,0),200),IFERROR(VLOOKUP(U446,Catalogos!$F:$G,2,0),200),IFERROR(VLOOKUP(V446,Catalogos!$F:$G,2,0),200),IFERROR(VLOOKUP(W446,Catalogos!$F:$G,2,0),200)),Catalogos!$G$30:$H$57,2,0)</f>
        <v>#N/A</v>
      </c>
      <c r="O446" s="55" t="e">
        <f>VLOOKUP($F446,Catalogos!$A:$C,3,0)</f>
        <v>#N/A</v>
      </c>
      <c r="P446" s="14" t="e">
        <f t="shared" si="20"/>
        <v>#N/A</v>
      </c>
      <c r="Q446" s="20">
        <f t="shared" si="21"/>
        <v>0</v>
      </c>
      <c r="R446" s="20" t="e">
        <f t="shared" si="22"/>
        <v>#N/A</v>
      </c>
      <c r="S446" s="20" t="s">
        <v>194</v>
      </c>
      <c r="T446" s="67" t="e">
        <f>VLOOKUP($X446,Vector!$A:$I,6,0)</f>
        <v>#N/A</v>
      </c>
      <c r="U446" s="67" t="e">
        <f>VLOOKUP($X446,Vector!$A:$I,7,0)</f>
        <v>#N/A</v>
      </c>
      <c r="V446" s="67" t="e">
        <f>VLOOKUP($X446,Vector!$A:$I,8,0)</f>
        <v>#N/A</v>
      </c>
      <c r="W446" s="67" t="e">
        <f>VLOOKUP($X446,Vector!$A:$I,9,0)</f>
        <v>#N/A</v>
      </c>
      <c r="X446" s="13" t="str">
        <f t="shared" si="23"/>
        <v/>
      </c>
    </row>
    <row r="447" spans="10:24" x14ac:dyDescent="0.25">
      <c r="J447" s="59" t="e">
        <f>+VLOOKUP($X447,Vector!$A:$P,4,0)-$A447</f>
        <v>#N/A</v>
      </c>
      <c r="K447" s="59" t="e">
        <f>+VLOOKUP($X447,Vector!$A:$P,2,0)</f>
        <v>#N/A</v>
      </c>
      <c r="L447" s="59" t="e">
        <f>VLOOKUP(VLOOKUP($X447,Vector!$A:$P,5,0),Catalogos!K:L,2,0)</f>
        <v>#N/A</v>
      </c>
      <c r="M447" s="55" t="str">
        <f>IFERROR(VLOOKUP($F447,Catalogos!$A:$B,2,0),"VII")</f>
        <v>VII</v>
      </c>
      <c r="N447" s="58" t="e">
        <f>VLOOKUP(MIN(IFERROR(VLOOKUP(T447,Catalogos!$F:$G,2,0),200),IFERROR(VLOOKUP(U447,Catalogos!$F:$G,2,0),200),IFERROR(VLOOKUP(V447,Catalogos!$F:$G,2,0),200),IFERROR(VLOOKUP(W447,Catalogos!$F:$G,2,0),200)),Catalogos!$G$30:$H$57,2,0)</f>
        <v>#N/A</v>
      </c>
      <c r="O447" s="55" t="e">
        <f>VLOOKUP($F447,Catalogos!$A:$C,3,0)</f>
        <v>#N/A</v>
      </c>
      <c r="P447" s="14" t="e">
        <f t="shared" si="20"/>
        <v>#N/A</v>
      </c>
      <c r="Q447" s="20">
        <f t="shared" si="21"/>
        <v>0</v>
      </c>
      <c r="R447" s="20" t="e">
        <f t="shared" si="22"/>
        <v>#N/A</v>
      </c>
      <c r="S447" s="20" t="s">
        <v>194</v>
      </c>
      <c r="T447" s="67" t="e">
        <f>VLOOKUP($X447,Vector!$A:$I,6,0)</f>
        <v>#N/A</v>
      </c>
      <c r="U447" s="67" t="e">
        <f>VLOOKUP($X447,Vector!$A:$I,7,0)</f>
        <v>#N/A</v>
      </c>
      <c r="V447" s="67" t="e">
        <f>VLOOKUP($X447,Vector!$A:$I,8,0)</f>
        <v>#N/A</v>
      </c>
      <c r="W447" s="67" t="e">
        <f>VLOOKUP($X447,Vector!$A:$I,9,0)</f>
        <v>#N/A</v>
      </c>
      <c r="X447" s="13" t="str">
        <f t="shared" si="23"/>
        <v/>
      </c>
    </row>
    <row r="448" spans="10:24" x14ac:dyDescent="0.25">
      <c r="J448" s="59" t="e">
        <f>+VLOOKUP($X448,Vector!$A:$P,4,0)-$A448</f>
        <v>#N/A</v>
      </c>
      <c r="K448" s="59" t="e">
        <f>+VLOOKUP($X448,Vector!$A:$P,2,0)</f>
        <v>#N/A</v>
      </c>
      <c r="L448" s="59" t="e">
        <f>VLOOKUP(VLOOKUP($X448,Vector!$A:$P,5,0),Catalogos!K:L,2,0)</f>
        <v>#N/A</v>
      </c>
      <c r="M448" s="55" t="str">
        <f>IFERROR(VLOOKUP($F448,Catalogos!$A:$B,2,0),"VII")</f>
        <v>VII</v>
      </c>
      <c r="N448" s="58" t="e">
        <f>VLOOKUP(MIN(IFERROR(VLOOKUP(T448,Catalogos!$F:$G,2,0),200),IFERROR(VLOOKUP(U448,Catalogos!$F:$G,2,0),200),IFERROR(VLOOKUP(V448,Catalogos!$F:$G,2,0),200),IFERROR(VLOOKUP(W448,Catalogos!$F:$G,2,0),200)),Catalogos!$G$30:$H$57,2,0)</f>
        <v>#N/A</v>
      </c>
      <c r="O448" s="55" t="e">
        <f>VLOOKUP($F448,Catalogos!$A:$C,3,0)</f>
        <v>#N/A</v>
      </c>
      <c r="P448" s="14" t="e">
        <f t="shared" si="20"/>
        <v>#N/A</v>
      </c>
      <c r="Q448" s="20">
        <f t="shared" si="21"/>
        <v>0</v>
      </c>
      <c r="R448" s="20" t="e">
        <f t="shared" si="22"/>
        <v>#N/A</v>
      </c>
      <c r="S448" s="20" t="s">
        <v>194</v>
      </c>
      <c r="T448" s="67" t="e">
        <f>VLOOKUP($X448,Vector!$A:$I,6,0)</f>
        <v>#N/A</v>
      </c>
      <c r="U448" s="67" t="e">
        <f>VLOOKUP($X448,Vector!$A:$I,7,0)</f>
        <v>#N/A</v>
      </c>
      <c r="V448" s="67" t="e">
        <f>VLOOKUP($X448,Vector!$A:$I,8,0)</f>
        <v>#N/A</v>
      </c>
      <c r="W448" s="67" t="e">
        <f>VLOOKUP($X448,Vector!$A:$I,9,0)</f>
        <v>#N/A</v>
      </c>
      <c r="X448" s="13" t="str">
        <f t="shared" si="23"/>
        <v/>
      </c>
    </row>
    <row r="449" spans="10:24" x14ac:dyDescent="0.25">
      <c r="J449" s="59" t="e">
        <f>+VLOOKUP($X449,Vector!$A:$P,4,0)-$A449</f>
        <v>#N/A</v>
      </c>
      <c r="K449" s="59" t="e">
        <f>+VLOOKUP($X449,Vector!$A:$P,2,0)</f>
        <v>#N/A</v>
      </c>
      <c r="L449" s="59" t="e">
        <f>VLOOKUP(VLOOKUP($X449,Vector!$A:$P,5,0),Catalogos!K:L,2,0)</f>
        <v>#N/A</v>
      </c>
      <c r="M449" s="55" t="str">
        <f>IFERROR(VLOOKUP($F449,Catalogos!$A:$B,2,0),"VII")</f>
        <v>VII</v>
      </c>
      <c r="N449" s="58" t="e">
        <f>VLOOKUP(MIN(IFERROR(VLOOKUP(T449,Catalogos!$F:$G,2,0),200),IFERROR(VLOOKUP(U449,Catalogos!$F:$G,2,0),200),IFERROR(VLOOKUP(V449,Catalogos!$F:$G,2,0),200),IFERROR(VLOOKUP(W449,Catalogos!$F:$G,2,0),200)),Catalogos!$G$30:$H$57,2,0)</f>
        <v>#N/A</v>
      </c>
      <c r="O449" s="55" t="e">
        <f>VLOOKUP($F449,Catalogos!$A:$C,3,0)</f>
        <v>#N/A</v>
      </c>
      <c r="P449" s="14" t="e">
        <f t="shared" si="20"/>
        <v>#N/A</v>
      </c>
      <c r="Q449" s="20">
        <f t="shared" si="21"/>
        <v>0</v>
      </c>
      <c r="R449" s="20" t="e">
        <f t="shared" si="22"/>
        <v>#N/A</v>
      </c>
      <c r="S449" s="20" t="s">
        <v>194</v>
      </c>
      <c r="T449" s="67" t="e">
        <f>VLOOKUP($X449,Vector!$A:$I,6,0)</f>
        <v>#N/A</v>
      </c>
      <c r="U449" s="67" t="e">
        <f>VLOOKUP($X449,Vector!$A:$I,7,0)</f>
        <v>#N/A</v>
      </c>
      <c r="V449" s="67" t="e">
        <f>VLOOKUP($X449,Vector!$A:$I,8,0)</f>
        <v>#N/A</v>
      </c>
      <c r="W449" s="67" t="e">
        <f>VLOOKUP($X449,Vector!$A:$I,9,0)</f>
        <v>#N/A</v>
      </c>
      <c r="X449" s="13" t="str">
        <f t="shared" si="23"/>
        <v/>
      </c>
    </row>
    <row r="450" spans="10:24" x14ac:dyDescent="0.25">
      <c r="J450" s="59" t="e">
        <f>+VLOOKUP($X450,Vector!$A:$P,4,0)-$A450</f>
        <v>#N/A</v>
      </c>
      <c r="K450" s="59" t="e">
        <f>+VLOOKUP($X450,Vector!$A:$P,2,0)</f>
        <v>#N/A</v>
      </c>
      <c r="L450" s="59" t="e">
        <f>VLOOKUP(VLOOKUP($X450,Vector!$A:$P,5,0),Catalogos!K:L,2,0)</f>
        <v>#N/A</v>
      </c>
      <c r="M450" s="55" t="str">
        <f>IFERROR(VLOOKUP($F450,Catalogos!$A:$B,2,0),"VII")</f>
        <v>VII</v>
      </c>
      <c r="N450" s="58" t="e">
        <f>VLOOKUP(MIN(IFERROR(VLOOKUP(T450,Catalogos!$F:$G,2,0),200),IFERROR(VLOOKUP(U450,Catalogos!$F:$G,2,0),200),IFERROR(VLOOKUP(V450,Catalogos!$F:$G,2,0),200),IFERROR(VLOOKUP(W450,Catalogos!$F:$G,2,0),200)),Catalogos!$G$30:$H$57,2,0)</f>
        <v>#N/A</v>
      </c>
      <c r="O450" s="55" t="e">
        <f>VLOOKUP($F450,Catalogos!$A:$C,3,0)</f>
        <v>#N/A</v>
      </c>
      <c r="P450" s="14" t="e">
        <f t="shared" si="20"/>
        <v>#N/A</v>
      </c>
      <c r="Q450" s="20">
        <f t="shared" si="21"/>
        <v>0</v>
      </c>
      <c r="R450" s="20" t="e">
        <f t="shared" si="22"/>
        <v>#N/A</v>
      </c>
      <c r="S450" s="20" t="s">
        <v>194</v>
      </c>
      <c r="T450" s="67" t="e">
        <f>VLOOKUP($X450,Vector!$A:$I,6,0)</f>
        <v>#N/A</v>
      </c>
      <c r="U450" s="67" t="e">
        <f>VLOOKUP($X450,Vector!$A:$I,7,0)</f>
        <v>#N/A</v>
      </c>
      <c r="V450" s="67" t="e">
        <f>VLOOKUP($X450,Vector!$A:$I,8,0)</f>
        <v>#N/A</v>
      </c>
      <c r="W450" s="67" t="e">
        <f>VLOOKUP($X450,Vector!$A:$I,9,0)</f>
        <v>#N/A</v>
      </c>
      <c r="X450" s="13" t="str">
        <f t="shared" si="23"/>
        <v/>
      </c>
    </row>
    <row r="451" spans="10:24" x14ac:dyDescent="0.25">
      <c r="J451" s="59" t="e">
        <f>+VLOOKUP($X451,Vector!$A:$P,4,0)-$A451</f>
        <v>#N/A</v>
      </c>
      <c r="K451" s="59" t="e">
        <f>+VLOOKUP($X451,Vector!$A:$P,2,0)</f>
        <v>#N/A</v>
      </c>
      <c r="L451" s="59" t="e">
        <f>VLOOKUP(VLOOKUP($X451,Vector!$A:$P,5,0),Catalogos!K:L,2,0)</f>
        <v>#N/A</v>
      </c>
      <c r="M451" s="55" t="str">
        <f>IFERROR(VLOOKUP($F451,Catalogos!$A:$B,2,0),"VII")</f>
        <v>VII</v>
      </c>
      <c r="N451" s="58" t="e">
        <f>VLOOKUP(MIN(IFERROR(VLOOKUP(T451,Catalogos!$F:$G,2,0),200),IFERROR(VLOOKUP(U451,Catalogos!$F:$G,2,0),200),IFERROR(VLOOKUP(V451,Catalogos!$F:$G,2,0),200),IFERROR(VLOOKUP(W451,Catalogos!$F:$G,2,0),200)),Catalogos!$G$30:$H$57,2,0)</f>
        <v>#N/A</v>
      </c>
      <c r="O451" s="55" t="e">
        <f>VLOOKUP($F451,Catalogos!$A:$C,3,0)</f>
        <v>#N/A</v>
      </c>
      <c r="P451" s="14" t="e">
        <f t="shared" si="20"/>
        <v>#N/A</v>
      </c>
      <c r="Q451" s="20">
        <f t="shared" si="21"/>
        <v>0</v>
      </c>
      <c r="R451" s="20" t="e">
        <f t="shared" si="22"/>
        <v>#N/A</v>
      </c>
      <c r="S451" s="20" t="s">
        <v>194</v>
      </c>
      <c r="T451" s="67" t="e">
        <f>VLOOKUP($X451,Vector!$A:$I,6,0)</f>
        <v>#N/A</v>
      </c>
      <c r="U451" s="67" t="e">
        <f>VLOOKUP($X451,Vector!$A:$I,7,0)</f>
        <v>#N/A</v>
      </c>
      <c r="V451" s="67" t="e">
        <f>VLOOKUP($X451,Vector!$A:$I,8,0)</f>
        <v>#N/A</v>
      </c>
      <c r="W451" s="67" t="e">
        <f>VLOOKUP($X451,Vector!$A:$I,9,0)</f>
        <v>#N/A</v>
      </c>
      <c r="X451" s="13" t="str">
        <f t="shared" si="23"/>
        <v/>
      </c>
    </row>
    <row r="452" spans="10:24" x14ac:dyDescent="0.25">
      <c r="J452" s="59" t="e">
        <f>+VLOOKUP($X452,Vector!$A:$P,4,0)-$A452</f>
        <v>#N/A</v>
      </c>
      <c r="K452" s="59" t="e">
        <f>+VLOOKUP($X452,Vector!$A:$P,2,0)</f>
        <v>#N/A</v>
      </c>
      <c r="L452" s="59" t="e">
        <f>VLOOKUP(VLOOKUP($X452,Vector!$A:$P,5,0),Catalogos!K:L,2,0)</f>
        <v>#N/A</v>
      </c>
      <c r="M452" s="55" t="str">
        <f>IFERROR(VLOOKUP($F452,Catalogos!$A:$B,2,0),"VII")</f>
        <v>VII</v>
      </c>
      <c r="N452" s="58" t="e">
        <f>VLOOKUP(MIN(IFERROR(VLOOKUP(T452,Catalogos!$F:$G,2,0),200),IFERROR(VLOOKUP(U452,Catalogos!$F:$G,2,0),200),IFERROR(VLOOKUP(V452,Catalogos!$F:$G,2,0),200),IFERROR(VLOOKUP(W452,Catalogos!$F:$G,2,0),200)),Catalogos!$G$30:$H$57,2,0)</f>
        <v>#N/A</v>
      </c>
      <c r="O452" s="55" t="e">
        <f>VLOOKUP($F452,Catalogos!$A:$C,3,0)</f>
        <v>#N/A</v>
      </c>
      <c r="P452" s="14" t="e">
        <f t="shared" si="20"/>
        <v>#N/A</v>
      </c>
      <c r="Q452" s="20">
        <f t="shared" si="21"/>
        <v>0</v>
      </c>
      <c r="R452" s="20" t="e">
        <f t="shared" si="22"/>
        <v>#N/A</v>
      </c>
      <c r="S452" s="20" t="s">
        <v>194</v>
      </c>
      <c r="T452" s="67" t="e">
        <f>VLOOKUP($X452,Vector!$A:$I,6,0)</f>
        <v>#N/A</v>
      </c>
      <c r="U452" s="67" t="e">
        <f>VLOOKUP($X452,Vector!$A:$I,7,0)</f>
        <v>#N/A</v>
      </c>
      <c r="V452" s="67" t="e">
        <f>VLOOKUP($X452,Vector!$A:$I,8,0)</f>
        <v>#N/A</v>
      </c>
      <c r="W452" s="67" t="e">
        <f>VLOOKUP($X452,Vector!$A:$I,9,0)</f>
        <v>#N/A</v>
      </c>
      <c r="X452" s="13" t="str">
        <f t="shared" si="23"/>
        <v/>
      </c>
    </row>
    <row r="453" spans="10:24" x14ac:dyDescent="0.25">
      <c r="J453" s="59" t="e">
        <f>+VLOOKUP($X453,Vector!$A:$P,4,0)-$A453</f>
        <v>#N/A</v>
      </c>
      <c r="K453" s="59" t="e">
        <f>+VLOOKUP($X453,Vector!$A:$P,2,0)</f>
        <v>#N/A</v>
      </c>
      <c r="L453" s="59" t="e">
        <f>VLOOKUP(VLOOKUP($X453,Vector!$A:$P,5,0),Catalogos!K:L,2,0)</f>
        <v>#N/A</v>
      </c>
      <c r="M453" s="55" t="str">
        <f>IFERROR(VLOOKUP($F453,Catalogos!$A:$B,2,0),"VII")</f>
        <v>VII</v>
      </c>
      <c r="N453" s="58" t="e">
        <f>VLOOKUP(MIN(IFERROR(VLOOKUP(T453,Catalogos!$F:$G,2,0),200),IFERROR(VLOOKUP(U453,Catalogos!$F:$G,2,0),200),IFERROR(VLOOKUP(V453,Catalogos!$F:$G,2,0),200),IFERROR(VLOOKUP(W453,Catalogos!$F:$G,2,0),200)),Catalogos!$G$30:$H$57,2,0)</f>
        <v>#N/A</v>
      </c>
      <c r="O453" s="55" t="e">
        <f>VLOOKUP($F453,Catalogos!$A:$C,3,0)</f>
        <v>#N/A</v>
      </c>
      <c r="P453" s="14" t="e">
        <f t="shared" si="20"/>
        <v>#N/A</v>
      </c>
      <c r="Q453" s="20">
        <f t="shared" si="21"/>
        <v>0</v>
      </c>
      <c r="R453" s="20" t="e">
        <f t="shared" si="22"/>
        <v>#N/A</v>
      </c>
      <c r="S453" s="20" t="s">
        <v>194</v>
      </c>
      <c r="T453" s="67" t="e">
        <f>VLOOKUP($X453,Vector!$A:$I,6,0)</f>
        <v>#N/A</v>
      </c>
      <c r="U453" s="67" t="e">
        <f>VLOOKUP($X453,Vector!$A:$I,7,0)</f>
        <v>#N/A</v>
      </c>
      <c r="V453" s="67" t="e">
        <f>VLOOKUP($X453,Vector!$A:$I,8,0)</f>
        <v>#N/A</v>
      </c>
      <c r="W453" s="67" t="e">
        <f>VLOOKUP($X453,Vector!$A:$I,9,0)</f>
        <v>#N/A</v>
      </c>
      <c r="X453" s="13" t="str">
        <f t="shared" si="23"/>
        <v/>
      </c>
    </row>
    <row r="454" spans="10:24" x14ac:dyDescent="0.25">
      <c r="J454" s="59" t="e">
        <f>+VLOOKUP($X454,Vector!$A:$P,4,0)-$A454</f>
        <v>#N/A</v>
      </c>
      <c r="K454" s="59" t="e">
        <f>+VLOOKUP($X454,Vector!$A:$P,2,0)</f>
        <v>#N/A</v>
      </c>
      <c r="L454" s="59" t="e">
        <f>VLOOKUP(VLOOKUP($X454,Vector!$A:$P,5,0),Catalogos!K:L,2,0)</f>
        <v>#N/A</v>
      </c>
      <c r="M454" s="55" t="str">
        <f>IFERROR(VLOOKUP($F454,Catalogos!$A:$B,2,0),"VII")</f>
        <v>VII</v>
      </c>
      <c r="N454" s="58" t="e">
        <f>VLOOKUP(MIN(IFERROR(VLOOKUP(T454,Catalogos!$F:$G,2,0),200),IFERROR(VLOOKUP(U454,Catalogos!$F:$G,2,0),200),IFERROR(VLOOKUP(V454,Catalogos!$F:$G,2,0),200),IFERROR(VLOOKUP(W454,Catalogos!$F:$G,2,0),200)),Catalogos!$G$30:$H$57,2,0)</f>
        <v>#N/A</v>
      </c>
      <c r="O454" s="55" t="e">
        <f>VLOOKUP($F454,Catalogos!$A:$C,3,0)</f>
        <v>#N/A</v>
      </c>
      <c r="P454" s="14" t="e">
        <f t="shared" si="20"/>
        <v>#N/A</v>
      </c>
      <c r="Q454" s="20">
        <f t="shared" si="21"/>
        <v>0</v>
      </c>
      <c r="R454" s="20" t="e">
        <f t="shared" si="22"/>
        <v>#N/A</v>
      </c>
      <c r="S454" s="20" t="s">
        <v>194</v>
      </c>
      <c r="T454" s="67" t="e">
        <f>VLOOKUP($X454,Vector!$A:$I,6,0)</f>
        <v>#N/A</v>
      </c>
      <c r="U454" s="67" t="e">
        <f>VLOOKUP($X454,Vector!$A:$I,7,0)</f>
        <v>#N/A</v>
      </c>
      <c r="V454" s="67" t="e">
        <f>VLOOKUP($X454,Vector!$A:$I,8,0)</f>
        <v>#N/A</v>
      </c>
      <c r="W454" s="67" t="e">
        <f>VLOOKUP($X454,Vector!$A:$I,9,0)</f>
        <v>#N/A</v>
      </c>
      <c r="X454" s="13" t="str">
        <f t="shared" si="23"/>
        <v/>
      </c>
    </row>
    <row r="455" spans="10:24" x14ac:dyDescent="0.25">
      <c r="J455" s="59" t="e">
        <f>+VLOOKUP($X455,Vector!$A:$P,4,0)-$A455</f>
        <v>#N/A</v>
      </c>
      <c r="K455" s="59" t="e">
        <f>+VLOOKUP($X455,Vector!$A:$P,2,0)</f>
        <v>#N/A</v>
      </c>
      <c r="L455" s="59" t="e">
        <f>VLOOKUP(VLOOKUP($X455,Vector!$A:$P,5,0),Catalogos!K:L,2,0)</f>
        <v>#N/A</v>
      </c>
      <c r="M455" s="55" t="str">
        <f>IFERROR(VLOOKUP($F455,Catalogos!$A:$B,2,0),"VII")</f>
        <v>VII</v>
      </c>
      <c r="N455" s="58" t="e">
        <f>VLOOKUP(MIN(IFERROR(VLOOKUP(T455,Catalogos!$F:$G,2,0),200),IFERROR(VLOOKUP(U455,Catalogos!$F:$G,2,0),200),IFERROR(VLOOKUP(V455,Catalogos!$F:$G,2,0),200),IFERROR(VLOOKUP(W455,Catalogos!$F:$G,2,0),200)),Catalogos!$G$30:$H$57,2,0)</f>
        <v>#N/A</v>
      </c>
      <c r="O455" s="55" t="e">
        <f>VLOOKUP($F455,Catalogos!$A:$C,3,0)</f>
        <v>#N/A</v>
      </c>
      <c r="P455" s="14" t="e">
        <f t="shared" si="20"/>
        <v>#N/A</v>
      </c>
      <c r="Q455" s="20">
        <f t="shared" si="21"/>
        <v>0</v>
      </c>
      <c r="R455" s="20" t="e">
        <f t="shared" si="22"/>
        <v>#N/A</v>
      </c>
      <c r="S455" s="20" t="s">
        <v>194</v>
      </c>
      <c r="T455" s="67" t="e">
        <f>VLOOKUP($X455,Vector!$A:$I,6,0)</f>
        <v>#N/A</v>
      </c>
      <c r="U455" s="67" t="e">
        <f>VLOOKUP($X455,Vector!$A:$I,7,0)</f>
        <v>#N/A</v>
      </c>
      <c r="V455" s="67" t="e">
        <f>VLOOKUP($X455,Vector!$A:$I,8,0)</f>
        <v>#N/A</v>
      </c>
      <c r="W455" s="67" t="e">
        <f>VLOOKUP($X455,Vector!$A:$I,9,0)</f>
        <v>#N/A</v>
      </c>
      <c r="X455" s="13" t="str">
        <f t="shared" si="23"/>
        <v/>
      </c>
    </row>
    <row r="456" spans="10:24" x14ac:dyDescent="0.25">
      <c r="J456" s="59" t="e">
        <f>+VLOOKUP($X456,Vector!$A:$P,4,0)-$A456</f>
        <v>#N/A</v>
      </c>
      <c r="K456" s="59" t="e">
        <f>+VLOOKUP($X456,Vector!$A:$P,2,0)</f>
        <v>#N/A</v>
      </c>
      <c r="L456" s="59" t="e">
        <f>VLOOKUP(VLOOKUP($X456,Vector!$A:$P,5,0),Catalogos!K:L,2,0)</f>
        <v>#N/A</v>
      </c>
      <c r="M456" s="55" t="str">
        <f>IFERROR(VLOOKUP($F456,Catalogos!$A:$B,2,0),"VII")</f>
        <v>VII</v>
      </c>
      <c r="N456" s="58" t="e">
        <f>VLOOKUP(MIN(IFERROR(VLOOKUP(T456,Catalogos!$F:$G,2,0),200),IFERROR(VLOOKUP(U456,Catalogos!$F:$G,2,0),200),IFERROR(VLOOKUP(V456,Catalogos!$F:$G,2,0),200),IFERROR(VLOOKUP(W456,Catalogos!$F:$G,2,0),200)),Catalogos!$G$30:$H$57,2,0)</f>
        <v>#N/A</v>
      </c>
      <c r="O456" s="55" t="e">
        <f>VLOOKUP($F456,Catalogos!$A:$C,3,0)</f>
        <v>#N/A</v>
      </c>
      <c r="P456" s="14" t="e">
        <f t="shared" si="20"/>
        <v>#N/A</v>
      </c>
      <c r="Q456" s="20">
        <f t="shared" si="21"/>
        <v>0</v>
      </c>
      <c r="R456" s="20" t="e">
        <f t="shared" si="22"/>
        <v>#N/A</v>
      </c>
      <c r="S456" s="20" t="s">
        <v>194</v>
      </c>
      <c r="T456" s="67" t="e">
        <f>VLOOKUP($X456,Vector!$A:$I,6,0)</f>
        <v>#N/A</v>
      </c>
      <c r="U456" s="67" t="e">
        <f>VLOOKUP($X456,Vector!$A:$I,7,0)</f>
        <v>#N/A</v>
      </c>
      <c r="V456" s="67" t="e">
        <f>VLOOKUP($X456,Vector!$A:$I,8,0)</f>
        <v>#N/A</v>
      </c>
      <c r="W456" s="67" t="e">
        <f>VLOOKUP($X456,Vector!$A:$I,9,0)</f>
        <v>#N/A</v>
      </c>
      <c r="X456" s="13" t="str">
        <f t="shared" si="23"/>
        <v/>
      </c>
    </row>
    <row r="457" spans="10:24" x14ac:dyDescent="0.25">
      <c r="J457" s="59" t="e">
        <f>+VLOOKUP($X457,Vector!$A:$P,4,0)-$A457</f>
        <v>#N/A</v>
      </c>
      <c r="K457" s="59" t="e">
        <f>+VLOOKUP($X457,Vector!$A:$P,2,0)</f>
        <v>#N/A</v>
      </c>
      <c r="L457" s="59" t="e">
        <f>VLOOKUP(VLOOKUP($X457,Vector!$A:$P,5,0),Catalogos!K:L,2,0)</f>
        <v>#N/A</v>
      </c>
      <c r="M457" s="55" t="str">
        <f>IFERROR(VLOOKUP($F457,Catalogos!$A:$B,2,0),"VII")</f>
        <v>VII</v>
      </c>
      <c r="N457" s="58" t="e">
        <f>VLOOKUP(MIN(IFERROR(VLOOKUP(T457,Catalogos!$F:$G,2,0),200),IFERROR(VLOOKUP(U457,Catalogos!$F:$G,2,0),200),IFERROR(VLOOKUP(V457,Catalogos!$F:$G,2,0),200),IFERROR(VLOOKUP(W457,Catalogos!$F:$G,2,0),200)),Catalogos!$G$30:$H$57,2,0)</f>
        <v>#N/A</v>
      </c>
      <c r="O457" s="55" t="e">
        <f>VLOOKUP($F457,Catalogos!$A:$C,3,0)</f>
        <v>#N/A</v>
      </c>
      <c r="P457" s="14" t="e">
        <f t="shared" si="20"/>
        <v>#N/A</v>
      </c>
      <c r="Q457" s="20">
        <f t="shared" si="21"/>
        <v>0</v>
      </c>
      <c r="R457" s="20" t="e">
        <f t="shared" si="22"/>
        <v>#N/A</v>
      </c>
      <c r="S457" s="20" t="s">
        <v>194</v>
      </c>
      <c r="T457" s="67" t="e">
        <f>VLOOKUP($X457,Vector!$A:$I,6,0)</f>
        <v>#N/A</v>
      </c>
      <c r="U457" s="67" t="e">
        <f>VLOOKUP($X457,Vector!$A:$I,7,0)</f>
        <v>#N/A</v>
      </c>
      <c r="V457" s="67" t="e">
        <f>VLOOKUP($X457,Vector!$A:$I,8,0)</f>
        <v>#N/A</v>
      </c>
      <c r="W457" s="67" t="e">
        <f>VLOOKUP($X457,Vector!$A:$I,9,0)</f>
        <v>#N/A</v>
      </c>
      <c r="X457" s="13" t="str">
        <f t="shared" si="23"/>
        <v/>
      </c>
    </row>
    <row r="458" spans="10:24" x14ac:dyDescent="0.25">
      <c r="J458" s="59" t="e">
        <f>+VLOOKUP($X458,Vector!$A:$P,4,0)-$A458</f>
        <v>#N/A</v>
      </c>
      <c r="K458" s="59" t="e">
        <f>+VLOOKUP($X458,Vector!$A:$P,2,0)</f>
        <v>#N/A</v>
      </c>
      <c r="L458" s="59" t="e">
        <f>VLOOKUP(VLOOKUP($X458,Vector!$A:$P,5,0),Catalogos!K:L,2,0)</f>
        <v>#N/A</v>
      </c>
      <c r="M458" s="55" t="str">
        <f>IFERROR(VLOOKUP($F458,Catalogos!$A:$B,2,0),"VII")</f>
        <v>VII</v>
      </c>
      <c r="N458" s="58" t="e">
        <f>VLOOKUP(MIN(IFERROR(VLOOKUP(T458,Catalogos!$F:$G,2,0),200),IFERROR(VLOOKUP(U458,Catalogos!$F:$G,2,0),200),IFERROR(VLOOKUP(V458,Catalogos!$F:$G,2,0),200),IFERROR(VLOOKUP(W458,Catalogos!$F:$G,2,0),200)),Catalogos!$G$30:$H$57,2,0)</f>
        <v>#N/A</v>
      </c>
      <c r="O458" s="55" t="e">
        <f>VLOOKUP($F458,Catalogos!$A:$C,3,0)</f>
        <v>#N/A</v>
      </c>
      <c r="P458" s="14" t="e">
        <f t="shared" si="20"/>
        <v>#N/A</v>
      </c>
      <c r="Q458" s="20">
        <f t="shared" si="21"/>
        <v>0</v>
      </c>
      <c r="R458" s="20" t="e">
        <f t="shared" si="22"/>
        <v>#N/A</v>
      </c>
      <c r="S458" s="20" t="s">
        <v>194</v>
      </c>
      <c r="T458" s="67" t="e">
        <f>VLOOKUP($X458,Vector!$A:$I,6,0)</f>
        <v>#N/A</v>
      </c>
      <c r="U458" s="67" t="e">
        <f>VLOOKUP($X458,Vector!$A:$I,7,0)</f>
        <v>#N/A</v>
      </c>
      <c r="V458" s="67" t="e">
        <f>VLOOKUP($X458,Vector!$A:$I,8,0)</f>
        <v>#N/A</v>
      </c>
      <c r="W458" s="67" t="e">
        <f>VLOOKUP($X458,Vector!$A:$I,9,0)</f>
        <v>#N/A</v>
      </c>
      <c r="X458" s="13" t="str">
        <f t="shared" si="23"/>
        <v/>
      </c>
    </row>
    <row r="459" spans="10:24" x14ac:dyDescent="0.25">
      <c r="J459" s="59" t="e">
        <f>+VLOOKUP($X459,Vector!$A:$P,4,0)-$A459</f>
        <v>#N/A</v>
      </c>
      <c r="K459" s="59" t="e">
        <f>+VLOOKUP($X459,Vector!$A:$P,2,0)</f>
        <v>#N/A</v>
      </c>
      <c r="L459" s="59" t="e">
        <f>VLOOKUP(VLOOKUP($X459,Vector!$A:$P,5,0),Catalogos!K:L,2,0)</f>
        <v>#N/A</v>
      </c>
      <c r="M459" s="55" t="str">
        <f>IFERROR(VLOOKUP($F459,Catalogos!$A:$B,2,0),"VII")</f>
        <v>VII</v>
      </c>
      <c r="N459" s="58" t="e">
        <f>VLOOKUP(MIN(IFERROR(VLOOKUP(T459,Catalogos!$F:$G,2,0),200),IFERROR(VLOOKUP(U459,Catalogos!$F:$G,2,0),200),IFERROR(VLOOKUP(V459,Catalogos!$F:$G,2,0),200),IFERROR(VLOOKUP(W459,Catalogos!$F:$G,2,0),200)),Catalogos!$G$30:$H$57,2,0)</f>
        <v>#N/A</v>
      </c>
      <c r="O459" s="55" t="e">
        <f>VLOOKUP($F459,Catalogos!$A:$C,3,0)</f>
        <v>#N/A</v>
      </c>
      <c r="P459" s="14" t="e">
        <f t="shared" si="20"/>
        <v>#N/A</v>
      </c>
      <c r="Q459" s="20">
        <f t="shared" si="21"/>
        <v>0</v>
      </c>
      <c r="R459" s="20" t="e">
        <f t="shared" si="22"/>
        <v>#N/A</v>
      </c>
      <c r="S459" s="20" t="s">
        <v>194</v>
      </c>
      <c r="T459" s="67" t="e">
        <f>VLOOKUP($X459,Vector!$A:$I,6,0)</f>
        <v>#N/A</v>
      </c>
      <c r="U459" s="67" t="e">
        <f>VLOOKUP($X459,Vector!$A:$I,7,0)</f>
        <v>#N/A</v>
      </c>
      <c r="V459" s="67" t="e">
        <f>VLOOKUP($X459,Vector!$A:$I,8,0)</f>
        <v>#N/A</v>
      </c>
      <c r="W459" s="67" t="e">
        <f>VLOOKUP($X459,Vector!$A:$I,9,0)</f>
        <v>#N/A</v>
      </c>
      <c r="X459" s="13" t="str">
        <f t="shared" si="23"/>
        <v/>
      </c>
    </row>
    <row r="460" spans="10:24" x14ac:dyDescent="0.25">
      <c r="J460" s="59" t="e">
        <f>+VLOOKUP($X460,Vector!$A:$P,4,0)-$A460</f>
        <v>#N/A</v>
      </c>
      <c r="K460" s="59" t="e">
        <f>+VLOOKUP($X460,Vector!$A:$P,2,0)</f>
        <v>#N/A</v>
      </c>
      <c r="L460" s="59" t="e">
        <f>VLOOKUP(VLOOKUP($X460,Vector!$A:$P,5,0),Catalogos!K:L,2,0)</f>
        <v>#N/A</v>
      </c>
      <c r="M460" s="55" t="str">
        <f>IFERROR(VLOOKUP($F460,Catalogos!$A:$B,2,0),"VII")</f>
        <v>VII</v>
      </c>
      <c r="N460" s="58" t="e">
        <f>VLOOKUP(MIN(IFERROR(VLOOKUP(T460,Catalogos!$F:$G,2,0),200),IFERROR(VLOOKUP(U460,Catalogos!$F:$G,2,0),200),IFERROR(VLOOKUP(V460,Catalogos!$F:$G,2,0),200),IFERROR(VLOOKUP(W460,Catalogos!$F:$G,2,0),200)),Catalogos!$G$30:$H$57,2,0)</f>
        <v>#N/A</v>
      </c>
      <c r="O460" s="55" t="e">
        <f>VLOOKUP($F460,Catalogos!$A:$C,3,0)</f>
        <v>#N/A</v>
      </c>
      <c r="P460" s="14" t="e">
        <f t="shared" si="20"/>
        <v>#N/A</v>
      </c>
      <c r="Q460" s="20">
        <f t="shared" si="21"/>
        <v>0</v>
      </c>
      <c r="R460" s="20" t="e">
        <f t="shared" si="22"/>
        <v>#N/A</v>
      </c>
      <c r="S460" s="20" t="s">
        <v>194</v>
      </c>
      <c r="T460" s="67" t="e">
        <f>VLOOKUP($X460,Vector!$A:$I,6,0)</f>
        <v>#N/A</v>
      </c>
      <c r="U460" s="67" t="e">
        <f>VLOOKUP($X460,Vector!$A:$I,7,0)</f>
        <v>#N/A</v>
      </c>
      <c r="V460" s="67" t="e">
        <f>VLOOKUP($X460,Vector!$A:$I,8,0)</f>
        <v>#N/A</v>
      </c>
      <c r="W460" s="67" t="e">
        <f>VLOOKUP($X460,Vector!$A:$I,9,0)</f>
        <v>#N/A</v>
      </c>
      <c r="X460" s="13" t="str">
        <f t="shared" si="23"/>
        <v/>
      </c>
    </row>
    <row r="461" spans="10:24" x14ac:dyDescent="0.25">
      <c r="J461" s="59" t="e">
        <f>+VLOOKUP($X461,Vector!$A:$P,4,0)-$A461</f>
        <v>#N/A</v>
      </c>
      <c r="K461" s="59" t="e">
        <f>+VLOOKUP($X461,Vector!$A:$P,2,0)</f>
        <v>#N/A</v>
      </c>
      <c r="L461" s="59" t="e">
        <f>VLOOKUP(VLOOKUP($X461,Vector!$A:$P,5,0),Catalogos!K:L,2,0)</f>
        <v>#N/A</v>
      </c>
      <c r="M461" s="55" t="str">
        <f>IFERROR(VLOOKUP($F461,Catalogos!$A:$B,2,0),"VII")</f>
        <v>VII</v>
      </c>
      <c r="N461" s="58" t="e">
        <f>VLOOKUP(MIN(IFERROR(VLOOKUP(T461,Catalogos!$F:$G,2,0),200),IFERROR(VLOOKUP(U461,Catalogos!$F:$G,2,0),200),IFERROR(VLOOKUP(V461,Catalogos!$F:$G,2,0),200),IFERROR(VLOOKUP(W461,Catalogos!$F:$G,2,0),200)),Catalogos!$G$30:$H$57,2,0)</f>
        <v>#N/A</v>
      </c>
      <c r="O461" s="55" t="e">
        <f>VLOOKUP($F461,Catalogos!$A:$C,3,0)</f>
        <v>#N/A</v>
      </c>
      <c r="P461" s="14" t="e">
        <f t="shared" si="20"/>
        <v>#N/A</v>
      </c>
      <c r="Q461" s="20">
        <f t="shared" si="21"/>
        <v>0</v>
      </c>
      <c r="R461" s="20" t="e">
        <f t="shared" si="22"/>
        <v>#N/A</v>
      </c>
      <c r="S461" s="20" t="s">
        <v>194</v>
      </c>
      <c r="T461" s="67" t="e">
        <f>VLOOKUP($X461,Vector!$A:$I,6,0)</f>
        <v>#N/A</v>
      </c>
      <c r="U461" s="67" t="e">
        <f>VLOOKUP($X461,Vector!$A:$I,7,0)</f>
        <v>#N/A</v>
      </c>
      <c r="V461" s="67" t="e">
        <f>VLOOKUP($X461,Vector!$A:$I,8,0)</f>
        <v>#N/A</v>
      </c>
      <c r="W461" s="67" t="e">
        <f>VLOOKUP($X461,Vector!$A:$I,9,0)</f>
        <v>#N/A</v>
      </c>
      <c r="X461" s="13" t="str">
        <f t="shared" si="23"/>
        <v/>
      </c>
    </row>
    <row r="462" spans="10:24" x14ac:dyDescent="0.25">
      <c r="J462" s="59" t="e">
        <f>+VLOOKUP($X462,Vector!$A:$P,4,0)-$A462</f>
        <v>#N/A</v>
      </c>
      <c r="K462" s="59" t="e">
        <f>+VLOOKUP($X462,Vector!$A:$P,2,0)</f>
        <v>#N/A</v>
      </c>
      <c r="L462" s="59" t="e">
        <f>VLOOKUP(VLOOKUP($X462,Vector!$A:$P,5,0),Catalogos!K:L,2,0)</f>
        <v>#N/A</v>
      </c>
      <c r="M462" s="55" t="str">
        <f>IFERROR(VLOOKUP($F462,Catalogos!$A:$B,2,0),"VII")</f>
        <v>VII</v>
      </c>
      <c r="N462" s="58" t="e">
        <f>VLOOKUP(MIN(IFERROR(VLOOKUP(T462,Catalogos!$F:$G,2,0),200),IFERROR(VLOOKUP(U462,Catalogos!$F:$G,2,0),200),IFERROR(VLOOKUP(V462,Catalogos!$F:$G,2,0),200),IFERROR(VLOOKUP(W462,Catalogos!$F:$G,2,0),200)),Catalogos!$G$30:$H$57,2,0)</f>
        <v>#N/A</v>
      </c>
      <c r="O462" s="55" t="e">
        <f>VLOOKUP($F462,Catalogos!$A:$C,3,0)</f>
        <v>#N/A</v>
      </c>
      <c r="P462" s="14" t="e">
        <f t="shared" si="20"/>
        <v>#N/A</v>
      </c>
      <c r="Q462" s="20">
        <f t="shared" si="21"/>
        <v>0</v>
      </c>
      <c r="R462" s="20" t="e">
        <f t="shared" si="22"/>
        <v>#N/A</v>
      </c>
      <c r="S462" s="20" t="s">
        <v>194</v>
      </c>
      <c r="T462" s="67" t="e">
        <f>VLOOKUP($X462,Vector!$A:$I,6,0)</f>
        <v>#N/A</v>
      </c>
      <c r="U462" s="67" t="e">
        <f>VLOOKUP($X462,Vector!$A:$I,7,0)</f>
        <v>#N/A</v>
      </c>
      <c r="V462" s="67" t="e">
        <f>VLOOKUP($X462,Vector!$A:$I,8,0)</f>
        <v>#N/A</v>
      </c>
      <c r="W462" s="67" t="e">
        <f>VLOOKUP($X462,Vector!$A:$I,9,0)</f>
        <v>#N/A</v>
      </c>
      <c r="X462" s="13" t="str">
        <f t="shared" si="23"/>
        <v/>
      </c>
    </row>
    <row r="463" spans="10:24" x14ac:dyDescent="0.25">
      <c r="J463" s="59" t="e">
        <f>+VLOOKUP($X463,Vector!$A:$P,4,0)-$A463</f>
        <v>#N/A</v>
      </c>
      <c r="K463" s="59" t="e">
        <f>+VLOOKUP($X463,Vector!$A:$P,2,0)</f>
        <v>#N/A</v>
      </c>
      <c r="L463" s="59" t="e">
        <f>VLOOKUP(VLOOKUP($X463,Vector!$A:$P,5,0),Catalogos!K:L,2,0)</f>
        <v>#N/A</v>
      </c>
      <c r="M463" s="55" t="str">
        <f>IFERROR(VLOOKUP($F463,Catalogos!$A:$B,2,0),"VII")</f>
        <v>VII</v>
      </c>
      <c r="N463" s="58" t="e">
        <f>VLOOKUP(MIN(IFERROR(VLOOKUP(T463,Catalogos!$F:$G,2,0),200),IFERROR(VLOOKUP(U463,Catalogos!$F:$G,2,0),200),IFERROR(VLOOKUP(V463,Catalogos!$F:$G,2,0),200),IFERROR(VLOOKUP(W463,Catalogos!$F:$G,2,0),200)),Catalogos!$G$30:$H$57,2,0)</f>
        <v>#N/A</v>
      </c>
      <c r="O463" s="55" t="e">
        <f>VLOOKUP($F463,Catalogos!$A:$C,3,0)</f>
        <v>#N/A</v>
      </c>
      <c r="P463" s="14" t="e">
        <f t="shared" si="20"/>
        <v>#N/A</v>
      </c>
      <c r="Q463" s="20">
        <f t="shared" si="21"/>
        <v>0</v>
      </c>
      <c r="R463" s="20" t="e">
        <f t="shared" si="22"/>
        <v>#N/A</v>
      </c>
      <c r="S463" s="20" t="s">
        <v>194</v>
      </c>
      <c r="T463" s="67" t="e">
        <f>VLOOKUP($X463,Vector!$A:$I,6,0)</f>
        <v>#N/A</v>
      </c>
      <c r="U463" s="67" t="e">
        <f>VLOOKUP($X463,Vector!$A:$I,7,0)</f>
        <v>#N/A</v>
      </c>
      <c r="V463" s="67" t="e">
        <f>VLOOKUP($X463,Vector!$A:$I,8,0)</f>
        <v>#N/A</v>
      </c>
      <c r="W463" s="67" t="e">
        <f>VLOOKUP($X463,Vector!$A:$I,9,0)</f>
        <v>#N/A</v>
      </c>
      <c r="X463" s="13" t="str">
        <f t="shared" si="23"/>
        <v/>
      </c>
    </row>
    <row r="464" spans="10:24" x14ac:dyDescent="0.25">
      <c r="J464" s="59" t="e">
        <f>+VLOOKUP($X464,Vector!$A:$P,4,0)-$A464</f>
        <v>#N/A</v>
      </c>
      <c r="K464" s="59" t="e">
        <f>+VLOOKUP($X464,Vector!$A:$P,2,0)</f>
        <v>#N/A</v>
      </c>
      <c r="L464" s="59" t="e">
        <f>VLOOKUP(VLOOKUP($X464,Vector!$A:$P,5,0),Catalogos!K:L,2,0)</f>
        <v>#N/A</v>
      </c>
      <c r="M464" s="55" t="str">
        <f>IFERROR(VLOOKUP($F464,Catalogos!$A:$B,2,0),"VII")</f>
        <v>VII</v>
      </c>
      <c r="N464" s="58" t="e">
        <f>VLOOKUP(MIN(IFERROR(VLOOKUP(T464,Catalogos!$F:$G,2,0),200),IFERROR(VLOOKUP(U464,Catalogos!$F:$G,2,0),200),IFERROR(VLOOKUP(V464,Catalogos!$F:$G,2,0),200),IFERROR(VLOOKUP(W464,Catalogos!$F:$G,2,0),200)),Catalogos!$G$30:$H$57,2,0)</f>
        <v>#N/A</v>
      </c>
      <c r="O464" s="55" t="e">
        <f>VLOOKUP($F464,Catalogos!$A:$C,3,0)</f>
        <v>#N/A</v>
      </c>
      <c r="P464" s="14" t="e">
        <f t="shared" si="20"/>
        <v>#N/A</v>
      </c>
      <c r="Q464" s="20">
        <f t="shared" si="21"/>
        <v>0</v>
      </c>
      <c r="R464" s="20" t="e">
        <f t="shared" si="22"/>
        <v>#N/A</v>
      </c>
      <c r="S464" s="20" t="s">
        <v>194</v>
      </c>
      <c r="T464" s="67" t="e">
        <f>VLOOKUP($X464,Vector!$A:$I,6,0)</f>
        <v>#N/A</v>
      </c>
      <c r="U464" s="67" t="e">
        <f>VLOOKUP($X464,Vector!$A:$I,7,0)</f>
        <v>#N/A</v>
      </c>
      <c r="V464" s="67" t="e">
        <f>VLOOKUP($X464,Vector!$A:$I,8,0)</f>
        <v>#N/A</v>
      </c>
      <c r="W464" s="67" t="e">
        <f>VLOOKUP($X464,Vector!$A:$I,9,0)</f>
        <v>#N/A</v>
      </c>
      <c r="X464" s="13" t="str">
        <f t="shared" si="23"/>
        <v/>
      </c>
    </row>
    <row r="465" spans="10:24" x14ac:dyDescent="0.25">
      <c r="J465" s="59" t="e">
        <f>+VLOOKUP($X465,Vector!$A:$P,4,0)-$A465</f>
        <v>#N/A</v>
      </c>
      <c r="K465" s="59" t="e">
        <f>+VLOOKUP($X465,Vector!$A:$P,2,0)</f>
        <v>#N/A</v>
      </c>
      <c r="L465" s="59" t="e">
        <f>VLOOKUP(VLOOKUP($X465,Vector!$A:$P,5,0),Catalogos!K:L,2,0)</f>
        <v>#N/A</v>
      </c>
      <c r="M465" s="55" t="str">
        <f>IFERROR(VLOOKUP($F465,Catalogos!$A:$B,2,0),"VII")</f>
        <v>VII</v>
      </c>
      <c r="N465" s="58" t="e">
        <f>VLOOKUP(MIN(IFERROR(VLOOKUP(T465,Catalogos!$F:$G,2,0),200),IFERROR(VLOOKUP(U465,Catalogos!$F:$G,2,0),200),IFERROR(VLOOKUP(V465,Catalogos!$F:$G,2,0),200),IFERROR(VLOOKUP(W465,Catalogos!$F:$G,2,0),200)),Catalogos!$G$30:$H$57,2,0)</f>
        <v>#N/A</v>
      </c>
      <c r="O465" s="55" t="e">
        <f>VLOOKUP($F465,Catalogos!$A:$C,3,0)</f>
        <v>#N/A</v>
      </c>
      <c r="P465" s="14" t="e">
        <f t="shared" si="20"/>
        <v>#N/A</v>
      </c>
      <c r="Q465" s="20">
        <f t="shared" si="21"/>
        <v>0</v>
      </c>
      <c r="R465" s="20" t="e">
        <f t="shared" si="22"/>
        <v>#N/A</v>
      </c>
      <c r="S465" s="20" t="s">
        <v>194</v>
      </c>
      <c r="T465" s="67" t="e">
        <f>VLOOKUP($X465,Vector!$A:$I,6,0)</f>
        <v>#N/A</v>
      </c>
      <c r="U465" s="67" t="e">
        <f>VLOOKUP($X465,Vector!$A:$I,7,0)</f>
        <v>#N/A</v>
      </c>
      <c r="V465" s="67" t="e">
        <f>VLOOKUP($X465,Vector!$A:$I,8,0)</f>
        <v>#N/A</v>
      </c>
      <c r="W465" s="67" t="e">
        <f>VLOOKUP($X465,Vector!$A:$I,9,0)</f>
        <v>#N/A</v>
      </c>
      <c r="X465" s="13" t="str">
        <f t="shared" si="23"/>
        <v/>
      </c>
    </row>
    <row r="466" spans="10:24" x14ac:dyDescent="0.25">
      <c r="J466" s="59" t="e">
        <f>+VLOOKUP($X466,Vector!$A:$P,4,0)-$A466</f>
        <v>#N/A</v>
      </c>
      <c r="K466" s="59" t="e">
        <f>+VLOOKUP($X466,Vector!$A:$P,2,0)</f>
        <v>#N/A</v>
      </c>
      <c r="L466" s="59" t="e">
        <f>VLOOKUP(VLOOKUP($X466,Vector!$A:$P,5,0),Catalogos!K:L,2,0)</f>
        <v>#N/A</v>
      </c>
      <c r="M466" s="55" t="str">
        <f>IFERROR(VLOOKUP($F466,Catalogos!$A:$B,2,0),"VII")</f>
        <v>VII</v>
      </c>
      <c r="N466" s="58" t="e">
        <f>VLOOKUP(MIN(IFERROR(VLOOKUP(T466,Catalogos!$F:$G,2,0),200),IFERROR(VLOOKUP(U466,Catalogos!$F:$G,2,0),200),IFERROR(VLOOKUP(V466,Catalogos!$F:$G,2,0),200),IFERROR(VLOOKUP(W466,Catalogos!$F:$G,2,0),200)),Catalogos!$G$30:$H$57,2,0)</f>
        <v>#N/A</v>
      </c>
      <c r="O466" s="55" t="e">
        <f>VLOOKUP($F466,Catalogos!$A:$C,3,0)</f>
        <v>#N/A</v>
      </c>
      <c r="P466" s="14" t="e">
        <f t="shared" si="20"/>
        <v>#N/A</v>
      </c>
      <c r="Q466" s="20">
        <f t="shared" si="21"/>
        <v>0</v>
      </c>
      <c r="R466" s="20" t="e">
        <f t="shared" si="22"/>
        <v>#N/A</v>
      </c>
      <c r="S466" s="20" t="s">
        <v>194</v>
      </c>
      <c r="T466" s="67" t="e">
        <f>VLOOKUP($X466,Vector!$A:$I,6,0)</f>
        <v>#N/A</v>
      </c>
      <c r="U466" s="67" t="e">
        <f>VLOOKUP($X466,Vector!$A:$I,7,0)</f>
        <v>#N/A</v>
      </c>
      <c r="V466" s="67" t="e">
        <f>VLOOKUP($X466,Vector!$A:$I,8,0)</f>
        <v>#N/A</v>
      </c>
      <c r="W466" s="67" t="e">
        <f>VLOOKUP($X466,Vector!$A:$I,9,0)</f>
        <v>#N/A</v>
      </c>
      <c r="X466" s="13" t="str">
        <f t="shared" si="23"/>
        <v/>
      </c>
    </row>
    <row r="467" spans="10:24" x14ac:dyDescent="0.25">
      <c r="J467" s="59" t="e">
        <f>+VLOOKUP($X467,Vector!$A:$P,4,0)-$A467</f>
        <v>#N/A</v>
      </c>
      <c r="K467" s="59" t="e">
        <f>+VLOOKUP($X467,Vector!$A:$P,2,0)</f>
        <v>#N/A</v>
      </c>
      <c r="L467" s="59" t="e">
        <f>VLOOKUP(VLOOKUP($X467,Vector!$A:$P,5,0),Catalogos!K:L,2,0)</f>
        <v>#N/A</v>
      </c>
      <c r="M467" s="55" t="str">
        <f>IFERROR(VLOOKUP($F467,Catalogos!$A:$B,2,0),"VII")</f>
        <v>VII</v>
      </c>
      <c r="N467" s="58" t="e">
        <f>VLOOKUP(MIN(IFERROR(VLOOKUP(T467,Catalogos!$F:$G,2,0),200),IFERROR(VLOOKUP(U467,Catalogos!$F:$G,2,0),200),IFERROR(VLOOKUP(V467,Catalogos!$F:$G,2,0),200),IFERROR(VLOOKUP(W467,Catalogos!$F:$G,2,0),200)),Catalogos!$G$30:$H$57,2,0)</f>
        <v>#N/A</v>
      </c>
      <c r="O467" s="55" t="e">
        <f>VLOOKUP($F467,Catalogos!$A:$C,3,0)</f>
        <v>#N/A</v>
      </c>
      <c r="P467" s="14" t="e">
        <f t="shared" si="20"/>
        <v>#N/A</v>
      </c>
      <c r="Q467" s="20">
        <f t="shared" si="21"/>
        <v>0</v>
      </c>
      <c r="R467" s="20" t="e">
        <f t="shared" si="22"/>
        <v>#N/A</v>
      </c>
      <c r="S467" s="20" t="s">
        <v>194</v>
      </c>
      <c r="T467" s="67" t="e">
        <f>VLOOKUP($X467,Vector!$A:$I,6,0)</f>
        <v>#N/A</v>
      </c>
      <c r="U467" s="67" t="e">
        <f>VLOOKUP($X467,Vector!$A:$I,7,0)</f>
        <v>#N/A</v>
      </c>
      <c r="V467" s="67" t="e">
        <f>VLOOKUP($X467,Vector!$A:$I,8,0)</f>
        <v>#N/A</v>
      </c>
      <c r="W467" s="67" t="e">
        <f>VLOOKUP($X467,Vector!$A:$I,9,0)</f>
        <v>#N/A</v>
      </c>
      <c r="X467" s="13" t="str">
        <f t="shared" si="23"/>
        <v/>
      </c>
    </row>
    <row r="468" spans="10:24" x14ac:dyDescent="0.25">
      <c r="J468" s="59" t="e">
        <f>+VLOOKUP($X468,Vector!$A:$P,4,0)-$A468</f>
        <v>#N/A</v>
      </c>
      <c r="K468" s="59" t="e">
        <f>+VLOOKUP($X468,Vector!$A:$P,2,0)</f>
        <v>#N/A</v>
      </c>
      <c r="L468" s="59" t="e">
        <f>VLOOKUP(VLOOKUP($X468,Vector!$A:$P,5,0),Catalogos!K:L,2,0)</f>
        <v>#N/A</v>
      </c>
      <c r="M468" s="55" t="str">
        <f>IFERROR(VLOOKUP($F468,Catalogos!$A:$B,2,0),"VII")</f>
        <v>VII</v>
      </c>
      <c r="N468" s="58" t="e">
        <f>VLOOKUP(MIN(IFERROR(VLOOKUP(T468,Catalogos!$F:$G,2,0),200),IFERROR(VLOOKUP(U468,Catalogos!$F:$G,2,0),200),IFERROR(VLOOKUP(V468,Catalogos!$F:$G,2,0),200),IFERROR(VLOOKUP(W468,Catalogos!$F:$G,2,0),200)),Catalogos!$G$30:$H$57,2,0)</f>
        <v>#N/A</v>
      </c>
      <c r="O468" s="55" t="e">
        <f>VLOOKUP($F468,Catalogos!$A:$C,3,0)</f>
        <v>#N/A</v>
      </c>
      <c r="P468" s="14" t="e">
        <f t="shared" si="20"/>
        <v>#N/A</v>
      </c>
      <c r="Q468" s="20">
        <f t="shared" si="21"/>
        <v>0</v>
      </c>
      <c r="R468" s="20" t="e">
        <f t="shared" si="22"/>
        <v>#N/A</v>
      </c>
      <c r="S468" s="20" t="s">
        <v>194</v>
      </c>
      <c r="T468" s="67" t="e">
        <f>VLOOKUP($X468,Vector!$A:$I,6,0)</f>
        <v>#N/A</v>
      </c>
      <c r="U468" s="67" t="e">
        <f>VLOOKUP($X468,Vector!$A:$I,7,0)</f>
        <v>#N/A</v>
      </c>
      <c r="V468" s="67" t="e">
        <f>VLOOKUP($X468,Vector!$A:$I,8,0)</f>
        <v>#N/A</v>
      </c>
      <c r="W468" s="67" t="e">
        <f>VLOOKUP($X468,Vector!$A:$I,9,0)</f>
        <v>#N/A</v>
      </c>
      <c r="X468" s="13" t="str">
        <f t="shared" si="23"/>
        <v/>
      </c>
    </row>
    <row r="469" spans="10:24" x14ac:dyDescent="0.25">
      <c r="J469" s="59" t="e">
        <f>+VLOOKUP($X469,Vector!$A:$P,4,0)-$A469</f>
        <v>#N/A</v>
      </c>
      <c r="K469" s="59" t="e">
        <f>+VLOOKUP($X469,Vector!$A:$P,2,0)</f>
        <v>#N/A</v>
      </c>
      <c r="L469" s="59" t="e">
        <f>VLOOKUP(VLOOKUP($X469,Vector!$A:$P,5,0),Catalogos!K:L,2,0)</f>
        <v>#N/A</v>
      </c>
      <c r="M469" s="55" t="str">
        <f>IFERROR(VLOOKUP($F469,Catalogos!$A:$B,2,0),"VII")</f>
        <v>VII</v>
      </c>
      <c r="N469" s="58" t="e">
        <f>VLOOKUP(MIN(IFERROR(VLOOKUP(T469,Catalogos!$F:$G,2,0),200),IFERROR(VLOOKUP(U469,Catalogos!$F:$G,2,0),200),IFERROR(VLOOKUP(V469,Catalogos!$F:$G,2,0),200),IFERROR(VLOOKUP(W469,Catalogos!$F:$G,2,0),200)),Catalogos!$G$30:$H$57,2,0)</f>
        <v>#N/A</v>
      </c>
      <c r="O469" s="55" t="e">
        <f>VLOOKUP($F469,Catalogos!$A:$C,3,0)</f>
        <v>#N/A</v>
      </c>
      <c r="P469" s="14" t="e">
        <f t="shared" si="20"/>
        <v>#N/A</v>
      </c>
      <c r="Q469" s="20">
        <f t="shared" si="21"/>
        <v>0</v>
      </c>
      <c r="R469" s="20" t="e">
        <f t="shared" si="22"/>
        <v>#N/A</v>
      </c>
      <c r="S469" s="20" t="s">
        <v>194</v>
      </c>
      <c r="T469" s="67" t="e">
        <f>VLOOKUP($X469,Vector!$A:$I,6,0)</f>
        <v>#N/A</v>
      </c>
      <c r="U469" s="67" t="e">
        <f>VLOOKUP($X469,Vector!$A:$I,7,0)</f>
        <v>#N/A</v>
      </c>
      <c r="V469" s="67" t="e">
        <f>VLOOKUP($X469,Vector!$A:$I,8,0)</f>
        <v>#N/A</v>
      </c>
      <c r="W469" s="67" t="e">
        <f>VLOOKUP($X469,Vector!$A:$I,9,0)</f>
        <v>#N/A</v>
      </c>
      <c r="X469" s="13" t="str">
        <f t="shared" si="23"/>
        <v/>
      </c>
    </row>
    <row r="470" spans="10:24" x14ac:dyDescent="0.25">
      <c r="J470" s="59" t="e">
        <f>+VLOOKUP($X470,Vector!$A:$P,4,0)-$A470</f>
        <v>#N/A</v>
      </c>
      <c r="K470" s="59" t="e">
        <f>+VLOOKUP($X470,Vector!$A:$P,2,0)</f>
        <v>#N/A</v>
      </c>
      <c r="L470" s="59" t="e">
        <f>VLOOKUP(VLOOKUP($X470,Vector!$A:$P,5,0),Catalogos!K:L,2,0)</f>
        <v>#N/A</v>
      </c>
      <c r="M470" s="55" t="str">
        <f>IFERROR(VLOOKUP($F470,Catalogos!$A:$B,2,0),"VII")</f>
        <v>VII</v>
      </c>
      <c r="N470" s="58" t="e">
        <f>VLOOKUP(MIN(IFERROR(VLOOKUP(T470,Catalogos!$F:$G,2,0),200),IFERROR(VLOOKUP(U470,Catalogos!$F:$G,2,0),200),IFERROR(VLOOKUP(V470,Catalogos!$F:$G,2,0),200),IFERROR(VLOOKUP(W470,Catalogos!$F:$G,2,0),200)),Catalogos!$G$30:$H$57,2,0)</f>
        <v>#N/A</v>
      </c>
      <c r="O470" s="55" t="e">
        <f>VLOOKUP($F470,Catalogos!$A:$C,3,0)</f>
        <v>#N/A</v>
      </c>
      <c r="P470" s="14" t="e">
        <f t="shared" si="20"/>
        <v>#N/A</v>
      </c>
      <c r="Q470" s="20">
        <f t="shared" si="21"/>
        <v>0</v>
      </c>
      <c r="R470" s="20" t="e">
        <f t="shared" si="22"/>
        <v>#N/A</v>
      </c>
      <c r="S470" s="20" t="s">
        <v>194</v>
      </c>
      <c r="T470" s="67" t="e">
        <f>VLOOKUP($X470,Vector!$A:$I,6,0)</f>
        <v>#N/A</v>
      </c>
      <c r="U470" s="67" t="e">
        <f>VLOOKUP($X470,Vector!$A:$I,7,0)</f>
        <v>#N/A</v>
      </c>
      <c r="V470" s="67" t="e">
        <f>VLOOKUP($X470,Vector!$A:$I,8,0)</f>
        <v>#N/A</v>
      </c>
      <c r="W470" s="67" t="e">
        <f>VLOOKUP($X470,Vector!$A:$I,9,0)</f>
        <v>#N/A</v>
      </c>
      <c r="X470" s="13" t="str">
        <f t="shared" si="23"/>
        <v/>
      </c>
    </row>
    <row r="471" spans="10:24" x14ac:dyDescent="0.25">
      <c r="J471" s="59" t="e">
        <f>+VLOOKUP($X471,Vector!$A:$P,4,0)-$A471</f>
        <v>#N/A</v>
      </c>
      <c r="K471" s="59" t="e">
        <f>+VLOOKUP($X471,Vector!$A:$P,2,0)</f>
        <v>#N/A</v>
      </c>
      <c r="L471" s="59" t="e">
        <f>VLOOKUP(VLOOKUP($X471,Vector!$A:$P,5,0),Catalogos!K:L,2,0)</f>
        <v>#N/A</v>
      </c>
      <c r="M471" s="55" t="str">
        <f>IFERROR(VLOOKUP($F471,Catalogos!$A:$B,2,0),"VII")</f>
        <v>VII</v>
      </c>
      <c r="N471" s="58" t="e">
        <f>VLOOKUP(MIN(IFERROR(VLOOKUP(T471,Catalogos!$F:$G,2,0),200),IFERROR(VLOOKUP(U471,Catalogos!$F:$G,2,0),200),IFERROR(VLOOKUP(V471,Catalogos!$F:$G,2,0),200),IFERROR(VLOOKUP(W471,Catalogos!$F:$G,2,0),200)),Catalogos!$G$30:$H$57,2,0)</f>
        <v>#N/A</v>
      </c>
      <c r="O471" s="55" t="e">
        <f>VLOOKUP($F471,Catalogos!$A:$C,3,0)</f>
        <v>#N/A</v>
      </c>
      <c r="P471" s="14" t="e">
        <f t="shared" si="20"/>
        <v>#N/A</v>
      </c>
      <c r="Q471" s="20">
        <f t="shared" si="21"/>
        <v>0</v>
      </c>
      <c r="R471" s="20" t="e">
        <f t="shared" si="22"/>
        <v>#N/A</v>
      </c>
      <c r="S471" s="20" t="s">
        <v>194</v>
      </c>
      <c r="T471" s="67" t="e">
        <f>VLOOKUP($X471,Vector!$A:$I,6,0)</f>
        <v>#N/A</v>
      </c>
      <c r="U471" s="67" t="e">
        <f>VLOOKUP($X471,Vector!$A:$I,7,0)</f>
        <v>#N/A</v>
      </c>
      <c r="V471" s="67" t="e">
        <f>VLOOKUP($X471,Vector!$A:$I,8,0)</f>
        <v>#N/A</v>
      </c>
      <c r="W471" s="67" t="e">
        <f>VLOOKUP($X471,Vector!$A:$I,9,0)</f>
        <v>#N/A</v>
      </c>
      <c r="X471" s="13" t="str">
        <f t="shared" si="23"/>
        <v/>
      </c>
    </row>
    <row r="472" spans="10:24" x14ac:dyDescent="0.25">
      <c r="J472" s="59" t="e">
        <f>+VLOOKUP($X472,Vector!$A:$P,4,0)-$A472</f>
        <v>#N/A</v>
      </c>
      <c r="K472" s="59" t="e">
        <f>+VLOOKUP($X472,Vector!$A:$P,2,0)</f>
        <v>#N/A</v>
      </c>
      <c r="L472" s="59" t="e">
        <f>VLOOKUP(VLOOKUP($X472,Vector!$A:$P,5,0),Catalogos!K:L,2,0)</f>
        <v>#N/A</v>
      </c>
      <c r="M472" s="55" t="str">
        <f>IFERROR(VLOOKUP($F472,Catalogos!$A:$B,2,0),"VII")</f>
        <v>VII</v>
      </c>
      <c r="N472" s="58" t="e">
        <f>VLOOKUP(MIN(IFERROR(VLOOKUP(T472,Catalogos!$F:$G,2,0),200),IFERROR(VLOOKUP(U472,Catalogos!$F:$G,2,0),200),IFERROR(VLOOKUP(V472,Catalogos!$F:$G,2,0),200),IFERROR(VLOOKUP(W472,Catalogos!$F:$G,2,0),200)),Catalogos!$G$30:$H$57,2,0)</f>
        <v>#N/A</v>
      </c>
      <c r="O472" s="55" t="e">
        <f>VLOOKUP($F472,Catalogos!$A:$C,3,0)</f>
        <v>#N/A</v>
      </c>
      <c r="P472" s="14" t="e">
        <f t="shared" si="20"/>
        <v>#N/A</v>
      </c>
      <c r="Q472" s="20">
        <f t="shared" si="21"/>
        <v>0</v>
      </c>
      <c r="R472" s="20" t="e">
        <f t="shared" si="22"/>
        <v>#N/A</v>
      </c>
      <c r="S472" s="20" t="s">
        <v>194</v>
      </c>
      <c r="T472" s="67" t="e">
        <f>VLOOKUP($X472,Vector!$A:$I,6,0)</f>
        <v>#N/A</v>
      </c>
      <c r="U472" s="67" t="e">
        <f>VLOOKUP($X472,Vector!$A:$I,7,0)</f>
        <v>#N/A</v>
      </c>
      <c r="V472" s="67" t="e">
        <f>VLOOKUP($X472,Vector!$A:$I,8,0)</f>
        <v>#N/A</v>
      </c>
      <c r="W472" s="67" t="e">
        <f>VLOOKUP($X472,Vector!$A:$I,9,0)</f>
        <v>#N/A</v>
      </c>
      <c r="X472" s="13" t="str">
        <f t="shared" si="23"/>
        <v/>
      </c>
    </row>
    <row r="473" spans="10:24" x14ac:dyDescent="0.25">
      <c r="J473" s="59" t="e">
        <f>+VLOOKUP($X473,Vector!$A:$P,4,0)-$A473</f>
        <v>#N/A</v>
      </c>
      <c r="K473" s="59" t="e">
        <f>+VLOOKUP($X473,Vector!$A:$P,2,0)</f>
        <v>#N/A</v>
      </c>
      <c r="L473" s="59" t="e">
        <f>VLOOKUP(VLOOKUP($X473,Vector!$A:$P,5,0),Catalogos!K:L,2,0)</f>
        <v>#N/A</v>
      </c>
      <c r="M473" s="55" t="str">
        <f>IFERROR(VLOOKUP($F473,Catalogos!$A:$B,2,0),"VII")</f>
        <v>VII</v>
      </c>
      <c r="N473" s="58" t="e">
        <f>VLOOKUP(MIN(IFERROR(VLOOKUP(T473,Catalogos!$F:$G,2,0),200),IFERROR(VLOOKUP(U473,Catalogos!$F:$G,2,0),200),IFERROR(VLOOKUP(V473,Catalogos!$F:$G,2,0),200),IFERROR(VLOOKUP(W473,Catalogos!$F:$G,2,0),200)),Catalogos!$G$30:$H$57,2,0)</f>
        <v>#N/A</v>
      </c>
      <c r="O473" s="55" t="e">
        <f>VLOOKUP($F473,Catalogos!$A:$C,3,0)</f>
        <v>#N/A</v>
      </c>
      <c r="P473" s="14" t="e">
        <f t="shared" si="20"/>
        <v>#N/A</v>
      </c>
      <c r="Q473" s="20">
        <f t="shared" si="21"/>
        <v>0</v>
      </c>
      <c r="R473" s="20" t="e">
        <f t="shared" si="22"/>
        <v>#N/A</v>
      </c>
      <c r="S473" s="20" t="s">
        <v>194</v>
      </c>
      <c r="T473" s="67" t="e">
        <f>VLOOKUP($X473,Vector!$A:$I,6,0)</f>
        <v>#N/A</v>
      </c>
      <c r="U473" s="67" t="e">
        <f>VLOOKUP($X473,Vector!$A:$I,7,0)</f>
        <v>#N/A</v>
      </c>
      <c r="V473" s="67" t="e">
        <f>VLOOKUP($X473,Vector!$A:$I,8,0)</f>
        <v>#N/A</v>
      </c>
      <c r="W473" s="67" t="e">
        <f>VLOOKUP($X473,Vector!$A:$I,9,0)</f>
        <v>#N/A</v>
      </c>
      <c r="X473" s="13" t="str">
        <f t="shared" si="23"/>
        <v/>
      </c>
    </row>
    <row r="474" spans="10:24" x14ac:dyDescent="0.25">
      <c r="J474" s="59" t="e">
        <f>+VLOOKUP($X474,Vector!$A:$P,4,0)-$A474</f>
        <v>#N/A</v>
      </c>
      <c r="K474" s="59" t="e">
        <f>+VLOOKUP($X474,Vector!$A:$P,2,0)</f>
        <v>#N/A</v>
      </c>
      <c r="L474" s="59" t="e">
        <f>VLOOKUP(VLOOKUP($X474,Vector!$A:$P,5,0),Catalogos!K:L,2,0)</f>
        <v>#N/A</v>
      </c>
      <c r="M474" s="55" t="str">
        <f>IFERROR(VLOOKUP($F474,Catalogos!$A:$B,2,0),"VII")</f>
        <v>VII</v>
      </c>
      <c r="N474" s="58" t="e">
        <f>VLOOKUP(MIN(IFERROR(VLOOKUP(T474,Catalogos!$F:$G,2,0),200),IFERROR(VLOOKUP(U474,Catalogos!$F:$G,2,0),200),IFERROR(VLOOKUP(V474,Catalogos!$F:$G,2,0),200),IFERROR(VLOOKUP(W474,Catalogos!$F:$G,2,0),200)),Catalogos!$G$30:$H$57,2,0)</f>
        <v>#N/A</v>
      </c>
      <c r="O474" s="55" t="e">
        <f>VLOOKUP($F474,Catalogos!$A:$C,3,0)</f>
        <v>#N/A</v>
      </c>
      <c r="P474" s="14" t="e">
        <f t="shared" si="20"/>
        <v>#N/A</v>
      </c>
      <c r="Q474" s="20">
        <f t="shared" si="21"/>
        <v>0</v>
      </c>
      <c r="R474" s="20" t="e">
        <f t="shared" si="22"/>
        <v>#N/A</v>
      </c>
      <c r="S474" s="20" t="s">
        <v>194</v>
      </c>
      <c r="T474" s="67" t="e">
        <f>VLOOKUP($X474,Vector!$A:$I,6,0)</f>
        <v>#N/A</v>
      </c>
      <c r="U474" s="67" t="e">
        <f>VLOOKUP($X474,Vector!$A:$I,7,0)</f>
        <v>#N/A</v>
      </c>
      <c r="V474" s="67" t="e">
        <f>VLOOKUP($X474,Vector!$A:$I,8,0)</f>
        <v>#N/A</v>
      </c>
      <c r="W474" s="67" t="e">
        <f>VLOOKUP($X474,Vector!$A:$I,9,0)</f>
        <v>#N/A</v>
      </c>
      <c r="X474" s="13" t="str">
        <f t="shared" si="23"/>
        <v/>
      </c>
    </row>
    <row r="475" spans="10:24" x14ac:dyDescent="0.25">
      <c r="J475" s="59" t="e">
        <f>+VLOOKUP($X475,Vector!$A:$P,4,0)-$A475</f>
        <v>#N/A</v>
      </c>
      <c r="K475" s="59" t="e">
        <f>+VLOOKUP($X475,Vector!$A:$P,2,0)</f>
        <v>#N/A</v>
      </c>
      <c r="L475" s="59" t="e">
        <f>VLOOKUP(VLOOKUP($X475,Vector!$A:$P,5,0),Catalogos!K:L,2,0)</f>
        <v>#N/A</v>
      </c>
      <c r="M475" s="55" t="str">
        <f>IFERROR(VLOOKUP($F475,Catalogos!$A:$B,2,0),"VII")</f>
        <v>VII</v>
      </c>
      <c r="N475" s="58" t="e">
        <f>VLOOKUP(MIN(IFERROR(VLOOKUP(T475,Catalogos!$F:$G,2,0),200),IFERROR(VLOOKUP(U475,Catalogos!$F:$G,2,0),200),IFERROR(VLOOKUP(V475,Catalogos!$F:$G,2,0),200),IFERROR(VLOOKUP(W475,Catalogos!$F:$G,2,0),200)),Catalogos!$G$30:$H$57,2,0)</f>
        <v>#N/A</v>
      </c>
      <c r="O475" s="55" t="e">
        <f>VLOOKUP($F475,Catalogos!$A:$C,3,0)</f>
        <v>#N/A</v>
      </c>
      <c r="P475" s="14" t="e">
        <f t="shared" si="20"/>
        <v>#N/A</v>
      </c>
      <c r="Q475" s="20">
        <f t="shared" si="21"/>
        <v>0</v>
      </c>
      <c r="R475" s="20" t="e">
        <f t="shared" si="22"/>
        <v>#N/A</v>
      </c>
      <c r="S475" s="20" t="s">
        <v>194</v>
      </c>
      <c r="T475" s="67" t="e">
        <f>VLOOKUP($X475,Vector!$A:$I,6,0)</f>
        <v>#N/A</v>
      </c>
      <c r="U475" s="67" t="e">
        <f>VLOOKUP($X475,Vector!$A:$I,7,0)</f>
        <v>#N/A</v>
      </c>
      <c r="V475" s="67" t="e">
        <f>VLOOKUP($X475,Vector!$A:$I,8,0)</f>
        <v>#N/A</v>
      </c>
      <c r="W475" s="67" t="e">
        <f>VLOOKUP($X475,Vector!$A:$I,9,0)</f>
        <v>#N/A</v>
      </c>
      <c r="X475" s="13" t="str">
        <f t="shared" si="23"/>
        <v/>
      </c>
    </row>
    <row r="476" spans="10:24" x14ac:dyDescent="0.25">
      <c r="J476" s="59" t="e">
        <f>+VLOOKUP($X476,Vector!$A:$P,4,0)-$A476</f>
        <v>#N/A</v>
      </c>
      <c r="K476" s="59" t="e">
        <f>+VLOOKUP($X476,Vector!$A:$P,2,0)</f>
        <v>#N/A</v>
      </c>
      <c r="L476" s="59" t="e">
        <f>VLOOKUP(VLOOKUP($X476,Vector!$A:$P,5,0),Catalogos!K:L,2,0)</f>
        <v>#N/A</v>
      </c>
      <c r="M476" s="55" t="str">
        <f>IFERROR(VLOOKUP($F476,Catalogos!$A:$B,2,0),"VII")</f>
        <v>VII</v>
      </c>
      <c r="N476" s="58" t="e">
        <f>VLOOKUP(MIN(IFERROR(VLOOKUP(T476,Catalogos!$F:$G,2,0),200),IFERROR(VLOOKUP(U476,Catalogos!$F:$G,2,0),200),IFERROR(VLOOKUP(V476,Catalogos!$F:$G,2,0),200),IFERROR(VLOOKUP(W476,Catalogos!$F:$G,2,0),200)),Catalogos!$G$30:$H$57,2,0)</f>
        <v>#N/A</v>
      </c>
      <c r="O476" s="55" t="e">
        <f>VLOOKUP($F476,Catalogos!$A:$C,3,0)</f>
        <v>#N/A</v>
      </c>
      <c r="P476" s="14" t="e">
        <f t="shared" si="20"/>
        <v>#N/A</v>
      </c>
      <c r="Q476" s="20">
        <f t="shared" si="21"/>
        <v>0</v>
      </c>
      <c r="R476" s="20" t="e">
        <f t="shared" si="22"/>
        <v>#N/A</v>
      </c>
      <c r="S476" s="20" t="s">
        <v>194</v>
      </c>
      <c r="T476" s="67" t="e">
        <f>VLOOKUP($X476,Vector!$A:$I,6,0)</f>
        <v>#N/A</v>
      </c>
      <c r="U476" s="67" t="e">
        <f>VLOOKUP($X476,Vector!$A:$I,7,0)</f>
        <v>#N/A</v>
      </c>
      <c r="V476" s="67" t="e">
        <f>VLOOKUP($X476,Vector!$A:$I,8,0)</f>
        <v>#N/A</v>
      </c>
      <c r="W476" s="67" t="e">
        <f>VLOOKUP($X476,Vector!$A:$I,9,0)</f>
        <v>#N/A</v>
      </c>
      <c r="X476" s="13" t="str">
        <f t="shared" si="23"/>
        <v/>
      </c>
    </row>
    <row r="477" spans="10:24" x14ac:dyDescent="0.25">
      <c r="J477" s="59" t="e">
        <f>+VLOOKUP($X477,Vector!$A:$P,4,0)-$A477</f>
        <v>#N/A</v>
      </c>
      <c r="K477" s="59" t="e">
        <f>+VLOOKUP($X477,Vector!$A:$P,2,0)</f>
        <v>#N/A</v>
      </c>
      <c r="L477" s="59" t="e">
        <f>VLOOKUP(VLOOKUP($X477,Vector!$A:$P,5,0),Catalogos!K:L,2,0)</f>
        <v>#N/A</v>
      </c>
      <c r="M477" s="55" t="str">
        <f>IFERROR(VLOOKUP($F477,Catalogos!$A:$B,2,0),"VII")</f>
        <v>VII</v>
      </c>
      <c r="N477" s="58" t="e">
        <f>VLOOKUP(MIN(IFERROR(VLOOKUP(T477,Catalogos!$F:$G,2,0),200),IFERROR(VLOOKUP(U477,Catalogos!$F:$G,2,0),200),IFERROR(VLOOKUP(V477,Catalogos!$F:$G,2,0),200),IFERROR(VLOOKUP(W477,Catalogos!$F:$G,2,0),200)),Catalogos!$G$30:$H$57,2,0)</f>
        <v>#N/A</v>
      </c>
      <c r="O477" s="55" t="e">
        <f>VLOOKUP($F477,Catalogos!$A:$C,3,0)</f>
        <v>#N/A</v>
      </c>
      <c r="P477" s="14" t="e">
        <f t="shared" si="20"/>
        <v>#N/A</v>
      </c>
      <c r="Q477" s="20">
        <f t="shared" si="21"/>
        <v>0</v>
      </c>
      <c r="R477" s="20" t="e">
        <f t="shared" si="22"/>
        <v>#N/A</v>
      </c>
      <c r="S477" s="20" t="s">
        <v>194</v>
      </c>
      <c r="T477" s="67" t="e">
        <f>VLOOKUP($X477,Vector!$A:$I,6,0)</f>
        <v>#N/A</v>
      </c>
      <c r="U477" s="67" t="e">
        <f>VLOOKUP($X477,Vector!$A:$I,7,0)</f>
        <v>#N/A</v>
      </c>
      <c r="V477" s="67" t="e">
        <f>VLOOKUP($X477,Vector!$A:$I,8,0)</f>
        <v>#N/A</v>
      </c>
      <c r="W477" s="67" t="e">
        <f>VLOOKUP($X477,Vector!$A:$I,9,0)</f>
        <v>#N/A</v>
      </c>
      <c r="X477" s="13" t="str">
        <f t="shared" si="23"/>
        <v/>
      </c>
    </row>
    <row r="478" spans="10:24" x14ac:dyDescent="0.25">
      <c r="J478" s="59" t="e">
        <f>+VLOOKUP($X478,Vector!$A:$P,4,0)-$A478</f>
        <v>#N/A</v>
      </c>
      <c r="K478" s="59" t="e">
        <f>+VLOOKUP($X478,Vector!$A:$P,2,0)</f>
        <v>#N/A</v>
      </c>
      <c r="L478" s="59" t="e">
        <f>VLOOKUP(VLOOKUP($X478,Vector!$A:$P,5,0),Catalogos!K:L,2,0)</f>
        <v>#N/A</v>
      </c>
      <c r="M478" s="55" t="str">
        <f>IFERROR(VLOOKUP($F478,Catalogos!$A:$B,2,0),"VII")</f>
        <v>VII</v>
      </c>
      <c r="N478" s="58" t="e">
        <f>VLOOKUP(MIN(IFERROR(VLOOKUP(T478,Catalogos!$F:$G,2,0),200),IFERROR(VLOOKUP(U478,Catalogos!$F:$G,2,0),200),IFERROR(VLOOKUP(V478,Catalogos!$F:$G,2,0),200),IFERROR(VLOOKUP(W478,Catalogos!$F:$G,2,0),200)),Catalogos!$G$30:$H$57,2,0)</f>
        <v>#N/A</v>
      </c>
      <c r="O478" s="55" t="e">
        <f>VLOOKUP($F478,Catalogos!$A:$C,3,0)</f>
        <v>#N/A</v>
      </c>
      <c r="P478" s="14" t="e">
        <f t="shared" si="20"/>
        <v>#N/A</v>
      </c>
      <c r="Q478" s="20">
        <f t="shared" si="21"/>
        <v>0</v>
      </c>
      <c r="R478" s="20" t="e">
        <f t="shared" si="22"/>
        <v>#N/A</v>
      </c>
      <c r="S478" s="20" t="s">
        <v>194</v>
      </c>
      <c r="T478" s="67" t="e">
        <f>VLOOKUP($X478,Vector!$A:$I,6,0)</f>
        <v>#N/A</v>
      </c>
      <c r="U478" s="67" t="e">
        <f>VLOOKUP($X478,Vector!$A:$I,7,0)</f>
        <v>#N/A</v>
      </c>
      <c r="V478" s="67" t="e">
        <f>VLOOKUP($X478,Vector!$A:$I,8,0)</f>
        <v>#N/A</v>
      </c>
      <c r="W478" s="67" t="e">
        <f>VLOOKUP($X478,Vector!$A:$I,9,0)</f>
        <v>#N/A</v>
      </c>
      <c r="X478" s="13" t="str">
        <f t="shared" si="23"/>
        <v/>
      </c>
    </row>
    <row r="479" spans="10:24" x14ac:dyDescent="0.25">
      <c r="J479" s="59" t="e">
        <f>+VLOOKUP($X479,Vector!$A:$P,4,0)-$A479</f>
        <v>#N/A</v>
      </c>
      <c r="K479" s="59" t="e">
        <f>+VLOOKUP($X479,Vector!$A:$P,2,0)</f>
        <v>#N/A</v>
      </c>
      <c r="L479" s="59" t="e">
        <f>VLOOKUP(VLOOKUP($X479,Vector!$A:$P,5,0),Catalogos!K:L,2,0)</f>
        <v>#N/A</v>
      </c>
      <c r="M479" s="55" t="str">
        <f>IFERROR(VLOOKUP($F479,Catalogos!$A:$B,2,0),"VII")</f>
        <v>VII</v>
      </c>
      <c r="N479" s="58" t="e">
        <f>VLOOKUP(MIN(IFERROR(VLOOKUP(T479,Catalogos!$F:$G,2,0),200),IFERROR(VLOOKUP(U479,Catalogos!$F:$G,2,0),200),IFERROR(VLOOKUP(V479,Catalogos!$F:$G,2,0),200),IFERROR(VLOOKUP(W479,Catalogos!$F:$G,2,0),200)),Catalogos!$G$30:$H$57,2,0)</f>
        <v>#N/A</v>
      </c>
      <c r="O479" s="55" t="e">
        <f>VLOOKUP($F479,Catalogos!$A:$C,3,0)</f>
        <v>#N/A</v>
      </c>
      <c r="P479" s="14" t="e">
        <f t="shared" si="20"/>
        <v>#N/A</v>
      </c>
      <c r="Q479" s="20">
        <f t="shared" si="21"/>
        <v>0</v>
      </c>
      <c r="R479" s="20" t="e">
        <f t="shared" si="22"/>
        <v>#N/A</v>
      </c>
      <c r="S479" s="20" t="s">
        <v>194</v>
      </c>
      <c r="T479" s="67" t="e">
        <f>VLOOKUP($X479,Vector!$A:$I,6,0)</f>
        <v>#N/A</v>
      </c>
      <c r="U479" s="67" t="e">
        <f>VLOOKUP($X479,Vector!$A:$I,7,0)</f>
        <v>#N/A</v>
      </c>
      <c r="V479" s="67" t="e">
        <f>VLOOKUP($X479,Vector!$A:$I,8,0)</f>
        <v>#N/A</v>
      </c>
      <c r="W479" s="67" t="e">
        <f>VLOOKUP($X479,Vector!$A:$I,9,0)</f>
        <v>#N/A</v>
      </c>
      <c r="X479" s="13" t="str">
        <f t="shared" si="23"/>
        <v/>
      </c>
    </row>
    <row r="480" spans="10:24" x14ac:dyDescent="0.25">
      <c r="J480" s="59" t="e">
        <f>+VLOOKUP($X480,Vector!$A:$P,4,0)-$A480</f>
        <v>#N/A</v>
      </c>
      <c r="K480" s="59" t="e">
        <f>+VLOOKUP($X480,Vector!$A:$P,2,0)</f>
        <v>#N/A</v>
      </c>
      <c r="L480" s="59" t="e">
        <f>VLOOKUP(VLOOKUP($X480,Vector!$A:$P,5,0),Catalogos!K:L,2,0)</f>
        <v>#N/A</v>
      </c>
      <c r="M480" s="55" t="str">
        <f>IFERROR(VLOOKUP($F480,Catalogos!$A:$B,2,0),"VII")</f>
        <v>VII</v>
      </c>
      <c r="N480" s="58" t="e">
        <f>VLOOKUP(MIN(IFERROR(VLOOKUP(T480,Catalogos!$F:$G,2,0),200),IFERROR(VLOOKUP(U480,Catalogos!$F:$G,2,0),200),IFERROR(VLOOKUP(V480,Catalogos!$F:$G,2,0),200),IFERROR(VLOOKUP(W480,Catalogos!$F:$G,2,0),200)),Catalogos!$G$30:$H$57,2,0)</f>
        <v>#N/A</v>
      </c>
      <c r="O480" s="55" t="e">
        <f>VLOOKUP($F480,Catalogos!$A:$C,3,0)</f>
        <v>#N/A</v>
      </c>
      <c r="P480" s="14" t="e">
        <f t="shared" si="20"/>
        <v>#N/A</v>
      </c>
      <c r="Q480" s="20">
        <f t="shared" si="21"/>
        <v>0</v>
      </c>
      <c r="R480" s="20" t="e">
        <f t="shared" si="22"/>
        <v>#N/A</v>
      </c>
      <c r="S480" s="20" t="s">
        <v>194</v>
      </c>
      <c r="T480" s="67" t="e">
        <f>VLOOKUP($X480,Vector!$A:$I,6,0)</f>
        <v>#N/A</v>
      </c>
      <c r="U480" s="67" t="e">
        <f>VLOOKUP($X480,Vector!$A:$I,7,0)</f>
        <v>#N/A</v>
      </c>
      <c r="V480" s="67" t="e">
        <f>VLOOKUP($X480,Vector!$A:$I,8,0)</f>
        <v>#N/A</v>
      </c>
      <c r="W480" s="67" t="e">
        <f>VLOOKUP($X480,Vector!$A:$I,9,0)</f>
        <v>#N/A</v>
      </c>
      <c r="X480" s="13" t="str">
        <f t="shared" si="23"/>
        <v/>
      </c>
    </row>
    <row r="481" spans="10:24" x14ac:dyDescent="0.25">
      <c r="J481" s="59" t="e">
        <f>+VLOOKUP($X481,Vector!$A:$P,4,0)-$A481</f>
        <v>#N/A</v>
      </c>
      <c r="K481" s="59" t="e">
        <f>+VLOOKUP($X481,Vector!$A:$P,2,0)</f>
        <v>#N/A</v>
      </c>
      <c r="L481" s="59" t="e">
        <f>VLOOKUP(VLOOKUP($X481,Vector!$A:$P,5,0),Catalogos!K:L,2,0)</f>
        <v>#N/A</v>
      </c>
      <c r="M481" s="55" t="str">
        <f>IFERROR(VLOOKUP($F481,Catalogos!$A:$B,2,0),"VII")</f>
        <v>VII</v>
      </c>
      <c r="N481" s="58" t="e">
        <f>VLOOKUP(MIN(IFERROR(VLOOKUP(T481,Catalogos!$F:$G,2,0),200),IFERROR(VLOOKUP(U481,Catalogos!$F:$G,2,0),200),IFERROR(VLOOKUP(V481,Catalogos!$F:$G,2,0),200),IFERROR(VLOOKUP(W481,Catalogos!$F:$G,2,0),200)),Catalogos!$G$30:$H$57,2,0)</f>
        <v>#N/A</v>
      </c>
      <c r="O481" s="55" t="e">
        <f>VLOOKUP($F481,Catalogos!$A:$C,3,0)</f>
        <v>#N/A</v>
      </c>
      <c r="P481" s="14" t="e">
        <f t="shared" si="20"/>
        <v>#N/A</v>
      </c>
      <c r="Q481" s="20">
        <f t="shared" si="21"/>
        <v>0</v>
      </c>
      <c r="R481" s="20" t="e">
        <f t="shared" si="22"/>
        <v>#N/A</v>
      </c>
      <c r="S481" s="20" t="s">
        <v>194</v>
      </c>
      <c r="T481" s="67" t="e">
        <f>VLOOKUP($X481,Vector!$A:$I,6,0)</f>
        <v>#N/A</v>
      </c>
      <c r="U481" s="67" t="e">
        <f>VLOOKUP($X481,Vector!$A:$I,7,0)</f>
        <v>#N/A</v>
      </c>
      <c r="V481" s="67" t="e">
        <f>VLOOKUP($X481,Vector!$A:$I,8,0)</f>
        <v>#N/A</v>
      </c>
      <c r="W481" s="67" t="e">
        <f>VLOOKUP($X481,Vector!$A:$I,9,0)</f>
        <v>#N/A</v>
      </c>
      <c r="X481" s="13" t="str">
        <f t="shared" si="23"/>
        <v/>
      </c>
    </row>
    <row r="482" spans="10:24" x14ac:dyDescent="0.25">
      <c r="J482" s="59" t="e">
        <f>+VLOOKUP($X482,Vector!$A:$P,4,0)-$A482</f>
        <v>#N/A</v>
      </c>
      <c r="K482" s="59" t="e">
        <f>+VLOOKUP($X482,Vector!$A:$P,2,0)</f>
        <v>#N/A</v>
      </c>
      <c r="L482" s="59" t="e">
        <f>VLOOKUP(VLOOKUP($X482,Vector!$A:$P,5,0),Catalogos!K:L,2,0)</f>
        <v>#N/A</v>
      </c>
      <c r="M482" s="55" t="str">
        <f>IFERROR(VLOOKUP($F482,Catalogos!$A:$B,2,0),"VII")</f>
        <v>VII</v>
      </c>
      <c r="N482" s="58" t="e">
        <f>VLOOKUP(MIN(IFERROR(VLOOKUP(T482,Catalogos!$F:$G,2,0),200),IFERROR(VLOOKUP(U482,Catalogos!$F:$G,2,0),200),IFERROR(VLOOKUP(V482,Catalogos!$F:$G,2,0),200),IFERROR(VLOOKUP(W482,Catalogos!$F:$G,2,0),200)),Catalogos!$G$30:$H$57,2,0)</f>
        <v>#N/A</v>
      </c>
      <c r="O482" s="55" t="e">
        <f>VLOOKUP($F482,Catalogos!$A:$C,3,0)</f>
        <v>#N/A</v>
      </c>
      <c r="P482" s="14" t="e">
        <f t="shared" si="20"/>
        <v>#N/A</v>
      </c>
      <c r="Q482" s="20">
        <f t="shared" si="21"/>
        <v>0</v>
      </c>
      <c r="R482" s="20" t="e">
        <f t="shared" si="22"/>
        <v>#N/A</v>
      </c>
      <c r="S482" s="20" t="s">
        <v>194</v>
      </c>
      <c r="T482" s="67" t="e">
        <f>VLOOKUP($X482,Vector!$A:$I,6,0)</f>
        <v>#N/A</v>
      </c>
      <c r="U482" s="67" t="e">
        <f>VLOOKUP($X482,Vector!$A:$I,7,0)</f>
        <v>#N/A</v>
      </c>
      <c r="V482" s="67" t="e">
        <f>VLOOKUP($X482,Vector!$A:$I,8,0)</f>
        <v>#N/A</v>
      </c>
      <c r="W482" s="67" t="e">
        <f>VLOOKUP($X482,Vector!$A:$I,9,0)</f>
        <v>#N/A</v>
      </c>
      <c r="X482" s="13" t="str">
        <f t="shared" si="23"/>
        <v/>
      </c>
    </row>
    <row r="483" spans="10:24" x14ac:dyDescent="0.25">
      <c r="J483" s="59" t="e">
        <f>+VLOOKUP($X483,Vector!$A:$P,4,0)-$A483</f>
        <v>#N/A</v>
      </c>
      <c r="K483" s="59" t="e">
        <f>+VLOOKUP($X483,Vector!$A:$P,2,0)</f>
        <v>#N/A</v>
      </c>
      <c r="L483" s="59" t="e">
        <f>VLOOKUP(VLOOKUP($X483,Vector!$A:$P,5,0),Catalogos!K:L,2,0)</f>
        <v>#N/A</v>
      </c>
      <c r="M483" s="55" t="str">
        <f>IFERROR(VLOOKUP($F483,Catalogos!$A:$B,2,0),"VII")</f>
        <v>VII</v>
      </c>
      <c r="N483" s="58" t="e">
        <f>VLOOKUP(MIN(IFERROR(VLOOKUP(T483,Catalogos!$F:$G,2,0),200),IFERROR(VLOOKUP(U483,Catalogos!$F:$G,2,0),200),IFERROR(VLOOKUP(V483,Catalogos!$F:$G,2,0),200),IFERROR(VLOOKUP(W483,Catalogos!$F:$G,2,0),200)),Catalogos!$G$30:$H$57,2,0)</f>
        <v>#N/A</v>
      </c>
      <c r="O483" s="55" t="e">
        <f>VLOOKUP($F483,Catalogos!$A:$C,3,0)</f>
        <v>#N/A</v>
      </c>
      <c r="P483" s="14" t="e">
        <f t="shared" si="20"/>
        <v>#N/A</v>
      </c>
      <c r="Q483" s="20">
        <f t="shared" si="21"/>
        <v>0</v>
      </c>
      <c r="R483" s="20" t="e">
        <f t="shared" si="22"/>
        <v>#N/A</v>
      </c>
      <c r="S483" s="20" t="s">
        <v>194</v>
      </c>
      <c r="T483" s="67" t="e">
        <f>VLOOKUP($X483,Vector!$A:$I,6,0)</f>
        <v>#N/A</v>
      </c>
      <c r="U483" s="67" t="e">
        <f>VLOOKUP($X483,Vector!$A:$I,7,0)</f>
        <v>#N/A</v>
      </c>
      <c r="V483" s="67" t="e">
        <f>VLOOKUP($X483,Vector!$A:$I,8,0)</f>
        <v>#N/A</v>
      </c>
      <c r="W483" s="67" t="e">
        <f>VLOOKUP($X483,Vector!$A:$I,9,0)</f>
        <v>#N/A</v>
      </c>
      <c r="X483" s="13" t="str">
        <f t="shared" si="23"/>
        <v/>
      </c>
    </row>
    <row r="484" spans="10:24" x14ac:dyDescent="0.25">
      <c r="J484" s="59" t="e">
        <f>+VLOOKUP($X484,Vector!$A:$P,4,0)-$A484</f>
        <v>#N/A</v>
      </c>
      <c r="K484" s="59" t="e">
        <f>+VLOOKUP($X484,Vector!$A:$P,2,0)</f>
        <v>#N/A</v>
      </c>
      <c r="L484" s="59" t="e">
        <f>VLOOKUP(VLOOKUP($X484,Vector!$A:$P,5,0),Catalogos!K:L,2,0)</f>
        <v>#N/A</v>
      </c>
      <c r="M484" s="55" t="str">
        <f>IFERROR(VLOOKUP($F484,Catalogos!$A:$B,2,0),"VII")</f>
        <v>VII</v>
      </c>
      <c r="N484" s="58" t="e">
        <f>VLOOKUP(MIN(IFERROR(VLOOKUP(T484,Catalogos!$F:$G,2,0),200),IFERROR(VLOOKUP(U484,Catalogos!$F:$G,2,0),200),IFERROR(VLOOKUP(V484,Catalogos!$F:$G,2,0),200),IFERROR(VLOOKUP(W484,Catalogos!$F:$G,2,0),200)),Catalogos!$G$30:$H$57,2,0)</f>
        <v>#N/A</v>
      </c>
      <c r="O484" s="55" t="e">
        <f>VLOOKUP($F484,Catalogos!$A:$C,3,0)</f>
        <v>#N/A</v>
      </c>
      <c r="P484" s="14" t="e">
        <f t="shared" si="20"/>
        <v>#N/A</v>
      </c>
      <c r="Q484" s="20">
        <f t="shared" si="21"/>
        <v>0</v>
      </c>
      <c r="R484" s="20" t="e">
        <f t="shared" si="22"/>
        <v>#N/A</v>
      </c>
      <c r="S484" s="20" t="s">
        <v>194</v>
      </c>
      <c r="T484" s="67" t="e">
        <f>VLOOKUP($X484,Vector!$A:$I,6,0)</f>
        <v>#N/A</v>
      </c>
      <c r="U484" s="67" t="e">
        <f>VLOOKUP($X484,Vector!$A:$I,7,0)</f>
        <v>#N/A</v>
      </c>
      <c r="V484" s="67" t="e">
        <f>VLOOKUP($X484,Vector!$A:$I,8,0)</f>
        <v>#N/A</v>
      </c>
      <c r="W484" s="67" t="e">
        <f>VLOOKUP($X484,Vector!$A:$I,9,0)</f>
        <v>#N/A</v>
      </c>
      <c r="X484" s="13" t="str">
        <f t="shared" si="23"/>
        <v/>
      </c>
    </row>
    <row r="485" spans="10:24" x14ac:dyDescent="0.25">
      <c r="J485" s="59" t="e">
        <f>+VLOOKUP($X485,Vector!$A:$P,4,0)-$A485</f>
        <v>#N/A</v>
      </c>
      <c r="K485" s="59" t="e">
        <f>+VLOOKUP($X485,Vector!$A:$P,2,0)</f>
        <v>#N/A</v>
      </c>
      <c r="L485" s="59" t="e">
        <f>VLOOKUP(VLOOKUP($X485,Vector!$A:$P,5,0),Catalogos!K:L,2,0)</f>
        <v>#N/A</v>
      </c>
      <c r="M485" s="55" t="str">
        <f>IFERROR(VLOOKUP($F485,Catalogos!$A:$B,2,0),"VII")</f>
        <v>VII</v>
      </c>
      <c r="N485" s="58" t="e">
        <f>VLOOKUP(MIN(IFERROR(VLOOKUP(T485,Catalogos!$F:$G,2,0),200),IFERROR(VLOOKUP(U485,Catalogos!$F:$G,2,0),200),IFERROR(VLOOKUP(V485,Catalogos!$F:$G,2,0),200),IFERROR(VLOOKUP(W485,Catalogos!$F:$G,2,0),200)),Catalogos!$G$30:$H$57,2,0)</f>
        <v>#N/A</v>
      </c>
      <c r="O485" s="55" t="e">
        <f>VLOOKUP($F485,Catalogos!$A:$C,3,0)</f>
        <v>#N/A</v>
      </c>
      <c r="P485" s="14" t="e">
        <f t="shared" si="20"/>
        <v>#N/A</v>
      </c>
      <c r="Q485" s="20">
        <f t="shared" si="21"/>
        <v>0</v>
      </c>
      <c r="R485" s="20" t="e">
        <f t="shared" si="22"/>
        <v>#N/A</v>
      </c>
      <c r="S485" s="20" t="s">
        <v>194</v>
      </c>
      <c r="T485" s="67" t="e">
        <f>VLOOKUP($X485,Vector!$A:$I,6,0)</f>
        <v>#N/A</v>
      </c>
      <c r="U485" s="67" t="e">
        <f>VLOOKUP($X485,Vector!$A:$I,7,0)</f>
        <v>#N/A</v>
      </c>
      <c r="V485" s="67" t="e">
        <f>VLOOKUP($X485,Vector!$A:$I,8,0)</f>
        <v>#N/A</v>
      </c>
      <c r="W485" s="67" t="e">
        <f>VLOOKUP($X485,Vector!$A:$I,9,0)</f>
        <v>#N/A</v>
      </c>
      <c r="X485" s="13" t="str">
        <f t="shared" si="23"/>
        <v/>
      </c>
    </row>
    <row r="486" spans="10:24" x14ac:dyDescent="0.25">
      <c r="J486" s="59" t="e">
        <f>+VLOOKUP($X486,Vector!$A:$P,4,0)-$A486</f>
        <v>#N/A</v>
      </c>
      <c r="K486" s="59" t="e">
        <f>+VLOOKUP($X486,Vector!$A:$P,2,0)</f>
        <v>#N/A</v>
      </c>
      <c r="L486" s="59" t="e">
        <f>VLOOKUP(VLOOKUP($X486,Vector!$A:$P,5,0),Catalogos!K:L,2,0)</f>
        <v>#N/A</v>
      </c>
      <c r="M486" s="55" t="str">
        <f>IFERROR(VLOOKUP($F486,Catalogos!$A:$B,2,0),"VII")</f>
        <v>VII</v>
      </c>
      <c r="N486" s="58" t="e">
        <f>VLOOKUP(MIN(IFERROR(VLOOKUP(T486,Catalogos!$F:$G,2,0),200),IFERROR(VLOOKUP(U486,Catalogos!$F:$G,2,0),200),IFERROR(VLOOKUP(V486,Catalogos!$F:$G,2,0),200),IFERROR(VLOOKUP(W486,Catalogos!$F:$G,2,0),200)),Catalogos!$G$30:$H$57,2,0)</f>
        <v>#N/A</v>
      </c>
      <c r="O486" s="55" t="e">
        <f>VLOOKUP($F486,Catalogos!$A:$C,3,0)</f>
        <v>#N/A</v>
      </c>
      <c r="P486" s="14" t="e">
        <f t="shared" si="20"/>
        <v>#N/A</v>
      </c>
      <c r="Q486" s="20">
        <f t="shared" si="21"/>
        <v>0</v>
      </c>
      <c r="R486" s="20" t="e">
        <f t="shared" si="22"/>
        <v>#N/A</v>
      </c>
      <c r="S486" s="20" t="s">
        <v>194</v>
      </c>
      <c r="T486" s="67" t="e">
        <f>VLOOKUP($X486,Vector!$A:$I,6,0)</f>
        <v>#N/A</v>
      </c>
      <c r="U486" s="67" t="e">
        <f>VLOOKUP($X486,Vector!$A:$I,7,0)</f>
        <v>#N/A</v>
      </c>
      <c r="V486" s="67" t="e">
        <f>VLOOKUP($X486,Vector!$A:$I,8,0)</f>
        <v>#N/A</v>
      </c>
      <c r="W486" s="67" t="e">
        <f>VLOOKUP($X486,Vector!$A:$I,9,0)</f>
        <v>#N/A</v>
      </c>
      <c r="X486" s="13" t="str">
        <f t="shared" si="23"/>
        <v/>
      </c>
    </row>
    <row r="487" spans="10:24" x14ac:dyDescent="0.25">
      <c r="J487" s="59" t="e">
        <f>+VLOOKUP($X487,Vector!$A:$P,4,0)-$A487</f>
        <v>#N/A</v>
      </c>
      <c r="K487" s="59" t="e">
        <f>+VLOOKUP($X487,Vector!$A:$P,2,0)</f>
        <v>#N/A</v>
      </c>
      <c r="L487" s="59" t="e">
        <f>VLOOKUP(VLOOKUP($X487,Vector!$A:$P,5,0),Catalogos!K:L,2,0)</f>
        <v>#N/A</v>
      </c>
      <c r="M487" s="55" t="str">
        <f>IFERROR(VLOOKUP($F487,Catalogos!$A:$B,2,0),"VII")</f>
        <v>VII</v>
      </c>
      <c r="N487" s="58" t="e">
        <f>VLOOKUP(MIN(IFERROR(VLOOKUP(T487,Catalogos!$F:$G,2,0),200),IFERROR(VLOOKUP(U487,Catalogos!$F:$G,2,0),200),IFERROR(VLOOKUP(V487,Catalogos!$F:$G,2,0),200),IFERROR(VLOOKUP(W487,Catalogos!$F:$G,2,0),200)),Catalogos!$G$30:$H$57,2,0)</f>
        <v>#N/A</v>
      </c>
      <c r="O487" s="55" t="e">
        <f>VLOOKUP($F487,Catalogos!$A:$C,3,0)</f>
        <v>#N/A</v>
      </c>
      <c r="P487" s="14" t="e">
        <f t="shared" si="20"/>
        <v>#N/A</v>
      </c>
      <c r="Q487" s="20">
        <f t="shared" si="21"/>
        <v>0</v>
      </c>
      <c r="R487" s="20" t="e">
        <f t="shared" si="22"/>
        <v>#N/A</v>
      </c>
      <c r="S487" s="20" t="s">
        <v>194</v>
      </c>
      <c r="T487" s="67" t="e">
        <f>VLOOKUP($X487,Vector!$A:$I,6,0)</f>
        <v>#N/A</v>
      </c>
      <c r="U487" s="67" t="e">
        <f>VLOOKUP($X487,Vector!$A:$I,7,0)</f>
        <v>#N/A</v>
      </c>
      <c r="V487" s="67" t="e">
        <f>VLOOKUP($X487,Vector!$A:$I,8,0)</f>
        <v>#N/A</v>
      </c>
      <c r="W487" s="67" t="e">
        <f>VLOOKUP($X487,Vector!$A:$I,9,0)</f>
        <v>#N/A</v>
      </c>
      <c r="X487" s="13" t="str">
        <f t="shared" si="23"/>
        <v/>
      </c>
    </row>
    <row r="488" spans="10:24" x14ac:dyDescent="0.25">
      <c r="J488" s="59" t="e">
        <f>+VLOOKUP($X488,Vector!$A:$P,4,0)-$A488</f>
        <v>#N/A</v>
      </c>
      <c r="K488" s="59" t="e">
        <f>+VLOOKUP($X488,Vector!$A:$P,2,0)</f>
        <v>#N/A</v>
      </c>
      <c r="L488" s="59" t="e">
        <f>VLOOKUP(VLOOKUP($X488,Vector!$A:$P,5,0),Catalogos!K:L,2,0)</f>
        <v>#N/A</v>
      </c>
      <c r="M488" s="55" t="str">
        <f>IFERROR(VLOOKUP($F488,Catalogos!$A:$B,2,0),"VII")</f>
        <v>VII</v>
      </c>
      <c r="N488" s="58" t="e">
        <f>VLOOKUP(MIN(IFERROR(VLOOKUP(T488,Catalogos!$F:$G,2,0),200),IFERROR(VLOOKUP(U488,Catalogos!$F:$G,2,0),200),IFERROR(VLOOKUP(V488,Catalogos!$F:$G,2,0),200),IFERROR(VLOOKUP(W488,Catalogos!$F:$G,2,0),200)),Catalogos!$G$30:$H$57,2,0)</f>
        <v>#N/A</v>
      </c>
      <c r="O488" s="55" t="e">
        <f>VLOOKUP($F488,Catalogos!$A:$C,3,0)</f>
        <v>#N/A</v>
      </c>
      <c r="P488" s="14" t="e">
        <f t="shared" si="20"/>
        <v>#N/A</v>
      </c>
      <c r="Q488" s="20">
        <f t="shared" si="21"/>
        <v>0</v>
      </c>
      <c r="R488" s="20" t="e">
        <f t="shared" si="22"/>
        <v>#N/A</v>
      </c>
      <c r="S488" s="20" t="s">
        <v>194</v>
      </c>
      <c r="T488" s="67" t="e">
        <f>VLOOKUP($X488,Vector!$A:$I,6,0)</f>
        <v>#N/A</v>
      </c>
      <c r="U488" s="67" t="e">
        <f>VLOOKUP($X488,Vector!$A:$I,7,0)</f>
        <v>#N/A</v>
      </c>
      <c r="V488" s="67" t="e">
        <f>VLOOKUP($X488,Vector!$A:$I,8,0)</f>
        <v>#N/A</v>
      </c>
      <c r="W488" s="67" t="e">
        <f>VLOOKUP($X488,Vector!$A:$I,9,0)</f>
        <v>#N/A</v>
      </c>
      <c r="X488" s="13" t="str">
        <f t="shared" si="23"/>
        <v/>
      </c>
    </row>
    <row r="489" spans="10:24" x14ac:dyDescent="0.25">
      <c r="J489" s="59" t="e">
        <f>+VLOOKUP($X489,Vector!$A:$P,4,0)-$A489</f>
        <v>#N/A</v>
      </c>
      <c r="K489" s="59" t="e">
        <f>+VLOOKUP($X489,Vector!$A:$P,2,0)</f>
        <v>#N/A</v>
      </c>
      <c r="L489" s="59" t="e">
        <f>VLOOKUP(VLOOKUP($X489,Vector!$A:$P,5,0),Catalogos!K:L,2,0)</f>
        <v>#N/A</v>
      </c>
      <c r="M489" s="55" t="str">
        <f>IFERROR(VLOOKUP($F489,Catalogos!$A:$B,2,0),"VII")</f>
        <v>VII</v>
      </c>
      <c r="N489" s="58" t="e">
        <f>VLOOKUP(MIN(IFERROR(VLOOKUP(T489,Catalogos!$F:$G,2,0),200),IFERROR(VLOOKUP(U489,Catalogos!$F:$G,2,0),200),IFERROR(VLOOKUP(V489,Catalogos!$F:$G,2,0),200),IFERROR(VLOOKUP(W489,Catalogos!$F:$G,2,0),200)),Catalogos!$G$30:$H$57,2,0)</f>
        <v>#N/A</v>
      </c>
      <c r="O489" s="55" t="e">
        <f>VLOOKUP($F489,Catalogos!$A:$C,3,0)</f>
        <v>#N/A</v>
      </c>
      <c r="P489" s="14" t="e">
        <f t="shared" si="20"/>
        <v>#N/A</v>
      </c>
      <c r="Q489" s="20">
        <f t="shared" si="21"/>
        <v>0</v>
      </c>
      <c r="R489" s="20" t="e">
        <f t="shared" si="22"/>
        <v>#N/A</v>
      </c>
      <c r="S489" s="20" t="s">
        <v>194</v>
      </c>
      <c r="T489" s="67" t="e">
        <f>VLOOKUP($X489,Vector!$A:$I,6,0)</f>
        <v>#N/A</v>
      </c>
      <c r="U489" s="67" t="e">
        <f>VLOOKUP($X489,Vector!$A:$I,7,0)</f>
        <v>#N/A</v>
      </c>
      <c r="V489" s="67" t="e">
        <f>VLOOKUP($X489,Vector!$A:$I,8,0)</f>
        <v>#N/A</v>
      </c>
      <c r="W489" s="67" t="e">
        <f>VLOOKUP($X489,Vector!$A:$I,9,0)</f>
        <v>#N/A</v>
      </c>
      <c r="X489" s="13" t="str">
        <f t="shared" si="23"/>
        <v/>
      </c>
    </row>
    <row r="490" spans="10:24" x14ac:dyDescent="0.25">
      <c r="J490" s="59" t="e">
        <f>+VLOOKUP($X490,Vector!$A:$P,4,0)-$A490</f>
        <v>#N/A</v>
      </c>
      <c r="K490" s="59" t="e">
        <f>+VLOOKUP($X490,Vector!$A:$P,2,0)</f>
        <v>#N/A</v>
      </c>
      <c r="L490" s="59" t="e">
        <f>VLOOKUP(VLOOKUP($X490,Vector!$A:$P,5,0),Catalogos!K:L,2,0)</f>
        <v>#N/A</v>
      </c>
      <c r="M490" s="55" t="str">
        <f>IFERROR(VLOOKUP($F490,Catalogos!$A:$B,2,0),"VII")</f>
        <v>VII</v>
      </c>
      <c r="N490" s="58" t="e">
        <f>VLOOKUP(MIN(IFERROR(VLOOKUP(T490,Catalogos!$F:$G,2,0),200),IFERROR(VLOOKUP(U490,Catalogos!$F:$G,2,0),200),IFERROR(VLOOKUP(V490,Catalogos!$F:$G,2,0),200),IFERROR(VLOOKUP(W490,Catalogos!$F:$G,2,0),200)),Catalogos!$G$30:$H$57,2,0)</f>
        <v>#N/A</v>
      </c>
      <c r="O490" s="55" t="e">
        <f>VLOOKUP($F490,Catalogos!$A:$C,3,0)</f>
        <v>#N/A</v>
      </c>
      <c r="P490" s="14" t="e">
        <f t="shared" si="20"/>
        <v>#N/A</v>
      </c>
      <c r="Q490" s="20">
        <f t="shared" si="21"/>
        <v>0</v>
      </c>
      <c r="R490" s="20" t="e">
        <f t="shared" si="22"/>
        <v>#N/A</v>
      </c>
      <c r="S490" s="20" t="s">
        <v>194</v>
      </c>
      <c r="T490" s="67" t="e">
        <f>VLOOKUP($X490,Vector!$A:$I,6,0)</f>
        <v>#N/A</v>
      </c>
      <c r="U490" s="67" t="e">
        <f>VLOOKUP($X490,Vector!$A:$I,7,0)</f>
        <v>#N/A</v>
      </c>
      <c r="V490" s="67" t="e">
        <f>VLOOKUP($X490,Vector!$A:$I,8,0)</f>
        <v>#N/A</v>
      </c>
      <c r="W490" s="67" t="e">
        <f>VLOOKUP($X490,Vector!$A:$I,9,0)</f>
        <v>#N/A</v>
      </c>
      <c r="X490" s="13" t="str">
        <f t="shared" si="23"/>
        <v/>
      </c>
    </row>
    <row r="491" spans="10:24" x14ac:dyDescent="0.25">
      <c r="J491" s="59" t="e">
        <f>+VLOOKUP($X491,Vector!$A:$P,4,0)-$A491</f>
        <v>#N/A</v>
      </c>
      <c r="K491" s="59" t="e">
        <f>+VLOOKUP($X491,Vector!$A:$P,2,0)</f>
        <v>#N/A</v>
      </c>
      <c r="L491" s="59" t="e">
        <f>VLOOKUP(VLOOKUP($X491,Vector!$A:$P,5,0),Catalogos!K:L,2,0)</f>
        <v>#N/A</v>
      </c>
      <c r="M491" s="55" t="str">
        <f>IFERROR(VLOOKUP($F491,Catalogos!$A:$B,2,0),"VII")</f>
        <v>VII</v>
      </c>
      <c r="N491" s="58" t="e">
        <f>VLOOKUP(MIN(IFERROR(VLOOKUP(T491,Catalogos!$F:$G,2,0),200),IFERROR(VLOOKUP(U491,Catalogos!$F:$G,2,0),200),IFERROR(VLOOKUP(V491,Catalogos!$F:$G,2,0),200),IFERROR(VLOOKUP(W491,Catalogos!$F:$G,2,0),200)),Catalogos!$G$30:$H$57,2,0)</f>
        <v>#N/A</v>
      </c>
      <c r="O491" s="55" t="e">
        <f>VLOOKUP($F491,Catalogos!$A:$C,3,0)</f>
        <v>#N/A</v>
      </c>
      <c r="P491" s="14" t="e">
        <f t="shared" si="20"/>
        <v>#N/A</v>
      </c>
      <c r="Q491" s="20">
        <f t="shared" si="21"/>
        <v>0</v>
      </c>
      <c r="R491" s="20" t="e">
        <f t="shared" si="22"/>
        <v>#N/A</v>
      </c>
      <c r="S491" s="20" t="s">
        <v>194</v>
      </c>
      <c r="T491" s="67" t="e">
        <f>VLOOKUP($X491,Vector!$A:$I,6,0)</f>
        <v>#N/A</v>
      </c>
      <c r="U491" s="67" t="e">
        <f>VLOOKUP($X491,Vector!$A:$I,7,0)</f>
        <v>#N/A</v>
      </c>
      <c r="V491" s="67" t="e">
        <f>VLOOKUP($X491,Vector!$A:$I,8,0)</f>
        <v>#N/A</v>
      </c>
      <c r="W491" s="67" t="e">
        <f>VLOOKUP($X491,Vector!$A:$I,9,0)</f>
        <v>#N/A</v>
      </c>
      <c r="X491" s="13" t="str">
        <f t="shared" si="23"/>
        <v/>
      </c>
    </row>
    <row r="492" spans="10:24" x14ac:dyDescent="0.25">
      <c r="J492" s="59" t="e">
        <f>+VLOOKUP($X492,Vector!$A:$P,4,0)-$A492</f>
        <v>#N/A</v>
      </c>
      <c r="K492" s="59" t="e">
        <f>+VLOOKUP($X492,Vector!$A:$P,2,0)</f>
        <v>#N/A</v>
      </c>
      <c r="L492" s="59" t="e">
        <f>VLOOKUP(VLOOKUP($X492,Vector!$A:$P,5,0),Catalogos!K:L,2,0)</f>
        <v>#N/A</v>
      </c>
      <c r="M492" s="55" t="str">
        <f>IFERROR(VLOOKUP($F492,Catalogos!$A:$B,2,0),"VII")</f>
        <v>VII</v>
      </c>
      <c r="N492" s="58" t="e">
        <f>VLOOKUP(MIN(IFERROR(VLOOKUP(T492,Catalogos!$F:$G,2,0),200),IFERROR(VLOOKUP(U492,Catalogos!$F:$G,2,0),200),IFERROR(VLOOKUP(V492,Catalogos!$F:$G,2,0),200),IFERROR(VLOOKUP(W492,Catalogos!$F:$G,2,0),200)),Catalogos!$G$30:$H$57,2,0)</f>
        <v>#N/A</v>
      </c>
      <c r="O492" s="55" t="e">
        <f>VLOOKUP($F492,Catalogos!$A:$C,3,0)</f>
        <v>#N/A</v>
      </c>
      <c r="P492" s="14" t="e">
        <f t="shared" si="20"/>
        <v>#N/A</v>
      </c>
      <c r="Q492" s="20">
        <f t="shared" si="21"/>
        <v>0</v>
      </c>
      <c r="R492" s="20" t="e">
        <f t="shared" si="22"/>
        <v>#N/A</v>
      </c>
      <c r="S492" s="20" t="s">
        <v>194</v>
      </c>
      <c r="T492" s="67" t="e">
        <f>VLOOKUP($X492,Vector!$A:$I,6,0)</f>
        <v>#N/A</v>
      </c>
      <c r="U492" s="67" t="e">
        <f>VLOOKUP($X492,Vector!$A:$I,7,0)</f>
        <v>#N/A</v>
      </c>
      <c r="V492" s="67" t="e">
        <f>VLOOKUP($X492,Vector!$A:$I,8,0)</f>
        <v>#N/A</v>
      </c>
      <c r="W492" s="67" t="e">
        <f>VLOOKUP($X492,Vector!$A:$I,9,0)</f>
        <v>#N/A</v>
      </c>
      <c r="X492" s="13" t="str">
        <f t="shared" si="23"/>
        <v/>
      </c>
    </row>
    <row r="493" spans="10:24" x14ac:dyDescent="0.25">
      <c r="J493" s="59" t="e">
        <f>+VLOOKUP($X493,Vector!$A:$P,4,0)-$A493</f>
        <v>#N/A</v>
      </c>
      <c r="K493" s="59" t="e">
        <f>+VLOOKUP($X493,Vector!$A:$P,2,0)</f>
        <v>#N/A</v>
      </c>
      <c r="L493" s="59" t="e">
        <f>VLOOKUP(VLOOKUP($X493,Vector!$A:$P,5,0),Catalogos!K:L,2,0)</f>
        <v>#N/A</v>
      </c>
      <c r="M493" s="55" t="str">
        <f>IFERROR(VLOOKUP($F493,Catalogos!$A:$B,2,0),"VII")</f>
        <v>VII</v>
      </c>
      <c r="N493" s="58" t="e">
        <f>VLOOKUP(MIN(IFERROR(VLOOKUP(T493,Catalogos!$F:$G,2,0),200),IFERROR(VLOOKUP(U493,Catalogos!$F:$G,2,0),200),IFERROR(VLOOKUP(V493,Catalogos!$F:$G,2,0),200),IFERROR(VLOOKUP(W493,Catalogos!$F:$G,2,0),200)),Catalogos!$G$30:$H$57,2,0)</f>
        <v>#N/A</v>
      </c>
      <c r="O493" s="55" t="e">
        <f>VLOOKUP($F493,Catalogos!$A:$C,3,0)</f>
        <v>#N/A</v>
      </c>
      <c r="P493" s="14" t="e">
        <f t="shared" si="20"/>
        <v>#N/A</v>
      </c>
      <c r="Q493" s="20">
        <f t="shared" si="21"/>
        <v>0</v>
      </c>
      <c r="R493" s="20" t="e">
        <f t="shared" si="22"/>
        <v>#N/A</v>
      </c>
      <c r="S493" s="20" t="s">
        <v>194</v>
      </c>
      <c r="T493" s="67" t="e">
        <f>VLOOKUP($X493,Vector!$A:$I,6,0)</f>
        <v>#N/A</v>
      </c>
      <c r="U493" s="67" t="e">
        <f>VLOOKUP($X493,Vector!$A:$I,7,0)</f>
        <v>#N/A</v>
      </c>
      <c r="V493" s="67" t="e">
        <f>VLOOKUP($X493,Vector!$A:$I,8,0)</f>
        <v>#N/A</v>
      </c>
      <c r="W493" s="67" t="e">
        <f>VLOOKUP($X493,Vector!$A:$I,9,0)</f>
        <v>#N/A</v>
      </c>
      <c r="X493" s="13" t="str">
        <f t="shared" si="23"/>
        <v/>
      </c>
    </row>
    <row r="494" spans="10:24" x14ac:dyDescent="0.25">
      <c r="J494" s="59" t="e">
        <f>+VLOOKUP($X494,Vector!$A:$P,4,0)-$A494</f>
        <v>#N/A</v>
      </c>
      <c r="K494" s="59" t="e">
        <f>+VLOOKUP($X494,Vector!$A:$P,2,0)</f>
        <v>#N/A</v>
      </c>
      <c r="L494" s="59" t="e">
        <f>VLOOKUP(VLOOKUP($X494,Vector!$A:$P,5,0),Catalogos!K:L,2,0)</f>
        <v>#N/A</v>
      </c>
      <c r="M494" s="55" t="str">
        <f>IFERROR(VLOOKUP($F494,Catalogos!$A:$B,2,0),"VII")</f>
        <v>VII</v>
      </c>
      <c r="N494" s="58" t="e">
        <f>VLOOKUP(MIN(IFERROR(VLOOKUP(T494,Catalogos!$F:$G,2,0),200),IFERROR(VLOOKUP(U494,Catalogos!$F:$G,2,0),200),IFERROR(VLOOKUP(V494,Catalogos!$F:$G,2,0),200),IFERROR(VLOOKUP(W494,Catalogos!$F:$G,2,0),200)),Catalogos!$G$30:$H$57,2,0)</f>
        <v>#N/A</v>
      </c>
      <c r="O494" s="55" t="e">
        <f>VLOOKUP($F494,Catalogos!$A:$C,3,0)</f>
        <v>#N/A</v>
      </c>
      <c r="P494" s="14" t="e">
        <f t="shared" si="20"/>
        <v>#N/A</v>
      </c>
      <c r="Q494" s="20">
        <f t="shared" si="21"/>
        <v>0</v>
      </c>
      <c r="R494" s="20" t="e">
        <f t="shared" si="22"/>
        <v>#N/A</v>
      </c>
      <c r="S494" s="20" t="s">
        <v>194</v>
      </c>
      <c r="T494" s="67" t="e">
        <f>VLOOKUP($X494,Vector!$A:$I,6,0)</f>
        <v>#N/A</v>
      </c>
      <c r="U494" s="67" t="e">
        <f>VLOOKUP($X494,Vector!$A:$I,7,0)</f>
        <v>#N/A</v>
      </c>
      <c r="V494" s="67" t="e">
        <f>VLOOKUP($X494,Vector!$A:$I,8,0)</f>
        <v>#N/A</v>
      </c>
      <c r="W494" s="67" t="e">
        <f>VLOOKUP($X494,Vector!$A:$I,9,0)</f>
        <v>#N/A</v>
      </c>
      <c r="X494" s="13" t="str">
        <f t="shared" si="23"/>
        <v/>
      </c>
    </row>
    <row r="495" spans="10:24" x14ac:dyDescent="0.25">
      <c r="J495" s="59" t="e">
        <f>+VLOOKUP($X495,Vector!$A:$P,4,0)-$A495</f>
        <v>#N/A</v>
      </c>
      <c r="K495" s="59" t="e">
        <f>+VLOOKUP($X495,Vector!$A:$P,2,0)</f>
        <v>#N/A</v>
      </c>
      <c r="L495" s="59" t="e">
        <f>VLOOKUP(VLOOKUP($X495,Vector!$A:$P,5,0),Catalogos!K:L,2,0)</f>
        <v>#N/A</v>
      </c>
      <c r="M495" s="55" t="str">
        <f>IFERROR(VLOOKUP($F495,Catalogos!$A:$B,2,0),"VII")</f>
        <v>VII</v>
      </c>
      <c r="N495" s="58" t="e">
        <f>VLOOKUP(MIN(IFERROR(VLOOKUP(T495,Catalogos!$F:$G,2,0),200),IFERROR(VLOOKUP(U495,Catalogos!$F:$G,2,0),200),IFERROR(VLOOKUP(V495,Catalogos!$F:$G,2,0),200),IFERROR(VLOOKUP(W495,Catalogos!$F:$G,2,0),200)),Catalogos!$G$30:$H$57,2,0)</f>
        <v>#N/A</v>
      </c>
      <c r="O495" s="55" t="e">
        <f>VLOOKUP($F495,Catalogos!$A:$C,3,0)</f>
        <v>#N/A</v>
      </c>
      <c r="P495" s="14" t="e">
        <f t="shared" ref="P495:P558" si="24">+K495*D495</f>
        <v>#N/A</v>
      </c>
      <c r="Q495" s="20">
        <f t="shared" ref="Q495:Q558" si="25">+H495-A495</f>
        <v>0</v>
      </c>
      <c r="R495" s="20" t="e">
        <f t="shared" ref="R495:R558" si="26">+J495-A495</f>
        <v>#N/A</v>
      </c>
      <c r="S495" s="20" t="s">
        <v>194</v>
      </c>
      <c r="T495" s="67" t="e">
        <f>VLOOKUP($X495,Vector!$A:$I,6,0)</f>
        <v>#N/A</v>
      </c>
      <c r="U495" s="67" t="e">
        <f>VLOOKUP($X495,Vector!$A:$I,7,0)</f>
        <v>#N/A</v>
      </c>
      <c r="V495" s="67" t="e">
        <f>VLOOKUP($X495,Vector!$A:$I,8,0)</f>
        <v>#N/A</v>
      </c>
      <c r="W495" s="67" t="e">
        <f>VLOOKUP($X495,Vector!$A:$I,9,0)</f>
        <v>#N/A</v>
      </c>
      <c r="X495" s="13" t="str">
        <f t="shared" ref="X495:X558" si="27">E495&amp;F495&amp;G495</f>
        <v/>
      </c>
    </row>
    <row r="496" spans="10:24" x14ac:dyDescent="0.25">
      <c r="J496" s="59" t="e">
        <f>+VLOOKUP($X496,Vector!$A:$P,4,0)-$A496</f>
        <v>#N/A</v>
      </c>
      <c r="K496" s="59" t="e">
        <f>+VLOOKUP($X496,Vector!$A:$P,2,0)</f>
        <v>#N/A</v>
      </c>
      <c r="L496" s="59" t="e">
        <f>VLOOKUP(VLOOKUP($X496,Vector!$A:$P,5,0),Catalogos!K:L,2,0)</f>
        <v>#N/A</v>
      </c>
      <c r="M496" s="55" t="str">
        <f>IFERROR(VLOOKUP($F496,Catalogos!$A:$B,2,0),"VII")</f>
        <v>VII</v>
      </c>
      <c r="N496" s="58" t="e">
        <f>VLOOKUP(MIN(IFERROR(VLOOKUP(T496,Catalogos!$F:$G,2,0),200),IFERROR(VLOOKUP(U496,Catalogos!$F:$G,2,0),200),IFERROR(VLOOKUP(V496,Catalogos!$F:$G,2,0),200),IFERROR(VLOOKUP(W496,Catalogos!$F:$G,2,0),200)),Catalogos!$G$30:$H$57,2,0)</f>
        <v>#N/A</v>
      </c>
      <c r="O496" s="55" t="e">
        <f>VLOOKUP($F496,Catalogos!$A:$C,3,0)</f>
        <v>#N/A</v>
      </c>
      <c r="P496" s="14" t="e">
        <f t="shared" si="24"/>
        <v>#N/A</v>
      </c>
      <c r="Q496" s="20">
        <f t="shared" si="25"/>
        <v>0</v>
      </c>
      <c r="R496" s="20" t="e">
        <f t="shared" si="26"/>
        <v>#N/A</v>
      </c>
      <c r="S496" s="20" t="s">
        <v>194</v>
      </c>
      <c r="T496" s="67" t="e">
        <f>VLOOKUP($X496,Vector!$A:$I,6,0)</f>
        <v>#N/A</v>
      </c>
      <c r="U496" s="67" t="e">
        <f>VLOOKUP($X496,Vector!$A:$I,7,0)</f>
        <v>#N/A</v>
      </c>
      <c r="V496" s="67" t="e">
        <f>VLOOKUP($X496,Vector!$A:$I,8,0)</f>
        <v>#N/A</v>
      </c>
      <c r="W496" s="67" t="e">
        <f>VLOOKUP($X496,Vector!$A:$I,9,0)</f>
        <v>#N/A</v>
      </c>
      <c r="X496" s="13" t="str">
        <f t="shared" si="27"/>
        <v/>
      </c>
    </row>
    <row r="497" spans="10:24" x14ac:dyDescent="0.25">
      <c r="J497" s="59" t="e">
        <f>+VLOOKUP($X497,Vector!$A:$P,4,0)-$A497</f>
        <v>#N/A</v>
      </c>
      <c r="K497" s="59" t="e">
        <f>+VLOOKUP($X497,Vector!$A:$P,2,0)</f>
        <v>#N/A</v>
      </c>
      <c r="L497" s="59" t="e">
        <f>VLOOKUP(VLOOKUP($X497,Vector!$A:$P,5,0),Catalogos!K:L,2,0)</f>
        <v>#N/A</v>
      </c>
      <c r="M497" s="55" t="str">
        <f>IFERROR(VLOOKUP($F497,Catalogos!$A:$B,2,0),"VII")</f>
        <v>VII</v>
      </c>
      <c r="N497" s="58" t="e">
        <f>VLOOKUP(MIN(IFERROR(VLOOKUP(T497,Catalogos!$F:$G,2,0),200),IFERROR(VLOOKUP(U497,Catalogos!$F:$G,2,0),200),IFERROR(VLOOKUP(V497,Catalogos!$F:$G,2,0),200),IFERROR(VLOOKUP(W497,Catalogos!$F:$G,2,0),200)),Catalogos!$G$30:$H$57,2,0)</f>
        <v>#N/A</v>
      </c>
      <c r="O497" s="55" t="e">
        <f>VLOOKUP($F497,Catalogos!$A:$C,3,0)</f>
        <v>#N/A</v>
      </c>
      <c r="P497" s="14" t="e">
        <f t="shared" si="24"/>
        <v>#N/A</v>
      </c>
      <c r="Q497" s="20">
        <f t="shared" si="25"/>
        <v>0</v>
      </c>
      <c r="R497" s="20" t="e">
        <f t="shared" si="26"/>
        <v>#N/A</v>
      </c>
      <c r="S497" s="20" t="s">
        <v>194</v>
      </c>
      <c r="T497" s="67" t="e">
        <f>VLOOKUP($X497,Vector!$A:$I,6,0)</f>
        <v>#N/A</v>
      </c>
      <c r="U497" s="67" t="e">
        <f>VLOOKUP($X497,Vector!$A:$I,7,0)</f>
        <v>#N/A</v>
      </c>
      <c r="V497" s="67" t="e">
        <f>VLOOKUP($X497,Vector!$A:$I,8,0)</f>
        <v>#N/A</v>
      </c>
      <c r="W497" s="67" t="e">
        <f>VLOOKUP($X497,Vector!$A:$I,9,0)</f>
        <v>#N/A</v>
      </c>
      <c r="X497" s="13" t="str">
        <f t="shared" si="27"/>
        <v/>
      </c>
    </row>
    <row r="498" spans="10:24" x14ac:dyDescent="0.25">
      <c r="J498" s="59" t="e">
        <f>+VLOOKUP($X498,Vector!$A:$P,4,0)-$A498</f>
        <v>#N/A</v>
      </c>
      <c r="K498" s="59" t="e">
        <f>+VLOOKUP($X498,Vector!$A:$P,2,0)</f>
        <v>#N/A</v>
      </c>
      <c r="L498" s="59" t="e">
        <f>VLOOKUP(VLOOKUP($X498,Vector!$A:$P,5,0),Catalogos!K:L,2,0)</f>
        <v>#N/A</v>
      </c>
      <c r="M498" s="55" t="str">
        <f>IFERROR(VLOOKUP($F498,Catalogos!$A:$B,2,0),"VII")</f>
        <v>VII</v>
      </c>
      <c r="N498" s="58" t="e">
        <f>VLOOKUP(MIN(IFERROR(VLOOKUP(T498,Catalogos!$F:$G,2,0),200),IFERROR(VLOOKUP(U498,Catalogos!$F:$G,2,0),200),IFERROR(VLOOKUP(V498,Catalogos!$F:$G,2,0),200),IFERROR(VLOOKUP(W498,Catalogos!$F:$G,2,0),200)),Catalogos!$G$30:$H$57,2,0)</f>
        <v>#N/A</v>
      </c>
      <c r="O498" s="55" t="e">
        <f>VLOOKUP($F498,Catalogos!$A:$C,3,0)</f>
        <v>#N/A</v>
      </c>
      <c r="P498" s="14" t="e">
        <f t="shared" si="24"/>
        <v>#N/A</v>
      </c>
      <c r="Q498" s="20">
        <f t="shared" si="25"/>
        <v>0</v>
      </c>
      <c r="R498" s="20" t="e">
        <f t="shared" si="26"/>
        <v>#N/A</v>
      </c>
      <c r="S498" s="20" t="s">
        <v>194</v>
      </c>
      <c r="T498" s="67" t="e">
        <f>VLOOKUP($X498,Vector!$A:$I,6,0)</f>
        <v>#N/A</v>
      </c>
      <c r="U498" s="67" t="e">
        <f>VLOOKUP($X498,Vector!$A:$I,7,0)</f>
        <v>#N/A</v>
      </c>
      <c r="V498" s="67" t="e">
        <f>VLOOKUP($X498,Vector!$A:$I,8,0)</f>
        <v>#N/A</v>
      </c>
      <c r="W498" s="67" t="e">
        <f>VLOOKUP($X498,Vector!$A:$I,9,0)</f>
        <v>#N/A</v>
      </c>
      <c r="X498" s="13" t="str">
        <f t="shared" si="27"/>
        <v/>
      </c>
    </row>
    <row r="499" spans="10:24" x14ac:dyDescent="0.25">
      <c r="J499" s="59" t="e">
        <f>+VLOOKUP($X499,Vector!$A:$P,4,0)-$A499</f>
        <v>#N/A</v>
      </c>
      <c r="K499" s="59" t="e">
        <f>+VLOOKUP($X499,Vector!$A:$P,2,0)</f>
        <v>#N/A</v>
      </c>
      <c r="L499" s="59" t="e">
        <f>VLOOKUP(VLOOKUP($X499,Vector!$A:$P,5,0),Catalogos!K:L,2,0)</f>
        <v>#N/A</v>
      </c>
      <c r="M499" s="55" t="str">
        <f>IFERROR(VLOOKUP($F499,Catalogos!$A:$B,2,0),"VII")</f>
        <v>VII</v>
      </c>
      <c r="N499" s="58" t="e">
        <f>VLOOKUP(MIN(IFERROR(VLOOKUP(T499,Catalogos!$F:$G,2,0),200),IFERROR(VLOOKUP(U499,Catalogos!$F:$G,2,0),200),IFERROR(VLOOKUP(V499,Catalogos!$F:$G,2,0),200),IFERROR(VLOOKUP(W499,Catalogos!$F:$G,2,0),200)),Catalogos!$G$30:$H$57,2,0)</f>
        <v>#N/A</v>
      </c>
      <c r="O499" s="55" t="e">
        <f>VLOOKUP($F499,Catalogos!$A:$C,3,0)</f>
        <v>#N/A</v>
      </c>
      <c r="P499" s="14" t="e">
        <f t="shared" si="24"/>
        <v>#N/A</v>
      </c>
      <c r="Q499" s="20">
        <f t="shared" si="25"/>
        <v>0</v>
      </c>
      <c r="R499" s="20" t="e">
        <f t="shared" si="26"/>
        <v>#N/A</v>
      </c>
      <c r="S499" s="20" t="s">
        <v>194</v>
      </c>
      <c r="T499" s="67" t="e">
        <f>VLOOKUP($X499,Vector!$A:$I,6,0)</f>
        <v>#N/A</v>
      </c>
      <c r="U499" s="67" t="e">
        <f>VLOOKUP($X499,Vector!$A:$I,7,0)</f>
        <v>#N/A</v>
      </c>
      <c r="V499" s="67" t="e">
        <f>VLOOKUP($X499,Vector!$A:$I,8,0)</f>
        <v>#N/A</v>
      </c>
      <c r="W499" s="67" t="e">
        <f>VLOOKUP($X499,Vector!$A:$I,9,0)</f>
        <v>#N/A</v>
      </c>
      <c r="X499" s="13" t="str">
        <f t="shared" si="27"/>
        <v/>
      </c>
    </row>
    <row r="500" spans="10:24" x14ac:dyDescent="0.25">
      <c r="J500" s="59" t="e">
        <f>+VLOOKUP($X500,Vector!$A:$P,4,0)-$A500</f>
        <v>#N/A</v>
      </c>
      <c r="K500" s="59" t="e">
        <f>+VLOOKUP($X500,Vector!$A:$P,2,0)</f>
        <v>#N/A</v>
      </c>
      <c r="L500" s="59" t="e">
        <f>VLOOKUP(VLOOKUP($X500,Vector!$A:$P,5,0),Catalogos!K:L,2,0)</f>
        <v>#N/A</v>
      </c>
      <c r="M500" s="55" t="str">
        <f>IFERROR(VLOOKUP($F500,Catalogos!$A:$B,2,0),"VII")</f>
        <v>VII</v>
      </c>
      <c r="N500" s="58" t="e">
        <f>VLOOKUP(MIN(IFERROR(VLOOKUP(T500,Catalogos!$F:$G,2,0),200),IFERROR(VLOOKUP(U500,Catalogos!$F:$G,2,0),200),IFERROR(VLOOKUP(V500,Catalogos!$F:$G,2,0),200),IFERROR(VLOOKUP(W500,Catalogos!$F:$G,2,0),200)),Catalogos!$G$30:$H$57,2,0)</f>
        <v>#N/A</v>
      </c>
      <c r="O500" s="55" t="e">
        <f>VLOOKUP($F500,Catalogos!$A:$C,3,0)</f>
        <v>#N/A</v>
      </c>
      <c r="P500" s="14" t="e">
        <f t="shared" si="24"/>
        <v>#N/A</v>
      </c>
      <c r="Q500" s="20">
        <f t="shared" si="25"/>
        <v>0</v>
      </c>
      <c r="R500" s="20" t="e">
        <f t="shared" si="26"/>
        <v>#N/A</v>
      </c>
      <c r="S500" s="20" t="s">
        <v>194</v>
      </c>
      <c r="T500" s="67" t="e">
        <f>VLOOKUP($X500,Vector!$A:$I,6,0)</f>
        <v>#N/A</v>
      </c>
      <c r="U500" s="67" t="e">
        <f>VLOOKUP($X500,Vector!$A:$I,7,0)</f>
        <v>#N/A</v>
      </c>
      <c r="V500" s="67" t="e">
        <f>VLOOKUP($X500,Vector!$A:$I,8,0)</f>
        <v>#N/A</v>
      </c>
      <c r="W500" s="67" t="e">
        <f>VLOOKUP($X500,Vector!$A:$I,9,0)</f>
        <v>#N/A</v>
      </c>
      <c r="X500" s="13" t="str">
        <f t="shared" si="27"/>
        <v/>
      </c>
    </row>
    <row r="501" spans="10:24" x14ac:dyDescent="0.25">
      <c r="J501" s="59" t="e">
        <f>+VLOOKUP($X501,Vector!$A:$P,4,0)-$A501</f>
        <v>#N/A</v>
      </c>
      <c r="K501" s="59" t="e">
        <f>+VLOOKUP($X501,Vector!$A:$P,2,0)</f>
        <v>#N/A</v>
      </c>
      <c r="L501" s="59" t="e">
        <f>VLOOKUP(VLOOKUP($X501,Vector!$A:$P,5,0),Catalogos!K:L,2,0)</f>
        <v>#N/A</v>
      </c>
      <c r="M501" s="55" t="str">
        <f>IFERROR(VLOOKUP($F501,Catalogos!$A:$B,2,0),"VII")</f>
        <v>VII</v>
      </c>
      <c r="N501" s="58" t="e">
        <f>VLOOKUP(MIN(IFERROR(VLOOKUP(T501,Catalogos!$F:$G,2,0),200),IFERROR(VLOOKUP(U501,Catalogos!$F:$G,2,0),200),IFERROR(VLOOKUP(V501,Catalogos!$F:$G,2,0),200),IFERROR(VLOOKUP(W501,Catalogos!$F:$G,2,0),200)),Catalogos!$G$30:$H$57,2,0)</f>
        <v>#N/A</v>
      </c>
      <c r="O501" s="55" t="e">
        <f>VLOOKUP($F501,Catalogos!$A:$C,3,0)</f>
        <v>#N/A</v>
      </c>
      <c r="P501" s="14" t="e">
        <f t="shared" si="24"/>
        <v>#N/A</v>
      </c>
      <c r="Q501" s="20">
        <f t="shared" si="25"/>
        <v>0</v>
      </c>
      <c r="R501" s="20" t="e">
        <f t="shared" si="26"/>
        <v>#N/A</v>
      </c>
      <c r="S501" s="20" t="s">
        <v>194</v>
      </c>
      <c r="T501" s="67" t="e">
        <f>VLOOKUP($X501,Vector!$A:$I,6,0)</f>
        <v>#N/A</v>
      </c>
      <c r="U501" s="67" t="e">
        <f>VLOOKUP($X501,Vector!$A:$I,7,0)</f>
        <v>#N/A</v>
      </c>
      <c r="V501" s="67" t="e">
        <f>VLOOKUP($X501,Vector!$A:$I,8,0)</f>
        <v>#N/A</v>
      </c>
      <c r="W501" s="67" t="e">
        <f>VLOOKUP($X501,Vector!$A:$I,9,0)</f>
        <v>#N/A</v>
      </c>
      <c r="X501" s="13" t="str">
        <f t="shared" si="27"/>
        <v/>
      </c>
    </row>
    <row r="502" spans="10:24" x14ac:dyDescent="0.25">
      <c r="J502" s="59" t="e">
        <f>+VLOOKUP($X502,Vector!$A:$P,4,0)-$A502</f>
        <v>#N/A</v>
      </c>
      <c r="K502" s="59" t="e">
        <f>+VLOOKUP($X502,Vector!$A:$P,2,0)</f>
        <v>#N/A</v>
      </c>
      <c r="L502" s="59" t="e">
        <f>VLOOKUP(VLOOKUP($X502,Vector!$A:$P,5,0),Catalogos!K:L,2,0)</f>
        <v>#N/A</v>
      </c>
      <c r="M502" s="55" t="str">
        <f>IFERROR(VLOOKUP($F502,Catalogos!$A:$B,2,0),"VII")</f>
        <v>VII</v>
      </c>
      <c r="N502" s="58" t="e">
        <f>VLOOKUP(MIN(IFERROR(VLOOKUP(T502,Catalogos!$F:$G,2,0),200),IFERROR(VLOOKUP(U502,Catalogos!$F:$G,2,0),200),IFERROR(VLOOKUP(V502,Catalogos!$F:$G,2,0),200),IFERROR(VLOOKUP(W502,Catalogos!$F:$G,2,0),200)),Catalogos!$G$30:$H$57,2,0)</f>
        <v>#N/A</v>
      </c>
      <c r="O502" s="55" t="e">
        <f>VLOOKUP($F502,Catalogos!$A:$C,3,0)</f>
        <v>#N/A</v>
      </c>
      <c r="P502" s="14" t="e">
        <f t="shared" si="24"/>
        <v>#N/A</v>
      </c>
      <c r="Q502" s="20">
        <f t="shared" si="25"/>
        <v>0</v>
      </c>
      <c r="R502" s="20" t="e">
        <f t="shared" si="26"/>
        <v>#N/A</v>
      </c>
      <c r="S502" s="20" t="s">
        <v>194</v>
      </c>
      <c r="T502" s="67" t="e">
        <f>VLOOKUP($X502,Vector!$A:$I,6,0)</f>
        <v>#N/A</v>
      </c>
      <c r="U502" s="67" t="e">
        <f>VLOOKUP($X502,Vector!$A:$I,7,0)</f>
        <v>#N/A</v>
      </c>
      <c r="V502" s="67" t="e">
        <f>VLOOKUP($X502,Vector!$A:$I,8,0)</f>
        <v>#N/A</v>
      </c>
      <c r="W502" s="67" t="e">
        <f>VLOOKUP($X502,Vector!$A:$I,9,0)</f>
        <v>#N/A</v>
      </c>
      <c r="X502" s="13" t="str">
        <f t="shared" si="27"/>
        <v/>
      </c>
    </row>
    <row r="503" spans="10:24" x14ac:dyDescent="0.25">
      <c r="J503" s="59" t="e">
        <f>+VLOOKUP($X503,Vector!$A:$P,4,0)-$A503</f>
        <v>#N/A</v>
      </c>
      <c r="K503" s="59" t="e">
        <f>+VLOOKUP($X503,Vector!$A:$P,2,0)</f>
        <v>#N/A</v>
      </c>
      <c r="L503" s="59" t="e">
        <f>VLOOKUP(VLOOKUP($X503,Vector!$A:$P,5,0),Catalogos!K:L,2,0)</f>
        <v>#N/A</v>
      </c>
      <c r="M503" s="55" t="str">
        <f>IFERROR(VLOOKUP($F503,Catalogos!$A:$B,2,0),"VII")</f>
        <v>VII</v>
      </c>
      <c r="N503" s="58" t="e">
        <f>VLOOKUP(MIN(IFERROR(VLOOKUP(T503,Catalogos!$F:$G,2,0),200),IFERROR(VLOOKUP(U503,Catalogos!$F:$G,2,0),200),IFERROR(VLOOKUP(V503,Catalogos!$F:$G,2,0),200),IFERROR(VLOOKUP(W503,Catalogos!$F:$G,2,0),200)),Catalogos!$G$30:$H$57,2,0)</f>
        <v>#N/A</v>
      </c>
      <c r="O503" s="55" t="e">
        <f>VLOOKUP($F503,Catalogos!$A:$C,3,0)</f>
        <v>#N/A</v>
      </c>
      <c r="P503" s="14" t="e">
        <f t="shared" si="24"/>
        <v>#N/A</v>
      </c>
      <c r="Q503" s="20">
        <f t="shared" si="25"/>
        <v>0</v>
      </c>
      <c r="R503" s="20" t="e">
        <f t="shared" si="26"/>
        <v>#N/A</v>
      </c>
      <c r="S503" s="20" t="s">
        <v>194</v>
      </c>
      <c r="T503" s="67" t="e">
        <f>VLOOKUP($X503,Vector!$A:$I,6,0)</f>
        <v>#N/A</v>
      </c>
      <c r="U503" s="67" t="e">
        <f>VLOOKUP($X503,Vector!$A:$I,7,0)</f>
        <v>#N/A</v>
      </c>
      <c r="V503" s="67" t="e">
        <f>VLOOKUP($X503,Vector!$A:$I,8,0)</f>
        <v>#N/A</v>
      </c>
      <c r="W503" s="67" t="e">
        <f>VLOOKUP($X503,Vector!$A:$I,9,0)</f>
        <v>#N/A</v>
      </c>
      <c r="X503" s="13" t="str">
        <f t="shared" si="27"/>
        <v/>
      </c>
    </row>
    <row r="504" spans="10:24" x14ac:dyDescent="0.25">
      <c r="J504" s="59" t="e">
        <f>+VLOOKUP($X504,Vector!$A:$P,4,0)-$A504</f>
        <v>#N/A</v>
      </c>
      <c r="K504" s="59" t="e">
        <f>+VLOOKUP($X504,Vector!$A:$P,2,0)</f>
        <v>#N/A</v>
      </c>
      <c r="L504" s="59" t="e">
        <f>VLOOKUP(VLOOKUP($X504,Vector!$A:$P,5,0),Catalogos!K:L,2,0)</f>
        <v>#N/A</v>
      </c>
      <c r="M504" s="55" t="str">
        <f>IFERROR(VLOOKUP($F504,Catalogos!$A:$B,2,0),"VII")</f>
        <v>VII</v>
      </c>
      <c r="N504" s="58" t="e">
        <f>VLOOKUP(MIN(IFERROR(VLOOKUP(T504,Catalogos!$F:$G,2,0),200),IFERROR(VLOOKUP(U504,Catalogos!$F:$G,2,0),200),IFERROR(VLOOKUP(V504,Catalogos!$F:$G,2,0),200),IFERROR(VLOOKUP(W504,Catalogos!$F:$G,2,0),200)),Catalogos!$G$30:$H$57,2,0)</f>
        <v>#N/A</v>
      </c>
      <c r="O504" s="55" t="e">
        <f>VLOOKUP($F504,Catalogos!$A:$C,3,0)</f>
        <v>#N/A</v>
      </c>
      <c r="P504" s="14" t="e">
        <f t="shared" si="24"/>
        <v>#N/A</v>
      </c>
      <c r="Q504" s="20">
        <f t="shared" si="25"/>
        <v>0</v>
      </c>
      <c r="R504" s="20" t="e">
        <f t="shared" si="26"/>
        <v>#N/A</v>
      </c>
      <c r="S504" s="20" t="s">
        <v>194</v>
      </c>
      <c r="T504" s="67" t="e">
        <f>VLOOKUP($X504,Vector!$A:$I,6,0)</f>
        <v>#N/A</v>
      </c>
      <c r="U504" s="67" t="e">
        <f>VLOOKUP($X504,Vector!$A:$I,7,0)</f>
        <v>#N/A</v>
      </c>
      <c r="V504" s="67" t="e">
        <f>VLOOKUP($X504,Vector!$A:$I,8,0)</f>
        <v>#N/A</v>
      </c>
      <c r="W504" s="67" t="e">
        <f>VLOOKUP($X504,Vector!$A:$I,9,0)</f>
        <v>#N/A</v>
      </c>
      <c r="X504" s="13" t="str">
        <f t="shared" si="27"/>
        <v/>
      </c>
    </row>
    <row r="505" spans="10:24" x14ac:dyDescent="0.25">
      <c r="J505" s="59" t="e">
        <f>+VLOOKUP($X505,Vector!$A:$P,4,0)-$A505</f>
        <v>#N/A</v>
      </c>
      <c r="K505" s="59" t="e">
        <f>+VLOOKUP($X505,Vector!$A:$P,2,0)</f>
        <v>#N/A</v>
      </c>
      <c r="L505" s="59" t="e">
        <f>VLOOKUP(VLOOKUP($X505,Vector!$A:$P,5,0),Catalogos!K:L,2,0)</f>
        <v>#N/A</v>
      </c>
      <c r="M505" s="55" t="str">
        <f>IFERROR(VLOOKUP($F505,Catalogos!$A:$B,2,0),"VII")</f>
        <v>VII</v>
      </c>
      <c r="N505" s="58" t="e">
        <f>VLOOKUP(MIN(IFERROR(VLOOKUP(T505,Catalogos!$F:$G,2,0),200),IFERROR(VLOOKUP(U505,Catalogos!$F:$G,2,0),200),IFERROR(VLOOKUP(V505,Catalogos!$F:$G,2,0),200),IFERROR(VLOOKUP(W505,Catalogos!$F:$G,2,0),200)),Catalogos!$G$30:$H$57,2,0)</f>
        <v>#N/A</v>
      </c>
      <c r="O505" s="55" t="e">
        <f>VLOOKUP($F505,Catalogos!$A:$C,3,0)</f>
        <v>#N/A</v>
      </c>
      <c r="P505" s="14" t="e">
        <f t="shared" si="24"/>
        <v>#N/A</v>
      </c>
      <c r="Q505" s="20">
        <f t="shared" si="25"/>
        <v>0</v>
      </c>
      <c r="R505" s="20" t="e">
        <f t="shared" si="26"/>
        <v>#N/A</v>
      </c>
      <c r="S505" s="20" t="s">
        <v>194</v>
      </c>
      <c r="T505" s="67" t="e">
        <f>VLOOKUP($X505,Vector!$A:$I,6,0)</f>
        <v>#N/A</v>
      </c>
      <c r="U505" s="67" t="e">
        <f>VLOOKUP($X505,Vector!$A:$I,7,0)</f>
        <v>#N/A</v>
      </c>
      <c r="V505" s="67" t="e">
        <f>VLOOKUP($X505,Vector!$A:$I,8,0)</f>
        <v>#N/A</v>
      </c>
      <c r="W505" s="67" t="e">
        <f>VLOOKUP($X505,Vector!$A:$I,9,0)</f>
        <v>#N/A</v>
      </c>
      <c r="X505" s="13" t="str">
        <f t="shared" si="27"/>
        <v/>
      </c>
    </row>
    <row r="506" spans="10:24" x14ac:dyDescent="0.25">
      <c r="J506" s="59" t="e">
        <f>+VLOOKUP($X506,Vector!$A:$P,4,0)-$A506</f>
        <v>#N/A</v>
      </c>
      <c r="K506" s="59" t="e">
        <f>+VLOOKUP($X506,Vector!$A:$P,2,0)</f>
        <v>#N/A</v>
      </c>
      <c r="L506" s="59" t="e">
        <f>VLOOKUP(VLOOKUP($X506,Vector!$A:$P,5,0),Catalogos!K:L,2,0)</f>
        <v>#N/A</v>
      </c>
      <c r="M506" s="55" t="str">
        <f>IFERROR(VLOOKUP($F506,Catalogos!$A:$B,2,0),"VII")</f>
        <v>VII</v>
      </c>
      <c r="N506" s="58" t="e">
        <f>VLOOKUP(MIN(IFERROR(VLOOKUP(T506,Catalogos!$F:$G,2,0),200),IFERROR(VLOOKUP(U506,Catalogos!$F:$G,2,0),200),IFERROR(VLOOKUP(V506,Catalogos!$F:$G,2,0),200),IFERROR(VLOOKUP(W506,Catalogos!$F:$G,2,0),200)),Catalogos!$G$30:$H$57,2,0)</f>
        <v>#N/A</v>
      </c>
      <c r="O506" s="55" t="e">
        <f>VLOOKUP($F506,Catalogos!$A:$C,3,0)</f>
        <v>#N/A</v>
      </c>
      <c r="P506" s="14" t="e">
        <f t="shared" si="24"/>
        <v>#N/A</v>
      </c>
      <c r="Q506" s="20">
        <f t="shared" si="25"/>
        <v>0</v>
      </c>
      <c r="R506" s="20" t="e">
        <f t="shared" si="26"/>
        <v>#N/A</v>
      </c>
      <c r="S506" s="20" t="s">
        <v>194</v>
      </c>
      <c r="T506" s="67" t="e">
        <f>VLOOKUP($X506,Vector!$A:$I,6,0)</f>
        <v>#N/A</v>
      </c>
      <c r="U506" s="67" t="e">
        <f>VLOOKUP($X506,Vector!$A:$I,7,0)</f>
        <v>#N/A</v>
      </c>
      <c r="V506" s="67" t="e">
        <f>VLOOKUP($X506,Vector!$A:$I,8,0)</f>
        <v>#N/A</v>
      </c>
      <c r="W506" s="67" t="e">
        <f>VLOOKUP($X506,Vector!$A:$I,9,0)</f>
        <v>#N/A</v>
      </c>
      <c r="X506" s="13" t="str">
        <f t="shared" si="27"/>
        <v/>
      </c>
    </row>
    <row r="507" spans="10:24" x14ac:dyDescent="0.25">
      <c r="J507" s="59" t="e">
        <f>+VLOOKUP($X507,Vector!$A:$P,4,0)-$A507</f>
        <v>#N/A</v>
      </c>
      <c r="K507" s="59" t="e">
        <f>+VLOOKUP($X507,Vector!$A:$P,2,0)</f>
        <v>#N/A</v>
      </c>
      <c r="L507" s="59" t="e">
        <f>VLOOKUP(VLOOKUP($X507,Vector!$A:$P,5,0),Catalogos!K:L,2,0)</f>
        <v>#N/A</v>
      </c>
      <c r="M507" s="55" t="str">
        <f>IFERROR(VLOOKUP($F507,Catalogos!$A:$B,2,0),"VII")</f>
        <v>VII</v>
      </c>
      <c r="N507" s="58" t="e">
        <f>VLOOKUP(MIN(IFERROR(VLOOKUP(T507,Catalogos!$F:$G,2,0),200),IFERROR(VLOOKUP(U507,Catalogos!$F:$G,2,0),200),IFERROR(VLOOKUP(V507,Catalogos!$F:$G,2,0),200),IFERROR(VLOOKUP(W507,Catalogos!$F:$G,2,0),200)),Catalogos!$G$30:$H$57,2,0)</f>
        <v>#N/A</v>
      </c>
      <c r="O507" s="55" t="e">
        <f>VLOOKUP($F507,Catalogos!$A:$C,3,0)</f>
        <v>#N/A</v>
      </c>
      <c r="P507" s="14" t="e">
        <f t="shared" si="24"/>
        <v>#N/A</v>
      </c>
      <c r="Q507" s="20">
        <f t="shared" si="25"/>
        <v>0</v>
      </c>
      <c r="R507" s="20" t="e">
        <f t="shared" si="26"/>
        <v>#N/A</v>
      </c>
      <c r="S507" s="20" t="s">
        <v>194</v>
      </c>
      <c r="T507" s="67" t="e">
        <f>VLOOKUP($X507,Vector!$A:$I,6,0)</f>
        <v>#N/A</v>
      </c>
      <c r="U507" s="67" t="e">
        <f>VLOOKUP($X507,Vector!$A:$I,7,0)</f>
        <v>#N/A</v>
      </c>
      <c r="V507" s="67" t="e">
        <f>VLOOKUP($X507,Vector!$A:$I,8,0)</f>
        <v>#N/A</v>
      </c>
      <c r="W507" s="67" t="e">
        <f>VLOOKUP($X507,Vector!$A:$I,9,0)</f>
        <v>#N/A</v>
      </c>
      <c r="X507" s="13" t="str">
        <f t="shared" si="27"/>
        <v/>
      </c>
    </row>
    <row r="508" spans="10:24" x14ac:dyDescent="0.25">
      <c r="J508" s="59" t="e">
        <f>+VLOOKUP($X508,Vector!$A:$P,4,0)-$A508</f>
        <v>#N/A</v>
      </c>
      <c r="K508" s="59" t="e">
        <f>+VLOOKUP($X508,Vector!$A:$P,2,0)</f>
        <v>#N/A</v>
      </c>
      <c r="L508" s="59" t="e">
        <f>VLOOKUP(VLOOKUP($X508,Vector!$A:$P,5,0),Catalogos!K:L,2,0)</f>
        <v>#N/A</v>
      </c>
      <c r="M508" s="55" t="str">
        <f>IFERROR(VLOOKUP($F508,Catalogos!$A:$B,2,0),"VII")</f>
        <v>VII</v>
      </c>
      <c r="N508" s="58" t="e">
        <f>VLOOKUP(MIN(IFERROR(VLOOKUP(T508,Catalogos!$F:$G,2,0),200),IFERROR(VLOOKUP(U508,Catalogos!$F:$G,2,0),200),IFERROR(VLOOKUP(V508,Catalogos!$F:$G,2,0),200),IFERROR(VLOOKUP(W508,Catalogos!$F:$G,2,0),200)),Catalogos!$G$30:$H$57,2,0)</f>
        <v>#N/A</v>
      </c>
      <c r="O508" s="55" t="e">
        <f>VLOOKUP($F508,Catalogos!$A:$C,3,0)</f>
        <v>#N/A</v>
      </c>
      <c r="P508" s="14" t="e">
        <f t="shared" si="24"/>
        <v>#N/A</v>
      </c>
      <c r="Q508" s="20">
        <f t="shared" si="25"/>
        <v>0</v>
      </c>
      <c r="R508" s="20" t="e">
        <f t="shared" si="26"/>
        <v>#N/A</v>
      </c>
      <c r="S508" s="20" t="s">
        <v>194</v>
      </c>
      <c r="T508" s="67" t="e">
        <f>VLOOKUP($X508,Vector!$A:$I,6,0)</f>
        <v>#N/A</v>
      </c>
      <c r="U508" s="67" t="e">
        <f>VLOOKUP($X508,Vector!$A:$I,7,0)</f>
        <v>#N/A</v>
      </c>
      <c r="V508" s="67" t="e">
        <f>VLOOKUP($X508,Vector!$A:$I,8,0)</f>
        <v>#N/A</v>
      </c>
      <c r="W508" s="67" t="e">
        <f>VLOOKUP($X508,Vector!$A:$I,9,0)</f>
        <v>#N/A</v>
      </c>
      <c r="X508" s="13" t="str">
        <f t="shared" si="27"/>
        <v/>
      </c>
    </row>
    <row r="509" spans="10:24" x14ac:dyDescent="0.25">
      <c r="J509" s="59" t="e">
        <f>+VLOOKUP($X509,Vector!$A:$P,4,0)-$A509</f>
        <v>#N/A</v>
      </c>
      <c r="K509" s="59" t="e">
        <f>+VLOOKUP($X509,Vector!$A:$P,2,0)</f>
        <v>#N/A</v>
      </c>
      <c r="L509" s="59" t="e">
        <f>VLOOKUP(VLOOKUP($X509,Vector!$A:$P,5,0),Catalogos!K:L,2,0)</f>
        <v>#N/A</v>
      </c>
      <c r="M509" s="55" t="str">
        <f>IFERROR(VLOOKUP($F509,Catalogos!$A:$B,2,0),"VII")</f>
        <v>VII</v>
      </c>
      <c r="N509" s="58" t="e">
        <f>VLOOKUP(MIN(IFERROR(VLOOKUP(T509,Catalogos!$F:$G,2,0),200),IFERROR(VLOOKUP(U509,Catalogos!$F:$G,2,0),200),IFERROR(VLOOKUP(V509,Catalogos!$F:$G,2,0),200),IFERROR(VLOOKUP(W509,Catalogos!$F:$G,2,0),200)),Catalogos!$G$30:$H$57,2,0)</f>
        <v>#N/A</v>
      </c>
      <c r="O509" s="55" t="e">
        <f>VLOOKUP($F509,Catalogos!$A:$C,3,0)</f>
        <v>#N/A</v>
      </c>
      <c r="P509" s="14" t="e">
        <f t="shared" si="24"/>
        <v>#N/A</v>
      </c>
      <c r="Q509" s="20">
        <f t="shared" si="25"/>
        <v>0</v>
      </c>
      <c r="R509" s="20" t="e">
        <f t="shared" si="26"/>
        <v>#N/A</v>
      </c>
      <c r="S509" s="20" t="s">
        <v>194</v>
      </c>
      <c r="T509" s="67" t="e">
        <f>VLOOKUP($X509,Vector!$A:$I,6,0)</f>
        <v>#N/A</v>
      </c>
      <c r="U509" s="67" t="e">
        <f>VLOOKUP($X509,Vector!$A:$I,7,0)</f>
        <v>#N/A</v>
      </c>
      <c r="V509" s="67" t="e">
        <f>VLOOKUP($X509,Vector!$A:$I,8,0)</f>
        <v>#N/A</v>
      </c>
      <c r="W509" s="67" t="e">
        <f>VLOOKUP($X509,Vector!$A:$I,9,0)</f>
        <v>#N/A</v>
      </c>
      <c r="X509" s="13" t="str">
        <f t="shared" si="27"/>
        <v/>
      </c>
    </row>
    <row r="510" spans="10:24" x14ac:dyDescent="0.25">
      <c r="J510" s="59" t="e">
        <f>+VLOOKUP($X510,Vector!$A:$P,4,0)-$A510</f>
        <v>#N/A</v>
      </c>
      <c r="K510" s="59" t="e">
        <f>+VLOOKUP($X510,Vector!$A:$P,2,0)</f>
        <v>#N/A</v>
      </c>
      <c r="L510" s="59" t="e">
        <f>VLOOKUP(VLOOKUP($X510,Vector!$A:$P,5,0),Catalogos!K:L,2,0)</f>
        <v>#N/A</v>
      </c>
      <c r="M510" s="55" t="str">
        <f>IFERROR(VLOOKUP($F510,Catalogos!$A:$B,2,0),"VII")</f>
        <v>VII</v>
      </c>
      <c r="N510" s="58" t="e">
        <f>VLOOKUP(MIN(IFERROR(VLOOKUP(T510,Catalogos!$F:$G,2,0),200),IFERROR(VLOOKUP(U510,Catalogos!$F:$G,2,0),200),IFERROR(VLOOKUP(V510,Catalogos!$F:$G,2,0),200),IFERROR(VLOOKUP(W510,Catalogos!$F:$G,2,0),200)),Catalogos!$G$30:$H$57,2,0)</f>
        <v>#N/A</v>
      </c>
      <c r="O510" s="55" t="e">
        <f>VLOOKUP($F510,Catalogos!$A:$C,3,0)</f>
        <v>#N/A</v>
      </c>
      <c r="P510" s="14" t="e">
        <f t="shared" si="24"/>
        <v>#N/A</v>
      </c>
      <c r="Q510" s="20">
        <f t="shared" si="25"/>
        <v>0</v>
      </c>
      <c r="R510" s="20" t="e">
        <f t="shared" si="26"/>
        <v>#N/A</v>
      </c>
      <c r="S510" s="20" t="s">
        <v>194</v>
      </c>
      <c r="T510" s="67" t="e">
        <f>VLOOKUP($X510,Vector!$A:$I,6,0)</f>
        <v>#N/A</v>
      </c>
      <c r="U510" s="67" t="e">
        <f>VLOOKUP($X510,Vector!$A:$I,7,0)</f>
        <v>#N/A</v>
      </c>
      <c r="V510" s="67" t="e">
        <f>VLOOKUP($X510,Vector!$A:$I,8,0)</f>
        <v>#N/A</v>
      </c>
      <c r="W510" s="67" t="e">
        <f>VLOOKUP($X510,Vector!$A:$I,9,0)</f>
        <v>#N/A</v>
      </c>
      <c r="X510" s="13" t="str">
        <f t="shared" si="27"/>
        <v/>
      </c>
    </row>
    <row r="511" spans="10:24" x14ac:dyDescent="0.25">
      <c r="J511" s="59" t="e">
        <f>+VLOOKUP($X511,Vector!$A:$P,4,0)-$A511</f>
        <v>#N/A</v>
      </c>
      <c r="K511" s="59" t="e">
        <f>+VLOOKUP($X511,Vector!$A:$P,2,0)</f>
        <v>#N/A</v>
      </c>
      <c r="L511" s="59" t="e">
        <f>VLOOKUP(VLOOKUP($X511,Vector!$A:$P,5,0),Catalogos!K:L,2,0)</f>
        <v>#N/A</v>
      </c>
      <c r="M511" s="55" t="str">
        <f>IFERROR(VLOOKUP($F511,Catalogos!$A:$B,2,0),"VII")</f>
        <v>VII</v>
      </c>
      <c r="N511" s="58" t="e">
        <f>VLOOKUP(MIN(IFERROR(VLOOKUP(T511,Catalogos!$F:$G,2,0),200),IFERROR(VLOOKUP(U511,Catalogos!$F:$G,2,0),200),IFERROR(VLOOKUP(V511,Catalogos!$F:$G,2,0),200),IFERROR(VLOOKUP(W511,Catalogos!$F:$G,2,0),200)),Catalogos!$G$30:$H$57,2,0)</f>
        <v>#N/A</v>
      </c>
      <c r="O511" s="55" t="e">
        <f>VLOOKUP($F511,Catalogos!$A:$C,3,0)</f>
        <v>#N/A</v>
      </c>
      <c r="P511" s="14" t="e">
        <f t="shared" si="24"/>
        <v>#N/A</v>
      </c>
      <c r="Q511" s="20">
        <f t="shared" si="25"/>
        <v>0</v>
      </c>
      <c r="R511" s="20" t="e">
        <f t="shared" si="26"/>
        <v>#N/A</v>
      </c>
      <c r="S511" s="20" t="s">
        <v>194</v>
      </c>
      <c r="T511" s="67" t="e">
        <f>VLOOKUP($X511,Vector!$A:$I,6,0)</f>
        <v>#N/A</v>
      </c>
      <c r="U511" s="67" t="e">
        <f>VLOOKUP($X511,Vector!$A:$I,7,0)</f>
        <v>#N/A</v>
      </c>
      <c r="V511" s="67" t="e">
        <f>VLOOKUP($X511,Vector!$A:$I,8,0)</f>
        <v>#N/A</v>
      </c>
      <c r="W511" s="67" t="e">
        <f>VLOOKUP($X511,Vector!$A:$I,9,0)</f>
        <v>#N/A</v>
      </c>
      <c r="X511" s="13" t="str">
        <f t="shared" si="27"/>
        <v/>
      </c>
    </row>
    <row r="512" spans="10:24" x14ac:dyDescent="0.25">
      <c r="J512" s="59" t="e">
        <f>+VLOOKUP($X512,Vector!$A:$P,4,0)-$A512</f>
        <v>#N/A</v>
      </c>
      <c r="K512" s="59" t="e">
        <f>+VLOOKUP($X512,Vector!$A:$P,2,0)</f>
        <v>#N/A</v>
      </c>
      <c r="L512" s="59" t="e">
        <f>VLOOKUP(VLOOKUP($X512,Vector!$A:$P,5,0),Catalogos!K:L,2,0)</f>
        <v>#N/A</v>
      </c>
      <c r="M512" s="55" t="str">
        <f>IFERROR(VLOOKUP($F512,Catalogos!$A:$B,2,0),"VII")</f>
        <v>VII</v>
      </c>
      <c r="N512" s="58" t="e">
        <f>VLOOKUP(MIN(IFERROR(VLOOKUP(T512,Catalogos!$F:$G,2,0),200),IFERROR(VLOOKUP(U512,Catalogos!$F:$G,2,0),200),IFERROR(VLOOKUP(V512,Catalogos!$F:$G,2,0),200),IFERROR(VLOOKUP(W512,Catalogos!$F:$G,2,0),200)),Catalogos!$G$30:$H$57,2,0)</f>
        <v>#N/A</v>
      </c>
      <c r="O512" s="55" t="e">
        <f>VLOOKUP($F512,Catalogos!$A:$C,3,0)</f>
        <v>#N/A</v>
      </c>
      <c r="P512" s="14" t="e">
        <f t="shared" si="24"/>
        <v>#N/A</v>
      </c>
      <c r="Q512" s="20">
        <f t="shared" si="25"/>
        <v>0</v>
      </c>
      <c r="R512" s="20" t="e">
        <f t="shared" si="26"/>
        <v>#N/A</v>
      </c>
      <c r="S512" s="20" t="s">
        <v>194</v>
      </c>
      <c r="T512" s="67" t="e">
        <f>VLOOKUP($X512,Vector!$A:$I,6,0)</f>
        <v>#N/A</v>
      </c>
      <c r="U512" s="67" t="e">
        <f>VLOOKUP($X512,Vector!$A:$I,7,0)</f>
        <v>#N/A</v>
      </c>
      <c r="V512" s="67" t="e">
        <f>VLOOKUP($X512,Vector!$A:$I,8,0)</f>
        <v>#N/A</v>
      </c>
      <c r="W512" s="67" t="e">
        <f>VLOOKUP($X512,Vector!$A:$I,9,0)</f>
        <v>#N/A</v>
      </c>
      <c r="X512" s="13" t="str">
        <f t="shared" si="27"/>
        <v/>
      </c>
    </row>
    <row r="513" spans="10:24" x14ac:dyDescent="0.25">
      <c r="J513" s="59" t="e">
        <f>+VLOOKUP($X513,Vector!$A:$P,4,0)-$A513</f>
        <v>#N/A</v>
      </c>
      <c r="K513" s="59" t="e">
        <f>+VLOOKUP($X513,Vector!$A:$P,2,0)</f>
        <v>#N/A</v>
      </c>
      <c r="L513" s="59" t="e">
        <f>VLOOKUP(VLOOKUP($X513,Vector!$A:$P,5,0),Catalogos!K:L,2,0)</f>
        <v>#N/A</v>
      </c>
      <c r="M513" s="55" t="str">
        <f>IFERROR(VLOOKUP($F513,Catalogos!$A:$B,2,0),"VII")</f>
        <v>VII</v>
      </c>
      <c r="N513" s="58" t="e">
        <f>VLOOKUP(MIN(IFERROR(VLOOKUP(T513,Catalogos!$F:$G,2,0),200),IFERROR(VLOOKUP(U513,Catalogos!$F:$G,2,0),200),IFERROR(VLOOKUP(V513,Catalogos!$F:$G,2,0),200),IFERROR(VLOOKUP(W513,Catalogos!$F:$G,2,0),200)),Catalogos!$G$30:$H$57,2,0)</f>
        <v>#N/A</v>
      </c>
      <c r="O513" s="55" t="e">
        <f>VLOOKUP($F513,Catalogos!$A:$C,3,0)</f>
        <v>#N/A</v>
      </c>
      <c r="P513" s="14" t="e">
        <f t="shared" si="24"/>
        <v>#N/A</v>
      </c>
      <c r="Q513" s="20">
        <f t="shared" si="25"/>
        <v>0</v>
      </c>
      <c r="R513" s="20" t="e">
        <f t="shared" si="26"/>
        <v>#N/A</v>
      </c>
      <c r="S513" s="20" t="s">
        <v>194</v>
      </c>
      <c r="T513" s="67" t="e">
        <f>VLOOKUP($X513,Vector!$A:$I,6,0)</f>
        <v>#N/A</v>
      </c>
      <c r="U513" s="67" t="e">
        <f>VLOOKUP($X513,Vector!$A:$I,7,0)</f>
        <v>#N/A</v>
      </c>
      <c r="V513" s="67" t="e">
        <f>VLOOKUP($X513,Vector!$A:$I,8,0)</f>
        <v>#N/A</v>
      </c>
      <c r="W513" s="67" t="e">
        <f>VLOOKUP($X513,Vector!$A:$I,9,0)</f>
        <v>#N/A</v>
      </c>
      <c r="X513" s="13" t="str">
        <f t="shared" si="27"/>
        <v/>
      </c>
    </row>
    <row r="514" spans="10:24" x14ac:dyDescent="0.25">
      <c r="J514" s="59" t="e">
        <f>+VLOOKUP($X514,Vector!$A:$P,4,0)-$A514</f>
        <v>#N/A</v>
      </c>
      <c r="K514" s="59" t="e">
        <f>+VLOOKUP($X514,Vector!$A:$P,2,0)</f>
        <v>#N/A</v>
      </c>
      <c r="L514" s="59" t="e">
        <f>VLOOKUP(VLOOKUP($X514,Vector!$A:$P,5,0),Catalogos!K:L,2,0)</f>
        <v>#N/A</v>
      </c>
      <c r="M514" s="55" t="str">
        <f>IFERROR(VLOOKUP($F514,Catalogos!$A:$B,2,0),"VII")</f>
        <v>VII</v>
      </c>
      <c r="N514" s="58" t="e">
        <f>VLOOKUP(MIN(IFERROR(VLOOKUP(T514,Catalogos!$F:$G,2,0),200),IFERROR(VLOOKUP(U514,Catalogos!$F:$G,2,0),200),IFERROR(VLOOKUP(V514,Catalogos!$F:$G,2,0),200),IFERROR(VLOOKUP(W514,Catalogos!$F:$G,2,0),200)),Catalogos!$G$30:$H$57,2,0)</f>
        <v>#N/A</v>
      </c>
      <c r="O514" s="55" t="e">
        <f>VLOOKUP($F514,Catalogos!$A:$C,3,0)</f>
        <v>#N/A</v>
      </c>
      <c r="P514" s="14" t="e">
        <f t="shared" si="24"/>
        <v>#N/A</v>
      </c>
      <c r="Q514" s="20">
        <f t="shared" si="25"/>
        <v>0</v>
      </c>
      <c r="R514" s="20" t="e">
        <f t="shared" si="26"/>
        <v>#N/A</v>
      </c>
      <c r="S514" s="20" t="s">
        <v>194</v>
      </c>
      <c r="T514" s="67" t="e">
        <f>VLOOKUP($X514,Vector!$A:$I,6,0)</f>
        <v>#N/A</v>
      </c>
      <c r="U514" s="67" t="e">
        <f>VLOOKUP($X514,Vector!$A:$I,7,0)</f>
        <v>#N/A</v>
      </c>
      <c r="V514" s="67" t="e">
        <f>VLOOKUP($X514,Vector!$A:$I,8,0)</f>
        <v>#N/A</v>
      </c>
      <c r="W514" s="67" t="e">
        <f>VLOOKUP($X514,Vector!$A:$I,9,0)</f>
        <v>#N/A</v>
      </c>
      <c r="X514" s="13" t="str">
        <f t="shared" si="27"/>
        <v/>
      </c>
    </row>
    <row r="515" spans="10:24" x14ac:dyDescent="0.25">
      <c r="J515" s="59" t="e">
        <f>+VLOOKUP($X515,Vector!$A:$P,4,0)-$A515</f>
        <v>#N/A</v>
      </c>
      <c r="K515" s="59" t="e">
        <f>+VLOOKUP($X515,Vector!$A:$P,2,0)</f>
        <v>#N/A</v>
      </c>
      <c r="L515" s="59" t="e">
        <f>VLOOKUP(VLOOKUP($X515,Vector!$A:$P,5,0),Catalogos!K:L,2,0)</f>
        <v>#N/A</v>
      </c>
      <c r="M515" s="55" t="str">
        <f>IFERROR(VLOOKUP($F515,Catalogos!$A:$B,2,0),"VII")</f>
        <v>VII</v>
      </c>
      <c r="N515" s="58" t="e">
        <f>VLOOKUP(MIN(IFERROR(VLOOKUP(T515,Catalogos!$F:$G,2,0),200),IFERROR(VLOOKUP(U515,Catalogos!$F:$G,2,0),200),IFERROR(VLOOKUP(V515,Catalogos!$F:$G,2,0),200),IFERROR(VLOOKUP(W515,Catalogos!$F:$G,2,0),200)),Catalogos!$G$30:$H$57,2,0)</f>
        <v>#N/A</v>
      </c>
      <c r="O515" s="55" t="e">
        <f>VLOOKUP($F515,Catalogos!$A:$C,3,0)</f>
        <v>#N/A</v>
      </c>
      <c r="P515" s="14" t="e">
        <f t="shared" si="24"/>
        <v>#N/A</v>
      </c>
      <c r="Q515" s="20">
        <f t="shared" si="25"/>
        <v>0</v>
      </c>
      <c r="R515" s="20" t="e">
        <f t="shared" si="26"/>
        <v>#N/A</v>
      </c>
      <c r="S515" s="20" t="s">
        <v>194</v>
      </c>
      <c r="T515" s="67" t="e">
        <f>VLOOKUP($X515,Vector!$A:$I,6,0)</f>
        <v>#N/A</v>
      </c>
      <c r="U515" s="67" t="e">
        <f>VLOOKUP($X515,Vector!$A:$I,7,0)</f>
        <v>#N/A</v>
      </c>
      <c r="V515" s="67" t="e">
        <f>VLOOKUP($X515,Vector!$A:$I,8,0)</f>
        <v>#N/A</v>
      </c>
      <c r="W515" s="67" t="e">
        <f>VLOOKUP($X515,Vector!$A:$I,9,0)</f>
        <v>#N/A</v>
      </c>
      <c r="X515" s="13" t="str">
        <f t="shared" si="27"/>
        <v/>
      </c>
    </row>
    <row r="516" spans="10:24" x14ac:dyDescent="0.25">
      <c r="J516" s="59" t="e">
        <f>+VLOOKUP($X516,Vector!$A:$P,4,0)-$A516</f>
        <v>#N/A</v>
      </c>
      <c r="K516" s="59" t="e">
        <f>+VLOOKUP($X516,Vector!$A:$P,2,0)</f>
        <v>#N/A</v>
      </c>
      <c r="L516" s="59" t="e">
        <f>VLOOKUP(VLOOKUP($X516,Vector!$A:$P,5,0),Catalogos!K:L,2,0)</f>
        <v>#N/A</v>
      </c>
      <c r="M516" s="55" t="str">
        <f>IFERROR(VLOOKUP($F516,Catalogos!$A:$B,2,0),"VII")</f>
        <v>VII</v>
      </c>
      <c r="N516" s="58" t="e">
        <f>VLOOKUP(MIN(IFERROR(VLOOKUP(T516,Catalogos!$F:$G,2,0),200),IFERROR(VLOOKUP(U516,Catalogos!$F:$G,2,0),200),IFERROR(VLOOKUP(V516,Catalogos!$F:$G,2,0),200),IFERROR(VLOOKUP(W516,Catalogos!$F:$G,2,0),200)),Catalogos!$G$30:$H$57,2,0)</f>
        <v>#N/A</v>
      </c>
      <c r="O516" s="55" t="e">
        <f>VLOOKUP($F516,Catalogos!$A:$C,3,0)</f>
        <v>#N/A</v>
      </c>
      <c r="P516" s="14" t="e">
        <f t="shared" si="24"/>
        <v>#N/A</v>
      </c>
      <c r="Q516" s="20">
        <f t="shared" si="25"/>
        <v>0</v>
      </c>
      <c r="R516" s="20" t="e">
        <f t="shared" si="26"/>
        <v>#N/A</v>
      </c>
      <c r="S516" s="20" t="s">
        <v>194</v>
      </c>
      <c r="T516" s="67" t="e">
        <f>VLOOKUP($X516,Vector!$A:$I,6,0)</f>
        <v>#N/A</v>
      </c>
      <c r="U516" s="67" t="e">
        <f>VLOOKUP($X516,Vector!$A:$I,7,0)</f>
        <v>#N/A</v>
      </c>
      <c r="V516" s="67" t="e">
        <f>VLOOKUP($X516,Vector!$A:$I,8,0)</f>
        <v>#N/A</v>
      </c>
      <c r="W516" s="67" t="e">
        <f>VLOOKUP($X516,Vector!$A:$I,9,0)</f>
        <v>#N/A</v>
      </c>
      <c r="X516" s="13" t="str">
        <f t="shared" si="27"/>
        <v/>
      </c>
    </row>
    <row r="517" spans="10:24" x14ac:dyDescent="0.25">
      <c r="J517" s="59" t="e">
        <f>+VLOOKUP($X517,Vector!$A:$P,4,0)-$A517</f>
        <v>#N/A</v>
      </c>
      <c r="K517" s="59" t="e">
        <f>+VLOOKUP($X517,Vector!$A:$P,2,0)</f>
        <v>#N/A</v>
      </c>
      <c r="L517" s="59" t="e">
        <f>VLOOKUP(VLOOKUP($X517,Vector!$A:$P,5,0),Catalogos!K:L,2,0)</f>
        <v>#N/A</v>
      </c>
      <c r="M517" s="55" t="str">
        <f>IFERROR(VLOOKUP($F517,Catalogos!$A:$B,2,0),"VII")</f>
        <v>VII</v>
      </c>
      <c r="N517" s="58" t="e">
        <f>VLOOKUP(MIN(IFERROR(VLOOKUP(T517,Catalogos!$F:$G,2,0),200),IFERROR(VLOOKUP(U517,Catalogos!$F:$G,2,0),200),IFERROR(VLOOKUP(V517,Catalogos!$F:$G,2,0),200),IFERROR(VLOOKUP(W517,Catalogos!$F:$G,2,0),200)),Catalogos!$G$30:$H$57,2,0)</f>
        <v>#N/A</v>
      </c>
      <c r="O517" s="55" t="e">
        <f>VLOOKUP($F517,Catalogos!$A:$C,3,0)</f>
        <v>#N/A</v>
      </c>
      <c r="P517" s="14" t="e">
        <f t="shared" si="24"/>
        <v>#N/A</v>
      </c>
      <c r="Q517" s="20">
        <f t="shared" si="25"/>
        <v>0</v>
      </c>
      <c r="R517" s="20" t="e">
        <f t="shared" si="26"/>
        <v>#N/A</v>
      </c>
      <c r="S517" s="20" t="s">
        <v>194</v>
      </c>
      <c r="T517" s="67" t="e">
        <f>VLOOKUP($X517,Vector!$A:$I,6,0)</f>
        <v>#N/A</v>
      </c>
      <c r="U517" s="67" t="e">
        <f>VLOOKUP($X517,Vector!$A:$I,7,0)</f>
        <v>#N/A</v>
      </c>
      <c r="V517" s="67" t="e">
        <f>VLOOKUP($X517,Vector!$A:$I,8,0)</f>
        <v>#N/A</v>
      </c>
      <c r="W517" s="67" t="e">
        <f>VLOOKUP($X517,Vector!$A:$I,9,0)</f>
        <v>#N/A</v>
      </c>
      <c r="X517" s="13" t="str">
        <f t="shared" si="27"/>
        <v/>
      </c>
    </row>
    <row r="518" spans="10:24" x14ac:dyDescent="0.25">
      <c r="J518" s="59" t="e">
        <f>+VLOOKUP($X518,Vector!$A:$P,4,0)-$A518</f>
        <v>#N/A</v>
      </c>
      <c r="K518" s="59" t="e">
        <f>+VLOOKUP($X518,Vector!$A:$P,2,0)</f>
        <v>#N/A</v>
      </c>
      <c r="L518" s="59" t="e">
        <f>VLOOKUP(VLOOKUP($X518,Vector!$A:$P,5,0),Catalogos!K:L,2,0)</f>
        <v>#N/A</v>
      </c>
      <c r="M518" s="55" t="str">
        <f>IFERROR(VLOOKUP($F518,Catalogos!$A:$B,2,0),"VII")</f>
        <v>VII</v>
      </c>
      <c r="N518" s="58" t="e">
        <f>VLOOKUP(MIN(IFERROR(VLOOKUP(T518,Catalogos!$F:$G,2,0),200),IFERROR(VLOOKUP(U518,Catalogos!$F:$G,2,0),200),IFERROR(VLOOKUP(V518,Catalogos!$F:$G,2,0),200),IFERROR(VLOOKUP(W518,Catalogos!$F:$G,2,0),200)),Catalogos!$G$30:$H$57,2,0)</f>
        <v>#N/A</v>
      </c>
      <c r="O518" s="55" t="e">
        <f>VLOOKUP($F518,Catalogos!$A:$C,3,0)</f>
        <v>#N/A</v>
      </c>
      <c r="P518" s="14" t="e">
        <f t="shared" si="24"/>
        <v>#N/A</v>
      </c>
      <c r="Q518" s="20">
        <f t="shared" si="25"/>
        <v>0</v>
      </c>
      <c r="R518" s="20" t="e">
        <f t="shared" si="26"/>
        <v>#N/A</v>
      </c>
      <c r="S518" s="20" t="s">
        <v>194</v>
      </c>
      <c r="T518" s="67" t="e">
        <f>VLOOKUP($X518,Vector!$A:$I,6,0)</f>
        <v>#N/A</v>
      </c>
      <c r="U518" s="67" t="e">
        <f>VLOOKUP($X518,Vector!$A:$I,7,0)</f>
        <v>#N/A</v>
      </c>
      <c r="V518" s="67" t="e">
        <f>VLOOKUP($X518,Vector!$A:$I,8,0)</f>
        <v>#N/A</v>
      </c>
      <c r="W518" s="67" t="e">
        <f>VLOOKUP($X518,Vector!$A:$I,9,0)</f>
        <v>#N/A</v>
      </c>
      <c r="X518" s="13" t="str">
        <f t="shared" si="27"/>
        <v/>
      </c>
    </row>
    <row r="519" spans="10:24" x14ac:dyDescent="0.25">
      <c r="J519" s="59" t="e">
        <f>+VLOOKUP($X519,Vector!$A:$P,4,0)-$A519</f>
        <v>#N/A</v>
      </c>
      <c r="K519" s="59" t="e">
        <f>+VLOOKUP($X519,Vector!$A:$P,2,0)</f>
        <v>#N/A</v>
      </c>
      <c r="L519" s="59" t="e">
        <f>VLOOKUP(VLOOKUP($X519,Vector!$A:$P,5,0),Catalogos!K:L,2,0)</f>
        <v>#N/A</v>
      </c>
      <c r="M519" s="55" t="str">
        <f>IFERROR(VLOOKUP($F519,Catalogos!$A:$B,2,0),"VII")</f>
        <v>VII</v>
      </c>
      <c r="N519" s="58" t="e">
        <f>VLOOKUP(MIN(IFERROR(VLOOKUP(T519,Catalogos!$F:$G,2,0),200),IFERROR(VLOOKUP(U519,Catalogos!$F:$G,2,0),200),IFERROR(VLOOKUP(V519,Catalogos!$F:$G,2,0),200),IFERROR(VLOOKUP(W519,Catalogos!$F:$G,2,0),200)),Catalogos!$G$30:$H$57,2,0)</f>
        <v>#N/A</v>
      </c>
      <c r="O519" s="55" t="e">
        <f>VLOOKUP($F519,Catalogos!$A:$C,3,0)</f>
        <v>#N/A</v>
      </c>
      <c r="P519" s="14" t="e">
        <f t="shared" si="24"/>
        <v>#N/A</v>
      </c>
      <c r="Q519" s="20">
        <f t="shared" si="25"/>
        <v>0</v>
      </c>
      <c r="R519" s="20" t="e">
        <f t="shared" si="26"/>
        <v>#N/A</v>
      </c>
      <c r="S519" s="20" t="s">
        <v>194</v>
      </c>
      <c r="T519" s="67" t="e">
        <f>VLOOKUP($X519,Vector!$A:$I,6,0)</f>
        <v>#N/A</v>
      </c>
      <c r="U519" s="67" t="e">
        <f>VLOOKUP($X519,Vector!$A:$I,7,0)</f>
        <v>#N/A</v>
      </c>
      <c r="V519" s="67" t="e">
        <f>VLOOKUP($X519,Vector!$A:$I,8,0)</f>
        <v>#N/A</v>
      </c>
      <c r="W519" s="67" t="e">
        <f>VLOOKUP($X519,Vector!$A:$I,9,0)</f>
        <v>#N/A</v>
      </c>
      <c r="X519" s="13" t="str">
        <f t="shared" si="27"/>
        <v/>
      </c>
    </row>
    <row r="520" spans="10:24" x14ac:dyDescent="0.25">
      <c r="J520" s="59" t="e">
        <f>+VLOOKUP($X520,Vector!$A:$P,4,0)-$A520</f>
        <v>#N/A</v>
      </c>
      <c r="K520" s="59" t="e">
        <f>+VLOOKUP($X520,Vector!$A:$P,2,0)</f>
        <v>#N/A</v>
      </c>
      <c r="L520" s="59" t="e">
        <f>VLOOKUP(VLOOKUP($X520,Vector!$A:$P,5,0),Catalogos!K:L,2,0)</f>
        <v>#N/A</v>
      </c>
      <c r="M520" s="55" t="str">
        <f>IFERROR(VLOOKUP($F520,Catalogos!$A:$B,2,0),"VII")</f>
        <v>VII</v>
      </c>
      <c r="N520" s="58" t="e">
        <f>VLOOKUP(MIN(IFERROR(VLOOKUP(T520,Catalogos!$F:$G,2,0),200),IFERROR(VLOOKUP(U520,Catalogos!$F:$G,2,0),200),IFERROR(VLOOKUP(V520,Catalogos!$F:$G,2,0),200),IFERROR(VLOOKUP(W520,Catalogos!$F:$G,2,0),200)),Catalogos!$G$30:$H$57,2,0)</f>
        <v>#N/A</v>
      </c>
      <c r="O520" s="55" t="e">
        <f>VLOOKUP($F520,Catalogos!$A:$C,3,0)</f>
        <v>#N/A</v>
      </c>
      <c r="P520" s="14" t="e">
        <f t="shared" si="24"/>
        <v>#N/A</v>
      </c>
      <c r="Q520" s="20">
        <f t="shared" si="25"/>
        <v>0</v>
      </c>
      <c r="R520" s="20" t="e">
        <f t="shared" si="26"/>
        <v>#N/A</v>
      </c>
      <c r="S520" s="20" t="s">
        <v>194</v>
      </c>
      <c r="T520" s="67" t="e">
        <f>VLOOKUP($X520,Vector!$A:$I,6,0)</f>
        <v>#N/A</v>
      </c>
      <c r="U520" s="67" t="e">
        <f>VLOOKUP($X520,Vector!$A:$I,7,0)</f>
        <v>#N/A</v>
      </c>
      <c r="V520" s="67" t="e">
        <f>VLOOKUP($X520,Vector!$A:$I,8,0)</f>
        <v>#N/A</v>
      </c>
      <c r="W520" s="67" t="e">
        <f>VLOOKUP($X520,Vector!$A:$I,9,0)</f>
        <v>#N/A</v>
      </c>
      <c r="X520" s="13" t="str">
        <f t="shared" si="27"/>
        <v/>
      </c>
    </row>
    <row r="521" spans="10:24" x14ac:dyDescent="0.25">
      <c r="J521" s="59" t="e">
        <f>+VLOOKUP($X521,Vector!$A:$P,4,0)-$A521</f>
        <v>#N/A</v>
      </c>
      <c r="K521" s="59" t="e">
        <f>+VLOOKUP($X521,Vector!$A:$P,2,0)</f>
        <v>#N/A</v>
      </c>
      <c r="L521" s="59" t="e">
        <f>VLOOKUP(VLOOKUP($X521,Vector!$A:$P,5,0),Catalogos!K:L,2,0)</f>
        <v>#N/A</v>
      </c>
      <c r="M521" s="55" t="str">
        <f>IFERROR(VLOOKUP($F521,Catalogos!$A:$B,2,0),"VII")</f>
        <v>VII</v>
      </c>
      <c r="N521" s="58" t="e">
        <f>VLOOKUP(MIN(IFERROR(VLOOKUP(T521,Catalogos!$F:$G,2,0),200),IFERROR(VLOOKUP(U521,Catalogos!$F:$G,2,0),200),IFERROR(VLOOKUP(V521,Catalogos!$F:$G,2,0),200),IFERROR(VLOOKUP(W521,Catalogos!$F:$G,2,0),200)),Catalogos!$G$30:$H$57,2,0)</f>
        <v>#N/A</v>
      </c>
      <c r="O521" s="55" t="e">
        <f>VLOOKUP($F521,Catalogos!$A:$C,3,0)</f>
        <v>#N/A</v>
      </c>
      <c r="P521" s="14" t="e">
        <f t="shared" si="24"/>
        <v>#N/A</v>
      </c>
      <c r="Q521" s="20">
        <f t="shared" si="25"/>
        <v>0</v>
      </c>
      <c r="R521" s="20" t="e">
        <f t="shared" si="26"/>
        <v>#N/A</v>
      </c>
      <c r="S521" s="20" t="s">
        <v>194</v>
      </c>
      <c r="T521" s="67" t="e">
        <f>VLOOKUP($X521,Vector!$A:$I,6,0)</f>
        <v>#N/A</v>
      </c>
      <c r="U521" s="67" t="e">
        <f>VLOOKUP($X521,Vector!$A:$I,7,0)</f>
        <v>#N/A</v>
      </c>
      <c r="V521" s="67" t="e">
        <f>VLOOKUP($X521,Vector!$A:$I,8,0)</f>
        <v>#N/A</v>
      </c>
      <c r="W521" s="67" t="e">
        <f>VLOOKUP($X521,Vector!$A:$I,9,0)</f>
        <v>#N/A</v>
      </c>
      <c r="X521" s="13" t="str">
        <f t="shared" si="27"/>
        <v/>
      </c>
    </row>
    <row r="522" spans="10:24" x14ac:dyDescent="0.25">
      <c r="J522" s="59" t="e">
        <f>+VLOOKUP($X522,Vector!$A:$P,4,0)-$A522</f>
        <v>#N/A</v>
      </c>
      <c r="K522" s="59" t="e">
        <f>+VLOOKUP($X522,Vector!$A:$P,2,0)</f>
        <v>#N/A</v>
      </c>
      <c r="L522" s="59" t="e">
        <f>VLOOKUP(VLOOKUP($X522,Vector!$A:$P,5,0),Catalogos!K:L,2,0)</f>
        <v>#N/A</v>
      </c>
      <c r="M522" s="55" t="str">
        <f>IFERROR(VLOOKUP($F522,Catalogos!$A:$B,2,0),"VII")</f>
        <v>VII</v>
      </c>
      <c r="N522" s="58" t="e">
        <f>VLOOKUP(MIN(IFERROR(VLOOKUP(T522,Catalogos!$F:$G,2,0),200),IFERROR(VLOOKUP(U522,Catalogos!$F:$G,2,0),200),IFERROR(VLOOKUP(V522,Catalogos!$F:$G,2,0),200),IFERROR(VLOOKUP(W522,Catalogos!$F:$G,2,0),200)),Catalogos!$G$30:$H$57,2,0)</f>
        <v>#N/A</v>
      </c>
      <c r="O522" s="55" t="e">
        <f>VLOOKUP($F522,Catalogos!$A:$C,3,0)</f>
        <v>#N/A</v>
      </c>
      <c r="P522" s="14" t="e">
        <f t="shared" si="24"/>
        <v>#N/A</v>
      </c>
      <c r="Q522" s="20">
        <f t="shared" si="25"/>
        <v>0</v>
      </c>
      <c r="R522" s="20" t="e">
        <f t="shared" si="26"/>
        <v>#N/A</v>
      </c>
      <c r="S522" s="20" t="s">
        <v>194</v>
      </c>
      <c r="T522" s="67" t="e">
        <f>VLOOKUP($X522,Vector!$A:$I,6,0)</f>
        <v>#N/A</v>
      </c>
      <c r="U522" s="67" t="e">
        <f>VLOOKUP($X522,Vector!$A:$I,7,0)</f>
        <v>#N/A</v>
      </c>
      <c r="V522" s="67" t="e">
        <f>VLOOKUP($X522,Vector!$A:$I,8,0)</f>
        <v>#N/A</v>
      </c>
      <c r="W522" s="67" t="e">
        <f>VLOOKUP($X522,Vector!$A:$I,9,0)</f>
        <v>#N/A</v>
      </c>
      <c r="X522" s="13" t="str">
        <f t="shared" si="27"/>
        <v/>
      </c>
    </row>
    <row r="523" spans="10:24" x14ac:dyDescent="0.25">
      <c r="J523" s="59" t="e">
        <f>+VLOOKUP($X523,Vector!$A:$P,4,0)-$A523</f>
        <v>#N/A</v>
      </c>
      <c r="K523" s="59" t="e">
        <f>+VLOOKUP($X523,Vector!$A:$P,2,0)</f>
        <v>#N/A</v>
      </c>
      <c r="L523" s="59" t="e">
        <f>VLOOKUP(VLOOKUP($X523,Vector!$A:$P,5,0),Catalogos!K:L,2,0)</f>
        <v>#N/A</v>
      </c>
      <c r="M523" s="55" t="str">
        <f>IFERROR(VLOOKUP($F523,Catalogos!$A:$B,2,0),"VII")</f>
        <v>VII</v>
      </c>
      <c r="N523" s="58" t="e">
        <f>VLOOKUP(MIN(IFERROR(VLOOKUP(T523,Catalogos!$F:$G,2,0),200),IFERROR(VLOOKUP(U523,Catalogos!$F:$G,2,0),200),IFERROR(VLOOKUP(V523,Catalogos!$F:$G,2,0),200),IFERROR(VLOOKUP(W523,Catalogos!$F:$G,2,0),200)),Catalogos!$G$30:$H$57,2,0)</f>
        <v>#N/A</v>
      </c>
      <c r="O523" s="55" t="e">
        <f>VLOOKUP($F523,Catalogos!$A:$C,3,0)</f>
        <v>#N/A</v>
      </c>
      <c r="P523" s="14" t="e">
        <f t="shared" si="24"/>
        <v>#N/A</v>
      </c>
      <c r="Q523" s="20">
        <f t="shared" si="25"/>
        <v>0</v>
      </c>
      <c r="R523" s="20" t="e">
        <f t="shared" si="26"/>
        <v>#N/A</v>
      </c>
      <c r="S523" s="20" t="s">
        <v>194</v>
      </c>
      <c r="T523" s="67" t="e">
        <f>VLOOKUP($X523,Vector!$A:$I,6,0)</f>
        <v>#N/A</v>
      </c>
      <c r="U523" s="67" t="e">
        <f>VLOOKUP($X523,Vector!$A:$I,7,0)</f>
        <v>#N/A</v>
      </c>
      <c r="V523" s="67" t="e">
        <f>VLOOKUP($X523,Vector!$A:$I,8,0)</f>
        <v>#N/A</v>
      </c>
      <c r="W523" s="67" t="e">
        <f>VLOOKUP($X523,Vector!$A:$I,9,0)</f>
        <v>#N/A</v>
      </c>
      <c r="X523" s="13" t="str">
        <f t="shared" si="27"/>
        <v/>
      </c>
    </row>
    <row r="524" spans="10:24" x14ac:dyDescent="0.25">
      <c r="J524" s="59" t="e">
        <f>+VLOOKUP($X524,Vector!$A:$P,4,0)-$A524</f>
        <v>#N/A</v>
      </c>
      <c r="K524" s="59" t="e">
        <f>+VLOOKUP($X524,Vector!$A:$P,2,0)</f>
        <v>#N/A</v>
      </c>
      <c r="L524" s="59" t="e">
        <f>VLOOKUP(VLOOKUP($X524,Vector!$A:$P,5,0),Catalogos!K:L,2,0)</f>
        <v>#N/A</v>
      </c>
      <c r="M524" s="55" t="str">
        <f>IFERROR(VLOOKUP($F524,Catalogos!$A:$B,2,0),"VII")</f>
        <v>VII</v>
      </c>
      <c r="N524" s="58" t="e">
        <f>VLOOKUP(MIN(IFERROR(VLOOKUP(T524,Catalogos!$F:$G,2,0),200),IFERROR(VLOOKUP(U524,Catalogos!$F:$G,2,0),200),IFERROR(VLOOKUP(V524,Catalogos!$F:$G,2,0),200),IFERROR(VLOOKUP(W524,Catalogos!$F:$G,2,0),200)),Catalogos!$G$30:$H$57,2,0)</f>
        <v>#N/A</v>
      </c>
      <c r="O524" s="55" t="e">
        <f>VLOOKUP($F524,Catalogos!$A:$C,3,0)</f>
        <v>#N/A</v>
      </c>
      <c r="P524" s="14" t="e">
        <f t="shared" si="24"/>
        <v>#N/A</v>
      </c>
      <c r="Q524" s="20">
        <f t="shared" si="25"/>
        <v>0</v>
      </c>
      <c r="R524" s="20" t="e">
        <f t="shared" si="26"/>
        <v>#N/A</v>
      </c>
      <c r="S524" s="20" t="s">
        <v>194</v>
      </c>
      <c r="T524" s="67" t="e">
        <f>VLOOKUP($X524,Vector!$A:$I,6,0)</f>
        <v>#N/A</v>
      </c>
      <c r="U524" s="67" t="e">
        <f>VLOOKUP($X524,Vector!$A:$I,7,0)</f>
        <v>#N/A</v>
      </c>
      <c r="V524" s="67" t="e">
        <f>VLOOKUP($X524,Vector!$A:$I,8,0)</f>
        <v>#N/A</v>
      </c>
      <c r="W524" s="67" t="e">
        <f>VLOOKUP($X524,Vector!$A:$I,9,0)</f>
        <v>#N/A</v>
      </c>
      <c r="X524" s="13" t="str">
        <f t="shared" si="27"/>
        <v/>
      </c>
    </row>
    <row r="525" spans="10:24" x14ac:dyDescent="0.25">
      <c r="J525" s="59" t="e">
        <f>+VLOOKUP($X525,Vector!$A:$P,4,0)-$A525</f>
        <v>#N/A</v>
      </c>
      <c r="K525" s="59" t="e">
        <f>+VLOOKUP($X525,Vector!$A:$P,2,0)</f>
        <v>#N/A</v>
      </c>
      <c r="L525" s="59" t="e">
        <f>VLOOKUP(VLOOKUP($X525,Vector!$A:$P,5,0),Catalogos!K:L,2,0)</f>
        <v>#N/A</v>
      </c>
      <c r="M525" s="55" t="str">
        <f>IFERROR(VLOOKUP($F525,Catalogos!$A:$B,2,0),"VII")</f>
        <v>VII</v>
      </c>
      <c r="N525" s="58" t="e">
        <f>VLOOKUP(MIN(IFERROR(VLOOKUP(T525,Catalogos!$F:$G,2,0),200),IFERROR(VLOOKUP(U525,Catalogos!$F:$G,2,0),200),IFERROR(VLOOKUP(V525,Catalogos!$F:$G,2,0),200),IFERROR(VLOOKUP(W525,Catalogos!$F:$G,2,0),200)),Catalogos!$G$30:$H$57,2,0)</f>
        <v>#N/A</v>
      </c>
      <c r="O525" s="55" t="e">
        <f>VLOOKUP($F525,Catalogos!$A:$C,3,0)</f>
        <v>#N/A</v>
      </c>
      <c r="P525" s="14" t="e">
        <f t="shared" si="24"/>
        <v>#N/A</v>
      </c>
      <c r="Q525" s="20">
        <f t="shared" si="25"/>
        <v>0</v>
      </c>
      <c r="R525" s="20" t="e">
        <f t="shared" si="26"/>
        <v>#N/A</v>
      </c>
      <c r="S525" s="20" t="s">
        <v>194</v>
      </c>
      <c r="T525" s="67" t="e">
        <f>VLOOKUP($X525,Vector!$A:$I,6,0)</f>
        <v>#N/A</v>
      </c>
      <c r="U525" s="67" t="e">
        <f>VLOOKUP($X525,Vector!$A:$I,7,0)</f>
        <v>#N/A</v>
      </c>
      <c r="V525" s="67" t="e">
        <f>VLOOKUP($X525,Vector!$A:$I,8,0)</f>
        <v>#N/A</v>
      </c>
      <c r="W525" s="67" t="e">
        <f>VLOOKUP($X525,Vector!$A:$I,9,0)</f>
        <v>#N/A</v>
      </c>
      <c r="X525" s="13" t="str">
        <f t="shared" si="27"/>
        <v/>
      </c>
    </row>
    <row r="526" spans="10:24" x14ac:dyDescent="0.25">
      <c r="J526" s="59" t="e">
        <f>+VLOOKUP($X526,Vector!$A:$P,4,0)-$A526</f>
        <v>#N/A</v>
      </c>
      <c r="K526" s="59" t="e">
        <f>+VLOOKUP($X526,Vector!$A:$P,2,0)</f>
        <v>#N/A</v>
      </c>
      <c r="L526" s="59" t="e">
        <f>VLOOKUP(VLOOKUP($X526,Vector!$A:$P,5,0),Catalogos!K:L,2,0)</f>
        <v>#N/A</v>
      </c>
      <c r="M526" s="55" t="str">
        <f>IFERROR(VLOOKUP($F526,Catalogos!$A:$B,2,0),"VII")</f>
        <v>VII</v>
      </c>
      <c r="N526" s="58" t="e">
        <f>VLOOKUP(MIN(IFERROR(VLOOKUP(T526,Catalogos!$F:$G,2,0),200),IFERROR(VLOOKUP(U526,Catalogos!$F:$G,2,0),200),IFERROR(VLOOKUP(V526,Catalogos!$F:$G,2,0),200),IFERROR(VLOOKUP(W526,Catalogos!$F:$G,2,0),200)),Catalogos!$G$30:$H$57,2,0)</f>
        <v>#N/A</v>
      </c>
      <c r="O526" s="55" t="e">
        <f>VLOOKUP($F526,Catalogos!$A:$C,3,0)</f>
        <v>#N/A</v>
      </c>
      <c r="P526" s="14" t="e">
        <f t="shared" si="24"/>
        <v>#N/A</v>
      </c>
      <c r="Q526" s="20">
        <f t="shared" si="25"/>
        <v>0</v>
      </c>
      <c r="R526" s="20" t="e">
        <f t="shared" si="26"/>
        <v>#N/A</v>
      </c>
      <c r="S526" s="20" t="s">
        <v>194</v>
      </c>
      <c r="T526" s="67" t="e">
        <f>VLOOKUP($X526,Vector!$A:$I,6,0)</f>
        <v>#N/A</v>
      </c>
      <c r="U526" s="67" t="e">
        <f>VLOOKUP($X526,Vector!$A:$I,7,0)</f>
        <v>#N/A</v>
      </c>
      <c r="V526" s="67" t="e">
        <f>VLOOKUP($X526,Vector!$A:$I,8,0)</f>
        <v>#N/A</v>
      </c>
      <c r="W526" s="67" t="e">
        <f>VLOOKUP($X526,Vector!$A:$I,9,0)</f>
        <v>#N/A</v>
      </c>
      <c r="X526" s="13" t="str">
        <f t="shared" si="27"/>
        <v/>
      </c>
    </row>
    <row r="527" spans="10:24" x14ac:dyDescent="0.25">
      <c r="J527" s="59" t="e">
        <f>+VLOOKUP($X527,Vector!$A:$P,4,0)-$A527</f>
        <v>#N/A</v>
      </c>
      <c r="K527" s="59" t="e">
        <f>+VLOOKUP($X527,Vector!$A:$P,2,0)</f>
        <v>#N/A</v>
      </c>
      <c r="L527" s="59" t="e">
        <f>VLOOKUP(VLOOKUP($X527,Vector!$A:$P,5,0),Catalogos!K:L,2,0)</f>
        <v>#N/A</v>
      </c>
      <c r="M527" s="55" t="str">
        <f>IFERROR(VLOOKUP($F527,Catalogos!$A:$B,2,0),"VII")</f>
        <v>VII</v>
      </c>
      <c r="N527" s="58" t="e">
        <f>VLOOKUP(MIN(IFERROR(VLOOKUP(T527,Catalogos!$F:$G,2,0),200),IFERROR(VLOOKUP(U527,Catalogos!$F:$G,2,0),200),IFERROR(VLOOKUP(V527,Catalogos!$F:$G,2,0),200),IFERROR(VLOOKUP(W527,Catalogos!$F:$G,2,0),200)),Catalogos!$G$30:$H$57,2,0)</f>
        <v>#N/A</v>
      </c>
      <c r="O527" s="55" t="e">
        <f>VLOOKUP($F527,Catalogos!$A:$C,3,0)</f>
        <v>#N/A</v>
      </c>
      <c r="P527" s="14" t="e">
        <f t="shared" si="24"/>
        <v>#N/A</v>
      </c>
      <c r="Q527" s="20">
        <f t="shared" si="25"/>
        <v>0</v>
      </c>
      <c r="R527" s="20" t="e">
        <f t="shared" si="26"/>
        <v>#N/A</v>
      </c>
      <c r="S527" s="20" t="s">
        <v>194</v>
      </c>
      <c r="T527" s="67" t="e">
        <f>VLOOKUP($X527,Vector!$A:$I,6,0)</f>
        <v>#N/A</v>
      </c>
      <c r="U527" s="67" t="e">
        <f>VLOOKUP($X527,Vector!$A:$I,7,0)</f>
        <v>#N/A</v>
      </c>
      <c r="V527" s="67" t="e">
        <f>VLOOKUP($X527,Vector!$A:$I,8,0)</f>
        <v>#N/A</v>
      </c>
      <c r="W527" s="67" t="e">
        <f>VLOOKUP($X527,Vector!$A:$I,9,0)</f>
        <v>#N/A</v>
      </c>
      <c r="X527" s="13" t="str">
        <f t="shared" si="27"/>
        <v/>
      </c>
    </row>
    <row r="528" spans="10:24" x14ac:dyDescent="0.25">
      <c r="J528" s="59" t="e">
        <f>+VLOOKUP($X528,Vector!$A:$P,4,0)-$A528</f>
        <v>#N/A</v>
      </c>
      <c r="K528" s="59" t="e">
        <f>+VLOOKUP($X528,Vector!$A:$P,2,0)</f>
        <v>#N/A</v>
      </c>
      <c r="L528" s="59" t="e">
        <f>VLOOKUP(VLOOKUP($X528,Vector!$A:$P,5,0),Catalogos!K:L,2,0)</f>
        <v>#N/A</v>
      </c>
      <c r="M528" s="55" t="str">
        <f>IFERROR(VLOOKUP($F528,Catalogos!$A:$B,2,0),"VII")</f>
        <v>VII</v>
      </c>
      <c r="N528" s="58" t="e">
        <f>VLOOKUP(MIN(IFERROR(VLOOKUP(T528,Catalogos!$F:$G,2,0),200),IFERROR(VLOOKUP(U528,Catalogos!$F:$G,2,0),200),IFERROR(VLOOKUP(V528,Catalogos!$F:$G,2,0),200),IFERROR(VLOOKUP(W528,Catalogos!$F:$G,2,0),200)),Catalogos!$G$30:$H$57,2,0)</f>
        <v>#N/A</v>
      </c>
      <c r="O528" s="55" t="e">
        <f>VLOOKUP($F528,Catalogos!$A:$C,3,0)</f>
        <v>#N/A</v>
      </c>
      <c r="P528" s="14" t="e">
        <f t="shared" si="24"/>
        <v>#N/A</v>
      </c>
      <c r="Q528" s="20">
        <f t="shared" si="25"/>
        <v>0</v>
      </c>
      <c r="R528" s="20" t="e">
        <f t="shared" si="26"/>
        <v>#N/A</v>
      </c>
      <c r="S528" s="20" t="s">
        <v>194</v>
      </c>
      <c r="T528" s="67" t="e">
        <f>VLOOKUP($X528,Vector!$A:$I,6,0)</f>
        <v>#N/A</v>
      </c>
      <c r="U528" s="67" t="e">
        <f>VLOOKUP($X528,Vector!$A:$I,7,0)</f>
        <v>#N/A</v>
      </c>
      <c r="V528" s="67" t="e">
        <f>VLOOKUP($X528,Vector!$A:$I,8,0)</f>
        <v>#N/A</v>
      </c>
      <c r="W528" s="67" t="e">
        <f>VLOOKUP($X528,Vector!$A:$I,9,0)</f>
        <v>#N/A</v>
      </c>
      <c r="X528" s="13" t="str">
        <f t="shared" si="27"/>
        <v/>
      </c>
    </row>
    <row r="529" spans="10:24" x14ac:dyDescent="0.25">
      <c r="J529" s="59" t="e">
        <f>+VLOOKUP($X529,Vector!$A:$P,4,0)-$A529</f>
        <v>#N/A</v>
      </c>
      <c r="K529" s="59" t="e">
        <f>+VLOOKUP($X529,Vector!$A:$P,2,0)</f>
        <v>#N/A</v>
      </c>
      <c r="L529" s="59" t="e">
        <f>VLOOKUP(VLOOKUP($X529,Vector!$A:$P,5,0),Catalogos!K:L,2,0)</f>
        <v>#N/A</v>
      </c>
      <c r="M529" s="55" t="str">
        <f>IFERROR(VLOOKUP($F529,Catalogos!$A:$B,2,0),"VII")</f>
        <v>VII</v>
      </c>
      <c r="N529" s="58" t="e">
        <f>VLOOKUP(MIN(IFERROR(VLOOKUP(T529,Catalogos!$F:$G,2,0),200),IFERROR(VLOOKUP(U529,Catalogos!$F:$G,2,0),200),IFERROR(VLOOKUP(V529,Catalogos!$F:$G,2,0),200),IFERROR(VLOOKUP(W529,Catalogos!$F:$G,2,0),200)),Catalogos!$G$30:$H$57,2,0)</f>
        <v>#N/A</v>
      </c>
      <c r="O529" s="55" t="e">
        <f>VLOOKUP($F529,Catalogos!$A:$C,3,0)</f>
        <v>#N/A</v>
      </c>
      <c r="P529" s="14" t="e">
        <f t="shared" si="24"/>
        <v>#N/A</v>
      </c>
      <c r="Q529" s="20">
        <f t="shared" si="25"/>
        <v>0</v>
      </c>
      <c r="R529" s="20" t="e">
        <f t="shared" si="26"/>
        <v>#N/A</v>
      </c>
      <c r="S529" s="20" t="s">
        <v>194</v>
      </c>
      <c r="T529" s="67" t="e">
        <f>VLOOKUP($X529,Vector!$A:$I,6,0)</f>
        <v>#N/A</v>
      </c>
      <c r="U529" s="67" t="e">
        <f>VLOOKUP($X529,Vector!$A:$I,7,0)</f>
        <v>#N/A</v>
      </c>
      <c r="V529" s="67" t="e">
        <f>VLOOKUP($X529,Vector!$A:$I,8,0)</f>
        <v>#N/A</v>
      </c>
      <c r="W529" s="67" t="e">
        <f>VLOOKUP($X529,Vector!$A:$I,9,0)</f>
        <v>#N/A</v>
      </c>
      <c r="X529" s="13" t="str">
        <f t="shared" si="27"/>
        <v/>
      </c>
    </row>
    <row r="530" spans="10:24" x14ac:dyDescent="0.25">
      <c r="J530" s="59" t="e">
        <f>+VLOOKUP($X530,Vector!$A:$P,4,0)-$A530</f>
        <v>#N/A</v>
      </c>
      <c r="K530" s="59" t="e">
        <f>+VLOOKUP($X530,Vector!$A:$P,2,0)</f>
        <v>#N/A</v>
      </c>
      <c r="L530" s="59" t="e">
        <f>VLOOKUP(VLOOKUP($X530,Vector!$A:$P,5,0),Catalogos!K:L,2,0)</f>
        <v>#N/A</v>
      </c>
      <c r="M530" s="55" t="str">
        <f>IFERROR(VLOOKUP($F530,Catalogos!$A:$B,2,0),"VII")</f>
        <v>VII</v>
      </c>
      <c r="N530" s="58" t="e">
        <f>VLOOKUP(MIN(IFERROR(VLOOKUP(T530,Catalogos!$F:$G,2,0),200),IFERROR(VLOOKUP(U530,Catalogos!$F:$G,2,0),200),IFERROR(VLOOKUP(V530,Catalogos!$F:$G,2,0),200),IFERROR(VLOOKUP(W530,Catalogos!$F:$G,2,0),200)),Catalogos!$G$30:$H$57,2,0)</f>
        <v>#N/A</v>
      </c>
      <c r="O530" s="55" t="e">
        <f>VLOOKUP($F530,Catalogos!$A:$C,3,0)</f>
        <v>#N/A</v>
      </c>
      <c r="P530" s="14" t="e">
        <f t="shared" si="24"/>
        <v>#N/A</v>
      </c>
      <c r="Q530" s="20">
        <f t="shared" si="25"/>
        <v>0</v>
      </c>
      <c r="R530" s="20" t="e">
        <f t="shared" si="26"/>
        <v>#N/A</v>
      </c>
      <c r="S530" s="20" t="s">
        <v>194</v>
      </c>
      <c r="T530" s="67" t="e">
        <f>VLOOKUP($X530,Vector!$A:$I,6,0)</f>
        <v>#N/A</v>
      </c>
      <c r="U530" s="67" t="e">
        <f>VLOOKUP($X530,Vector!$A:$I,7,0)</f>
        <v>#N/A</v>
      </c>
      <c r="V530" s="67" t="e">
        <f>VLOOKUP($X530,Vector!$A:$I,8,0)</f>
        <v>#N/A</v>
      </c>
      <c r="W530" s="67" t="e">
        <f>VLOOKUP($X530,Vector!$A:$I,9,0)</f>
        <v>#N/A</v>
      </c>
      <c r="X530" s="13" t="str">
        <f t="shared" si="27"/>
        <v/>
      </c>
    </row>
    <row r="531" spans="10:24" x14ac:dyDescent="0.25">
      <c r="J531" s="59" t="e">
        <f>+VLOOKUP($X531,Vector!$A:$P,4,0)-$A531</f>
        <v>#N/A</v>
      </c>
      <c r="K531" s="59" t="e">
        <f>+VLOOKUP($X531,Vector!$A:$P,2,0)</f>
        <v>#N/A</v>
      </c>
      <c r="L531" s="59" t="e">
        <f>VLOOKUP(VLOOKUP($X531,Vector!$A:$P,5,0),Catalogos!K:L,2,0)</f>
        <v>#N/A</v>
      </c>
      <c r="M531" s="55" t="str">
        <f>IFERROR(VLOOKUP($F531,Catalogos!$A:$B,2,0),"VII")</f>
        <v>VII</v>
      </c>
      <c r="N531" s="58" t="e">
        <f>VLOOKUP(MIN(IFERROR(VLOOKUP(T531,Catalogos!$F:$G,2,0),200),IFERROR(VLOOKUP(U531,Catalogos!$F:$G,2,0),200),IFERROR(VLOOKUP(V531,Catalogos!$F:$G,2,0),200),IFERROR(VLOOKUP(W531,Catalogos!$F:$G,2,0),200)),Catalogos!$G$30:$H$57,2,0)</f>
        <v>#N/A</v>
      </c>
      <c r="O531" s="55" t="e">
        <f>VLOOKUP($F531,Catalogos!$A:$C,3,0)</f>
        <v>#N/A</v>
      </c>
      <c r="P531" s="14" t="e">
        <f t="shared" si="24"/>
        <v>#N/A</v>
      </c>
      <c r="Q531" s="20">
        <f t="shared" si="25"/>
        <v>0</v>
      </c>
      <c r="R531" s="20" t="e">
        <f t="shared" si="26"/>
        <v>#N/A</v>
      </c>
      <c r="S531" s="20" t="s">
        <v>194</v>
      </c>
      <c r="T531" s="67" t="e">
        <f>VLOOKUP($X531,Vector!$A:$I,6,0)</f>
        <v>#N/A</v>
      </c>
      <c r="U531" s="67" t="e">
        <f>VLOOKUP($X531,Vector!$A:$I,7,0)</f>
        <v>#N/A</v>
      </c>
      <c r="V531" s="67" t="e">
        <f>VLOOKUP($X531,Vector!$A:$I,8,0)</f>
        <v>#N/A</v>
      </c>
      <c r="W531" s="67" t="e">
        <f>VLOOKUP($X531,Vector!$A:$I,9,0)</f>
        <v>#N/A</v>
      </c>
      <c r="X531" s="13" t="str">
        <f t="shared" si="27"/>
        <v/>
      </c>
    </row>
    <row r="532" spans="10:24" x14ac:dyDescent="0.25">
      <c r="J532" s="59" t="e">
        <f>+VLOOKUP($X532,Vector!$A:$P,4,0)-$A532</f>
        <v>#N/A</v>
      </c>
      <c r="K532" s="59" t="e">
        <f>+VLOOKUP($X532,Vector!$A:$P,2,0)</f>
        <v>#N/A</v>
      </c>
      <c r="L532" s="59" t="e">
        <f>VLOOKUP(VLOOKUP($X532,Vector!$A:$P,5,0),Catalogos!K:L,2,0)</f>
        <v>#N/A</v>
      </c>
      <c r="M532" s="55" t="str">
        <f>IFERROR(VLOOKUP($F532,Catalogos!$A:$B,2,0),"VII")</f>
        <v>VII</v>
      </c>
      <c r="N532" s="58" t="e">
        <f>VLOOKUP(MIN(IFERROR(VLOOKUP(T532,Catalogos!$F:$G,2,0),200),IFERROR(VLOOKUP(U532,Catalogos!$F:$G,2,0),200),IFERROR(VLOOKUP(V532,Catalogos!$F:$G,2,0),200),IFERROR(VLOOKUP(W532,Catalogos!$F:$G,2,0),200)),Catalogos!$G$30:$H$57,2,0)</f>
        <v>#N/A</v>
      </c>
      <c r="O532" s="55" t="e">
        <f>VLOOKUP($F532,Catalogos!$A:$C,3,0)</f>
        <v>#N/A</v>
      </c>
      <c r="P532" s="14" t="e">
        <f t="shared" si="24"/>
        <v>#N/A</v>
      </c>
      <c r="Q532" s="20">
        <f t="shared" si="25"/>
        <v>0</v>
      </c>
      <c r="R532" s="20" t="e">
        <f t="shared" si="26"/>
        <v>#N/A</v>
      </c>
      <c r="S532" s="20" t="s">
        <v>194</v>
      </c>
      <c r="T532" s="67" t="e">
        <f>VLOOKUP($X532,Vector!$A:$I,6,0)</f>
        <v>#N/A</v>
      </c>
      <c r="U532" s="67" t="e">
        <f>VLOOKUP($X532,Vector!$A:$I,7,0)</f>
        <v>#N/A</v>
      </c>
      <c r="V532" s="67" t="e">
        <f>VLOOKUP($X532,Vector!$A:$I,8,0)</f>
        <v>#N/A</v>
      </c>
      <c r="W532" s="67" t="e">
        <f>VLOOKUP($X532,Vector!$A:$I,9,0)</f>
        <v>#N/A</v>
      </c>
      <c r="X532" s="13" t="str">
        <f t="shared" si="27"/>
        <v/>
      </c>
    </row>
    <row r="533" spans="10:24" x14ac:dyDescent="0.25">
      <c r="J533" s="59" t="e">
        <f>+VLOOKUP($X533,Vector!$A:$P,4,0)-$A533</f>
        <v>#N/A</v>
      </c>
      <c r="K533" s="59" t="e">
        <f>+VLOOKUP($X533,Vector!$A:$P,2,0)</f>
        <v>#N/A</v>
      </c>
      <c r="L533" s="59" t="e">
        <f>VLOOKUP(VLOOKUP($X533,Vector!$A:$P,5,0),Catalogos!K:L,2,0)</f>
        <v>#N/A</v>
      </c>
      <c r="M533" s="55" t="str">
        <f>IFERROR(VLOOKUP($F533,Catalogos!$A:$B,2,0),"VII")</f>
        <v>VII</v>
      </c>
      <c r="N533" s="58" t="e">
        <f>VLOOKUP(MIN(IFERROR(VLOOKUP(T533,Catalogos!$F:$G,2,0),200),IFERROR(VLOOKUP(U533,Catalogos!$F:$G,2,0),200),IFERROR(VLOOKUP(V533,Catalogos!$F:$G,2,0),200),IFERROR(VLOOKUP(W533,Catalogos!$F:$G,2,0),200)),Catalogos!$G$30:$H$57,2,0)</f>
        <v>#N/A</v>
      </c>
      <c r="O533" s="55" t="e">
        <f>VLOOKUP($F533,Catalogos!$A:$C,3,0)</f>
        <v>#N/A</v>
      </c>
      <c r="P533" s="14" t="e">
        <f t="shared" si="24"/>
        <v>#N/A</v>
      </c>
      <c r="Q533" s="20">
        <f t="shared" si="25"/>
        <v>0</v>
      </c>
      <c r="R533" s="20" t="e">
        <f t="shared" si="26"/>
        <v>#N/A</v>
      </c>
      <c r="S533" s="20" t="s">
        <v>194</v>
      </c>
      <c r="T533" s="67" t="e">
        <f>VLOOKUP($X533,Vector!$A:$I,6,0)</f>
        <v>#N/A</v>
      </c>
      <c r="U533" s="67" t="e">
        <f>VLOOKUP($X533,Vector!$A:$I,7,0)</f>
        <v>#N/A</v>
      </c>
      <c r="V533" s="67" t="e">
        <f>VLOOKUP($X533,Vector!$A:$I,8,0)</f>
        <v>#N/A</v>
      </c>
      <c r="W533" s="67" t="e">
        <f>VLOOKUP($X533,Vector!$A:$I,9,0)</f>
        <v>#N/A</v>
      </c>
      <c r="X533" s="13" t="str">
        <f t="shared" si="27"/>
        <v/>
      </c>
    </row>
    <row r="534" spans="10:24" x14ac:dyDescent="0.25">
      <c r="J534" s="59" t="e">
        <f>+VLOOKUP($X534,Vector!$A:$P,4,0)-$A534</f>
        <v>#N/A</v>
      </c>
      <c r="K534" s="59" t="e">
        <f>+VLOOKUP($X534,Vector!$A:$P,2,0)</f>
        <v>#N/A</v>
      </c>
      <c r="L534" s="59" t="e">
        <f>VLOOKUP(VLOOKUP($X534,Vector!$A:$P,5,0),Catalogos!K:L,2,0)</f>
        <v>#N/A</v>
      </c>
      <c r="M534" s="55" t="str">
        <f>IFERROR(VLOOKUP($F534,Catalogos!$A:$B,2,0),"VII")</f>
        <v>VII</v>
      </c>
      <c r="N534" s="58" t="e">
        <f>VLOOKUP(MIN(IFERROR(VLOOKUP(T534,Catalogos!$F:$G,2,0),200),IFERROR(VLOOKUP(U534,Catalogos!$F:$G,2,0),200),IFERROR(VLOOKUP(V534,Catalogos!$F:$G,2,0),200),IFERROR(VLOOKUP(W534,Catalogos!$F:$G,2,0),200)),Catalogos!$G$30:$H$57,2,0)</f>
        <v>#N/A</v>
      </c>
      <c r="O534" s="55" t="e">
        <f>VLOOKUP($F534,Catalogos!$A:$C,3,0)</f>
        <v>#N/A</v>
      </c>
      <c r="P534" s="14" t="e">
        <f t="shared" si="24"/>
        <v>#N/A</v>
      </c>
      <c r="Q534" s="20">
        <f t="shared" si="25"/>
        <v>0</v>
      </c>
      <c r="R534" s="20" t="e">
        <f t="shared" si="26"/>
        <v>#N/A</v>
      </c>
      <c r="S534" s="20" t="s">
        <v>194</v>
      </c>
      <c r="T534" s="67" t="e">
        <f>VLOOKUP($X534,Vector!$A:$I,6,0)</f>
        <v>#N/A</v>
      </c>
      <c r="U534" s="67" t="e">
        <f>VLOOKUP($X534,Vector!$A:$I,7,0)</f>
        <v>#N/A</v>
      </c>
      <c r="V534" s="67" t="e">
        <f>VLOOKUP($X534,Vector!$A:$I,8,0)</f>
        <v>#N/A</v>
      </c>
      <c r="W534" s="67" t="e">
        <f>VLOOKUP($X534,Vector!$A:$I,9,0)</f>
        <v>#N/A</v>
      </c>
      <c r="X534" s="13" t="str">
        <f t="shared" si="27"/>
        <v/>
      </c>
    </row>
    <row r="535" spans="10:24" x14ac:dyDescent="0.25">
      <c r="J535" s="59" t="e">
        <f>+VLOOKUP($X535,Vector!$A:$P,4,0)-$A535</f>
        <v>#N/A</v>
      </c>
      <c r="K535" s="59" t="e">
        <f>+VLOOKUP($X535,Vector!$A:$P,2,0)</f>
        <v>#N/A</v>
      </c>
      <c r="L535" s="59" t="e">
        <f>VLOOKUP(VLOOKUP($X535,Vector!$A:$P,5,0),Catalogos!K:L,2,0)</f>
        <v>#N/A</v>
      </c>
      <c r="M535" s="55" t="str">
        <f>IFERROR(VLOOKUP($F535,Catalogos!$A:$B,2,0),"VII")</f>
        <v>VII</v>
      </c>
      <c r="N535" s="58" t="e">
        <f>VLOOKUP(MIN(IFERROR(VLOOKUP(T535,Catalogos!$F:$G,2,0),200),IFERROR(VLOOKUP(U535,Catalogos!$F:$G,2,0),200),IFERROR(VLOOKUP(V535,Catalogos!$F:$G,2,0),200),IFERROR(VLOOKUP(W535,Catalogos!$F:$G,2,0),200)),Catalogos!$G$30:$H$57,2,0)</f>
        <v>#N/A</v>
      </c>
      <c r="O535" s="55" t="e">
        <f>VLOOKUP($F535,Catalogos!$A:$C,3,0)</f>
        <v>#N/A</v>
      </c>
      <c r="P535" s="14" t="e">
        <f t="shared" si="24"/>
        <v>#N/A</v>
      </c>
      <c r="Q535" s="20">
        <f t="shared" si="25"/>
        <v>0</v>
      </c>
      <c r="R535" s="20" t="e">
        <f t="shared" si="26"/>
        <v>#N/A</v>
      </c>
      <c r="S535" s="20" t="s">
        <v>194</v>
      </c>
      <c r="T535" s="67" t="e">
        <f>VLOOKUP($X535,Vector!$A:$I,6,0)</f>
        <v>#N/A</v>
      </c>
      <c r="U535" s="67" t="e">
        <f>VLOOKUP($X535,Vector!$A:$I,7,0)</f>
        <v>#N/A</v>
      </c>
      <c r="V535" s="67" t="e">
        <f>VLOOKUP($X535,Vector!$A:$I,8,0)</f>
        <v>#N/A</v>
      </c>
      <c r="W535" s="67" t="e">
        <f>VLOOKUP($X535,Vector!$A:$I,9,0)</f>
        <v>#N/A</v>
      </c>
      <c r="X535" s="13" t="str">
        <f t="shared" si="27"/>
        <v/>
      </c>
    </row>
    <row r="536" spans="10:24" x14ac:dyDescent="0.25">
      <c r="J536" s="59" t="e">
        <f>+VLOOKUP($X536,Vector!$A:$P,4,0)-$A536</f>
        <v>#N/A</v>
      </c>
      <c r="K536" s="59" t="e">
        <f>+VLOOKUP($X536,Vector!$A:$P,2,0)</f>
        <v>#N/A</v>
      </c>
      <c r="L536" s="59" t="e">
        <f>VLOOKUP(VLOOKUP($X536,Vector!$A:$P,5,0),Catalogos!K:L,2,0)</f>
        <v>#N/A</v>
      </c>
      <c r="M536" s="55" t="str">
        <f>IFERROR(VLOOKUP($F536,Catalogos!$A:$B,2,0),"VII")</f>
        <v>VII</v>
      </c>
      <c r="N536" s="58" t="e">
        <f>VLOOKUP(MIN(IFERROR(VLOOKUP(T536,Catalogos!$F:$G,2,0),200),IFERROR(VLOOKUP(U536,Catalogos!$F:$G,2,0),200),IFERROR(VLOOKUP(V536,Catalogos!$F:$G,2,0),200),IFERROR(VLOOKUP(W536,Catalogos!$F:$G,2,0),200)),Catalogos!$G$30:$H$57,2,0)</f>
        <v>#N/A</v>
      </c>
      <c r="O536" s="55" t="e">
        <f>VLOOKUP($F536,Catalogos!$A:$C,3,0)</f>
        <v>#N/A</v>
      </c>
      <c r="P536" s="14" t="e">
        <f t="shared" si="24"/>
        <v>#N/A</v>
      </c>
      <c r="Q536" s="20">
        <f t="shared" si="25"/>
        <v>0</v>
      </c>
      <c r="R536" s="20" t="e">
        <f t="shared" si="26"/>
        <v>#N/A</v>
      </c>
      <c r="S536" s="20" t="s">
        <v>194</v>
      </c>
      <c r="T536" s="67" t="e">
        <f>VLOOKUP($X536,Vector!$A:$I,6,0)</f>
        <v>#N/A</v>
      </c>
      <c r="U536" s="67" t="e">
        <f>VLOOKUP($X536,Vector!$A:$I,7,0)</f>
        <v>#N/A</v>
      </c>
      <c r="V536" s="67" t="e">
        <f>VLOOKUP($X536,Vector!$A:$I,8,0)</f>
        <v>#N/A</v>
      </c>
      <c r="W536" s="67" t="e">
        <f>VLOOKUP($X536,Vector!$A:$I,9,0)</f>
        <v>#N/A</v>
      </c>
      <c r="X536" s="13" t="str">
        <f t="shared" si="27"/>
        <v/>
      </c>
    </row>
    <row r="537" spans="10:24" x14ac:dyDescent="0.25">
      <c r="J537" s="59" t="e">
        <f>+VLOOKUP($X537,Vector!$A:$P,4,0)-$A537</f>
        <v>#N/A</v>
      </c>
      <c r="K537" s="59" t="e">
        <f>+VLOOKUP($X537,Vector!$A:$P,2,0)</f>
        <v>#N/A</v>
      </c>
      <c r="L537" s="59" t="e">
        <f>VLOOKUP(VLOOKUP($X537,Vector!$A:$P,5,0),Catalogos!K:L,2,0)</f>
        <v>#N/A</v>
      </c>
      <c r="M537" s="55" t="str">
        <f>IFERROR(VLOOKUP($F537,Catalogos!$A:$B,2,0),"VII")</f>
        <v>VII</v>
      </c>
      <c r="N537" s="58" t="e">
        <f>VLOOKUP(MIN(IFERROR(VLOOKUP(T537,Catalogos!$F:$G,2,0),200),IFERROR(VLOOKUP(U537,Catalogos!$F:$G,2,0),200),IFERROR(VLOOKUP(V537,Catalogos!$F:$G,2,0),200),IFERROR(VLOOKUP(W537,Catalogos!$F:$G,2,0),200)),Catalogos!$G$30:$H$57,2,0)</f>
        <v>#N/A</v>
      </c>
      <c r="O537" s="55" t="e">
        <f>VLOOKUP($F537,Catalogos!$A:$C,3,0)</f>
        <v>#N/A</v>
      </c>
      <c r="P537" s="14" t="e">
        <f t="shared" si="24"/>
        <v>#N/A</v>
      </c>
      <c r="Q537" s="20">
        <f t="shared" si="25"/>
        <v>0</v>
      </c>
      <c r="R537" s="20" t="e">
        <f t="shared" si="26"/>
        <v>#N/A</v>
      </c>
      <c r="S537" s="20" t="s">
        <v>194</v>
      </c>
      <c r="T537" s="67" t="e">
        <f>VLOOKUP($X537,Vector!$A:$I,6,0)</f>
        <v>#N/A</v>
      </c>
      <c r="U537" s="67" t="e">
        <f>VLOOKUP($X537,Vector!$A:$I,7,0)</f>
        <v>#N/A</v>
      </c>
      <c r="V537" s="67" t="e">
        <f>VLOOKUP($X537,Vector!$A:$I,8,0)</f>
        <v>#N/A</v>
      </c>
      <c r="W537" s="67" t="e">
        <f>VLOOKUP($X537,Vector!$A:$I,9,0)</f>
        <v>#N/A</v>
      </c>
      <c r="X537" s="13" t="str">
        <f t="shared" si="27"/>
        <v/>
      </c>
    </row>
    <row r="538" spans="10:24" x14ac:dyDescent="0.25">
      <c r="J538" s="59" t="e">
        <f>+VLOOKUP($X538,Vector!$A:$P,4,0)-$A538</f>
        <v>#N/A</v>
      </c>
      <c r="K538" s="59" t="e">
        <f>+VLOOKUP($X538,Vector!$A:$P,2,0)</f>
        <v>#N/A</v>
      </c>
      <c r="L538" s="59" t="e">
        <f>VLOOKUP(VLOOKUP($X538,Vector!$A:$P,5,0),Catalogos!K:L,2,0)</f>
        <v>#N/A</v>
      </c>
      <c r="M538" s="55" t="str">
        <f>IFERROR(VLOOKUP($F538,Catalogos!$A:$B,2,0),"VII")</f>
        <v>VII</v>
      </c>
      <c r="N538" s="58" t="e">
        <f>VLOOKUP(MIN(IFERROR(VLOOKUP(T538,Catalogos!$F:$G,2,0),200),IFERROR(VLOOKUP(U538,Catalogos!$F:$G,2,0),200),IFERROR(VLOOKUP(V538,Catalogos!$F:$G,2,0),200),IFERROR(VLOOKUP(W538,Catalogos!$F:$G,2,0),200)),Catalogos!$G$30:$H$57,2,0)</f>
        <v>#N/A</v>
      </c>
      <c r="O538" s="55" t="e">
        <f>VLOOKUP($F538,Catalogos!$A:$C,3,0)</f>
        <v>#N/A</v>
      </c>
      <c r="P538" s="14" t="e">
        <f t="shared" si="24"/>
        <v>#N/A</v>
      </c>
      <c r="Q538" s="20">
        <f t="shared" si="25"/>
        <v>0</v>
      </c>
      <c r="R538" s="20" t="e">
        <f t="shared" si="26"/>
        <v>#N/A</v>
      </c>
      <c r="S538" s="20" t="s">
        <v>194</v>
      </c>
      <c r="T538" s="67" t="e">
        <f>VLOOKUP($X538,Vector!$A:$I,6,0)</f>
        <v>#N/A</v>
      </c>
      <c r="U538" s="67" t="e">
        <f>VLOOKUP($X538,Vector!$A:$I,7,0)</f>
        <v>#N/A</v>
      </c>
      <c r="V538" s="67" t="e">
        <f>VLOOKUP($X538,Vector!$A:$I,8,0)</f>
        <v>#N/A</v>
      </c>
      <c r="W538" s="67" t="e">
        <f>VLOOKUP($X538,Vector!$A:$I,9,0)</f>
        <v>#N/A</v>
      </c>
      <c r="X538" s="13" t="str">
        <f t="shared" si="27"/>
        <v/>
      </c>
    </row>
    <row r="539" spans="10:24" x14ac:dyDescent="0.25">
      <c r="J539" s="59" t="e">
        <f>+VLOOKUP($X539,Vector!$A:$P,4,0)-$A539</f>
        <v>#N/A</v>
      </c>
      <c r="K539" s="59" t="e">
        <f>+VLOOKUP($X539,Vector!$A:$P,2,0)</f>
        <v>#N/A</v>
      </c>
      <c r="L539" s="59" t="e">
        <f>VLOOKUP(VLOOKUP($X539,Vector!$A:$P,5,0),Catalogos!K:L,2,0)</f>
        <v>#N/A</v>
      </c>
      <c r="M539" s="55" t="str">
        <f>IFERROR(VLOOKUP($F539,Catalogos!$A:$B,2,0),"VII")</f>
        <v>VII</v>
      </c>
      <c r="N539" s="58" t="e">
        <f>VLOOKUP(MIN(IFERROR(VLOOKUP(T539,Catalogos!$F:$G,2,0),200),IFERROR(VLOOKUP(U539,Catalogos!$F:$G,2,0),200),IFERROR(VLOOKUP(V539,Catalogos!$F:$G,2,0),200),IFERROR(VLOOKUP(W539,Catalogos!$F:$G,2,0),200)),Catalogos!$G$30:$H$57,2,0)</f>
        <v>#N/A</v>
      </c>
      <c r="O539" s="55" t="e">
        <f>VLOOKUP($F539,Catalogos!$A:$C,3,0)</f>
        <v>#N/A</v>
      </c>
      <c r="P539" s="14" t="e">
        <f t="shared" si="24"/>
        <v>#N/A</v>
      </c>
      <c r="Q539" s="20">
        <f t="shared" si="25"/>
        <v>0</v>
      </c>
      <c r="R539" s="20" t="e">
        <f t="shared" si="26"/>
        <v>#N/A</v>
      </c>
      <c r="S539" s="20" t="s">
        <v>194</v>
      </c>
      <c r="T539" s="67" t="e">
        <f>VLOOKUP($X539,Vector!$A:$I,6,0)</f>
        <v>#N/A</v>
      </c>
      <c r="U539" s="67" t="e">
        <f>VLOOKUP($X539,Vector!$A:$I,7,0)</f>
        <v>#N/A</v>
      </c>
      <c r="V539" s="67" t="e">
        <f>VLOOKUP($X539,Vector!$A:$I,8,0)</f>
        <v>#N/A</v>
      </c>
      <c r="W539" s="67" t="e">
        <f>VLOOKUP($X539,Vector!$A:$I,9,0)</f>
        <v>#N/A</v>
      </c>
      <c r="X539" s="13" t="str">
        <f t="shared" si="27"/>
        <v/>
      </c>
    </row>
    <row r="540" spans="10:24" x14ac:dyDescent="0.25">
      <c r="J540" s="59" t="e">
        <f>+VLOOKUP($X540,Vector!$A:$P,4,0)-$A540</f>
        <v>#N/A</v>
      </c>
      <c r="K540" s="59" t="e">
        <f>+VLOOKUP($X540,Vector!$A:$P,2,0)</f>
        <v>#N/A</v>
      </c>
      <c r="L540" s="59" t="e">
        <f>VLOOKUP(VLOOKUP($X540,Vector!$A:$P,5,0),Catalogos!K:L,2,0)</f>
        <v>#N/A</v>
      </c>
      <c r="M540" s="55" t="str">
        <f>IFERROR(VLOOKUP($F540,Catalogos!$A:$B,2,0),"VII")</f>
        <v>VII</v>
      </c>
      <c r="N540" s="58" t="e">
        <f>VLOOKUP(MIN(IFERROR(VLOOKUP(T540,Catalogos!$F:$G,2,0),200),IFERROR(VLOOKUP(U540,Catalogos!$F:$G,2,0),200),IFERROR(VLOOKUP(V540,Catalogos!$F:$G,2,0),200),IFERROR(VLOOKUP(W540,Catalogos!$F:$G,2,0),200)),Catalogos!$G$30:$H$57,2,0)</f>
        <v>#N/A</v>
      </c>
      <c r="O540" s="55" t="e">
        <f>VLOOKUP($F540,Catalogos!$A:$C,3,0)</f>
        <v>#N/A</v>
      </c>
      <c r="P540" s="14" t="e">
        <f t="shared" si="24"/>
        <v>#N/A</v>
      </c>
      <c r="Q540" s="20">
        <f t="shared" si="25"/>
        <v>0</v>
      </c>
      <c r="R540" s="20" t="e">
        <f t="shared" si="26"/>
        <v>#N/A</v>
      </c>
      <c r="S540" s="20" t="s">
        <v>194</v>
      </c>
      <c r="T540" s="67" t="e">
        <f>VLOOKUP($X540,Vector!$A:$I,6,0)</f>
        <v>#N/A</v>
      </c>
      <c r="U540" s="67" t="e">
        <f>VLOOKUP($X540,Vector!$A:$I,7,0)</f>
        <v>#N/A</v>
      </c>
      <c r="V540" s="67" t="e">
        <f>VLOOKUP($X540,Vector!$A:$I,8,0)</f>
        <v>#N/A</v>
      </c>
      <c r="W540" s="67" t="e">
        <f>VLOOKUP($X540,Vector!$A:$I,9,0)</f>
        <v>#N/A</v>
      </c>
      <c r="X540" s="13" t="str">
        <f t="shared" si="27"/>
        <v/>
      </c>
    </row>
    <row r="541" spans="10:24" x14ac:dyDescent="0.25">
      <c r="J541" s="59" t="e">
        <f>+VLOOKUP($X541,Vector!$A:$P,4,0)-$A541</f>
        <v>#N/A</v>
      </c>
      <c r="K541" s="59" t="e">
        <f>+VLOOKUP($X541,Vector!$A:$P,2,0)</f>
        <v>#N/A</v>
      </c>
      <c r="L541" s="59" t="e">
        <f>VLOOKUP(VLOOKUP($X541,Vector!$A:$P,5,0),Catalogos!K:L,2,0)</f>
        <v>#N/A</v>
      </c>
      <c r="M541" s="55" t="str">
        <f>IFERROR(VLOOKUP($F541,Catalogos!$A:$B,2,0),"VII")</f>
        <v>VII</v>
      </c>
      <c r="N541" s="58" t="e">
        <f>VLOOKUP(MIN(IFERROR(VLOOKUP(T541,Catalogos!$F:$G,2,0),200),IFERROR(VLOOKUP(U541,Catalogos!$F:$G,2,0),200),IFERROR(VLOOKUP(V541,Catalogos!$F:$G,2,0),200),IFERROR(VLOOKUP(W541,Catalogos!$F:$G,2,0),200)),Catalogos!$G$30:$H$57,2,0)</f>
        <v>#N/A</v>
      </c>
      <c r="O541" s="55" t="e">
        <f>VLOOKUP($F541,Catalogos!$A:$C,3,0)</f>
        <v>#N/A</v>
      </c>
      <c r="P541" s="14" t="e">
        <f t="shared" si="24"/>
        <v>#N/A</v>
      </c>
      <c r="Q541" s="20">
        <f t="shared" si="25"/>
        <v>0</v>
      </c>
      <c r="R541" s="20" t="e">
        <f t="shared" si="26"/>
        <v>#N/A</v>
      </c>
      <c r="S541" s="20" t="s">
        <v>194</v>
      </c>
      <c r="T541" s="67" t="e">
        <f>VLOOKUP($X541,Vector!$A:$I,6,0)</f>
        <v>#N/A</v>
      </c>
      <c r="U541" s="67" t="e">
        <f>VLOOKUP($X541,Vector!$A:$I,7,0)</f>
        <v>#N/A</v>
      </c>
      <c r="V541" s="67" t="e">
        <f>VLOOKUP($X541,Vector!$A:$I,8,0)</f>
        <v>#N/A</v>
      </c>
      <c r="W541" s="67" t="e">
        <f>VLOOKUP($X541,Vector!$A:$I,9,0)</f>
        <v>#N/A</v>
      </c>
      <c r="X541" s="13" t="str">
        <f t="shared" si="27"/>
        <v/>
      </c>
    </row>
    <row r="542" spans="10:24" x14ac:dyDescent="0.25">
      <c r="J542" s="59" t="e">
        <f>+VLOOKUP($X542,Vector!$A:$P,4,0)-$A542</f>
        <v>#N/A</v>
      </c>
      <c r="K542" s="59" t="e">
        <f>+VLOOKUP($X542,Vector!$A:$P,2,0)</f>
        <v>#N/A</v>
      </c>
      <c r="L542" s="59" t="e">
        <f>VLOOKUP(VLOOKUP($X542,Vector!$A:$P,5,0),Catalogos!K:L,2,0)</f>
        <v>#N/A</v>
      </c>
      <c r="M542" s="55" t="str">
        <f>IFERROR(VLOOKUP($F542,Catalogos!$A:$B,2,0),"VII")</f>
        <v>VII</v>
      </c>
      <c r="N542" s="58" t="e">
        <f>VLOOKUP(MIN(IFERROR(VLOOKUP(T542,Catalogos!$F:$G,2,0),200),IFERROR(VLOOKUP(U542,Catalogos!$F:$G,2,0),200),IFERROR(VLOOKUP(V542,Catalogos!$F:$G,2,0),200),IFERROR(VLOOKUP(W542,Catalogos!$F:$G,2,0),200)),Catalogos!$G$30:$H$57,2,0)</f>
        <v>#N/A</v>
      </c>
      <c r="O542" s="55" t="e">
        <f>VLOOKUP($F542,Catalogos!$A:$C,3,0)</f>
        <v>#N/A</v>
      </c>
      <c r="P542" s="14" t="e">
        <f t="shared" si="24"/>
        <v>#N/A</v>
      </c>
      <c r="Q542" s="20">
        <f t="shared" si="25"/>
        <v>0</v>
      </c>
      <c r="R542" s="20" t="e">
        <f t="shared" si="26"/>
        <v>#N/A</v>
      </c>
      <c r="S542" s="20" t="s">
        <v>194</v>
      </c>
      <c r="T542" s="67" t="e">
        <f>VLOOKUP($X542,Vector!$A:$I,6,0)</f>
        <v>#N/A</v>
      </c>
      <c r="U542" s="67" t="e">
        <f>VLOOKUP($X542,Vector!$A:$I,7,0)</f>
        <v>#N/A</v>
      </c>
      <c r="V542" s="67" t="e">
        <f>VLOOKUP($X542,Vector!$A:$I,8,0)</f>
        <v>#N/A</v>
      </c>
      <c r="W542" s="67" t="e">
        <f>VLOOKUP($X542,Vector!$A:$I,9,0)</f>
        <v>#N/A</v>
      </c>
      <c r="X542" s="13" t="str">
        <f t="shared" si="27"/>
        <v/>
      </c>
    </row>
    <row r="543" spans="10:24" x14ac:dyDescent="0.25">
      <c r="J543" s="59" t="e">
        <f>+VLOOKUP($X543,Vector!$A:$P,4,0)-$A543</f>
        <v>#N/A</v>
      </c>
      <c r="K543" s="59" t="e">
        <f>+VLOOKUP($X543,Vector!$A:$P,2,0)</f>
        <v>#N/A</v>
      </c>
      <c r="L543" s="59" t="e">
        <f>VLOOKUP(VLOOKUP($X543,Vector!$A:$P,5,0),Catalogos!K:L,2,0)</f>
        <v>#N/A</v>
      </c>
      <c r="M543" s="55" t="str">
        <f>IFERROR(VLOOKUP($F543,Catalogos!$A:$B,2,0),"VII")</f>
        <v>VII</v>
      </c>
      <c r="N543" s="58" t="e">
        <f>VLOOKUP(MIN(IFERROR(VLOOKUP(T543,Catalogos!$F:$G,2,0),200),IFERROR(VLOOKUP(U543,Catalogos!$F:$G,2,0),200),IFERROR(VLOOKUP(V543,Catalogos!$F:$G,2,0),200),IFERROR(VLOOKUP(W543,Catalogos!$F:$G,2,0),200)),Catalogos!$G$30:$H$57,2,0)</f>
        <v>#N/A</v>
      </c>
      <c r="O543" s="55" t="e">
        <f>VLOOKUP($F543,Catalogos!$A:$C,3,0)</f>
        <v>#N/A</v>
      </c>
      <c r="P543" s="14" t="e">
        <f t="shared" si="24"/>
        <v>#N/A</v>
      </c>
      <c r="Q543" s="20">
        <f t="shared" si="25"/>
        <v>0</v>
      </c>
      <c r="R543" s="20" t="e">
        <f t="shared" si="26"/>
        <v>#N/A</v>
      </c>
      <c r="S543" s="20" t="s">
        <v>194</v>
      </c>
      <c r="T543" s="67" t="e">
        <f>VLOOKUP($X543,Vector!$A:$I,6,0)</f>
        <v>#N/A</v>
      </c>
      <c r="U543" s="67" t="e">
        <f>VLOOKUP($X543,Vector!$A:$I,7,0)</f>
        <v>#N/A</v>
      </c>
      <c r="V543" s="67" t="e">
        <f>VLOOKUP($X543,Vector!$A:$I,8,0)</f>
        <v>#N/A</v>
      </c>
      <c r="W543" s="67" t="e">
        <f>VLOOKUP($X543,Vector!$A:$I,9,0)</f>
        <v>#N/A</v>
      </c>
      <c r="X543" s="13" t="str">
        <f t="shared" si="27"/>
        <v/>
      </c>
    </row>
    <row r="544" spans="10:24" x14ac:dyDescent="0.25">
      <c r="J544" s="59" t="e">
        <f>+VLOOKUP($X544,Vector!$A:$P,4,0)-$A544</f>
        <v>#N/A</v>
      </c>
      <c r="K544" s="59" t="e">
        <f>+VLOOKUP($X544,Vector!$A:$P,2,0)</f>
        <v>#N/A</v>
      </c>
      <c r="L544" s="59" t="e">
        <f>VLOOKUP(VLOOKUP($X544,Vector!$A:$P,5,0),Catalogos!K:L,2,0)</f>
        <v>#N/A</v>
      </c>
      <c r="M544" s="55" t="str">
        <f>IFERROR(VLOOKUP($F544,Catalogos!$A:$B,2,0),"VII")</f>
        <v>VII</v>
      </c>
      <c r="N544" s="58" t="e">
        <f>VLOOKUP(MIN(IFERROR(VLOOKUP(T544,Catalogos!$F:$G,2,0),200),IFERROR(VLOOKUP(U544,Catalogos!$F:$G,2,0),200),IFERROR(VLOOKUP(V544,Catalogos!$F:$G,2,0),200),IFERROR(VLOOKUP(W544,Catalogos!$F:$G,2,0),200)),Catalogos!$G$30:$H$57,2,0)</f>
        <v>#N/A</v>
      </c>
      <c r="O544" s="55" t="e">
        <f>VLOOKUP($F544,Catalogos!$A:$C,3,0)</f>
        <v>#N/A</v>
      </c>
      <c r="P544" s="14" t="e">
        <f t="shared" si="24"/>
        <v>#N/A</v>
      </c>
      <c r="Q544" s="20">
        <f t="shared" si="25"/>
        <v>0</v>
      </c>
      <c r="R544" s="20" t="e">
        <f t="shared" si="26"/>
        <v>#N/A</v>
      </c>
      <c r="S544" s="20" t="s">
        <v>194</v>
      </c>
      <c r="T544" s="67" t="e">
        <f>VLOOKUP($X544,Vector!$A:$I,6,0)</f>
        <v>#N/A</v>
      </c>
      <c r="U544" s="67" t="e">
        <f>VLOOKUP($X544,Vector!$A:$I,7,0)</f>
        <v>#N/A</v>
      </c>
      <c r="V544" s="67" t="e">
        <f>VLOOKUP($X544,Vector!$A:$I,8,0)</f>
        <v>#N/A</v>
      </c>
      <c r="W544" s="67" t="e">
        <f>VLOOKUP($X544,Vector!$A:$I,9,0)</f>
        <v>#N/A</v>
      </c>
      <c r="X544" s="13" t="str">
        <f t="shared" si="27"/>
        <v/>
      </c>
    </row>
    <row r="545" spans="10:24" x14ac:dyDescent="0.25">
      <c r="J545" s="59" t="e">
        <f>+VLOOKUP($X545,Vector!$A:$P,4,0)-$A545</f>
        <v>#N/A</v>
      </c>
      <c r="K545" s="59" t="e">
        <f>+VLOOKUP($X545,Vector!$A:$P,2,0)</f>
        <v>#N/A</v>
      </c>
      <c r="L545" s="59" t="e">
        <f>VLOOKUP(VLOOKUP($X545,Vector!$A:$P,5,0),Catalogos!K:L,2,0)</f>
        <v>#N/A</v>
      </c>
      <c r="M545" s="55" t="str">
        <f>IFERROR(VLOOKUP($F545,Catalogos!$A:$B,2,0),"VII")</f>
        <v>VII</v>
      </c>
      <c r="N545" s="58" t="e">
        <f>VLOOKUP(MIN(IFERROR(VLOOKUP(T545,Catalogos!$F:$G,2,0),200),IFERROR(VLOOKUP(U545,Catalogos!$F:$G,2,0),200),IFERROR(VLOOKUP(V545,Catalogos!$F:$G,2,0),200),IFERROR(VLOOKUP(W545,Catalogos!$F:$G,2,0),200)),Catalogos!$G$30:$H$57,2,0)</f>
        <v>#N/A</v>
      </c>
      <c r="O545" s="55" t="e">
        <f>VLOOKUP($F545,Catalogos!$A:$C,3,0)</f>
        <v>#N/A</v>
      </c>
      <c r="P545" s="14" t="e">
        <f t="shared" si="24"/>
        <v>#N/A</v>
      </c>
      <c r="Q545" s="20">
        <f t="shared" si="25"/>
        <v>0</v>
      </c>
      <c r="R545" s="20" t="e">
        <f t="shared" si="26"/>
        <v>#N/A</v>
      </c>
      <c r="S545" s="20" t="s">
        <v>194</v>
      </c>
      <c r="T545" s="67" t="e">
        <f>VLOOKUP($X545,Vector!$A:$I,6,0)</f>
        <v>#N/A</v>
      </c>
      <c r="U545" s="67" t="e">
        <f>VLOOKUP($X545,Vector!$A:$I,7,0)</f>
        <v>#N/A</v>
      </c>
      <c r="V545" s="67" t="e">
        <f>VLOOKUP($X545,Vector!$A:$I,8,0)</f>
        <v>#N/A</v>
      </c>
      <c r="W545" s="67" t="e">
        <f>VLOOKUP($X545,Vector!$A:$I,9,0)</f>
        <v>#N/A</v>
      </c>
      <c r="X545" s="13" t="str">
        <f t="shared" si="27"/>
        <v/>
      </c>
    </row>
    <row r="546" spans="10:24" x14ac:dyDescent="0.25">
      <c r="J546" s="59" t="e">
        <f>+VLOOKUP($X546,Vector!$A:$P,4,0)-$A546</f>
        <v>#N/A</v>
      </c>
      <c r="K546" s="59" t="e">
        <f>+VLOOKUP($X546,Vector!$A:$P,2,0)</f>
        <v>#N/A</v>
      </c>
      <c r="L546" s="59" t="e">
        <f>VLOOKUP(VLOOKUP($X546,Vector!$A:$P,5,0),Catalogos!K:L,2,0)</f>
        <v>#N/A</v>
      </c>
      <c r="M546" s="55" t="str">
        <f>IFERROR(VLOOKUP($F546,Catalogos!$A:$B,2,0),"VII")</f>
        <v>VII</v>
      </c>
      <c r="N546" s="58" t="e">
        <f>VLOOKUP(MIN(IFERROR(VLOOKUP(T546,Catalogos!$F:$G,2,0),200),IFERROR(VLOOKUP(U546,Catalogos!$F:$G,2,0),200),IFERROR(VLOOKUP(V546,Catalogos!$F:$G,2,0),200),IFERROR(VLOOKUP(W546,Catalogos!$F:$G,2,0),200)),Catalogos!$G$30:$H$57,2,0)</f>
        <v>#N/A</v>
      </c>
      <c r="O546" s="55" t="e">
        <f>VLOOKUP($F546,Catalogos!$A:$C,3,0)</f>
        <v>#N/A</v>
      </c>
      <c r="P546" s="14" t="e">
        <f t="shared" si="24"/>
        <v>#N/A</v>
      </c>
      <c r="Q546" s="20">
        <f t="shared" si="25"/>
        <v>0</v>
      </c>
      <c r="R546" s="20" t="e">
        <f t="shared" si="26"/>
        <v>#N/A</v>
      </c>
      <c r="S546" s="20" t="s">
        <v>194</v>
      </c>
      <c r="T546" s="67" t="e">
        <f>VLOOKUP($X546,Vector!$A:$I,6,0)</f>
        <v>#N/A</v>
      </c>
      <c r="U546" s="67" t="e">
        <f>VLOOKUP($X546,Vector!$A:$I,7,0)</f>
        <v>#N/A</v>
      </c>
      <c r="V546" s="67" t="e">
        <f>VLOOKUP($X546,Vector!$A:$I,8,0)</f>
        <v>#N/A</v>
      </c>
      <c r="W546" s="67" t="e">
        <f>VLOOKUP($X546,Vector!$A:$I,9,0)</f>
        <v>#N/A</v>
      </c>
      <c r="X546" s="13" t="str">
        <f t="shared" si="27"/>
        <v/>
      </c>
    </row>
    <row r="547" spans="10:24" x14ac:dyDescent="0.25">
      <c r="J547" s="59" t="e">
        <f>+VLOOKUP($X547,Vector!$A:$P,4,0)-$A547</f>
        <v>#N/A</v>
      </c>
      <c r="K547" s="59" t="e">
        <f>+VLOOKUP($X547,Vector!$A:$P,2,0)</f>
        <v>#N/A</v>
      </c>
      <c r="L547" s="59" t="e">
        <f>VLOOKUP(VLOOKUP($X547,Vector!$A:$P,5,0),Catalogos!K:L,2,0)</f>
        <v>#N/A</v>
      </c>
      <c r="M547" s="55" t="str">
        <f>IFERROR(VLOOKUP($F547,Catalogos!$A:$B,2,0),"VII")</f>
        <v>VII</v>
      </c>
      <c r="N547" s="58" t="e">
        <f>VLOOKUP(MIN(IFERROR(VLOOKUP(T547,Catalogos!$F:$G,2,0),200),IFERROR(VLOOKUP(U547,Catalogos!$F:$G,2,0),200),IFERROR(VLOOKUP(V547,Catalogos!$F:$G,2,0),200),IFERROR(VLOOKUP(W547,Catalogos!$F:$G,2,0),200)),Catalogos!$G$30:$H$57,2,0)</f>
        <v>#N/A</v>
      </c>
      <c r="O547" s="55" t="e">
        <f>VLOOKUP($F547,Catalogos!$A:$C,3,0)</f>
        <v>#N/A</v>
      </c>
      <c r="P547" s="14" t="e">
        <f t="shared" si="24"/>
        <v>#N/A</v>
      </c>
      <c r="Q547" s="20">
        <f t="shared" si="25"/>
        <v>0</v>
      </c>
      <c r="R547" s="20" t="e">
        <f t="shared" si="26"/>
        <v>#N/A</v>
      </c>
      <c r="S547" s="20" t="s">
        <v>194</v>
      </c>
      <c r="T547" s="67" t="e">
        <f>VLOOKUP($X547,Vector!$A:$I,6,0)</f>
        <v>#N/A</v>
      </c>
      <c r="U547" s="67" t="e">
        <f>VLOOKUP($X547,Vector!$A:$I,7,0)</f>
        <v>#N/A</v>
      </c>
      <c r="V547" s="67" t="e">
        <f>VLOOKUP($X547,Vector!$A:$I,8,0)</f>
        <v>#N/A</v>
      </c>
      <c r="W547" s="67" t="e">
        <f>VLOOKUP($X547,Vector!$A:$I,9,0)</f>
        <v>#N/A</v>
      </c>
      <c r="X547" s="13" t="str">
        <f t="shared" si="27"/>
        <v/>
      </c>
    </row>
    <row r="548" spans="10:24" x14ac:dyDescent="0.25">
      <c r="J548" s="59" t="e">
        <f>+VLOOKUP($X548,Vector!$A:$P,4,0)-$A548</f>
        <v>#N/A</v>
      </c>
      <c r="K548" s="59" t="e">
        <f>+VLOOKUP($X548,Vector!$A:$P,2,0)</f>
        <v>#N/A</v>
      </c>
      <c r="L548" s="59" t="e">
        <f>VLOOKUP(VLOOKUP($X548,Vector!$A:$P,5,0),Catalogos!K:L,2,0)</f>
        <v>#N/A</v>
      </c>
      <c r="M548" s="55" t="str">
        <f>IFERROR(VLOOKUP($F548,Catalogos!$A:$B,2,0),"VII")</f>
        <v>VII</v>
      </c>
      <c r="N548" s="58" t="e">
        <f>VLOOKUP(MIN(IFERROR(VLOOKUP(T548,Catalogos!$F:$G,2,0),200),IFERROR(VLOOKUP(U548,Catalogos!$F:$G,2,0),200),IFERROR(VLOOKUP(V548,Catalogos!$F:$G,2,0),200),IFERROR(VLOOKUP(W548,Catalogos!$F:$G,2,0),200)),Catalogos!$G$30:$H$57,2,0)</f>
        <v>#N/A</v>
      </c>
      <c r="O548" s="55" t="e">
        <f>VLOOKUP($F548,Catalogos!$A:$C,3,0)</f>
        <v>#N/A</v>
      </c>
      <c r="P548" s="14" t="e">
        <f t="shared" si="24"/>
        <v>#N/A</v>
      </c>
      <c r="Q548" s="20">
        <f t="shared" si="25"/>
        <v>0</v>
      </c>
      <c r="R548" s="20" t="e">
        <f t="shared" si="26"/>
        <v>#N/A</v>
      </c>
      <c r="S548" s="20" t="s">
        <v>194</v>
      </c>
      <c r="T548" s="67" t="e">
        <f>VLOOKUP($X548,Vector!$A:$I,6,0)</f>
        <v>#N/A</v>
      </c>
      <c r="U548" s="67" t="e">
        <f>VLOOKUP($X548,Vector!$A:$I,7,0)</f>
        <v>#N/A</v>
      </c>
      <c r="V548" s="67" t="e">
        <f>VLOOKUP($X548,Vector!$A:$I,8,0)</f>
        <v>#N/A</v>
      </c>
      <c r="W548" s="67" t="e">
        <f>VLOOKUP($X548,Vector!$A:$I,9,0)</f>
        <v>#N/A</v>
      </c>
      <c r="X548" s="13" t="str">
        <f t="shared" si="27"/>
        <v/>
      </c>
    </row>
    <row r="549" spans="10:24" x14ac:dyDescent="0.25">
      <c r="J549" s="59" t="e">
        <f>+VLOOKUP($X549,Vector!$A:$P,4,0)-$A549</f>
        <v>#N/A</v>
      </c>
      <c r="K549" s="59" t="e">
        <f>+VLOOKUP($X549,Vector!$A:$P,2,0)</f>
        <v>#N/A</v>
      </c>
      <c r="L549" s="59" t="e">
        <f>VLOOKUP(VLOOKUP($X549,Vector!$A:$P,5,0),Catalogos!K:L,2,0)</f>
        <v>#N/A</v>
      </c>
      <c r="M549" s="55" t="str">
        <f>IFERROR(VLOOKUP($F549,Catalogos!$A:$B,2,0),"VII")</f>
        <v>VII</v>
      </c>
      <c r="N549" s="58" t="e">
        <f>VLOOKUP(MIN(IFERROR(VLOOKUP(T549,Catalogos!$F:$G,2,0),200),IFERROR(VLOOKUP(U549,Catalogos!$F:$G,2,0),200),IFERROR(VLOOKUP(V549,Catalogos!$F:$G,2,0),200),IFERROR(VLOOKUP(W549,Catalogos!$F:$G,2,0),200)),Catalogos!$G$30:$H$57,2,0)</f>
        <v>#N/A</v>
      </c>
      <c r="O549" s="55" t="e">
        <f>VLOOKUP($F549,Catalogos!$A:$C,3,0)</f>
        <v>#N/A</v>
      </c>
      <c r="P549" s="14" t="e">
        <f t="shared" si="24"/>
        <v>#N/A</v>
      </c>
      <c r="Q549" s="20">
        <f t="shared" si="25"/>
        <v>0</v>
      </c>
      <c r="R549" s="20" t="e">
        <f t="shared" si="26"/>
        <v>#N/A</v>
      </c>
      <c r="S549" s="20" t="s">
        <v>194</v>
      </c>
      <c r="T549" s="67" t="e">
        <f>VLOOKUP($X549,Vector!$A:$I,6,0)</f>
        <v>#N/A</v>
      </c>
      <c r="U549" s="67" t="e">
        <f>VLOOKUP($X549,Vector!$A:$I,7,0)</f>
        <v>#N/A</v>
      </c>
      <c r="V549" s="67" t="e">
        <f>VLOOKUP($X549,Vector!$A:$I,8,0)</f>
        <v>#N/A</v>
      </c>
      <c r="W549" s="67" t="e">
        <f>VLOOKUP($X549,Vector!$A:$I,9,0)</f>
        <v>#N/A</v>
      </c>
      <c r="X549" s="13" t="str">
        <f t="shared" si="27"/>
        <v/>
      </c>
    </row>
    <row r="550" spans="10:24" x14ac:dyDescent="0.25">
      <c r="J550" s="59" t="e">
        <f>+VLOOKUP($X550,Vector!$A:$P,4,0)-$A550</f>
        <v>#N/A</v>
      </c>
      <c r="K550" s="59" t="e">
        <f>+VLOOKUP($X550,Vector!$A:$P,2,0)</f>
        <v>#N/A</v>
      </c>
      <c r="L550" s="59" t="e">
        <f>VLOOKUP(VLOOKUP($X550,Vector!$A:$P,5,0),Catalogos!K:L,2,0)</f>
        <v>#N/A</v>
      </c>
      <c r="M550" s="55" t="str">
        <f>IFERROR(VLOOKUP($F550,Catalogos!$A:$B,2,0),"VII")</f>
        <v>VII</v>
      </c>
      <c r="N550" s="58" t="e">
        <f>VLOOKUP(MIN(IFERROR(VLOOKUP(T550,Catalogos!$F:$G,2,0),200),IFERROR(VLOOKUP(U550,Catalogos!$F:$G,2,0),200),IFERROR(VLOOKUP(V550,Catalogos!$F:$G,2,0),200),IFERROR(VLOOKUP(W550,Catalogos!$F:$G,2,0),200)),Catalogos!$G$30:$H$57,2,0)</f>
        <v>#N/A</v>
      </c>
      <c r="O550" s="55" t="e">
        <f>VLOOKUP($F550,Catalogos!$A:$C,3,0)</f>
        <v>#N/A</v>
      </c>
      <c r="P550" s="14" t="e">
        <f t="shared" si="24"/>
        <v>#N/A</v>
      </c>
      <c r="Q550" s="20">
        <f t="shared" si="25"/>
        <v>0</v>
      </c>
      <c r="R550" s="20" t="e">
        <f t="shared" si="26"/>
        <v>#N/A</v>
      </c>
      <c r="S550" s="20" t="s">
        <v>194</v>
      </c>
      <c r="T550" s="67" t="e">
        <f>VLOOKUP($X550,Vector!$A:$I,6,0)</f>
        <v>#N/A</v>
      </c>
      <c r="U550" s="67" t="e">
        <f>VLOOKUP($X550,Vector!$A:$I,7,0)</f>
        <v>#N/A</v>
      </c>
      <c r="V550" s="67" t="e">
        <f>VLOOKUP($X550,Vector!$A:$I,8,0)</f>
        <v>#N/A</v>
      </c>
      <c r="W550" s="67" t="e">
        <f>VLOOKUP($X550,Vector!$A:$I,9,0)</f>
        <v>#N/A</v>
      </c>
      <c r="X550" s="13" t="str">
        <f t="shared" si="27"/>
        <v/>
      </c>
    </row>
    <row r="551" spans="10:24" x14ac:dyDescent="0.25">
      <c r="J551" s="59" t="e">
        <f>+VLOOKUP($X551,Vector!$A:$P,4,0)-$A551</f>
        <v>#N/A</v>
      </c>
      <c r="K551" s="59" t="e">
        <f>+VLOOKUP($X551,Vector!$A:$P,2,0)</f>
        <v>#N/A</v>
      </c>
      <c r="L551" s="59" t="e">
        <f>VLOOKUP(VLOOKUP($X551,Vector!$A:$P,5,0),Catalogos!K:L,2,0)</f>
        <v>#N/A</v>
      </c>
      <c r="M551" s="55" t="str">
        <f>IFERROR(VLOOKUP($F551,Catalogos!$A:$B,2,0),"VII")</f>
        <v>VII</v>
      </c>
      <c r="N551" s="58" t="e">
        <f>VLOOKUP(MIN(IFERROR(VLOOKUP(T551,Catalogos!$F:$G,2,0),200),IFERROR(VLOOKUP(U551,Catalogos!$F:$G,2,0),200),IFERROR(VLOOKUP(V551,Catalogos!$F:$G,2,0),200),IFERROR(VLOOKUP(W551,Catalogos!$F:$G,2,0),200)),Catalogos!$G$30:$H$57,2,0)</f>
        <v>#N/A</v>
      </c>
      <c r="O551" s="55" t="e">
        <f>VLOOKUP($F551,Catalogos!$A:$C,3,0)</f>
        <v>#N/A</v>
      </c>
      <c r="P551" s="14" t="e">
        <f t="shared" si="24"/>
        <v>#N/A</v>
      </c>
      <c r="Q551" s="20">
        <f t="shared" si="25"/>
        <v>0</v>
      </c>
      <c r="R551" s="20" t="e">
        <f t="shared" si="26"/>
        <v>#N/A</v>
      </c>
      <c r="S551" s="20" t="s">
        <v>194</v>
      </c>
      <c r="T551" s="67" t="e">
        <f>VLOOKUP($X551,Vector!$A:$I,6,0)</f>
        <v>#N/A</v>
      </c>
      <c r="U551" s="67" t="e">
        <f>VLOOKUP($X551,Vector!$A:$I,7,0)</f>
        <v>#N/A</v>
      </c>
      <c r="V551" s="67" t="e">
        <f>VLOOKUP($X551,Vector!$A:$I,8,0)</f>
        <v>#N/A</v>
      </c>
      <c r="W551" s="67" t="e">
        <f>VLOOKUP($X551,Vector!$A:$I,9,0)</f>
        <v>#N/A</v>
      </c>
      <c r="X551" s="13" t="str">
        <f t="shared" si="27"/>
        <v/>
      </c>
    </row>
    <row r="552" spans="10:24" x14ac:dyDescent="0.25">
      <c r="J552" s="59" t="e">
        <f>+VLOOKUP($X552,Vector!$A:$P,4,0)-$A552</f>
        <v>#N/A</v>
      </c>
      <c r="K552" s="59" t="e">
        <f>+VLOOKUP($X552,Vector!$A:$P,2,0)</f>
        <v>#N/A</v>
      </c>
      <c r="L552" s="59" t="e">
        <f>VLOOKUP(VLOOKUP($X552,Vector!$A:$P,5,0),Catalogos!K:L,2,0)</f>
        <v>#N/A</v>
      </c>
      <c r="M552" s="55" t="str">
        <f>IFERROR(VLOOKUP($F552,Catalogos!$A:$B,2,0),"VII")</f>
        <v>VII</v>
      </c>
      <c r="N552" s="58" t="e">
        <f>VLOOKUP(MIN(IFERROR(VLOOKUP(T552,Catalogos!$F:$G,2,0),200),IFERROR(VLOOKUP(U552,Catalogos!$F:$G,2,0),200),IFERROR(VLOOKUP(V552,Catalogos!$F:$G,2,0),200),IFERROR(VLOOKUP(W552,Catalogos!$F:$G,2,0),200)),Catalogos!$G$30:$H$57,2,0)</f>
        <v>#N/A</v>
      </c>
      <c r="O552" s="55" t="e">
        <f>VLOOKUP($F552,Catalogos!$A:$C,3,0)</f>
        <v>#N/A</v>
      </c>
      <c r="P552" s="14" t="e">
        <f t="shared" si="24"/>
        <v>#N/A</v>
      </c>
      <c r="Q552" s="20">
        <f t="shared" si="25"/>
        <v>0</v>
      </c>
      <c r="R552" s="20" t="e">
        <f t="shared" si="26"/>
        <v>#N/A</v>
      </c>
      <c r="S552" s="20" t="s">
        <v>194</v>
      </c>
      <c r="T552" s="67" t="e">
        <f>VLOOKUP($X552,Vector!$A:$I,6,0)</f>
        <v>#N/A</v>
      </c>
      <c r="U552" s="67" t="e">
        <f>VLOOKUP($X552,Vector!$A:$I,7,0)</f>
        <v>#N/A</v>
      </c>
      <c r="V552" s="67" t="e">
        <f>VLOOKUP($X552,Vector!$A:$I,8,0)</f>
        <v>#N/A</v>
      </c>
      <c r="W552" s="67" t="e">
        <f>VLOOKUP($X552,Vector!$A:$I,9,0)</f>
        <v>#N/A</v>
      </c>
      <c r="X552" s="13" t="str">
        <f t="shared" si="27"/>
        <v/>
      </c>
    </row>
    <row r="553" spans="10:24" x14ac:dyDescent="0.25">
      <c r="J553" s="59" t="e">
        <f>+VLOOKUP($X553,Vector!$A:$P,4,0)-$A553</f>
        <v>#N/A</v>
      </c>
      <c r="K553" s="59" t="e">
        <f>+VLOOKUP($X553,Vector!$A:$P,2,0)</f>
        <v>#N/A</v>
      </c>
      <c r="L553" s="59" t="e">
        <f>VLOOKUP(VLOOKUP($X553,Vector!$A:$P,5,0),Catalogos!K:L,2,0)</f>
        <v>#N/A</v>
      </c>
      <c r="M553" s="55" t="str">
        <f>IFERROR(VLOOKUP($F553,Catalogos!$A:$B,2,0),"VII")</f>
        <v>VII</v>
      </c>
      <c r="N553" s="58" t="e">
        <f>VLOOKUP(MIN(IFERROR(VLOOKUP(T553,Catalogos!$F:$G,2,0),200),IFERROR(VLOOKUP(U553,Catalogos!$F:$G,2,0),200),IFERROR(VLOOKUP(V553,Catalogos!$F:$G,2,0),200),IFERROR(VLOOKUP(W553,Catalogos!$F:$G,2,0),200)),Catalogos!$G$30:$H$57,2,0)</f>
        <v>#N/A</v>
      </c>
      <c r="O553" s="55" t="e">
        <f>VLOOKUP($F553,Catalogos!$A:$C,3,0)</f>
        <v>#N/A</v>
      </c>
      <c r="P553" s="14" t="e">
        <f t="shared" si="24"/>
        <v>#N/A</v>
      </c>
      <c r="Q553" s="20">
        <f t="shared" si="25"/>
        <v>0</v>
      </c>
      <c r="R553" s="20" t="e">
        <f t="shared" si="26"/>
        <v>#N/A</v>
      </c>
      <c r="S553" s="20" t="s">
        <v>194</v>
      </c>
      <c r="T553" s="67" t="e">
        <f>VLOOKUP($X553,Vector!$A:$I,6,0)</f>
        <v>#N/A</v>
      </c>
      <c r="U553" s="67" t="e">
        <f>VLOOKUP($X553,Vector!$A:$I,7,0)</f>
        <v>#N/A</v>
      </c>
      <c r="V553" s="67" t="e">
        <f>VLOOKUP($X553,Vector!$A:$I,8,0)</f>
        <v>#N/A</v>
      </c>
      <c r="W553" s="67" t="e">
        <f>VLOOKUP($X553,Vector!$A:$I,9,0)</f>
        <v>#N/A</v>
      </c>
      <c r="X553" s="13" t="str">
        <f t="shared" si="27"/>
        <v/>
      </c>
    </row>
    <row r="554" spans="10:24" x14ac:dyDescent="0.25">
      <c r="J554" s="59" t="e">
        <f>+VLOOKUP($X554,Vector!$A:$P,4,0)-$A554</f>
        <v>#N/A</v>
      </c>
      <c r="K554" s="59" t="e">
        <f>+VLOOKUP($X554,Vector!$A:$P,2,0)</f>
        <v>#N/A</v>
      </c>
      <c r="L554" s="59" t="e">
        <f>VLOOKUP(VLOOKUP($X554,Vector!$A:$P,5,0),Catalogos!K:L,2,0)</f>
        <v>#N/A</v>
      </c>
      <c r="M554" s="55" t="str">
        <f>IFERROR(VLOOKUP($F554,Catalogos!$A:$B,2,0),"VII")</f>
        <v>VII</v>
      </c>
      <c r="N554" s="58" t="e">
        <f>VLOOKUP(MIN(IFERROR(VLOOKUP(T554,Catalogos!$F:$G,2,0),200),IFERROR(VLOOKUP(U554,Catalogos!$F:$G,2,0),200),IFERROR(VLOOKUP(V554,Catalogos!$F:$G,2,0),200),IFERROR(VLOOKUP(W554,Catalogos!$F:$G,2,0),200)),Catalogos!$G$30:$H$57,2,0)</f>
        <v>#N/A</v>
      </c>
      <c r="O554" s="55" t="e">
        <f>VLOOKUP($F554,Catalogos!$A:$C,3,0)</f>
        <v>#N/A</v>
      </c>
      <c r="P554" s="14" t="e">
        <f t="shared" si="24"/>
        <v>#N/A</v>
      </c>
      <c r="Q554" s="20">
        <f t="shared" si="25"/>
        <v>0</v>
      </c>
      <c r="R554" s="20" t="e">
        <f t="shared" si="26"/>
        <v>#N/A</v>
      </c>
      <c r="S554" s="20" t="s">
        <v>194</v>
      </c>
      <c r="T554" s="67" t="e">
        <f>VLOOKUP($X554,Vector!$A:$I,6,0)</f>
        <v>#N/A</v>
      </c>
      <c r="U554" s="67" t="e">
        <f>VLOOKUP($X554,Vector!$A:$I,7,0)</f>
        <v>#N/A</v>
      </c>
      <c r="V554" s="67" t="e">
        <f>VLOOKUP($X554,Vector!$A:$I,8,0)</f>
        <v>#N/A</v>
      </c>
      <c r="W554" s="67" t="e">
        <f>VLOOKUP($X554,Vector!$A:$I,9,0)</f>
        <v>#N/A</v>
      </c>
      <c r="X554" s="13" t="str">
        <f t="shared" si="27"/>
        <v/>
      </c>
    </row>
    <row r="555" spans="10:24" x14ac:dyDescent="0.25">
      <c r="J555" s="59" t="e">
        <f>+VLOOKUP($X555,Vector!$A:$P,4,0)-$A555</f>
        <v>#N/A</v>
      </c>
      <c r="K555" s="59" t="e">
        <f>+VLOOKUP($X555,Vector!$A:$P,2,0)</f>
        <v>#N/A</v>
      </c>
      <c r="L555" s="59" t="e">
        <f>VLOOKUP(VLOOKUP($X555,Vector!$A:$P,5,0),Catalogos!K:L,2,0)</f>
        <v>#N/A</v>
      </c>
      <c r="M555" s="55" t="str">
        <f>IFERROR(VLOOKUP($F555,Catalogos!$A:$B,2,0),"VII")</f>
        <v>VII</v>
      </c>
      <c r="N555" s="58" t="e">
        <f>VLOOKUP(MIN(IFERROR(VLOOKUP(T555,Catalogos!$F:$G,2,0),200),IFERROR(VLOOKUP(U555,Catalogos!$F:$G,2,0),200),IFERROR(VLOOKUP(V555,Catalogos!$F:$G,2,0),200),IFERROR(VLOOKUP(W555,Catalogos!$F:$G,2,0),200)),Catalogos!$G$30:$H$57,2,0)</f>
        <v>#N/A</v>
      </c>
      <c r="O555" s="55" t="e">
        <f>VLOOKUP($F555,Catalogos!$A:$C,3,0)</f>
        <v>#N/A</v>
      </c>
      <c r="P555" s="14" t="e">
        <f t="shared" si="24"/>
        <v>#N/A</v>
      </c>
      <c r="Q555" s="20">
        <f t="shared" si="25"/>
        <v>0</v>
      </c>
      <c r="R555" s="20" t="e">
        <f t="shared" si="26"/>
        <v>#N/A</v>
      </c>
      <c r="S555" s="20" t="s">
        <v>194</v>
      </c>
      <c r="T555" s="67" t="e">
        <f>VLOOKUP($X555,Vector!$A:$I,6,0)</f>
        <v>#N/A</v>
      </c>
      <c r="U555" s="67" t="e">
        <f>VLOOKUP($X555,Vector!$A:$I,7,0)</f>
        <v>#N/A</v>
      </c>
      <c r="V555" s="67" t="e">
        <f>VLOOKUP($X555,Vector!$A:$I,8,0)</f>
        <v>#N/A</v>
      </c>
      <c r="W555" s="67" t="e">
        <f>VLOOKUP($X555,Vector!$A:$I,9,0)</f>
        <v>#N/A</v>
      </c>
      <c r="X555" s="13" t="str">
        <f t="shared" si="27"/>
        <v/>
      </c>
    </row>
    <row r="556" spans="10:24" x14ac:dyDescent="0.25">
      <c r="J556" s="59" t="e">
        <f>+VLOOKUP($X556,Vector!$A:$P,4,0)-$A556</f>
        <v>#N/A</v>
      </c>
      <c r="K556" s="59" t="e">
        <f>+VLOOKUP($X556,Vector!$A:$P,2,0)</f>
        <v>#N/A</v>
      </c>
      <c r="L556" s="59" t="e">
        <f>VLOOKUP(VLOOKUP($X556,Vector!$A:$P,5,0),Catalogos!K:L,2,0)</f>
        <v>#N/A</v>
      </c>
      <c r="M556" s="55" t="str">
        <f>IFERROR(VLOOKUP($F556,Catalogos!$A:$B,2,0),"VII")</f>
        <v>VII</v>
      </c>
      <c r="N556" s="58" t="e">
        <f>VLOOKUP(MIN(IFERROR(VLOOKUP(T556,Catalogos!$F:$G,2,0),200),IFERROR(VLOOKUP(U556,Catalogos!$F:$G,2,0),200),IFERROR(VLOOKUP(V556,Catalogos!$F:$G,2,0),200),IFERROR(VLOOKUP(W556,Catalogos!$F:$G,2,0),200)),Catalogos!$G$30:$H$57,2,0)</f>
        <v>#N/A</v>
      </c>
      <c r="O556" s="55" t="e">
        <f>VLOOKUP($F556,Catalogos!$A:$C,3,0)</f>
        <v>#N/A</v>
      </c>
      <c r="P556" s="14" t="e">
        <f t="shared" si="24"/>
        <v>#N/A</v>
      </c>
      <c r="Q556" s="20">
        <f t="shared" si="25"/>
        <v>0</v>
      </c>
      <c r="R556" s="20" t="e">
        <f t="shared" si="26"/>
        <v>#N/A</v>
      </c>
      <c r="S556" s="20" t="s">
        <v>194</v>
      </c>
      <c r="T556" s="67" t="e">
        <f>VLOOKUP($X556,Vector!$A:$I,6,0)</f>
        <v>#N/A</v>
      </c>
      <c r="U556" s="67" t="e">
        <f>VLOOKUP($X556,Vector!$A:$I,7,0)</f>
        <v>#N/A</v>
      </c>
      <c r="V556" s="67" t="e">
        <f>VLOOKUP($X556,Vector!$A:$I,8,0)</f>
        <v>#N/A</v>
      </c>
      <c r="W556" s="67" t="e">
        <f>VLOOKUP($X556,Vector!$A:$I,9,0)</f>
        <v>#N/A</v>
      </c>
      <c r="X556" s="13" t="str">
        <f t="shared" si="27"/>
        <v/>
      </c>
    </row>
    <row r="557" spans="10:24" x14ac:dyDescent="0.25">
      <c r="J557" s="59" t="e">
        <f>+VLOOKUP($X557,Vector!$A:$P,4,0)-$A557</f>
        <v>#N/A</v>
      </c>
      <c r="K557" s="59" t="e">
        <f>+VLOOKUP($X557,Vector!$A:$P,2,0)</f>
        <v>#N/A</v>
      </c>
      <c r="L557" s="59" t="e">
        <f>VLOOKUP(VLOOKUP($X557,Vector!$A:$P,5,0),Catalogos!K:L,2,0)</f>
        <v>#N/A</v>
      </c>
      <c r="M557" s="55" t="str">
        <f>IFERROR(VLOOKUP($F557,Catalogos!$A:$B,2,0),"VII")</f>
        <v>VII</v>
      </c>
      <c r="N557" s="58" t="e">
        <f>VLOOKUP(MIN(IFERROR(VLOOKUP(T557,Catalogos!$F:$G,2,0),200),IFERROR(VLOOKUP(U557,Catalogos!$F:$G,2,0),200),IFERROR(VLOOKUP(V557,Catalogos!$F:$G,2,0),200),IFERROR(VLOOKUP(W557,Catalogos!$F:$G,2,0),200)),Catalogos!$G$30:$H$57,2,0)</f>
        <v>#N/A</v>
      </c>
      <c r="O557" s="55" t="e">
        <f>VLOOKUP($F557,Catalogos!$A:$C,3,0)</f>
        <v>#N/A</v>
      </c>
      <c r="P557" s="14" t="e">
        <f t="shared" si="24"/>
        <v>#N/A</v>
      </c>
      <c r="Q557" s="20">
        <f t="shared" si="25"/>
        <v>0</v>
      </c>
      <c r="R557" s="20" t="e">
        <f t="shared" si="26"/>
        <v>#N/A</v>
      </c>
      <c r="S557" s="20" t="s">
        <v>194</v>
      </c>
      <c r="T557" s="67" t="e">
        <f>VLOOKUP($X557,Vector!$A:$I,6,0)</f>
        <v>#N/A</v>
      </c>
      <c r="U557" s="67" t="e">
        <f>VLOOKUP($X557,Vector!$A:$I,7,0)</f>
        <v>#N/A</v>
      </c>
      <c r="V557" s="67" t="e">
        <f>VLOOKUP($X557,Vector!$A:$I,8,0)</f>
        <v>#N/A</v>
      </c>
      <c r="W557" s="67" t="e">
        <f>VLOOKUP($X557,Vector!$A:$I,9,0)</f>
        <v>#N/A</v>
      </c>
      <c r="X557" s="13" t="str">
        <f t="shared" si="27"/>
        <v/>
      </c>
    </row>
    <row r="558" spans="10:24" x14ac:dyDescent="0.25">
      <c r="J558" s="59" t="e">
        <f>+VLOOKUP($X558,Vector!$A:$P,4,0)-$A558</f>
        <v>#N/A</v>
      </c>
      <c r="K558" s="59" t="e">
        <f>+VLOOKUP($X558,Vector!$A:$P,2,0)</f>
        <v>#N/A</v>
      </c>
      <c r="L558" s="59" t="e">
        <f>VLOOKUP(VLOOKUP($X558,Vector!$A:$P,5,0),Catalogos!K:L,2,0)</f>
        <v>#N/A</v>
      </c>
      <c r="M558" s="55" t="str">
        <f>IFERROR(VLOOKUP($F558,Catalogos!$A:$B,2,0),"VII")</f>
        <v>VII</v>
      </c>
      <c r="N558" s="58" t="e">
        <f>VLOOKUP(MIN(IFERROR(VLOOKUP(T558,Catalogos!$F:$G,2,0),200),IFERROR(VLOOKUP(U558,Catalogos!$F:$G,2,0),200),IFERROR(VLOOKUP(V558,Catalogos!$F:$G,2,0),200),IFERROR(VLOOKUP(W558,Catalogos!$F:$G,2,0),200)),Catalogos!$G$30:$H$57,2,0)</f>
        <v>#N/A</v>
      </c>
      <c r="O558" s="55" t="e">
        <f>VLOOKUP($F558,Catalogos!$A:$C,3,0)</f>
        <v>#N/A</v>
      </c>
      <c r="P558" s="14" t="e">
        <f t="shared" si="24"/>
        <v>#N/A</v>
      </c>
      <c r="Q558" s="20">
        <f t="shared" si="25"/>
        <v>0</v>
      </c>
      <c r="R558" s="20" t="e">
        <f t="shared" si="26"/>
        <v>#N/A</v>
      </c>
      <c r="S558" s="20" t="s">
        <v>194</v>
      </c>
      <c r="T558" s="67" t="e">
        <f>VLOOKUP($X558,Vector!$A:$I,6,0)</f>
        <v>#N/A</v>
      </c>
      <c r="U558" s="67" t="e">
        <f>VLOOKUP($X558,Vector!$A:$I,7,0)</f>
        <v>#N/A</v>
      </c>
      <c r="V558" s="67" t="e">
        <f>VLOOKUP($X558,Vector!$A:$I,8,0)</f>
        <v>#N/A</v>
      </c>
      <c r="W558" s="67" t="e">
        <f>VLOOKUP($X558,Vector!$A:$I,9,0)</f>
        <v>#N/A</v>
      </c>
      <c r="X558" s="13" t="str">
        <f t="shared" si="27"/>
        <v/>
      </c>
    </row>
    <row r="559" spans="10:24" x14ac:dyDescent="0.25">
      <c r="J559" s="59" t="e">
        <f>+VLOOKUP($X559,Vector!$A:$P,4,0)-$A559</f>
        <v>#N/A</v>
      </c>
      <c r="K559" s="59" t="e">
        <f>+VLOOKUP($X559,Vector!$A:$P,2,0)</f>
        <v>#N/A</v>
      </c>
      <c r="L559" s="59" t="e">
        <f>VLOOKUP(VLOOKUP($X559,Vector!$A:$P,5,0),Catalogos!K:L,2,0)</f>
        <v>#N/A</v>
      </c>
      <c r="M559" s="55" t="str">
        <f>IFERROR(VLOOKUP($F559,Catalogos!$A:$B,2,0),"VII")</f>
        <v>VII</v>
      </c>
      <c r="N559" s="58" t="e">
        <f>VLOOKUP(MIN(IFERROR(VLOOKUP(T559,Catalogos!$F:$G,2,0),200),IFERROR(VLOOKUP(U559,Catalogos!$F:$G,2,0),200),IFERROR(VLOOKUP(V559,Catalogos!$F:$G,2,0),200),IFERROR(VLOOKUP(W559,Catalogos!$F:$G,2,0),200)),Catalogos!$G$30:$H$57,2,0)</f>
        <v>#N/A</v>
      </c>
      <c r="O559" s="55" t="e">
        <f>VLOOKUP($F559,Catalogos!$A:$C,3,0)</f>
        <v>#N/A</v>
      </c>
      <c r="P559" s="14" t="e">
        <f t="shared" ref="P559:P622" si="28">+K559*D559</f>
        <v>#N/A</v>
      </c>
      <c r="Q559" s="20">
        <f t="shared" ref="Q559:Q622" si="29">+H559-A559</f>
        <v>0</v>
      </c>
      <c r="R559" s="20" t="e">
        <f t="shared" ref="R559:R622" si="30">+J559-A559</f>
        <v>#N/A</v>
      </c>
      <c r="S559" s="20" t="s">
        <v>194</v>
      </c>
      <c r="T559" s="67" t="e">
        <f>VLOOKUP($X559,Vector!$A:$I,6,0)</f>
        <v>#N/A</v>
      </c>
      <c r="U559" s="67" t="e">
        <f>VLOOKUP($X559,Vector!$A:$I,7,0)</f>
        <v>#N/A</v>
      </c>
      <c r="V559" s="67" t="e">
        <f>VLOOKUP($X559,Vector!$A:$I,8,0)</f>
        <v>#N/A</v>
      </c>
      <c r="W559" s="67" t="e">
        <f>VLOOKUP($X559,Vector!$A:$I,9,0)</f>
        <v>#N/A</v>
      </c>
      <c r="X559" s="13" t="str">
        <f t="shared" ref="X559:X622" si="31">E559&amp;F559&amp;G559</f>
        <v/>
      </c>
    </row>
    <row r="560" spans="10:24" x14ac:dyDescent="0.25">
      <c r="J560" s="59" t="e">
        <f>+VLOOKUP($X560,Vector!$A:$P,4,0)-$A560</f>
        <v>#N/A</v>
      </c>
      <c r="K560" s="59" t="e">
        <f>+VLOOKUP($X560,Vector!$A:$P,2,0)</f>
        <v>#N/A</v>
      </c>
      <c r="L560" s="59" t="e">
        <f>VLOOKUP(VLOOKUP($X560,Vector!$A:$P,5,0),Catalogos!K:L,2,0)</f>
        <v>#N/A</v>
      </c>
      <c r="M560" s="55" t="str">
        <f>IFERROR(VLOOKUP($F560,Catalogos!$A:$B,2,0),"VII")</f>
        <v>VII</v>
      </c>
      <c r="N560" s="58" t="e">
        <f>VLOOKUP(MIN(IFERROR(VLOOKUP(T560,Catalogos!$F:$G,2,0),200),IFERROR(VLOOKUP(U560,Catalogos!$F:$G,2,0),200),IFERROR(VLOOKUP(V560,Catalogos!$F:$G,2,0),200),IFERROR(VLOOKUP(W560,Catalogos!$F:$G,2,0),200)),Catalogos!$G$30:$H$57,2,0)</f>
        <v>#N/A</v>
      </c>
      <c r="O560" s="55" t="e">
        <f>VLOOKUP($F560,Catalogos!$A:$C,3,0)</f>
        <v>#N/A</v>
      </c>
      <c r="P560" s="14" t="e">
        <f t="shared" si="28"/>
        <v>#N/A</v>
      </c>
      <c r="Q560" s="20">
        <f t="shared" si="29"/>
        <v>0</v>
      </c>
      <c r="R560" s="20" t="e">
        <f t="shared" si="30"/>
        <v>#N/A</v>
      </c>
      <c r="S560" s="20" t="s">
        <v>194</v>
      </c>
      <c r="T560" s="67" t="e">
        <f>VLOOKUP($X560,Vector!$A:$I,6,0)</f>
        <v>#N/A</v>
      </c>
      <c r="U560" s="67" t="e">
        <f>VLOOKUP($X560,Vector!$A:$I,7,0)</f>
        <v>#N/A</v>
      </c>
      <c r="V560" s="67" t="e">
        <f>VLOOKUP($X560,Vector!$A:$I,8,0)</f>
        <v>#N/A</v>
      </c>
      <c r="W560" s="67" t="e">
        <f>VLOOKUP($X560,Vector!$A:$I,9,0)</f>
        <v>#N/A</v>
      </c>
      <c r="X560" s="13" t="str">
        <f t="shared" si="31"/>
        <v/>
      </c>
    </row>
    <row r="561" spans="10:24" x14ac:dyDescent="0.25">
      <c r="J561" s="59" t="e">
        <f>+VLOOKUP($X561,Vector!$A:$P,4,0)-$A561</f>
        <v>#N/A</v>
      </c>
      <c r="K561" s="59" t="e">
        <f>+VLOOKUP($X561,Vector!$A:$P,2,0)</f>
        <v>#N/A</v>
      </c>
      <c r="L561" s="59" t="e">
        <f>VLOOKUP(VLOOKUP($X561,Vector!$A:$P,5,0),Catalogos!K:L,2,0)</f>
        <v>#N/A</v>
      </c>
      <c r="M561" s="55" t="str">
        <f>IFERROR(VLOOKUP($F561,Catalogos!$A:$B,2,0),"VII")</f>
        <v>VII</v>
      </c>
      <c r="N561" s="58" t="e">
        <f>VLOOKUP(MIN(IFERROR(VLOOKUP(T561,Catalogos!$F:$G,2,0),200),IFERROR(VLOOKUP(U561,Catalogos!$F:$G,2,0),200),IFERROR(VLOOKUP(V561,Catalogos!$F:$G,2,0),200),IFERROR(VLOOKUP(W561,Catalogos!$F:$G,2,0),200)),Catalogos!$G$30:$H$57,2,0)</f>
        <v>#N/A</v>
      </c>
      <c r="O561" s="55" t="e">
        <f>VLOOKUP($F561,Catalogos!$A:$C,3,0)</f>
        <v>#N/A</v>
      </c>
      <c r="P561" s="14" t="e">
        <f t="shared" si="28"/>
        <v>#N/A</v>
      </c>
      <c r="Q561" s="20">
        <f t="shared" si="29"/>
        <v>0</v>
      </c>
      <c r="R561" s="20" t="e">
        <f t="shared" si="30"/>
        <v>#N/A</v>
      </c>
      <c r="S561" s="20" t="s">
        <v>194</v>
      </c>
      <c r="T561" s="67" t="e">
        <f>VLOOKUP($X561,Vector!$A:$I,6,0)</f>
        <v>#N/A</v>
      </c>
      <c r="U561" s="67" t="e">
        <f>VLOOKUP($X561,Vector!$A:$I,7,0)</f>
        <v>#N/A</v>
      </c>
      <c r="V561" s="67" t="e">
        <f>VLOOKUP($X561,Vector!$A:$I,8,0)</f>
        <v>#N/A</v>
      </c>
      <c r="W561" s="67" t="e">
        <f>VLOOKUP($X561,Vector!$A:$I,9,0)</f>
        <v>#N/A</v>
      </c>
      <c r="X561" s="13" t="str">
        <f t="shared" si="31"/>
        <v/>
      </c>
    </row>
    <row r="562" spans="10:24" x14ac:dyDescent="0.25">
      <c r="J562" s="59" t="e">
        <f>+VLOOKUP($X562,Vector!$A:$P,4,0)-$A562</f>
        <v>#N/A</v>
      </c>
      <c r="K562" s="59" t="e">
        <f>+VLOOKUP($X562,Vector!$A:$P,2,0)</f>
        <v>#N/A</v>
      </c>
      <c r="L562" s="59" t="e">
        <f>VLOOKUP(VLOOKUP($X562,Vector!$A:$P,5,0),Catalogos!K:L,2,0)</f>
        <v>#N/A</v>
      </c>
      <c r="M562" s="55" t="str">
        <f>IFERROR(VLOOKUP($F562,Catalogos!$A:$B,2,0),"VII")</f>
        <v>VII</v>
      </c>
      <c r="N562" s="58" t="e">
        <f>VLOOKUP(MIN(IFERROR(VLOOKUP(T562,Catalogos!$F:$G,2,0),200),IFERROR(VLOOKUP(U562,Catalogos!$F:$G,2,0),200),IFERROR(VLOOKUP(V562,Catalogos!$F:$G,2,0),200),IFERROR(VLOOKUP(W562,Catalogos!$F:$G,2,0),200)),Catalogos!$G$30:$H$57,2,0)</f>
        <v>#N/A</v>
      </c>
      <c r="O562" s="55" t="e">
        <f>VLOOKUP($F562,Catalogos!$A:$C,3,0)</f>
        <v>#N/A</v>
      </c>
      <c r="P562" s="14" t="e">
        <f t="shared" si="28"/>
        <v>#N/A</v>
      </c>
      <c r="Q562" s="20">
        <f t="shared" si="29"/>
        <v>0</v>
      </c>
      <c r="R562" s="20" t="e">
        <f t="shared" si="30"/>
        <v>#N/A</v>
      </c>
      <c r="S562" s="20" t="s">
        <v>194</v>
      </c>
      <c r="T562" s="67" t="e">
        <f>VLOOKUP($X562,Vector!$A:$I,6,0)</f>
        <v>#N/A</v>
      </c>
      <c r="U562" s="67" t="e">
        <f>VLOOKUP($X562,Vector!$A:$I,7,0)</f>
        <v>#N/A</v>
      </c>
      <c r="V562" s="67" t="e">
        <f>VLOOKUP($X562,Vector!$A:$I,8,0)</f>
        <v>#N/A</v>
      </c>
      <c r="W562" s="67" t="e">
        <f>VLOOKUP($X562,Vector!$A:$I,9,0)</f>
        <v>#N/A</v>
      </c>
      <c r="X562" s="13" t="str">
        <f t="shared" si="31"/>
        <v/>
      </c>
    </row>
    <row r="563" spans="10:24" x14ac:dyDescent="0.25">
      <c r="J563" s="59" t="e">
        <f>+VLOOKUP($X563,Vector!$A:$P,4,0)-$A563</f>
        <v>#N/A</v>
      </c>
      <c r="K563" s="59" t="e">
        <f>+VLOOKUP($X563,Vector!$A:$P,2,0)</f>
        <v>#N/A</v>
      </c>
      <c r="L563" s="59" t="e">
        <f>VLOOKUP(VLOOKUP($X563,Vector!$A:$P,5,0),Catalogos!K:L,2,0)</f>
        <v>#N/A</v>
      </c>
      <c r="M563" s="55" t="str">
        <f>IFERROR(VLOOKUP($F563,Catalogos!$A:$B,2,0),"VII")</f>
        <v>VII</v>
      </c>
      <c r="N563" s="58" t="e">
        <f>VLOOKUP(MIN(IFERROR(VLOOKUP(T563,Catalogos!$F:$G,2,0),200),IFERROR(VLOOKUP(U563,Catalogos!$F:$G,2,0),200),IFERROR(VLOOKUP(V563,Catalogos!$F:$G,2,0),200),IFERROR(VLOOKUP(W563,Catalogos!$F:$G,2,0),200)),Catalogos!$G$30:$H$57,2,0)</f>
        <v>#N/A</v>
      </c>
      <c r="O563" s="55" t="e">
        <f>VLOOKUP($F563,Catalogos!$A:$C,3,0)</f>
        <v>#N/A</v>
      </c>
      <c r="P563" s="14" t="e">
        <f t="shared" si="28"/>
        <v>#N/A</v>
      </c>
      <c r="Q563" s="20">
        <f t="shared" si="29"/>
        <v>0</v>
      </c>
      <c r="R563" s="20" t="e">
        <f t="shared" si="30"/>
        <v>#N/A</v>
      </c>
      <c r="S563" s="20" t="s">
        <v>194</v>
      </c>
      <c r="T563" s="67" t="e">
        <f>VLOOKUP($X563,Vector!$A:$I,6,0)</f>
        <v>#N/A</v>
      </c>
      <c r="U563" s="67" t="e">
        <f>VLOOKUP($X563,Vector!$A:$I,7,0)</f>
        <v>#N/A</v>
      </c>
      <c r="V563" s="67" t="e">
        <f>VLOOKUP($X563,Vector!$A:$I,8,0)</f>
        <v>#N/A</v>
      </c>
      <c r="W563" s="67" t="e">
        <f>VLOOKUP($X563,Vector!$A:$I,9,0)</f>
        <v>#N/A</v>
      </c>
      <c r="X563" s="13" t="str">
        <f t="shared" si="31"/>
        <v/>
      </c>
    </row>
    <row r="564" spans="10:24" x14ac:dyDescent="0.25">
      <c r="J564" s="59" t="e">
        <f>+VLOOKUP($X564,Vector!$A:$P,4,0)-$A564</f>
        <v>#N/A</v>
      </c>
      <c r="K564" s="59" t="e">
        <f>+VLOOKUP($X564,Vector!$A:$P,2,0)</f>
        <v>#N/A</v>
      </c>
      <c r="L564" s="59" t="e">
        <f>VLOOKUP(VLOOKUP($X564,Vector!$A:$P,5,0),Catalogos!K:L,2,0)</f>
        <v>#N/A</v>
      </c>
      <c r="M564" s="55" t="str">
        <f>IFERROR(VLOOKUP($F564,Catalogos!$A:$B,2,0),"VII")</f>
        <v>VII</v>
      </c>
      <c r="N564" s="58" t="e">
        <f>VLOOKUP(MIN(IFERROR(VLOOKUP(T564,Catalogos!$F:$G,2,0),200),IFERROR(VLOOKUP(U564,Catalogos!$F:$G,2,0),200),IFERROR(VLOOKUP(V564,Catalogos!$F:$G,2,0),200),IFERROR(VLOOKUP(W564,Catalogos!$F:$G,2,0),200)),Catalogos!$G$30:$H$57,2,0)</f>
        <v>#N/A</v>
      </c>
      <c r="O564" s="55" t="e">
        <f>VLOOKUP($F564,Catalogos!$A:$C,3,0)</f>
        <v>#N/A</v>
      </c>
      <c r="P564" s="14" t="e">
        <f t="shared" si="28"/>
        <v>#N/A</v>
      </c>
      <c r="Q564" s="20">
        <f t="shared" si="29"/>
        <v>0</v>
      </c>
      <c r="R564" s="20" t="e">
        <f t="shared" si="30"/>
        <v>#N/A</v>
      </c>
      <c r="S564" s="20" t="s">
        <v>194</v>
      </c>
      <c r="T564" s="67" t="e">
        <f>VLOOKUP($X564,Vector!$A:$I,6,0)</f>
        <v>#N/A</v>
      </c>
      <c r="U564" s="67" t="e">
        <f>VLOOKUP($X564,Vector!$A:$I,7,0)</f>
        <v>#N/A</v>
      </c>
      <c r="V564" s="67" t="e">
        <f>VLOOKUP($X564,Vector!$A:$I,8,0)</f>
        <v>#N/A</v>
      </c>
      <c r="W564" s="67" t="e">
        <f>VLOOKUP($X564,Vector!$A:$I,9,0)</f>
        <v>#N/A</v>
      </c>
      <c r="X564" s="13" t="str">
        <f t="shared" si="31"/>
        <v/>
      </c>
    </row>
    <row r="565" spans="10:24" x14ac:dyDescent="0.25">
      <c r="J565" s="59" t="e">
        <f>+VLOOKUP($X565,Vector!$A:$P,4,0)-$A565</f>
        <v>#N/A</v>
      </c>
      <c r="K565" s="59" t="e">
        <f>+VLOOKUP($X565,Vector!$A:$P,2,0)</f>
        <v>#N/A</v>
      </c>
      <c r="L565" s="59" t="e">
        <f>VLOOKUP(VLOOKUP($X565,Vector!$A:$P,5,0),Catalogos!K:L,2,0)</f>
        <v>#N/A</v>
      </c>
      <c r="M565" s="55" t="str">
        <f>IFERROR(VLOOKUP($F565,Catalogos!$A:$B,2,0),"VII")</f>
        <v>VII</v>
      </c>
      <c r="N565" s="58" t="e">
        <f>VLOOKUP(MIN(IFERROR(VLOOKUP(T565,Catalogos!$F:$G,2,0),200),IFERROR(VLOOKUP(U565,Catalogos!$F:$G,2,0),200),IFERROR(VLOOKUP(V565,Catalogos!$F:$G,2,0),200),IFERROR(VLOOKUP(W565,Catalogos!$F:$G,2,0),200)),Catalogos!$G$30:$H$57,2,0)</f>
        <v>#N/A</v>
      </c>
      <c r="O565" s="55" t="e">
        <f>VLOOKUP($F565,Catalogos!$A:$C,3,0)</f>
        <v>#N/A</v>
      </c>
      <c r="P565" s="14" t="e">
        <f t="shared" si="28"/>
        <v>#N/A</v>
      </c>
      <c r="Q565" s="20">
        <f t="shared" si="29"/>
        <v>0</v>
      </c>
      <c r="R565" s="20" t="e">
        <f t="shared" si="30"/>
        <v>#N/A</v>
      </c>
      <c r="S565" s="20" t="s">
        <v>194</v>
      </c>
      <c r="T565" s="67" t="e">
        <f>VLOOKUP($X565,Vector!$A:$I,6,0)</f>
        <v>#N/A</v>
      </c>
      <c r="U565" s="67" t="e">
        <f>VLOOKUP($X565,Vector!$A:$I,7,0)</f>
        <v>#N/A</v>
      </c>
      <c r="V565" s="67" t="e">
        <f>VLOOKUP($X565,Vector!$A:$I,8,0)</f>
        <v>#N/A</v>
      </c>
      <c r="W565" s="67" t="e">
        <f>VLOOKUP($X565,Vector!$A:$I,9,0)</f>
        <v>#N/A</v>
      </c>
      <c r="X565" s="13" t="str">
        <f t="shared" si="31"/>
        <v/>
      </c>
    </row>
    <row r="566" spans="10:24" x14ac:dyDescent="0.25">
      <c r="J566" s="59" t="e">
        <f>+VLOOKUP($X566,Vector!$A:$P,4,0)-$A566</f>
        <v>#N/A</v>
      </c>
      <c r="K566" s="59" t="e">
        <f>+VLOOKUP($X566,Vector!$A:$P,2,0)</f>
        <v>#N/A</v>
      </c>
      <c r="L566" s="59" t="e">
        <f>VLOOKUP(VLOOKUP($X566,Vector!$A:$P,5,0),Catalogos!K:L,2,0)</f>
        <v>#N/A</v>
      </c>
      <c r="M566" s="55" t="str">
        <f>IFERROR(VLOOKUP($F566,Catalogos!$A:$B,2,0),"VII")</f>
        <v>VII</v>
      </c>
      <c r="N566" s="58" t="e">
        <f>VLOOKUP(MIN(IFERROR(VLOOKUP(T566,Catalogos!$F:$G,2,0),200),IFERROR(VLOOKUP(U566,Catalogos!$F:$G,2,0),200),IFERROR(VLOOKUP(V566,Catalogos!$F:$G,2,0),200),IFERROR(VLOOKUP(W566,Catalogos!$F:$G,2,0),200)),Catalogos!$G$30:$H$57,2,0)</f>
        <v>#N/A</v>
      </c>
      <c r="O566" s="55" t="e">
        <f>VLOOKUP($F566,Catalogos!$A:$C,3,0)</f>
        <v>#N/A</v>
      </c>
      <c r="P566" s="14" t="e">
        <f t="shared" si="28"/>
        <v>#N/A</v>
      </c>
      <c r="Q566" s="20">
        <f t="shared" si="29"/>
        <v>0</v>
      </c>
      <c r="R566" s="20" t="e">
        <f t="shared" si="30"/>
        <v>#N/A</v>
      </c>
      <c r="S566" s="20" t="s">
        <v>194</v>
      </c>
      <c r="T566" s="67" t="e">
        <f>VLOOKUP($X566,Vector!$A:$I,6,0)</f>
        <v>#N/A</v>
      </c>
      <c r="U566" s="67" t="e">
        <f>VLOOKUP($X566,Vector!$A:$I,7,0)</f>
        <v>#N/A</v>
      </c>
      <c r="V566" s="67" t="e">
        <f>VLOOKUP($X566,Vector!$A:$I,8,0)</f>
        <v>#N/A</v>
      </c>
      <c r="W566" s="67" t="e">
        <f>VLOOKUP($X566,Vector!$A:$I,9,0)</f>
        <v>#N/A</v>
      </c>
      <c r="X566" s="13" t="str">
        <f t="shared" si="31"/>
        <v/>
      </c>
    </row>
    <row r="567" spans="10:24" x14ac:dyDescent="0.25">
      <c r="J567" s="59" t="e">
        <f>+VLOOKUP($X567,Vector!$A:$P,4,0)-$A567</f>
        <v>#N/A</v>
      </c>
      <c r="K567" s="59" t="e">
        <f>+VLOOKUP($X567,Vector!$A:$P,2,0)</f>
        <v>#N/A</v>
      </c>
      <c r="L567" s="59" t="e">
        <f>VLOOKUP(VLOOKUP($X567,Vector!$A:$P,5,0),Catalogos!K:L,2,0)</f>
        <v>#N/A</v>
      </c>
      <c r="M567" s="55" t="str">
        <f>IFERROR(VLOOKUP($F567,Catalogos!$A:$B,2,0),"VII")</f>
        <v>VII</v>
      </c>
      <c r="N567" s="58" t="e">
        <f>VLOOKUP(MIN(IFERROR(VLOOKUP(T567,Catalogos!$F:$G,2,0),200),IFERROR(VLOOKUP(U567,Catalogos!$F:$G,2,0),200),IFERROR(VLOOKUP(V567,Catalogos!$F:$G,2,0),200),IFERROR(VLOOKUP(W567,Catalogos!$F:$G,2,0),200)),Catalogos!$G$30:$H$57,2,0)</f>
        <v>#N/A</v>
      </c>
      <c r="O567" s="55" t="e">
        <f>VLOOKUP($F567,Catalogos!$A:$C,3,0)</f>
        <v>#N/A</v>
      </c>
      <c r="P567" s="14" t="e">
        <f t="shared" si="28"/>
        <v>#N/A</v>
      </c>
      <c r="Q567" s="20">
        <f t="shared" si="29"/>
        <v>0</v>
      </c>
      <c r="R567" s="20" t="e">
        <f t="shared" si="30"/>
        <v>#N/A</v>
      </c>
      <c r="S567" s="20" t="s">
        <v>194</v>
      </c>
      <c r="T567" s="67" t="e">
        <f>VLOOKUP($X567,Vector!$A:$I,6,0)</f>
        <v>#N/A</v>
      </c>
      <c r="U567" s="67" t="e">
        <f>VLOOKUP($X567,Vector!$A:$I,7,0)</f>
        <v>#N/A</v>
      </c>
      <c r="V567" s="67" t="e">
        <f>VLOOKUP($X567,Vector!$A:$I,8,0)</f>
        <v>#N/A</v>
      </c>
      <c r="W567" s="67" t="e">
        <f>VLOOKUP($X567,Vector!$A:$I,9,0)</f>
        <v>#N/A</v>
      </c>
      <c r="X567" s="13" t="str">
        <f t="shared" si="31"/>
        <v/>
      </c>
    </row>
    <row r="568" spans="10:24" x14ac:dyDescent="0.25">
      <c r="J568" s="59" t="e">
        <f>+VLOOKUP($X568,Vector!$A:$P,4,0)-$A568</f>
        <v>#N/A</v>
      </c>
      <c r="K568" s="59" t="e">
        <f>+VLOOKUP($X568,Vector!$A:$P,2,0)</f>
        <v>#N/A</v>
      </c>
      <c r="L568" s="59" t="e">
        <f>VLOOKUP(VLOOKUP($X568,Vector!$A:$P,5,0),Catalogos!K:L,2,0)</f>
        <v>#N/A</v>
      </c>
      <c r="M568" s="55" t="str">
        <f>IFERROR(VLOOKUP($F568,Catalogos!$A:$B,2,0),"VII")</f>
        <v>VII</v>
      </c>
      <c r="N568" s="58" t="e">
        <f>VLOOKUP(MIN(IFERROR(VLOOKUP(T568,Catalogos!$F:$G,2,0),200),IFERROR(VLOOKUP(U568,Catalogos!$F:$G,2,0),200),IFERROR(VLOOKUP(V568,Catalogos!$F:$G,2,0),200),IFERROR(VLOOKUP(W568,Catalogos!$F:$G,2,0),200)),Catalogos!$G$30:$H$57,2,0)</f>
        <v>#N/A</v>
      </c>
      <c r="O568" s="55" t="e">
        <f>VLOOKUP($F568,Catalogos!$A:$C,3,0)</f>
        <v>#N/A</v>
      </c>
      <c r="P568" s="14" t="e">
        <f t="shared" si="28"/>
        <v>#N/A</v>
      </c>
      <c r="Q568" s="20">
        <f t="shared" si="29"/>
        <v>0</v>
      </c>
      <c r="R568" s="20" t="e">
        <f t="shared" si="30"/>
        <v>#N/A</v>
      </c>
      <c r="S568" s="20" t="s">
        <v>194</v>
      </c>
      <c r="T568" s="67" t="e">
        <f>VLOOKUP($X568,Vector!$A:$I,6,0)</f>
        <v>#N/A</v>
      </c>
      <c r="U568" s="67" t="e">
        <f>VLOOKUP($X568,Vector!$A:$I,7,0)</f>
        <v>#N/A</v>
      </c>
      <c r="V568" s="67" t="e">
        <f>VLOOKUP($X568,Vector!$A:$I,8,0)</f>
        <v>#N/A</v>
      </c>
      <c r="W568" s="67" t="e">
        <f>VLOOKUP($X568,Vector!$A:$I,9,0)</f>
        <v>#N/A</v>
      </c>
      <c r="X568" s="13" t="str">
        <f t="shared" si="31"/>
        <v/>
      </c>
    </row>
    <row r="569" spans="10:24" x14ac:dyDescent="0.25">
      <c r="J569" s="59" t="e">
        <f>+VLOOKUP($X569,Vector!$A:$P,4,0)-$A569</f>
        <v>#N/A</v>
      </c>
      <c r="K569" s="59" t="e">
        <f>+VLOOKUP($X569,Vector!$A:$P,2,0)</f>
        <v>#N/A</v>
      </c>
      <c r="L569" s="59" t="e">
        <f>VLOOKUP(VLOOKUP($X569,Vector!$A:$P,5,0),Catalogos!K:L,2,0)</f>
        <v>#N/A</v>
      </c>
      <c r="M569" s="55" t="str">
        <f>IFERROR(VLOOKUP($F569,Catalogos!$A:$B,2,0),"VII")</f>
        <v>VII</v>
      </c>
      <c r="N569" s="58" t="e">
        <f>VLOOKUP(MIN(IFERROR(VLOOKUP(T569,Catalogos!$F:$G,2,0),200),IFERROR(VLOOKUP(U569,Catalogos!$F:$G,2,0),200),IFERROR(VLOOKUP(V569,Catalogos!$F:$G,2,0),200),IFERROR(VLOOKUP(W569,Catalogos!$F:$G,2,0),200)),Catalogos!$G$30:$H$57,2,0)</f>
        <v>#N/A</v>
      </c>
      <c r="O569" s="55" t="e">
        <f>VLOOKUP($F569,Catalogos!$A:$C,3,0)</f>
        <v>#N/A</v>
      </c>
      <c r="P569" s="14" t="e">
        <f t="shared" si="28"/>
        <v>#N/A</v>
      </c>
      <c r="Q569" s="20">
        <f t="shared" si="29"/>
        <v>0</v>
      </c>
      <c r="R569" s="20" t="e">
        <f t="shared" si="30"/>
        <v>#N/A</v>
      </c>
      <c r="S569" s="20" t="s">
        <v>194</v>
      </c>
      <c r="T569" s="67" t="e">
        <f>VLOOKUP($X569,Vector!$A:$I,6,0)</f>
        <v>#N/A</v>
      </c>
      <c r="U569" s="67" t="e">
        <f>VLOOKUP($X569,Vector!$A:$I,7,0)</f>
        <v>#N/A</v>
      </c>
      <c r="V569" s="67" t="e">
        <f>VLOOKUP($X569,Vector!$A:$I,8,0)</f>
        <v>#N/A</v>
      </c>
      <c r="W569" s="67" t="e">
        <f>VLOOKUP($X569,Vector!$A:$I,9,0)</f>
        <v>#N/A</v>
      </c>
      <c r="X569" s="13" t="str">
        <f t="shared" si="31"/>
        <v/>
      </c>
    </row>
    <row r="570" spans="10:24" x14ac:dyDescent="0.25">
      <c r="J570" s="59" t="e">
        <f>+VLOOKUP($X570,Vector!$A:$P,4,0)-$A570</f>
        <v>#N/A</v>
      </c>
      <c r="K570" s="59" t="e">
        <f>+VLOOKUP($X570,Vector!$A:$P,2,0)</f>
        <v>#N/A</v>
      </c>
      <c r="L570" s="59" t="e">
        <f>VLOOKUP(VLOOKUP($X570,Vector!$A:$P,5,0),Catalogos!K:L,2,0)</f>
        <v>#N/A</v>
      </c>
      <c r="M570" s="55" t="str">
        <f>IFERROR(VLOOKUP($F570,Catalogos!$A:$B,2,0),"VII")</f>
        <v>VII</v>
      </c>
      <c r="N570" s="58" t="e">
        <f>VLOOKUP(MIN(IFERROR(VLOOKUP(T570,Catalogos!$F:$G,2,0),200),IFERROR(VLOOKUP(U570,Catalogos!$F:$G,2,0),200),IFERROR(VLOOKUP(V570,Catalogos!$F:$G,2,0),200),IFERROR(VLOOKUP(W570,Catalogos!$F:$G,2,0),200)),Catalogos!$G$30:$H$57,2,0)</f>
        <v>#N/A</v>
      </c>
      <c r="O570" s="55" t="e">
        <f>VLOOKUP($F570,Catalogos!$A:$C,3,0)</f>
        <v>#N/A</v>
      </c>
      <c r="P570" s="14" t="e">
        <f t="shared" si="28"/>
        <v>#N/A</v>
      </c>
      <c r="Q570" s="20">
        <f t="shared" si="29"/>
        <v>0</v>
      </c>
      <c r="R570" s="20" t="e">
        <f t="shared" si="30"/>
        <v>#N/A</v>
      </c>
      <c r="S570" s="20" t="s">
        <v>194</v>
      </c>
      <c r="T570" s="67" t="e">
        <f>VLOOKUP($X570,Vector!$A:$I,6,0)</f>
        <v>#N/A</v>
      </c>
      <c r="U570" s="67" t="e">
        <f>VLOOKUP($X570,Vector!$A:$I,7,0)</f>
        <v>#N/A</v>
      </c>
      <c r="V570" s="67" t="e">
        <f>VLOOKUP($X570,Vector!$A:$I,8,0)</f>
        <v>#N/A</v>
      </c>
      <c r="W570" s="67" t="e">
        <f>VLOOKUP($X570,Vector!$A:$I,9,0)</f>
        <v>#N/A</v>
      </c>
      <c r="X570" s="13" t="str">
        <f t="shared" si="31"/>
        <v/>
      </c>
    </row>
    <row r="571" spans="10:24" x14ac:dyDescent="0.25">
      <c r="J571" s="59" t="e">
        <f>+VLOOKUP($X571,Vector!$A:$P,4,0)-$A571</f>
        <v>#N/A</v>
      </c>
      <c r="K571" s="59" t="e">
        <f>+VLOOKUP($X571,Vector!$A:$P,2,0)</f>
        <v>#N/A</v>
      </c>
      <c r="L571" s="59" t="e">
        <f>VLOOKUP(VLOOKUP($X571,Vector!$A:$P,5,0),Catalogos!K:L,2,0)</f>
        <v>#N/A</v>
      </c>
      <c r="M571" s="55" t="str">
        <f>IFERROR(VLOOKUP($F571,Catalogos!$A:$B,2,0),"VII")</f>
        <v>VII</v>
      </c>
      <c r="N571" s="58" t="e">
        <f>VLOOKUP(MIN(IFERROR(VLOOKUP(T571,Catalogos!$F:$G,2,0),200),IFERROR(VLOOKUP(U571,Catalogos!$F:$G,2,0),200),IFERROR(VLOOKUP(V571,Catalogos!$F:$G,2,0),200),IFERROR(VLOOKUP(W571,Catalogos!$F:$G,2,0),200)),Catalogos!$G$30:$H$57,2,0)</f>
        <v>#N/A</v>
      </c>
      <c r="O571" s="55" t="e">
        <f>VLOOKUP($F571,Catalogos!$A:$C,3,0)</f>
        <v>#N/A</v>
      </c>
      <c r="P571" s="14" t="e">
        <f t="shared" si="28"/>
        <v>#N/A</v>
      </c>
      <c r="Q571" s="20">
        <f t="shared" si="29"/>
        <v>0</v>
      </c>
      <c r="R571" s="20" t="e">
        <f t="shared" si="30"/>
        <v>#N/A</v>
      </c>
      <c r="S571" s="20" t="s">
        <v>194</v>
      </c>
      <c r="T571" s="67" t="e">
        <f>VLOOKUP($X571,Vector!$A:$I,6,0)</f>
        <v>#N/A</v>
      </c>
      <c r="U571" s="67" t="e">
        <f>VLOOKUP($X571,Vector!$A:$I,7,0)</f>
        <v>#N/A</v>
      </c>
      <c r="V571" s="67" t="e">
        <f>VLOOKUP($X571,Vector!$A:$I,8,0)</f>
        <v>#N/A</v>
      </c>
      <c r="W571" s="67" t="e">
        <f>VLOOKUP($X571,Vector!$A:$I,9,0)</f>
        <v>#N/A</v>
      </c>
      <c r="X571" s="13" t="str">
        <f t="shared" si="31"/>
        <v/>
      </c>
    </row>
    <row r="572" spans="10:24" x14ac:dyDescent="0.25">
      <c r="J572" s="59" t="e">
        <f>+VLOOKUP($X572,Vector!$A:$P,4,0)-$A572</f>
        <v>#N/A</v>
      </c>
      <c r="K572" s="59" t="e">
        <f>+VLOOKUP($X572,Vector!$A:$P,2,0)</f>
        <v>#N/A</v>
      </c>
      <c r="L572" s="59" t="e">
        <f>VLOOKUP(VLOOKUP($X572,Vector!$A:$P,5,0),Catalogos!K:L,2,0)</f>
        <v>#N/A</v>
      </c>
      <c r="M572" s="55" t="str">
        <f>IFERROR(VLOOKUP($F572,Catalogos!$A:$B,2,0),"VII")</f>
        <v>VII</v>
      </c>
      <c r="N572" s="58" t="e">
        <f>VLOOKUP(MIN(IFERROR(VLOOKUP(T572,Catalogos!$F:$G,2,0),200),IFERROR(VLOOKUP(U572,Catalogos!$F:$G,2,0),200),IFERROR(VLOOKUP(V572,Catalogos!$F:$G,2,0),200),IFERROR(VLOOKUP(W572,Catalogos!$F:$G,2,0),200)),Catalogos!$G$30:$H$57,2,0)</f>
        <v>#N/A</v>
      </c>
      <c r="O572" s="55" t="e">
        <f>VLOOKUP($F572,Catalogos!$A:$C,3,0)</f>
        <v>#N/A</v>
      </c>
      <c r="P572" s="14" t="e">
        <f t="shared" si="28"/>
        <v>#N/A</v>
      </c>
      <c r="Q572" s="20">
        <f t="shared" si="29"/>
        <v>0</v>
      </c>
      <c r="R572" s="20" t="e">
        <f t="shared" si="30"/>
        <v>#N/A</v>
      </c>
      <c r="S572" s="20" t="s">
        <v>194</v>
      </c>
      <c r="T572" s="67" t="e">
        <f>VLOOKUP($X572,Vector!$A:$I,6,0)</f>
        <v>#N/A</v>
      </c>
      <c r="U572" s="67" t="e">
        <f>VLOOKUP($X572,Vector!$A:$I,7,0)</f>
        <v>#N/A</v>
      </c>
      <c r="V572" s="67" t="e">
        <f>VLOOKUP($X572,Vector!$A:$I,8,0)</f>
        <v>#N/A</v>
      </c>
      <c r="W572" s="67" t="e">
        <f>VLOOKUP($X572,Vector!$A:$I,9,0)</f>
        <v>#N/A</v>
      </c>
      <c r="X572" s="13" t="str">
        <f t="shared" si="31"/>
        <v/>
      </c>
    </row>
    <row r="573" spans="10:24" x14ac:dyDescent="0.25">
      <c r="J573" s="59" t="e">
        <f>+VLOOKUP($X573,Vector!$A:$P,4,0)-$A573</f>
        <v>#N/A</v>
      </c>
      <c r="K573" s="59" t="e">
        <f>+VLOOKUP($X573,Vector!$A:$P,2,0)</f>
        <v>#N/A</v>
      </c>
      <c r="L573" s="59" t="e">
        <f>VLOOKUP(VLOOKUP($X573,Vector!$A:$P,5,0),Catalogos!K:L,2,0)</f>
        <v>#N/A</v>
      </c>
      <c r="M573" s="55" t="str">
        <f>IFERROR(VLOOKUP($F573,Catalogos!$A:$B,2,0),"VII")</f>
        <v>VII</v>
      </c>
      <c r="N573" s="58" t="e">
        <f>VLOOKUP(MIN(IFERROR(VLOOKUP(T573,Catalogos!$F:$G,2,0),200),IFERROR(VLOOKUP(U573,Catalogos!$F:$G,2,0),200),IFERROR(VLOOKUP(V573,Catalogos!$F:$G,2,0),200),IFERROR(VLOOKUP(W573,Catalogos!$F:$G,2,0),200)),Catalogos!$G$30:$H$57,2,0)</f>
        <v>#N/A</v>
      </c>
      <c r="O573" s="55" t="e">
        <f>VLOOKUP($F573,Catalogos!$A:$C,3,0)</f>
        <v>#N/A</v>
      </c>
      <c r="P573" s="14" t="e">
        <f t="shared" si="28"/>
        <v>#N/A</v>
      </c>
      <c r="Q573" s="20">
        <f t="shared" si="29"/>
        <v>0</v>
      </c>
      <c r="R573" s="20" t="e">
        <f t="shared" si="30"/>
        <v>#N/A</v>
      </c>
      <c r="S573" s="20" t="s">
        <v>194</v>
      </c>
      <c r="T573" s="67" t="e">
        <f>VLOOKUP($X573,Vector!$A:$I,6,0)</f>
        <v>#N/A</v>
      </c>
      <c r="U573" s="67" t="e">
        <f>VLOOKUP($X573,Vector!$A:$I,7,0)</f>
        <v>#N/A</v>
      </c>
      <c r="V573" s="67" t="e">
        <f>VLOOKUP($X573,Vector!$A:$I,8,0)</f>
        <v>#N/A</v>
      </c>
      <c r="W573" s="67" t="e">
        <f>VLOOKUP($X573,Vector!$A:$I,9,0)</f>
        <v>#N/A</v>
      </c>
      <c r="X573" s="13" t="str">
        <f t="shared" si="31"/>
        <v/>
      </c>
    </row>
    <row r="574" spans="10:24" x14ac:dyDescent="0.25">
      <c r="J574" s="59" t="e">
        <f>+VLOOKUP($X574,Vector!$A:$P,4,0)-$A574</f>
        <v>#N/A</v>
      </c>
      <c r="K574" s="59" t="e">
        <f>+VLOOKUP($X574,Vector!$A:$P,2,0)</f>
        <v>#N/A</v>
      </c>
      <c r="L574" s="59" t="e">
        <f>VLOOKUP(VLOOKUP($X574,Vector!$A:$P,5,0),Catalogos!K:L,2,0)</f>
        <v>#N/A</v>
      </c>
      <c r="M574" s="55" t="str">
        <f>IFERROR(VLOOKUP($F574,Catalogos!$A:$B,2,0),"VII")</f>
        <v>VII</v>
      </c>
      <c r="N574" s="58" t="e">
        <f>VLOOKUP(MIN(IFERROR(VLOOKUP(T574,Catalogos!$F:$G,2,0),200),IFERROR(VLOOKUP(U574,Catalogos!$F:$G,2,0),200),IFERROR(VLOOKUP(V574,Catalogos!$F:$G,2,0),200),IFERROR(VLOOKUP(W574,Catalogos!$F:$G,2,0),200)),Catalogos!$G$30:$H$57,2,0)</f>
        <v>#N/A</v>
      </c>
      <c r="O574" s="55" t="e">
        <f>VLOOKUP($F574,Catalogos!$A:$C,3,0)</f>
        <v>#N/A</v>
      </c>
      <c r="P574" s="14" t="e">
        <f t="shared" si="28"/>
        <v>#N/A</v>
      </c>
      <c r="Q574" s="20">
        <f t="shared" si="29"/>
        <v>0</v>
      </c>
      <c r="R574" s="20" t="e">
        <f t="shared" si="30"/>
        <v>#N/A</v>
      </c>
      <c r="S574" s="20" t="s">
        <v>194</v>
      </c>
      <c r="T574" s="67" t="e">
        <f>VLOOKUP($X574,Vector!$A:$I,6,0)</f>
        <v>#N/A</v>
      </c>
      <c r="U574" s="67" t="e">
        <f>VLOOKUP($X574,Vector!$A:$I,7,0)</f>
        <v>#N/A</v>
      </c>
      <c r="V574" s="67" t="e">
        <f>VLOOKUP($X574,Vector!$A:$I,8,0)</f>
        <v>#N/A</v>
      </c>
      <c r="W574" s="67" t="e">
        <f>VLOOKUP($X574,Vector!$A:$I,9,0)</f>
        <v>#N/A</v>
      </c>
      <c r="X574" s="13" t="str">
        <f t="shared" si="31"/>
        <v/>
      </c>
    </row>
    <row r="575" spans="10:24" x14ac:dyDescent="0.25">
      <c r="J575" s="59" t="e">
        <f>+VLOOKUP($X575,Vector!$A:$P,4,0)-$A575</f>
        <v>#N/A</v>
      </c>
      <c r="K575" s="59" t="e">
        <f>+VLOOKUP($X575,Vector!$A:$P,2,0)</f>
        <v>#N/A</v>
      </c>
      <c r="L575" s="59" t="e">
        <f>VLOOKUP(VLOOKUP($X575,Vector!$A:$P,5,0),Catalogos!K:L,2,0)</f>
        <v>#N/A</v>
      </c>
      <c r="M575" s="55" t="str">
        <f>IFERROR(VLOOKUP($F575,Catalogos!$A:$B,2,0),"VII")</f>
        <v>VII</v>
      </c>
      <c r="N575" s="58" t="e">
        <f>VLOOKUP(MIN(IFERROR(VLOOKUP(T575,Catalogos!$F:$G,2,0),200),IFERROR(VLOOKUP(U575,Catalogos!$F:$G,2,0),200),IFERROR(VLOOKUP(V575,Catalogos!$F:$G,2,0),200),IFERROR(VLOOKUP(W575,Catalogos!$F:$G,2,0),200)),Catalogos!$G$30:$H$57,2,0)</f>
        <v>#N/A</v>
      </c>
      <c r="O575" s="55" t="e">
        <f>VLOOKUP($F575,Catalogos!$A:$C,3,0)</f>
        <v>#N/A</v>
      </c>
      <c r="P575" s="14" t="e">
        <f t="shared" si="28"/>
        <v>#N/A</v>
      </c>
      <c r="Q575" s="20">
        <f t="shared" si="29"/>
        <v>0</v>
      </c>
      <c r="R575" s="20" t="e">
        <f t="shared" si="30"/>
        <v>#N/A</v>
      </c>
      <c r="S575" s="20" t="s">
        <v>194</v>
      </c>
      <c r="T575" s="67" t="e">
        <f>VLOOKUP($X575,Vector!$A:$I,6,0)</f>
        <v>#N/A</v>
      </c>
      <c r="U575" s="67" t="e">
        <f>VLOOKUP($X575,Vector!$A:$I,7,0)</f>
        <v>#N/A</v>
      </c>
      <c r="V575" s="67" t="e">
        <f>VLOOKUP($X575,Vector!$A:$I,8,0)</f>
        <v>#N/A</v>
      </c>
      <c r="W575" s="67" t="e">
        <f>VLOOKUP($X575,Vector!$A:$I,9,0)</f>
        <v>#N/A</v>
      </c>
      <c r="X575" s="13" t="str">
        <f t="shared" si="31"/>
        <v/>
      </c>
    </row>
    <row r="576" spans="10:24" x14ac:dyDescent="0.25">
      <c r="J576" s="59" t="e">
        <f>+VLOOKUP($X576,Vector!$A:$P,4,0)-$A576</f>
        <v>#N/A</v>
      </c>
      <c r="K576" s="59" t="e">
        <f>+VLOOKUP($X576,Vector!$A:$P,2,0)</f>
        <v>#N/A</v>
      </c>
      <c r="L576" s="59" t="e">
        <f>VLOOKUP(VLOOKUP($X576,Vector!$A:$P,5,0),Catalogos!K:L,2,0)</f>
        <v>#N/A</v>
      </c>
      <c r="M576" s="55" t="str">
        <f>IFERROR(VLOOKUP($F576,Catalogos!$A:$B,2,0),"VII")</f>
        <v>VII</v>
      </c>
      <c r="N576" s="58" t="e">
        <f>VLOOKUP(MIN(IFERROR(VLOOKUP(T576,Catalogos!$F:$G,2,0),200),IFERROR(VLOOKUP(U576,Catalogos!$F:$G,2,0),200),IFERROR(VLOOKUP(V576,Catalogos!$F:$G,2,0),200),IFERROR(VLOOKUP(W576,Catalogos!$F:$G,2,0),200)),Catalogos!$G$30:$H$57,2,0)</f>
        <v>#N/A</v>
      </c>
      <c r="O576" s="55" t="e">
        <f>VLOOKUP($F576,Catalogos!$A:$C,3,0)</f>
        <v>#N/A</v>
      </c>
      <c r="P576" s="14" t="e">
        <f t="shared" si="28"/>
        <v>#N/A</v>
      </c>
      <c r="Q576" s="20">
        <f t="shared" si="29"/>
        <v>0</v>
      </c>
      <c r="R576" s="20" t="e">
        <f t="shared" si="30"/>
        <v>#N/A</v>
      </c>
      <c r="S576" s="20" t="s">
        <v>194</v>
      </c>
      <c r="T576" s="67" t="e">
        <f>VLOOKUP($X576,Vector!$A:$I,6,0)</f>
        <v>#N/A</v>
      </c>
      <c r="U576" s="67" t="e">
        <f>VLOOKUP($X576,Vector!$A:$I,7,0)</f>
        <v>#N/A</v>
      </c>
      <c r="V576" s="67" t="e">
        <f>VLOOKUP($X576,Vector!$A:$I,8,0)</f>
        <v>#N/A</v>
      </c>
      <c r="W576" s="67" t="e">
        <f>VLOOKUP($X576,Vector!$A:$I,9,0)</f>
        <v>#N/A</v>
      </c>
      <c r="X576" s="13" t="str">
        <f t="shared" si="31"/>
        <v/>
      </c>
    </row>
    <row r="577" spans="10:24" x14ac:dyDescent="0.25">
      <c r="J577" s="59" t="e">
        <f>+VLOOKUP($X577,Vector!$A:$P,4,0)-$A577</f>
        <v>#N/A</v>
      </c>
      <c r="K577" s="59" t="e">
        <f>+VLOOKUP($X577,Vector!$A:$P,2,0)</f>
        <v>#N/A</v>
      </c>
      <c r="L577" s="59" t="e">
        <f>VLOOKUP(VLOOKUP($X577,Vector!$A:$P,5,0),Catalogos!K:L,2,0)</f>
        <v>#N/A</v>
      </c>
      <c r="M577" s="55" t="str">
        <f>IFERROR(VLOOKUP($F577,Catalogos!$A:$B,2,0),"VII")</f>
        <v>VII</v>
      </c>
      <c r="N577" s="58" t="e">
        <f>VLOOKUP(MIN(IFERROR(VLOOKUP(T577,Catalogos!$F:$G,2,0),200),IFERROR(VLOOKUP(U577,Catalogos!$F:$G,2,0),200),IFERROR(VLOOKUP(V577,Catalogos!$F:$G,2,0),200),IFERROR(VLOOKUP(W577,Catalogos!$F:$G,2,0),200)),Catalogos!$G$30:$H$57,2,0)</f>
        <v>#N/A</v>
      </c>
      <c r="O577" s="55" t="e">
        <f>VLOOKUP($F577,Catalogos!$A:$C,3,0)</f>
        <v>#N/A</v>
      </c>
      <c r="P577" s="14" t="e">
        <f t="shared" si="28"/>
        <v>#N/A</v>
      </c>
      <c r="Q577" s="20">
        <f t="shared" si="29"/>
        <v>0</v>
      </c>
      <c r="R577" s="20" t="e">
        <f t="shared" si="30"/>
        <v>#N/A</v>
      </c>
      <c r="S577" s="20" t="s">
        <v>194</v>
      </c>
      <c r="T577" s="67" t="e">
        <f>VLOOKUP($X577,Vector!$A:$I,6,0)</f>
        <v>#N/A</v>
      </c>
      <c r="U577" s="67" t="e">
        <f>VLOOKUP($X577,Vector!$A:$I,7,0)</f>
        <v>#N/A</v>
      </c>
      <c r="V577" s="67" t="e">
        <f>VLOOKUP($X577,Vector!$A:$I,8,0)</f>
        <v>#N/A</v>
      </c>
      <c r="W577" s="67" t="e">
        <f>VLOOKUP($X577,Vector!$A:$I,9,0)</f>
        <v>#N/A</v>
      </c>
      <c r="X577" s="13" t="str">
        <f t="shared" si="31"/>
        <v/>
      </c>
    </row>
    <row r="578" spans="10:24" x14ac:dyDescent="0.25">
      <c r="J578" s="59" t="e">
        <f>+VLOOKUP($X578,Vector!$A:$P,4,0)-$A578</f>
        <v>#N/A</v>
      </c>
      <c r="K578" s="59" t="e">
        <f>+VLOOKUP($X578,Vector!$A:$P,2,0)</f>
        <v>#N/A</v>
      </c>
      <c r="L578" s="59" t="e">
        <f>VLOOKUP(VLOOKUP($X578,Vector!$A:$P,5,0),Catalogos!K:L,2,0)</f>
        <v>#N/A</v>
      </c>
      <c r="M578" s="55" t="str">
        <f>IFERROR(VLOOKUP($F578,Catalogos!$A:$B,2,0),"VII")</f>
        <v>VII</v>
      </c>
      <c r="N578" s="58" t="e">
        <f>VLOOKUP(MIN(IFERROR(VLOOKUP(T578,Catalogos!$F:$G,2,0),200),IFERROR(VLOOKUP(U578,Catalogos!$F:$G,2,0),200),IFERROR(VLOOKUP(V578,Catalogos!$F:$G,2,0),200),IFERROR(VLOOKUP(W578,Catalogos!$F:$G,2,0),200)),Catalogos!$G$30:$H$57,2,0)</f>
        <v>#N/A</v>
      </c>
      <c r="O578" s="55" t="e">
        <f>VLOOKUP($F578,Catalogos!$A:$C,3,0)</f>
        <v>#N/A</v>
      </c>
      <c r="P578" s="14" t="e">
        <f t="shared" si="28"/>
        <v>#N/A</v>
      </c>
      <c r="Q578" s="20">
        <f t="shared" si="29"/>
        <v>0</v>
      </c>
      <c r="R578" s="20" t="e">
        <f t="shared" si="30"/>
        <v>#N/A</v>
      </c>
      <c r="S578" s="20" t="s">
        <v>194</v>
      </c>
      <c r="T578" s="67" t="e">
        <f>VLOOKUP($X578,Vector!$A:$I,6,0)</f>
        <v>#N/A</v>
      </c>
      <c r="U578" s="67" t="e">
        <f>VLOOKUP($X578,Vector!$A:$I,7,0)</f>
        <v>#N/A</v>
      </c>
      <c r="V578" s="67" t="e">
        <f>VLOOKUP($X578,Vector!$A:$I,8,0)</f>
        <v>#N/A</v>
      </c>
      <c r="W578" s="67" t="e">
        <f>VLOOKUP($X578,Vector!$A:$I,9,0)</f>
        <v>#N/A</v>
      </c>
      <c r="X578" s="13" t="str">
        <f t="shared" si="31"/>
        <v/>
      </c>
    </row>
    <row r="579" spans="10:24" x14ac:dyDescent="0.25">
      <c r="J579" s="59" t="e">
        <f>+VLOOKUP($X579,Vector!$A:$P,4,0)-$A579</f>
        <v>#N/A</v>
      </c>
      <c r="K579" s="59" t="e">
        <f>+VLOOKUP($X579,Vector!$A:$P,2,0)</f>
        <v>#N/A</v>
      </c>
      <c r="L579" s="59" t="e">
        <f>VLOOKUP(VLOOKUP($X579,Vector!$A:$P,5,0),Catalogos!K:L,2,0)</f>
        <v>#N/A</v>
      </c>
      <c r="M579" s="55" t="str">
        <f>IFERROR(VLOOKUP($F579,Catalogos!$A:$B,2,0),"VII")</f>
        <v>VII</v>
      </c>
      <c r="N579" s="58" t="e">
        <f>VLOOKUP(MIN(IFERROR(VLOOKUP(T579,Catalogos!$F:$G,2,0),200),IFERROR(VLOOKUP(U579,Catalogos!$F:$G,2,0),200),IFERROR(VLOOKUP(V579,Catalogos!$F:$G,2,0),200),IFERROR(VLOOKUP(W579,Catalogos!$F:$G,2,0),200)),Catalogos!$G$30:$H$57,2,0)</f>
        <v>#N/A</v>
      </c>
      <c r="O579" s="55" t="e">
        <f>VLOOKUP($F579,Catalogos!$A:$C,3,0)</f>
        <v>#N/A</v>
      </c>
      <c r="P579" s="14" t="e">
        <f t="shared" si="28"/>
        <v>#N/A</v>
      </c>
      <c r="Q579" s="20">
        <f t="shared" si="29"/>
        <v>0</v>
      </c>
      <c r="R579" s="20" t="e">
        <f t="shared" si="30"/>
        <v>#N/A</v>
      </c>
      <c r="S579" s="20" t="s">
        <v>194</v>
      </c>
      <c r="T579" s="67" t="e">
        <f>VLOOKUP($X579,Vector!$A:$I,6,0)</f>
        <v>#N/A</v>
      </c>
      <c r="U579" s="67" t="e">
        <f>VLOOKUP($X579,Vector!$A:$I,7,0)</f>
        <v>#N/A</v>
      </c>
      <c r="V579" s="67" t="e">
        <f>VLOOKUP($X579,Vector!$A:$I,8,0)</f>
        <v>#N/A</v>
      </c>
      <c r="W579" s="67" t="e">
        <f>VLOOKUP($X579,Vector!$A:$I,9,0)</f>
        <v>#N/A</v>
      </c>
      <c r="X579" s="13" t="str">
        <f t="shared" si="31"/>
        <v/>
      </c>
    </row>
    <row r="580" spans="10:24" x14ac:dyDescent="0.25">
      <c r="J580" s="59" t="e">
        <f>+VLOOKUP($X580,Vector!$A:$P,4,0)-$A580</f>
        <v>#N/A</v>
      </c>
      <c r="K580" s="59" t="e">
        <f>+VLOOKUP($X580,Vector!$A:$P,2,0)</f>
        <v>#N/A</v>
      </c>
      <c r="L580" s="59" t="e">
        <f>VLOOKUP(VLOOKUP($X580,Vector!$A:$P,5,0),Catalogos!K:L,2,0)</f>
        <v>#N/A</v>
      </c>
      <c r="M580" s="55" t="str">
        <f>IFERROR(VLOOKUP($F580,Catalogos!$A:$B,2,0),"VII")</f>
        <v>VII</v>
      </c>
      <c r="N580" s="58" t="e">
        <f>VLOOKUP(MIN(IFERROR(VLOOKUP(T580,Catalogos!$F:$G,2,0),200),IFERROR(VLOOKUP(U580,Catalogos!$F:$G,2,0),200),IFERROR(VLOOKUP(V580,Catalogos!$F:$G,2,0),200),IFERROR(VLOOKUP(W580,Catalogos!$F:$G,2,0),200)),Catalogos!$G$30:$H$57,2,0)</f>
        <v>#N/A</v>
      </c>
      <c r="O580" s="55" t="e">
        <f>VLOOKUP($F580,Catalogos!$A:$C,3,0)</f>
        <v>#N/A</v>
      </c>
      <c r="P580" s="14" t="e">
        <f t="shared" si="28"/>
        <v>#N/A</v>
      </c>
      <c r="Q580" s="20">
        <f t="shared" si="29"/>
        <v>0</v>
      </c>
      <c r="R580" s="20" t="e">
        <f t="shared" si="30"/>
        <v>#N/A</v>
      </c>
      <c r="S580" s="20" t="s">
        <v>194</v>
      </c>
      <c r="T580" s="67" t="e">
        <f>VLOOKUP($X580,Vector!$A:$I,6,0)</f>
        <v>#N/A</v>
      </c>
      <c r="U580" s="67" t="e">
        <f>VLOOKUP($X580,Vector!$A:$I,7,0)</f>
        <v>#N/A</v>
      </c>
      <c r="V580" s="67" t="e">
        <f>VLOOKUP($X580,Vector!$A:$I,8,0)</f>
        <v>#N/A</v>
      </c>
      <c r="W580" s="67" t="e">
        <f>VLOOKUP($X580,Vector!$A:$I,9,0)</f>
        <v>#N/A</v>
      </c>
      <c r="X580" s="13" t="str">
        <f t="shared" si="31"/>
        <v/>
      </c>
    </row>
    <row r="581" spans="10:24" x14ac:dyDescent="0.25">
      <c r="J581" s="59" t="e">
        <f>+VLOOKUP($X581,Vector!$A:$P,4,0)-$A581</f>
        <v>#N/A</v>
      </c>
      <c r="K581" s="59" t="e">
        <f>+VLOOKUP($X581,Vector!$A:$P,2,0)</f>
        <v>#N/A</v>
      </c>
      <c r="L581" s="59" t="e">
        <f>VLOOKUP(VLOOKUP($X581,Vector!$A:$P,5,0),Catalogos!K:L,2,0)</f>
        <v>#N/A</v>
      </c>
      <c r="M581" s="55" t="str">
        <f>IFERROR(VLOOKUP($F581,Catalogos!$A:$B,2,0),"VII")</f>
        <v>VII</v>
      </c>
      <c r="N581" s="58" t="e">
        <f>VLOOKUP(MIN(IFERROR(VLOOKUP(T581,Catalogos!$F:$G,2,0),200),IFERROR(VLOOKUP(U581,Catalogos!$F:$G,2,0),200),IFERROR(VLOOKUP(V581,Catalogos!$F:$G,2,0),200),IFERROR(VLOOKUP(W581,Catalogos!$F:$G,2,0),200)),Catalogos!$G$30:$H$57,2,0)</f>
        <v>#N/A</v>
      </c>
      <c r="O581" s="55" t="e">
        <f>VLOOKUP($F581,Catalogos!$A:$C,3,0)</f>
        <v>#N/A</v>
      </c>
      <c r="P581" s="14" t="e">
        <f t="shared" si="28"/>
        <v>#N/A</v>
      </c>
      <c r="Q581" s="20">
        <f t="shared" si="29"/>
        <v>0</v>
      </c>
      <c r="R581" s="20" t="e">
        <f t="shared" si="30"/>
        <v>#N/A</v>
      </c>
      <c r="S581" s="20" t="s">
        <v>194</v>
      </c>
      <c r="T581" s="67" t="e">
        <f>VLOOKUP($X581,Vector!$A:$I,6,0)</f>
        <v>#N/A</v>
      </c>
      <c r="U581" s="67" t="e">
        <f>VLOOKUP($X581,Vector!$A:$I,7,0)</f>
        <v>#N/A</v>
      </c>
      <c r="V581" s="67" t="e">
        <f>VLOOKUP($X581,Vector!$A:$I,8,0)</f>
        <v>#N/A</v>
      </c>
      <c r="W581" s="67" t="e">
        <f>VLOOKUP($X581,Vector!$A:$I,9,0)</f>
        <v>#N/A</v>
      </c>
      <c r="X581" s="13" t="str">
        <f t="shared" si="31"/>
        <v/>
      </c>
    </row>
    <row r="582" spans="10:24" x14ac:dyDescent="0.25">
      <c r="J582" s="59" t="e">
        <f>+VLOOKUP($X582,Vector!$A:$P,4,0)-$A582</f>
        <v>#N/A</v>
      </c>
      <c r="K582" s="59" t="e">
        <f>+VLOOKUP($X582,Vector!$A:$P,2,0)</f>
        <v>#N/A</v>
      </c>
      <c r="L582" s="59" t="e">
        <f>VLOOKUP(VLOOKUP($X582,Vector!$A:$P,5,0),Catalogos!K:L,2,0)</f>
        <v>#N/A</v>
      </c>
      <c r="M582" s="55" t="str">
        <f>IFERROR(VLOOKUP($F582,Catalogos!$A:$B,2,0),"VII")</f>
        <v>VII</v>
      </c>
      <c r="N582" s="58" t="e">
        <f>VLOOKUP(MIN(IFERROR(VLOOKUP(T582,Catalogos!$F:$G,2,0),200),IFERROR(VLOOKUP(U582,Catalogos!$F:$G,2,0),200),IFERROR(VLOOKUP(V582,Catalogos!$F:$G,2,0),200),IFERROR(VLOOKUP(W582,Catalogos!$F:$G,2,0),200)),Catalogos!$G$30:$H$57,2,0)</f>
        <v>#N/A</v>
      </c>
      <c r="O582" s="55" t="e">
        <f>VLOOKUP($F582,Catalogos!$A:$C,3,0)</f>
        <v>#N/A</v>
      </c>
      <c r="P582" s="14" t="e">
        <f t="shared" si="28"/>
        <v>#N/A</v>
      </c>
      <c r="Q582" s="20">
        <f t="shared" si="29"/>
        <v>0</v>
      </c>
      <c r="R582" s="20" t="e">
        <f t="shared" si="30"/>
        <v>#N/A</v>
      </c>
      <c r="S582" s="20" t="s">
        <v>194</v>
      </c>
      <c r="T582" s="67" t="e">
        <f>VLOOKUP($X582,Vector!$A:$I,6,0)</f>
        <v>#N/A</v>
      </c>
      <c r="U582" s="67" t="e">
        <f>VLOOKUP($X582,Vector!$A:$I,7,0)</f>
        <v>#N/A</v>
      </c>
      <c r="V582" s="67" t="e">
        <f>VLOOKUP($X582,Vector!$A:$I,8,0)</f>
        <v>#N/A</v>
      </c>
      <c r="W582" s="67" t="e">
        <f>VLOOKUP($X582,Vector!$A:$I,9,0)</f>
        <v>#N/A</v>
      </c>
      <c r="X582" s="13" t="str">
        <f t="shared" si="31"/>
        <v/>
      </c>
    </row>
    <row r="583" spans="10:24" x14ac:dyDescent="0.25">
      <c r="J583" s="59" t="e">
        <f>+VLOOKUP($X583,Vector!$A:$P,4,0)-$A583</f>
        <v>#N/A</v>
      </c>
      <c r="K583" s="59" t="e">
        <f>+VLOOKUP($X583,Vector!$A:$P,2,0)</f>
        <v>#N/A</v>
      </c>
      <c r="L583" s="59" t="e">
        <f>VLOOKUP(VLOOKUP($X583,Vector!$A:$P,5,0),Catalogos!K:L,2,0)</f>
        <v>#N/A</v>
      </c>
      <c r="M583" s="55" t="str">
        <f>IFERROR(VLOOKUP($F583,Catalogos!$A:$B,2,0),"VII")</f>
        <v>VII</v>
      </c>
      <c r="N583" s="58" t="e">
        <f>VLOOKUP(MIN(IFERROR(VLOOKUP(T583,Catalogos!$F:$G,2,0),200),IFERROR(VLOOKUP(U583,Catalogos!$F:$G,2,0),200),IFERROR(VLOOKUP(V583,Catalogos!$F:$G,2,0),200),IFERROR(VLOOKUP(W583,Catalogos!$F:$G,2,0),200)),Catalogos!$G$30:$H$57,2,0)</f>
        <v>#N/A</v>
      </c>
      <c r="O583" s="55" t="e">
        <f>VLOOKUP($F583,Catalogos!$A:$C,3,0)</f>
        <v>#N/A</v>
      </c>
      <c r="P583" s="14" t="e">
        <f t="shared" si="28"/>
        <v>#N/A</v>
      </c>
      <c r="Q583" s="20">
        <f t="shared" si="29"/>
        <v>0</v>
      </c>
      <c r="R583" s="20" t="e">
        <f t="shared" si="30"/>
        <v>#N/A</v>
      </c>
      <c r="S583" s="20" t="s">
        <v>194</v>
      </c>
      <c r="T583" s="67" t="e">
        <f>VLOOKUP($X583,Vector!$A:$I,6,0)</f>
        <v>#N/A</v>
      </c>
      <c r="U583" s="67" t="e">
        <f>VLOOKUP($X583,Vector!$A:$I,7,0)</f>
        <v>#N/A</v>
      </c>
      <c r="V583" s="67" t="e">
        <f>VLOOKUP($X583,Vector!$A:$I,8,0)</f>
        <v>#N/A</v>
      </c>
      <c r="W583" s="67" t="e">
        <f>VLOOKUP($X583,Vector!$A:$I,9,0)</f>
        <v>#N/A</v>
      </c>
      <c r="X583" s="13" t="str">
        <f t="shared" si="31"/>
        <v/>
      </c>
    </row>
    <row r="584" spans="10:24" x14ac:dyDescent="0.25">
      <c r="J584" s="59" t="e">
        <f>+VLOOKUP($X584,Vector!$A:$P,4,0)-$A584</f>
        <v>#N/A</v>
      </c>
      <c r="K584" s="59" t="e">
        <f>+VLOOKUP($X584,Vector!$A:$P,2,0)</f>
        <v>#N/A</v>
      </c>
      <c r="L584" s="59" t="e">
        <f>VLOOKUP(VLOOKUP($X584,Vector!$A:$P,5,0),Catalogos!K:L,2,0)</f>
        <v>#N/A</v>
      </c>
      <c r="M584" s="55" t="str">
        <f>IFERROR(VLOOKUP($F584,Catalogos!$A:$B,2,0),"VII")</f>
        <v>VII</v>
      </c>
      <c r="N584" s="58" t="e">
        <f>VLOOKUP(MIN(IFERROR(VLOOKUP(T584,Catalogos!$F:$G,2,0),200),IFERROR(VLOOKUP(U584,Catalogos!$F:$G,2,0),200),IFERROR(VLOOKUP(V584,Catalogos!$F:$G,2,0),200),IFERROR(VLOOKUP(W584,Catalogos!$F:$G,2,0),200)),Catalogos!$G$30:$H$57,2,0)</f>
        <v>#N/A</v>
      </c>
      <c r="O584" s="55" t="e">
        <f>VLOOKUP($F584,Catalogos!$A:$C,3,0)</f>
        <v>#N/A</v>
      </c>
      <c r="P584" s="14" t="e">
        <f t="shared" si="28"/>
        <v>#N/A</v>
      </c>
      <c r="Q584" s="20">
        <f t="shared" si="29"/>
        <v>0</v>
      </c>
      <c r="R584" s="20" t="e">
        <f t="shared" si="30"/>
        <v>#N/A</v>
      </c>
      <c r="S584" s="20" t="s">
        <v>194</v>
      </c>
      <c r="T584" s="67" t="e">
        <f>VLOOKUP($X584,Vector!$A:$I,6,0)</f>
        <v>#N/A</v>
      </c>
      <c r="U584" s="67" t="e">
        <f>VLOOKUP($X584,Vector!$A:$I,7,0)</f>
        <v>#N/A</v>
      </c>
      <c r="V584" s="67" t="e">
        <f>VLOOKUP($X584,Vector!$A:$I,8,0)</f>
        <v>#N/A</v>
      </c>
      <c r="W584" s="67" t="e">
        <f>VLOOKUP($X584,Vector!$A:$I,9,0)</f>
        <v>#N/A</v>
      </c>
      <c r="X584" s="13" t="str">
        <f t="shared" si="31"/>
        <v/>
      </c>
    </row>
    <row r="585" spans="10:24" x14ac:dyDescent="0.25">
      <c r="J585" s="59" t="e">
        <f>+VLOOKUP($X585,Vector!$A:$P,4,0)-$A585</f>
        <v>#N/A</v>
      </c>
      <c r="K585" s="59" t="e">
        <f>+VLOOKUP($X585,Vector!$A:$P,2,0)</f>
        <v>#N/A</v>
      </c>
      <c r="L585" s="59" t="e">
        <f>VLOOKUP(VLOOKUP($X585,Vector!$A:$P,5,0),Catalogos!K:L,2,0)</f>
        <v>#N/A</v>
      </c>
      <c r="M585" s="55" t="str">
        <f>IFERROR(VLOOKUP($F585,Catalogos!$A:$B,2,0),"VII")</f>
        <v>VII</v>
      </c>
      <c r="N585" s="58" t="e">
        <f>VLOOKUP(MIN(IFERROR(VLOOKUP(T585,Catalogos!$F:$G,2,0),200),IFERROR(VLOOKUP(U585,Catalogos!$F:$G,2,0),200),IFERROR(VLOOKUP(V585,Catalogos!$F:$G,2,0),200),IFERROR(VLOOKUP(W585,Catalogos!$F:$G,2,0),200)),Catalogos!$G$30:$H$57,2,0)</f>
        <v>#N/A</v>
      </c>
      <c r="O585" s="55" t="e">
        <f>VLOOKUP($F585,Catalogos!$A:$C,3,0)</f>
        <v>#N/A</v>
      </c>
      <c r="P585" s="14" t="e">
        <f t="shared" si="28"/>
        <v>#N/A</v>
      </c>
      <c r="Q585" s="20">
        <f t="shared" si="29"/>
        <v>0</v>
      </c>
      <c r="R585" s="20" t="e">
        <f t="shared" si="30"/>
        <v>#N/A</v>
      </c>
      <c r="S585" s="20" t="s">
        <v>194</v>
      </c>
      <c r="T585" s="67" t="e">
        <f>VLOOKUP($X585,Vector!$A:$I,6,0)</f>
        <v>#N/A</v>
      </c>
      <c r="U585" s="67" t="e">
        <f>VLOOKUP($X585,Vector!$A:$I,7,0)</f>
        <v>#N/A</v>
      </c>
      <c r="V585" s="67" t="e">
        <f>VLOOKUP($X585,Vector!$A:$I,8,0)</f>
        <v>#N/A</v>
      </c>
      <c r="W585" s="67" t="e">
        <f>VLOOKUP($X585,Vector!$A:$I,9,0)</f>
        <v>#N/A</v>
      </c>
      <c r="X585" s="13" t="str">
        <f t="shared" si="31"/>
        <v/>
      </c>
    </row>
    <row r="586" spans="10:24" x14ac:dyDescent="0.25">
      <c r="J586" s="59" t="e">
        <f>+VLOOKUP($X586,Vector!$A:$P,4,0)-$A586</f>
        <v>#N/A</v>
      </c>
      <c r="K586" s="59" t="e">
        <f>+VLOOKUP($X586,Vector!$A:$P,2,0)</f>
        <v>#N/A</v>
      </c>
      <c r="L586" s="59" t="e">
        <f>VLOOKUP(VLOOKUP($X586,Vector!$A:$P,5,0),Catalogos!K:L,2,0)</f>
        <v>#N/A</v>
      </c>
      <c r="M586" s="55" t="str">
        <f>IFERROR(VLOOKUP($F586,Catalogos!$A:$B,2,0),"VII")</f>
        <v>VII</v>
      </c>
      <c r="N586" s="58" t="e">
        <f>VLOOKUP(MIN(IFERROR(VLOOKUP(T586,Catalogos!$F:$G,2,0),200),IFERROR(VLOOKUP(U586,Catalogos!$F:$G,2,0),200),IFERROR(VLOOKUP(V586,Catalogos!$F:$G,2,0),200),IFERROR(VLOOKUP(W586,Catalogos!$F:$G,2,0),200)),Catalogos!$G$30:$H$57,2,0)</f>
        <v>#N/A</v>
      </c>
      <c r="O586" s="55" t="e">
        <f>VLOOKUP($F586,Catalogos!$A:$C,3,0)</f>
        <v>#N/A</v>
      </c>
      <c r="P586" s="14" t="e">
        <f t="shared" si="28"/>
        <v>#N/A</v>
      </c>
      <c r="Q586" s="20">
        <f t="shared" si="29"/>
        <v>0</v>
      </c>
      <c r="R586" s="20" t="e">
        <f t="shared" si="30"/>
        <v>#N/A</v>
      </c>
      <c r="S586" s="20" t="s">
        <v>194</v>
      </c>
      <c r="T586" s="67" t="e">
        <f>VLOOKUP($X586,Vector!$A:$I,6,0)</f>
        <v>#N/A</v>
      </c>
      <c r="U586" s="67" t="e">
        <f>VLOOKUP($X586,Vector!$A:$I,7,0)</f>
        <v>#N/A</v>
      </c>
      <c r="V586" s="67" t="e">
        <f>VLOOKUP($X586,Vector!$A:$I,8,0)</f>
        <v>#N/A</v>
      </c>
      <c r="W586" s="67" t="e">
        <f>VLOOKUP($X586,Vector!$A:$I,9,0)</f>
        <v>#N/A</v>
      </c>
      <c r="X586" s="13" t="str">
        <f t="shared" si="31"/>
        <v/>
      </c>
    </row>
    <row r="587" spans="10:24" x14ac:dyDescent="0.25">
      <c r="J587" s="59" t="e">
        <f>+VLOOKUP($X587,Vector!$A:$P,4,0)-$A587</f>
        <v>#N/A</v>
      </c>
      <c r="K587" s="59" t="e">
        <f>+VLOOKUP($X587,Vector!$A:$P,2,0)</f>
        <v>#N/A</v>
      </c>
      <c r="L587" s="59" t="e">
        <f>VLOOKUP(VLOOKUP($X587,Vector!$A:$P,5,0),Catalogos!K:L,2,0)</f>
        <v>#N/A</v>
      </c>
      <c r="M587" s="55" t="str">
        <f>IFERROR(VLOOKUP($F587,Catalogos!$A:$B,2,0),"VII")</f>
        <v>VII</v>
      </c>
      <c r="N587" s="58" t="e">
        <f>VLOOKUP(MIN(IFERROR(VLOOKUP(T587,Catalogos!$F:$G,2,0),200),IFERROR(VLOOKUP(U587,Catalogos!$F:$G,2,0),200),IFERROR(VLOOKUP(V587,Catalogos!$F:$G,2,0),200),IFERROR(VLOOKUP(W587,Catalogos!$F:$G,2,0),200)),Catalogos!$G$30:$H$57,2,0)</f>
        <v>#N/A</v>
      </c>
      <c r="O587" s="55" t="e">
        <f>VLOOKUP($F587,Catalogos!$A:$C,3,0)</f>
        <v>#N/A</v>
      </c>
      <c r="P587" s="14" t="e">
        <f t="shared" si="28"/>
        <v>#N/A</v>
      </c>
      <c r="Q587" s="20">
        <f t="shared" si="29"/>
        <v>0</v>
      </c>
      <c r="R587" s="20" t="e">
        <f t="shared" si="30"/>
        <v>#N/A</v>
      </c>
      <c r="S587" s="20" t="s">
        <v>194</v>
      </c>
      <c r="T587" s="67" t="e">
        <f>VLOOKUP($X587,Vector!$A:$I,6,0)</f>
        <v>#N/A</v>
      </c>
      <c r="U587" s="67" t="e">
        <f>VLOOKUP($X587,Vector!$A:$I,7,0)</f>
        <v>#N/A</v>
      </c>
      <c r="V587" s="67" t="e">
        <f>VLOOKUP($X587,Vector!$A:$I,8,0)</f>
        <v>#N/A</v>
      </c>
      <c r="W587" s="67" t="e">
        <f>VLOOKUP($X587,Vector!$A:$I,9,0)</f>
        <v>#N/A</v>
      </c>
      <c r="X587" s="13" t="str">
        <f t="shared" si="31"/>
        <v/>
      </c>
    </row>
    <row r="588" spans="10:24" x14ac:dyDescent="0.25">
      <c r="J588" s="59" t="e">
        <f>+VLOOKUP($X588,Vector!$A:$P,4,0)-$A588</f>
        <v>#N/A</v>
      </c>
      <c r="K588" s="59" t="e">
        <f>+VLOOKUP($X588,Vector!$A:$P,2,0)</f>
        <v>#N/A</v>
      </c>
      <c r="L588" s="59" t="e">
        <f>VLOOKUP(VLOOKUP($X588,Vector!$A:$P,5,0),Catalogos!K:L,2,0)</f>
        <v>#N/A</v>
      </c>
      <c r="M588" s="55" t="str">
        <f>IFERROR(VLOOKUP($F588,Catalogos!$A:$B,2,0),"VII")</f>
        <v>VII</v>
      </c>
      <c r="N588" s="58" t="e">
        <f>VLOOKUP(MIN(IFERROR(VLOOKUP(T588,Catalogos!$F:$G,2,0),200),IFERROR(VLOOKUP(U588,Catalogos!$F:$G,2,0),200),IFERROR(VLOOKUP(V588,Catalogos!$F:$G,2,0),200),IFERROR(VLOOKUP(W588,Catalogos!$F:$G,2,0),200)),Catalogos!$G$30:$H$57,2,0)</f>
        <v>#N/A</v>
      </c>
      <c r="O588" s="55" t="e">
        <f>VLOOKUP($F588,Catalogos!$A:$C,3,0)</f>
        <v>#N/A</v>
      </c>
      <c r="P588" s="14" t="e">
        <f t="shared" si="28"/>
        <v>#N/A</v>
      </c>
      <c r="Q588" s="20">
        <f t="shared" si="29"/>
        <v>0</v>
      </c>
      <c r="R588" s="20" t="e">
        <f t="shared" si="30"/>
        <v>#N/A</v>
      </c>
      <c r="S588" s="20" t="s">
        <v>194</v>
      </c>
      <c r="T588" s="67" t="e">
        <f>VLOOKUP($X588,Vector!$A:$I,6,0)</f>
        <v>#N/A</v>
      </c>
      <c r="U588" s="67" t="e">
        <f>VLOOKUP($X588,Vector!$A:$I,7,0)</f>
        <v>#N/A</v>
      </c>
      <c r="V588" s="67" t="e">
        <f>VLOOKUP($X588,Vector!$A:$I,8,0)</f>
        <v>#N/A</v>
      </c>
      <c r="W588" s="67" t="e">
        <f>VLOOKUP($X588,Vector!$A:$I,9,0)</f>
        <v>#N/A</v>
      </c>
      <c r="X588" s="13" t="str">
        <f t="shared" si="31"/>
        <v/>
      </c>
    </row>
    <row r="589" spans="10:24" x14ac:dyDescent="0.25">
      <c r="J589" s="59" t="e">
        <f>+VLOOKUP($X589,Vector!$A:$P,4,0)-$A589</f>
        <v>#N/A</v>
      </c>
      <c r="K589" s="59" t="e">
        <f>+VLOOKUP($X589,Vector!$A:$P,2,0)</f>
        <v>#N/A</v>
      </c>
      <c r="L589" s="59" t="e">
        <f>VLOOKUP(VLOOKUP($X589,Vector!$A:$P,5,0),Catalogos!K:L,2,0)</f>
        <v>#N/A</v>
      </c>
      <c r="M589" s="55" t="str">
        <f>IFERROR(VLOOKUP($F589,Catalogos!$A:$B,2,0),"VII")</f>
        <v>VII</v>
      </c>
      <c r="N589" s="58" t="e">
        <f>VLOOKUP(MIN(IFERROR(VLOOKUP(T589,Catalogos!$F:$G,2,0),200),IFERROR(VLOOKUP(U589,Catalogos!$F:$G,2,0),200),IFERROR(VLOOKUP(V589,Catalogos!$F:$G,2,0),200),IFERROR(VLOOKUP(W589,Catalogos!$F:$G,2,0),200)),Catalogos!$G$30:$H$57,2,0)</f>
        <v>#N/A</v>
      </c>
      <c r="O589" s="55" t="e">
        <f>VLOOKUP($F589,Catalogos!$A:$C,3,0)</f>
        <v>#N/A</v>
      </c>
      <c r="P589" s="14" t="e">
        <f t="shared" si="28"/>
        <v>#N/A</v>
      </c>
      <c r="Q589" s="20">
        <f t="shared" si="29"/>
        <v>0</v>
      </c>
      <c r="R589" s="20" t="e">
        <f t="shared" si="30"/>
        <v>#N/A</v>
      </c>
      <c r="S589" s="20" t="s">
        <v>194</v>
      </c>
      <c r="T589" s="67" t="e">
        <f>VLOOKUP($X589,Vector!$A:$I,6,0)</f>
        <v>#N/A</v>
      </c>
      <c r="U589" s="67" t="e">
        <f>VLOOKUP($X589,Vector!$A:$I,7,0)</f>
        <v>#N/A</v>
      </c>
      <c r="V589" s="67" t="e">
        <f>VLOOKUP($X589,Vector!$A:$I,8,0)</f>
        <v>#N/A</v>
      </c>
      <c r="W589" s="67" t="e">
        <f>VLOOKUP($X589,Vector!$A:$I,9,0)</f>
        <v>#N/A</v>
      </c>
      <c r="X589" s="13" t="str">
        <f t="shared" si="31"/>
        <v/>
      </c>
    </row>
    <row r="590" spans="10:24" x14ac:dyDescent="0.25">
      <c r="J590" s="59" t="e">
        <f>+VLOOKUP($X590,Vector!$A:$P,4,0)-$A590</f>
        <v>#N/A</v>
      </c>
      <c r="K590" s="59" t="e">
        <f>+VLOOKUP($X590,Vector!$A:$P,2,0)</f>
        <v>#N/A</v>
      </c>
      <c r="L590" s="59" t="e">
        <f>VLOOKUP(VLOOKUP($X590,Vector!$A:$P,5,0),Catalogos!K:L,2,0)</f>
        <v>#N/A</v>
      </c>
      <c r="M590" s="55" t="str">
        <f>IFERROR(VLOOKUP($F590,Catalogos!$A:$B,2,0),"VII")</f>
        <v>VII</v>
      </c>
      <c r="N590" s="58" t="e">
        <f>VLOOKUP(MIN(IFERROR(VLOOKUP(T590,Catalogos!$F:$G,2,0),200),IFERROR(VLOOKUP(U590,Catalogos!$F:$G,2,0),200),IFERROR(VLOOKUP(V590,Catalogos!$F:$G,2,0),200),IFERROR(VLOOKUP(W590,Catalogos!$F:$G,2,0),200)),Catalogos!$G$30:$H$57,2,0)</f>
        <v>#N/A</v>
      </c>
      <c r="O590" s="55" t="e">
        <f>VLOOKUP($F590,Catalogos!$A:$C,3,0)</f>
        <v>#N/A</v>
      </c>
      <c r="P590" s="14" t="e">
        <f t="shared" si="28"/>
        <v>#N/A</v>
      </c>
      <c r="Q590" s="20">
        <f t="shared" si="29"/>
        <v>0</v>
      </c>
      <c r="R590" s="20" t="e">
        <f t="shared" si="30"/>
        <v>#N/A</v>
      </c>
      <c r="S590" s="20" t="s">
        <v>194</v>
      </c>
      <c r="T590" s="67" t="e">
        <f>VLOOKUP($X590,Vector!$A:$I,6,0)</f>
        <v>#N/A</v>
      </c>
      <c r="U590" s="67" t="e">
        <f>VLOOKUP($X590,Vector!$A:$I,7,0)</f>
        <v>#N/A</v>
      </c>
      <c r="V590" s="67" t="e">
        <f>VLOOKUP($X590,Vector!$A:$I,8,0)</f>
        <v>#N/A</v>
      </c>
      <c r="W590" s="67" t="e">
        <f>VLOOKUP($X590,Vector!$A:$I,9,0)</f>
        <v>#N/A</v>
      </c>
      <c r="X590" s="13" t="str">
        <f t="shared" si="31"/>
        <v/>
      </c>
    </row>
    <row r="591" spans="10:24" x14ac:dyDescent="0.25">
      <c r="J591" s="59" t="e">
        <f>+VLOOKUP($X591,Vector!$A:$P,4,0)-$A591</f>
        <v>#N/A</v>
      </c>
      <c r="K591" s="59" t="e">
        <f>+VLOOKUP($X591,Vector!$A:$P,2,0)</f>
        <v>#N/A</v>
      </c>
      <c r="L591" s="59" t="e">
        <f>VLOOKUP(VLOOKUP($X591,Vector!$A:$P,5,0),Catalogos!K:L,2,0)</f>
        <v>#N/A</v>
      </c>
      <c r="M591" s="55" t="str">
        <f>IFERROR(VLOOKUP($F591,Catalogos!$A:$B,2,0),"VII")</f>
        <v>VII</v>
      </c>
      <c r="N591" s="58" t="e">
        <f>VLOOKUP(MIN(IFERROR(VLOOKUP(T591,Catalogos!$F:$G,2,0),200),IFERROR(VLOOKUP(U591,Catalogos!$F:$G,2,0),200),IFERROR(VLOOKUP(V591,Catalogos!$F:$G,2,0),200),IFERROR(VLOOKUP(W591,Catalogos!$F:$G,2,0),200)),Catalogos!$G$30:$H$57,2,0)</f>
        <v>#N/A</v>
      </c>
      <c r="O591" s="55" t="e">
        <f>VLOOKUP($F591,Catalogos!$A:$C,3,0)</f>
        <v>#N/A</v>
      </c>
      <c r="P591" s="14" t="e">
        <f t="shared" si="28"/>
        <v>#N/A</v>
      </c>
      <c r="Q591" s="20">
        <f t="shared" si="29"/>
        <v>0</v>
      </c>
      <c r="R591" s="20" t="e">
        <f t="shared" si="30"/>
        <v>#N/A</v>
      </c>
      <c r="S591" s="20" t="s">
        <v>194</v>
      </c>
      <c r="T591" s="67" t="e">
        <f>VLOOKUP($X591,Vector!$A:$I,6,0)</f>
        <v>#N/A</v>
      </c>
      <c r="U591" s="67" t="e">
        <f>VLOOKUP($X591,Vector!$A:$I,7,0)</f>
        <v>#N/A</v>
      </c>
      <c r="V591" s="67" t="e">
        <f>VLOOKUP($X591,Vector!$A:$I,8,0)</f>
        <v>#N/A</v>
      </c>
      <c r="W591" s="67" t="e">
        <f>VLOOKUP($X591,Vector!$A:$I,9,0)</f>
        <v>#N/A</v>
      </c>
      <c r="X591" s="13" t="str">
        <f t="shared" si="31"/>
        <v/>
      </c>
    </row>
    <row r="592" spans="10:24" x14ac:dyDescent="0.25">
      <c r="J592" s="59" t="e">
        <f>+VLOOKUP($X592,Vector!$A:$P,4,0)-$A592</f>
        <v>#N/A</v>
      </c>
      <c r="K592" s="59" t="e">
        <f>+VLOOKUP($X592,Vector!$A:$P,2,0)</f>
        <v>#N/A</v>
      </c>
      <c r="L592" s="59" t="e">
        <f>VLOOKUP(VLOOKUP($X592,Vector!$A:$P,5,0),Catalogos!K:L,2,0)</f>
        <v>#N/A</v>
      </c>
      <c r="M592" s="55" t="str">
        <f>IFERROR(VLOOKUP($F592,Catalogos!$A:$B,2,0),"VII")</f>
        <v>VII</v>
      </c>
      <c r="N592" s="58" t="e">
        <f>VLOOKUP(MIN(IFERROR(VLOOKUP(T592,Catalogos!$F:$G,2,0),200),IFERROR(VLOOKUP(U592,Catalogos!$F:$G,2,0),200),IFERROR(VLOOKUP(V592,Catalogos!$F:$G,2,0),200),IFERROR(VLOOKUP(W592,Catalogos!$F:$G,2,0),200)),Catalogos!$G$30:$H$57,2,0)</f>
        <v>#N/A</v>
      </c>
      <c r="O592" s="55" t="e">
        <f>VLOOKUP($F592,Catalogos!$A:$C,3,0)</f>
        <v>#N/A</v>
      </c>
      <c r="P592" s="14" t="e">
        <f t="shared" si="28"/>
        <v>#N/A</v>
      </c>
      <c r="Q592" s="20">
        <f t="shared" si="29"/>
        <v>0</v>
      </c>
      <c r="R592" s="20" t="e">
        <f t="shared" si="30"/>
        <v>#N/A</v>
      </c>
      <c r="S592" s="20" t="s">
        <v>194</v>
      </c>
      <c r="T592" s="67" t="e">
        <f>VLOOKUP($X592,Vector!$A:$I,6,0)</f>
        <v>#N/A</v>
      </c>
      <c r="U592" s="67" t="e">
        <f>VLOOKUP($X592,Vector!$A:$I,7,0)</f>
        <v>#N/A</v>
      </c>
      <c r="V592" s="67" t="e">
        <f>VLOOKUP($X592,Vector!$A:$I,8,0)</f>
        <v>#N/A</v>
      </c>
      <c r="W592" s="67" t="e">
        <f>VLOOKUP($X592,Vector!$A:$I,9,0)</f>
        <v>#N/A</v>
      </c>
      <c r="X592" s="13" t="str">
        <f t="shared" si="31"/>
        <v/>
      </c>
    </row>
    <row r="593" spans="10:24" x14ac:dyDescent="0.25">
      <c r="J593" s="59" t="e">
        <f>+VLOOKUP($X593,Vector!$A:$P,4,0)-$A593</f>
        <v>#N/A</v>
      </c>
      <c r="K593" s="59" t="e">
        <f>+VLOOKUP($X593,Vector!$A:$P,2,0)</f>
        <v>#N/A</v>
      </c>
      <c r="L593" s="59" t="e">
        <f>VLOOKUP(VLOOKUP($X593,Vector!$A:$P,5,0),Catalogos!K:L,2,0)</f>
        <v>#N/A</v>
      </c>
      <c r="M593" s="55" t="str">
        <f>IFERROR(VLOOKUP($F593,Catalogos!$A:$B,2,0),"VII")</f>
        <v>VII</v>
      </c>
      <c r="N593" s="58" t="e">
        <f>VLOOKUP(MIN(IFERROR(VLOOKUP(T593,Catalogos!$F:$G,2,0),200),IFERROR(VLOOKUP(U593,Catalogos!$F:$G,2,0),200),IFERROR(VLOOKUP(V593,Catalogos!$F:$G,2,0),200),IFERROR(VLOOKUP(W593,Catalogos!$F:$G,2,0),200)),Catalogos!$G$30:$H$57,2,0)</f>
        <v>#N/A</v>
      </c>
      <c r="O593" s="55" t="e">
        <f>VLOOKUP($F593,Catalogos!$A:$C,3,0)</f>
        <v>#N/A</v>
      </c>
      <c r="P593" s="14" t="e">
        <f t="shared" si="28"/>
        <v>#N/A</v>
      </c>
      <c r="Q593" s="20">
        <f t="shared" si="29"/>
        <v>0</v>
      </c>
      <c r="R593" s="20" t="e">
        <f t="shared" si="30"/>
        <v>#N/A</v>
      </c>
      <c r="S593" s="20" t="s">
        <v>194</v>
      </c>
      <c r="T593" s="67" t="e">
        <f>VLOOKUP($X593,Vector!$A:$I,6,0)</f>
        <v>#N/A</v>
      </c>
      <c r="U593" s="67" t="e">
        <f>VLOOKUP($X593,Vector!$A:$I,7,0)</f>
        <v>#N/A</v>
      </c>
      <c r="V593" s="67" t="e">
        <f>VLOOKUP($X593,Vector!$A:$I,8,0)</f>
        <v>#N/A</v>
      </c>
      <c r="W593" s="67" t="e">
        <f>VLOOKUP($X593,Vector!$A:$I,9,0)</f>
        <v>#N/A</v>
      </c>
      <c r="X593" s="13" t="str">
        <f t="shared" si="31"/>
        <v/>
      </c>
    </row>
    <row r="594" spans="10:24" x14ac:dyDescent="0.25">
      <c r="J594" s="59" t="e">
        <f>+VLOOKUP($X594,Vector!$A:$P,4,0)-$A594</f>
        <v>#N/A</v>
      </c>
      <c r="K594" s="59" t="e">
        <f>+VLOOKUP($X594,Vector!$A:$P,2,0)</f>
        <v>#N/A</v>
      </c>
      <c r="L594" s="59" t="e">
        <f>VLOOKUP(VLOOKUP($X594,Vector!$A:$P,5,0),Catalogos!K:L,2,0)</f>
        <v>#N/A</v>
      </c>
      <c r="M594" s="55" t="str">
        <f>IFERROR(VLOOKUP($F594,Catalogos!$A:$B,2,0),"VII")</f>
        <v>VII</v>
      </c>
      <c r="N594" s="58" t="e">
        <f>VLOOKUP(MIN(IFERROR(VLOOKUP(T594,Catalogos!$F:$G,2,0),200),IFERROR(VLOOKUP(U594,Catalogos!$F:$G,2,0),200),IFERROR(VLOOKUP(V594,Catalogos!$F:$G,2,0),200),IFERROR(VLOOKUP(W594,Catalogos!$F:$G,2,0),200)),Catalogos!$G$30:$H$57,2,0)</f>
        <v>#N/A</v>
      </c>
      <c r="O594" s="55" t="e">
        <f>VLOOKUP($F594,Catalogos!$A:$C,3,0)</f>
        <v>#N/A</v>
      </c>
      <c r="P594" s="14" t="e">
        <f t="shared" si="28"/>
        <v>#N/A</v>
      </c>
      <c r="Q594" s="20">
        <f t="shared" si="29"/>
        <v>0</v>
      </c>
      <c r="R594" s="20" t="e">
        <f t="shared" si="30"/>
        <v>#N/A</v>
      </c>
      <c r="S594" s="20" t="s">
        <v>194</v>
      </c>
      <c r="T594" s="67" t="e">
        <f>VLOOKUP($X594,Vector!$A:$I,6,0)</f>
        <v>#N/A</v>
      </c>
      <c r="U594" s="67" t="e">
        <f>VLOOKUP($X594,Vector!$A:$I,7,0)</f>
        <v>#N/A</v>
      </c>
      <c r="V594" s="67" t="e">
        <f>VLOOKUP($X594,Vector!$A:$I,8,0)</f>
        <v>#N/A</v>
      </c>
      <c r="W594" s="67" t="e">
        <f>VLOOKUP($X594,Vector!$A:$I,9,0)</f>
        <v>#N/A</v>
      </c>
      <c r="X594" s="13" t="str">
        <f t="shared" si="31"/>
        <v/>
      </c>
    </row>
    <row r="595" spans="10:24" x14ac:dyDescent="0.25">
      <c r="J595" s="59" t="e">
        <f>+VLOOKUP($X595,Vector!$A:$P,4,0)-$A595</f>
        <v>#N/A</v>
      </c>
      <c r="K595" s="59" t="e">
        <f>+VLOOKUP($X595,Vector!$A:$P,2,0)</f>
        <v>#N/A</v>
      </c>
      <c r="L595" s="59" t="e">
        <f>VLOOKUP(VLOOKUP($X595,Vector!$A:$P,5,0),Catalogos!K:L,2,0)</f>
        <v>#N/A</v>
      </c>
      <c r="M595" s="55" t="str">
        <f>IFERROR(VLOOKUP($F595,Catalogos!$A:$B,2,0),"VII")</f>
        <v>VII</v>
      </c>
      <c r="N595" s="58" t="e">
        <f>VLOOKUP(MIN(IFERROR(VLOOKUP(T595,Catalogos!$F:$G,2,0),200),IFERROR(VLOOKUP(U595,Catalogos!$F:$G,2,0),200),IFERROR(VLOOKUP(V595,Catalogos!$F:$G,2,0),200),IFERROR(VLOOKUP(W595,Catalogos!$F:$G,2,0),200)),Catalogos!$G$30:$H$57,2,0)</f>
        <v>#N/A</v>
      </c>
      <c r="O595" s="55" t="e">
        <f>VLOOKUP($F595,Catalogos!$A:$C,3,0)</f>
        <v>#N/A</v>
      </c>
      <c r="P595" s="14" t="e">
        <f t="shared" si="28"/>
        <v>#N/A</v>
      </c>
      <c r="Q595" s="20">
        <f t="shared" si="29"/>
        <v>0</v>
      </c>
      <c r="R595" s="20" t="e">
        <f t="shared" si="30"/>
        <v>#N/A</v>
      </c>
      <c r="S595" s="20" t="s">
        <v>194</v>
      </c>
      <c r="T595" s="67" t="e">
        <f>VLOOKUP($X595,Vector!$A:$I,6,0)</f>
        <v>#N/A</v>
      </c>
      <c r="U595" s="67" t="e">
        <f>VLOOKUP($X595,Vector!$A:$I,7,0)</f>
        <v>#N/A</v>
      </c>
      <c r="V595" s="67" t="e">
        <f>VLOOKUP($X595,Vector!$A:$I,8,0)</f>
        <v>#N/A</v>
      </c>
      <c r="W595" s="67" t="e">
        <f>VLOOKUP($X595,Vector!$A:$I,9,0)</f>
        <v>#N/A</v>
      </c>
      <c r="X595" s="13" t="str">
        <f t="shared" si="31"/>
        <v/>
      </c>
    </row>
    <row r="596" spans="10:24" x14ac:dyDescent="0.25">
      <c r="J596" s="59" t="e">
        <f>+VLOOKUP($X596,Vector!$A:$P,4,0)-$A596</f>
        <v>#N/A</v>
      </c>
      <c r="K596" s="59" t="e">
        <f>+VLOOKUP($X596,Vector!$A:$P,2,0)</f>
        <v>#N/A</v>
      </c>
      <c r="L596" s="59" t="e">
        <f>VLOOKUP(VLOOKUP($X596,Vector!$A:$P,5,0),Catalogos!K:L,2,0)</f>
        <v>#N/A</v>
      </c>
      <c r="M596" s="55" t="str">
        <f>IFERROR(VLOOKUP($F596,Catalogos!$A:$B,2,0),"VII")</f>
        <v>VII</v>
      </c>
      <c r="N596" s="58" t="e">
        <f>VLOOKUP(MIN(IFERROR(VLOOKUP(T596,Catalogos!$F:$G,2,0),200),IFERROR(VLOOKUP(U596,Catalogos!$F:$G,2,0),200),IFERROR(VLOOKUP(V596,Catalogos!$F:$G,2,0),200),IFERROR(VLOOKUP(W596,Catalogos!$F:$G,2,0),200)),Catalogos!$G$30:$H$57,2,0)</f>
        <v>#N/A</v>
      </c>
      <c r="O596" s="55" t="e">
        <f>VLOOKUP($F596,Catalogos!$A:$C,3,0)</f>
        <v>#N/A</v>
      </c>
      <c r="P596" s="14" t="e">
        <f t="shared" si="28"/>
        <v>#N/A</v>
      </c>
      <c r="Q596" s="20">
        <f t="shared" si="29"/>
        <v>0</v>
      </c>
      <c r="R596" s="20" t="e">
        <f t="shared" si="30"/>
        <v>#N/A</v>
      </c>
      <c r="S596" s="20" t="s">
        <v>194</v>
      </c>
      <c r="T596" s="67" t="e">
        <f>VLOOKUP($X596,Vector!$A:$I,6,0)</f>
        <v>#N/A</v>
      </c>
      <c r="U596" s="67" t="e">
        <f>VLOOKUP($X596,Vector!$A:$I,7,0)</f>
        <v>#N/A</v>
      </c>
      <c r="V596" s="67" t="e">
        <f>VLOOKUP($X596,Vector!$A:$I,8,0)</f>
        <v>#N/A</v>
      </c>
      <c r="W596" s="67" t="e">
        <f>VLOOKUP($X596,Vector!$A:$I,9,0)</f>
        <v>#N/A</v>
      </c>
      <c r="X596" s="13" t="str">
        <f t="shared" si="31"/>
        <v/>
      </c>
    </row>
    <row r="597" spans="10:24" x14ac:dyDescent="0.25">
      <c r="J597" s="59" t="e">
        <f>+VLOOKUP($X597,Vector!$A:$P,4,0)-$A597</f>
        <v>#N/A</v>
      </c>
      <c r="K597" s="59" t="e">
        <f>+VLOOKUP($X597,Vector!$A:$P,2,0)</f>
        <v>#N/A</v>
      </c>
      <c r="L597" s="59" t="e">
        <f>VLOOKUP(VLOOKUP($X597,Vector!$A:$P,5,0),Catalogos!K:L,2,0)</f>
        <v>#N/A</v>
      </c>
      <c r="M597" s="55" t="str">
        <f>IFERROR(VLOOKUP($F597,Catalogos!$A:$B,2,0),"VII")</f>
        <v>VII</v>
      </c>
      <c r="N597" s="58" t="e">
        <f>VLOOKUP(MIN(IFERROR(VLOOKUP(T597,Catalogos!$F:$G,2,0),200),IFERROR(VLOOKUP(U597,Catalogos!$F:$G,2,0),200),IFERROR(VLOOKUP(V597,Catalogos!$F:$G,2,0),200),IFERROR(VLOOKUP(W597,Catalogos!$F:$G,2,0),200)),Catalogos!$G$30:$H$57,2,0)</f>
        <v>#N/A</v>
      </c>
      <c r="O597" s="55" t="e">
        <f>VLOOKUP($F597,Catalogos!$A:$C,3,0)</f>
        <v>#N/A</v>
      </c>
      <c r="P597" s="14" t="e">
        <f t="shared" si="28"/>
        <v>#N/A</v>
      </c>
      <c r="Q597" s="20">
        <f t="shared" si="29"/>
        <v>0</v>
      </c>
      <c r="R597" s="20" t="e">
        <f t="shared" si="30"/>
        <v>#N/A</v>
      </c>
      <c r="S597" s="20" t="s">
        <v>194</v>
      </c>
      <c r="T597" s="67" t="e">
        <f>VLOOKUP($X597,Vector!$A:$I,6,0)</f>
        <v>#N/A</v>
      </c>
      <c r="U597" s="67" t="e">
        <f>VLOOKUP($X597,Vector!$A:$I,7,0)</f>
        <v>#N/A</v>
      </c>
      <c r="V597" s="67" t="e">
        <f>VLOOKUP($X597,Vector!$A:$I,8,0)</f>
        <v>#N/A</v>
      </c>
      <c r="W597" s="67" t="e">
        <f>VLOOKUP($X597,Vector!$A:$I,9,0)</f>
        <v>#N/A</v>
      </c>
      <c r="X597" s="13" t="str">
        <f t="shared" si="31"/>
        <v/>
      </c>
    </row>
    <row r="598" spans="10:24" x14ac:dyDescent="0.25">
      <c r="J598" s="59" t="e">
        <f>+VLOOKUP($X598,Vector!$A:$P,4,0)-$A598</f>
        <v>#N/A</v>
      </c>
      <c r="K598" s="59" t="e">
        <f>+VLOOKUP($X598,Vector!$A:$P,2,0)</f>
        <v>#N/A</v>
      </c>
      <c r="L598" s="59" t="e">
        <f>VLOOKUP(VLOOKUP($X598,Vector!$A:$P,5,0),Catalogos!K:L,2,0)</f>
        <v>#N/A</v>
      </c>
      <c r="M598" s="55" t="str">
        <f>IFERROR(VLOOKUP($F598,Catalogos!$A:$B,2,0),"VII")</f>
        <v>VII</v>
      </c>
      <c r="N598" s="58" t="e">
        <f>VLOOKUP(MIN(IFERROR(VLOOKUP(T598,Catalogos!$F:$G,2,0),200),IFERROR(VLOOKUP(U598,Catalogos!$F:$G,2,0),200),IFERROR(VLOOKUP(V598,Catalogos!$F:$G,2,0),200),IFERROR(VLOOKUP(W598,Catalogos!$F:$G,2,0),200)),Catalogos!$G$30:$H$57,2,0)</f>
        <v>#N/A</v>
      </c>
      <c r="O598" s="55" t="e">
        <f>VLOOKUP($F598,Catalogos!$A:$C,3,0)</f>
        <v>#N/A</v>
      </c>
      <c r="P598" s="14" t="e">
        <f t="shared" si="28"/>
        <v>#N/A</v>
      </c>
      <c r="Q598" s="20">
        <f t="shared" si="29"/>
        <v>0</v>
      </c>
      <c r="R598" s="20" t="e">
        <f t="shared" si="30"/>
        <v>#N/A</v>
      </c>
      <c r="S598" s="20" t="s">
        <v>194</v>
      </c>
      <c r="T598" s="67" t="e">
        <f>VLOOKUP($X598,Vector!$A:$I,6,0)</f>
        <v>#N/A</v>
      </c>
      <c r="U598" s="67" t="e">
        <f>VLOOKUP($X598,Vector!$A:$I,7,0)</f>
        <v>#N/A</v>
      </c>
      <c r="V598" s="67" t="e">
        <f>VLOOKUP($X598,Vector!$A:$I,8,0)</f>
        <v>#N/A</v>
      </c>
      <c r="W598" s="67" t="e">
        <f>VLOOKUP($X598,Vector!$A:$I,9,0)</f>
        <v>#N/A</v>
      </c>
      <c r="X598" s="13" t="str">
        <f t="shared" si="31"/>
        <v/>
      </c>
    </row>
    <row r="599" spans="10:24" x14ac:dyDescent="0.25">
      <c r="J599" s="59" t="e">
        <f>+VLOOKUP($X599,Vector!$A:$P,4,0)-$A599</f>
        <v>#N/A</v>
      </c>
      <c r="K599" s="59" t="e">
        <f>+VLOOKUP($X599,Vector!$A:$P,2,0)</f>
        <v>#N/A</v>
      </c>
      <c r="L599" s="59" t="e">
        <f>VLOOKUP(VLOOKUP($X599,Vector!$A:$P,5,0),Catalogos!K:L,2,0)</f>
        <v>#N/A</v>
      </c>
      <c r="M599" s="55" t="str">
        <f>IFERROR(VLOOKUP($F599,Catalogos!$A:$B,2,0),"VII")</f>
        <v>VII</v>
      </c>
      <c r="N599" s="58" t="e">
        <f>VLOOKUP(MIN(IFERROR(VLOOKUP(T599,Catalogos!$F:$G,2,0),200),IFERROR(VLOOKUP(U599,Catalogos!$F:$G,2,0),200),IFERROR(VLOOKUP(V599,Catalogos!$F:$G,2,0),200),IFERROR(VLOOKUP(W599,Catalogos!$F:$G,2,0),200)),Catalogos!$G$30:$H$57,2,0)</f>
        <v>#N/A</v>
      </c>
      <c r="O599" s="55" t="e">
        <f>VLOOKUP($F599,Catalogos!$A:$C,3,0)</f>
        <v>#N/A</v>
      </c>
      <c r="P599" s="14" t="e">
        <f t="shared" si="28"/>
        <v>#N/A</v>
      </c>
      <c r="Q599" s="20">
        <f t="shared" si="29"/>
        <v>0</v>
      </c>
      <c r="R599" s="20" t="e">
        <f t="shared" si="30"/>
        <v>#N/A</v>
      </c>
      <c r="S599" s="20" t="s">
        <v>194</v>
      </c>
      <c r="T599" s="67" t="e">
        <f>VLOOKUP($X599,Vector!$A:$I,6,0)</f>
        <v>#N/A</v>
      </c>
      <c r="U599" s="67" t="e">
        <f>VLOOKUP($X599,Vector!$A:$I,7,0)</f>
        <v>#N/A</v>
      </c>
      <c r="V599" s="67" t="e">
        <f>VLOOKUP($X599,Vector!$A:$I,8,0)</f>
        <v>#N/A</v>
      </c>
      <c r="W599" s="67" t="e">
        <f>VLOOKUP($X599,Vector!$A:$I,9,0)</f>
        <v>#N/A</v>
      </c>
      <c r="X599" s="13" t="str">
        <f t="shared" si="31"/>
        <v/>
      </c>
    </row>
    <row r="600" spans="10:24" x14ac:dyDescent="0.25">
      <c r="J600" s="59" t="e">
        <f>+VLOOKUP($X600,Vector!$A:$P,4,0)-$A600</f>
        <v>#N/A</v>
      </c>
      <c r="K600" s="59" t="e">
        <f>+VLOOKUP($X600,Vector!$A:$P,2,0)</f>
        <v>#N/A</v>
      </c>
      <c r="L600" s="59" t="e">
        <f>VLOOKUP(VLOOKUP($X600,Vector!$A:$P,5,0),Catalogos!K:L,2,0)</f>
        <v>#N/A</v>
      </c>
      <c r="M600" s="55" t="str">
        <f>IFERROR(VLOOKUP($F600,Catalogos!$A:$B,2,0),"VII")</f>
        <v>VII</v>
      </c>
      <c r="N600" s="58" t="e">
        <f>VLOOKUP(MIN(IFERROR(VLOOKUP(T600,Catalogos!$F:$G,2,0),200),IFERROR(VLOOKUP(U600,Catalogos!$F:$G,2,0),200),IFERROR(VLOOKUP(V600,Catalogos!$F:$G,2,0),200),IFERROR(VLOOKUP(W600,Catalogos!$F:$G,2,0),200)),Catalogos!$G$30:$H$57,2,0)</f>
        <v>#N/A</v>
      </c>
      <c r="O600" s="55" t="e">
        <f>VLOOKUP($F600,Catalogos!$A:$C,3,0)</f>
        <v>#N/A</v>
      </c>
      <c r="P600" s="14" t="e">
        <f t="shared" si="28"/>
        <v>#N/A</v>
      </c>
      <c r="Q600" s="20">
        <f t="shared" si="29"/>
        <v>0</v>
      </c>
      <c r="R600" s="20" t="e">
        <f t="shared" si="30"/>
        <v>#N/A</v>
      </c>
      <c r="S600" s="20" t="s">
        <v>194</v>
      </c>
      <c r="T600" s="67" t="e">
        <f>VLOOKUP($X600,Vector!$A:$I,6,0)</f>
        <v>#N/A</v>
      </c>
      <c r="U600" s="67" t="e">
        <f>VLOOKUP($X600,Vector!$A:$I,7,0)</f>
        <v>#N/A</v>
      </c>
      <c r="V600" s="67" t="e">
        <f>VLOOKUP($X600,Vector!$A:$I,8,0)</f>
        <v>#N/A</v>
      </c>
      <c r="W600" s="67" t="e">
        <f>VLOOKUP($X600,Vector!$A:$I,9,0)</f>
        <v>#N/A</v>
      </c>
      <c r="X600" s="13" t="str">
        <f t="shared" si="31"/>
        <v/>
      </c>
    </row>
    <row r="601" spans="10:24" x14ac:dyDescent="0.25">
      <c r="J601" s="59" t="e">
        <f>+VLOOKUP($X601,Vector!$A:$P,4,0)-$A601</f>
        <v>#N/A</v>
      </c>
      <c r="K601" s="59" t="e">
        <f>+VLOOKUP($X601,Vector!$A:$P,2,0)</f>
        <v>#N/A</v>
      </c>
      <c r="L601" s="59" t="e">
        <f>VLOOKUP(VLOOKUP($X601,Vector!$A:$P,5,0),Catalogos!K:L,2,0)</f>
        <v>#N/A</v>
      </c>
      <c r="M601" s="55" t="str">
        <f>IFERROR(VLOOKUP($F601,Catalogos!$A:$B,2,0),"VII")</f>
        <v>VII</v>
      </c>
      <c r="N601" s="58" t="e">
        <f>VLOOKUP(MIN(IFERROR(VLOOKUP(T601,Catalogos!$F:$G,2,0),200),IFERROR(VLOOKUP(U601,Catalogos!$F:$G,2,0),200),IFERROR(VLOOKUP(V601,Catalogos!$F:$G,2,0),200),IFERROR(VLOOKUP(W601,Catalogos!$F:$G,2,0),200)),Catalogos!$G$30:$H$57,2,0)</f>
        <v>#N/A</v>
      </c>
      <c r="O601" s="55" t="e">
        <f>VLOOKUP($F601,Catalogos!$A:$C,3,0)</f>
        <v>#N/A</v>
      </c>
      <c r="P601" s="14" t="e">
        <f t="shared" si="28"/>
        <v>#N/A</v>
      </c>
      <c r="Q601" s="20">
        <f t="shared" si="29"/>
        <v>0</v>
      </c>
      <c r="R601" s="20" t="e">
        <f t="shared" si="30"/>
        <v>#N/A</v>
      </c>
      <c r="S601" s="20" t="s">
        <v>194</v>
      </c>
      <c r="T601" s="67" t="e">
        <f>VLOOKUP($X601,Vector!$A:$I,6,0)</f>
        <v>#N/A</v>
      </c>
      <c r="U601" s="67" t="e">
        <f>VLOOKUP($X601,Vector!$A:$I,7,0)</f>
        <v>#N/A</v>
      </c>
      <c r="V601" s="67" t="e">
        <f>VLOOKUP($X601,Vector!$A:$I,8,0)</f>
        <v>#N/A</v>
      </c>
      <c r="W601" s="67" t="e">
        <f>VLOOKUP($X601,Vector!$A:$I,9,0)</f>
        <v>#N/A</v>
      </c>
      <c r="X601" s="13" t="str">
        <f t="shared" si="31"/>
        <v/>
      </c>
    </row>
    <row r="602" spans="10:24" x14ac:dyDescent="0.25">
      <c r="J602" s="59" t="e">
        <f>+VLOOKUP($X602,Vector!$A:$P,4,0)-$A602</f>
        <v>#N/A</v>
      </c>
      <c r="K602" s="59" t="e">
        <f>+VLOOKUP($X602,Vector!$A:$P,2,0)</f>
        <v>#N/A</v>
      </c>
      <c r="L602" s="59" t="e">
        <f>VLOOKUP(VLOOKUP($X602,Vector!$A:$P,5,0),Catalogos!K:L,2,0)</f>
        <v>#N/A</v>
      </c>
      <c r="M602" s="55" t="str">
        <f>IFERROR(VLOOKUP($F602,Catalogos!$A:$B,2,0),"VII")</f>
        <v>VII</v>
      </c>
      <c r="N602" s="58" t="e">
        <f>VLOOKUP(MIN(IFERROR(VLOOKUP(T602,Catalogos!$F:$G,2,0),200),IFERROR(VLOOKUP(U602,Catalogos!$F:$G,2,0),200),IFERROR(VLOOKUP(V602,Catalogos!$F:$G,2,0),200),IFERROR(VLOOKUP(W602,Catalogos!$F:$G,2,0),200)),Catalogos!$G$30:$H$57,2,0)</f>
        <v>#N/A</v>
      </c>
      <c r="O602" s="55" t="e">
        <f>VLOOKUP($F602,Catalogos!$A:$C,3,0)</f>
        <v>#N/A</v>
      </c>
      <c r="P602" s="14" t="e">
        <f t="shared" si="28"/>
        <v>#N/A</v>
      </c>
      <c r="Q602" s="20">
        <f t="shared" si="29"/>
        <v>0</v>
      </c>
      <c r="R602" s="20" t="e">
        <f t="shared" si="30"/>
        <v>#N/A</v>
      </c>
      <c r="S602" s="20" t="s">
        <v>194</v>
      </c>
      <c r="T602" s="67" t="e">
        <f>VLOOKUP($X602,Vector!$A:$I,6,0)</f>
        <v>#N/A</v>
      </c>
      <c r="U602" s="67" t="e">
        <f>VLOOKUP($X602,Vector!$A:$I,7,0)</f>
        <v>#N/A</v>
      </c>
      <c r="V602" s="67" t="e">
        <f>VLOOKUP($X602,Vector!$A:$I,8,0)</f>
        <v>#N/A</v>
      </c>
      <c r="W602" s="67" t="e">
        <f>VLOOKUP($X602,Vector!$A:$I,9,0)</f>
        <v>#N/A</v>
      </c>
      <c r="X602" s="13" t="str">
        <f t="shared" si="31"/>
        <v/>
      </c>
    </row>
    <row r="603" spans="10:24" x14ac:dyDescent="0.25">
      <c r="J603" s="59" t="e">
        <f>+VLOOKUP($X603,Vector!$A:$P,4,0)-$A603</f>
        <v>#N/A</v>
      </c>
      <c r="K603" s="59" t="e">
        <f>+VLOOKUP($X603,Vector!$A:$P,2,0)</f>
        <v>#N/A</v>
      </c>
      <c r="L603" s="59" t="e">
        <f>VLOOKUP(VLOOKUP($X603,Vector!$A:$P,5,0),Catalogos!K:L,2,0)</f>
        <v>#N/A</v>
      </c>
      <c r="M603" s="55" t="str">
        <f>IFERROR(VLOOKUP($F603,Catalogos!$A:$B,2,0),"VII")</f>
        <v>VII</v>
      </c>
      <c r="N603" s="58" t="e">
        <f>VLOOKUP(MIN(IFERROR(VLOOKUP(T603,Catalogos!$F:$G,2,0),200),IFERROR(VLOOKUP(U603,Catalogos!$F:$G,2,0),200),IFERROR(VLOOKUP(V603,Catalogos!$F:$G,2,0),200),IFERROR(VLOOKUP(W603,Catalogos!$F:$G,2,0),200)),Catalogos!$G$30:$H$57,2,0)</f>
        <v>#N/A</v>
      </c>
      <c r="O603" s="55" t="e">
        <f>VLOOKUP($F603,Catalogos!$A:$C,3,0)</f>
        <v>#N/A</v>
      </c>
      <c r="P603" s="14" t="e">
        <f t="shared" si="28"/>
        <v>#N/A</v>
      </c>
      <c r="Q603" s="20">
        <f t="shared" si="29"/>
        <v>0</v>
      </c>
      <c r="R603" s="20" t="e">
        <f t="shared" si="30"/>
        <v>#N/A</v>
      </c>
      <c r="S603" s="20" t="s">
        <v>194</v>
      </c>
      <c r="T603" s="67" t="e">
        <f>VLOOKUP($X603,Vector!$A:$I,6,0)</f>
        <v>#N/A</v>
      </c>
      <c r="U603" s="67" t="e">
        <f>VLOOKUP($X603,Vector!$A:$I,7,0)</f>
        <v>#N/A</v>
      </c>
      <c r="V603" s="67" t="e">
        <f>VLOOKUP($X603,Vector!$A:$I,8,0)</f>
        <v>#N/A</v>
      </c>
      <c r="W603" s="67" t="e">
        <f>VLOOKUP($X603,Vector!$A:$I,9,0)</f>
        <v>#N/A</v>
      </c>
      <c r="X603" s="13" t="str">
        <f t="shared" si="31"/>
        <v/>
      </c>
    </row>
    <row r="604" spans="10:24" x14ac:dyDescent="0.25">
      <c r="J604" s="59" t="e">
        <f>+VLOOKUP($X604,Vector!$A:$P,4,0)-$A604</f>
        <v>#N/A</v>
      </c>
      <c r="K604" s="59" t="e">
        <f>+VLOOKUP($X604,Vector!$A:$P,2,0)</f>
        <v>#N/A</v>
      </c>
      <c r="L604" s="59" t="e">
        <f>VLOOKUP(VLOOKUP($X604,Vector!$A:$P,5,0),Catalogos!K:L,2,0)</f>
        <v>#N/A</v>
      </c>
      <c r="M604" s="55" t="str">
        <f>IFERROR(VLOOKUP($F604,Catalogos!$A:$B,2,0),"VII")</f>
        <v>VII</v>
      </c>
      <c r="N604" s="58" t="e">
        <f>VLOOKUP(MIN(IFERROR(VLOOKUP(T604,Catalogos!$F:$G,2,0),200),IFERROR(VLOOKUP(U604,Catalogos!$F:$G,2,0),200),IFERROR(VLOOKUP(V604,Catalogos!$F:$G,2,0),200),IFERROR(VLOOKUP(W604,Catalogos!$F:$G,2,0),200)),Catalogos!$G$30:$H$57,2,0)</f>
        <v>#N/A</v>
      </c>
      <c r="O604" s="55" t="e">
        <f>VLOOKUP($F604,Catalogos!$A:$C,3,0)</f>
        <v>#N/A</v>
      </c>
      <c r="P604" s="14" t="e">
        <f t="shared" si="28"/>
        <v>#N/A</v>
      </c>
      <c r="Q604" s="20">
        <f t="shared" si="29"/>
        <v>0</v>
      </c>
      <c r="R604" s="20" t="e">
        <f t="shared" si="30"/>
        <v>#N/A</v>
      </c>
      <c r="S604" s="20" t="s">
        <v>194</v>
      </c>
      <c r="T604" s="67" t="e">
        <f>VLOOKUP($X604,Vector!$A:$I,6,0)</f>
        <v>#N/A</v>
      </c>
      <c r="U604" s="67" t="e">
        <f>VLOOKUP($X604,Vector!$A:$I,7,0)</f>
        <v>#N/A</v>
      </c>
      <c r="V604" s="67" t="e">
        <f>VLOOKUP($X604,Vector!$A:$I,8,0)</f>
        <v>#N/A</v>
      </c>
      <c r="W604" s="67" t="e">
        <f>VLOOKUP($X604,Vector!$A:$I,9,0)</f>
        <v>#N/A</v>
      </c>
      <c r="X604" s="13" t="str">
        <f t="shared" si="31"/>
        <v/>
      </c>
    </row>
    <row r="605" spans="10:24" x14ac:dyDescent="0.25">
      <c r="J605" s="59" t="e">
        <f>+VLOOKUP($X605,Vector!$A:$P,4,0)-$A605</f>
        <v>#N/A</v>
      </c>
      <c r="K605" s="59" t="e">
        <f>+VLOOKUP($X605,Vector!$A:$P,2,0)</f>
        <v>#N/A</v>
      </c>
      <c r="L605" s="59" t="e">
        <f>VLOOKUP(VLOOKUP($X605,Vector!$A:$P,5,0),Catalogos!K:L,2,0)</f>
        <v>#N/A</v>
      </c>
      <c r="M605" s="55" t="str">
        <f>IFERROR(VLOOKUP($F605,Catalogos!$A:$B,2,0),"VII")</f>
        <v>VII</v>
      </c>
      <c r="N605" s="58" t="e">
        <f>VLOOKUP(MIN(IFERROR(VLOOKUP(T605,Catalogos!$F:$G,2,0),200),IFERROR(VLOOKUP(U605,Catalogos!$F:$G,2,0),200),IFERROR(VLOOKUP(V605,Catalogos!$F:$G,2,0),200),IFERROR(VLOOKUP(W605,Catalogos!$F:$G,2,0),200)),Catalogos!$G$30:$H$57,2,0)</f>
        <v>#N/A</v>
      </c>
      <c r="O605" s="55" t="e">
        <f>VLOOKUP($F605,Catalogos!$A:$C,3,0)</f>
        <v>#N/A</v>
      </c>
      <c r="P605" s="14" t="e">
        <f t="shared" si="28"/>
        <v>#N/A</v>
      </c>
      <c r="Q605" s="20">
        <f t="shared" si="29"/>
        <v>0</v>
      </c>
      <c r="R605" s="20" t="e">
        <f t="shared" si="30"/>
        <v>#N/A</v>
      </c>
      <c r="S605" s="20" t="s">
        <v>194</v>
      </c>
      <c r="T605" s="67" t="e">
        <f>VLOOKUP($X605,Vector!$A:$I,6,0)</f>
        <v>#N/A</v>
      </c>
      <c r="U605" s="67" t="e">
        <f>VLOOKUP($X605,Vector!$A:$I,7,0)</f>
        <v>#N/A</v>
      </c>
      <c r="V605" s="67" t="e">
        <f>VLOOKUP($X605,Vector!$A:$I,8,0)</f>
        <v>#N/A</v>
      </c>
      <c r="W605" s="67" t="e">
        <f>VLOOKUP($X605,Vector!$A:$I,9,0)</f>
        <v>#N/A</v>
      </c>
      <c r="X605" s="13" t="str">
        <f t="shared" si="31"/>
        <v/>
      </c>
    </row>
    <row r="606" spans="10:24" x14ac:dyDescent="0.25">
      <c r="J606" s="59" t="e">
        <f>+VLOOKUP($X606,Vector!$A:$P,4,0)-$A606</f>
        <v>#N/A</v>
      </c>
      <c r="K606" s="59" t="e">
        <f>+VLOOKUP($X606,Vector!$A:$P,2,0)</f>
        <v>#N/A</v>
      </c>
      <c r="L606" s="59" t="e">
        <f>VLOOKUP(VLOOKUP($X606,Vector!$A:$P,5,0),Catalogos!K:L,2,0)</f>
        <v>#N/A</v>
      </c>
      <c r="M606" s="55" t="str">
        <f>IFERROR(VLOOKUP($F606,Catalogos!$A:$B,2,0),"VII")</f>
        <v>VII</v>
      </c>
      <c r="N606" s="58" t="e">
        <f>VLOOKUP(MIN(IFERROR(VLOOKUP(T606,Catalogos!$F:$G,2,0),200),IFERROR(VLOOKUP(U606,Catalogos!$F:$G,2,0),200),IFERROR(VLOOKUP(V606,Catalogos!$F:$G,2,0),200),IFERROR(VLOOKUP(W606,Catalogos!$F:$G,2,0),200)),Catalogos!$G$30:$H$57,2,0)</f>
        <v>#N/A</v>
      </c>
      <c r="O606" s="55" t="e">
        <f>VLOOKUP($F606,Catalogos!$A:$C,3,0)</f>
        <v>#N/A</v>
      </c>
      <c r="P606" s="14" t="e">
        <f t="shared" si="28"/>
        <v>#N/A</v>
      </c>
      <c r="Q606" s="20">
        <f t="shared" si="29"/>
        <v>0</v>
      </c>
      <c r="R606" s="20" t="e">
        <f t="shared" si="30"/>
        <v>#N/A</v>
      </c>
      <c r="S606" s="20" t="s">
        <v>194</v>
      </c>
      <c r="T606" s="67" t="e">
        <f>VLOOKUP($X606,Vector!$A:$I,6,0)</f>
        <v>#N/A</v>
      </c>
      <c r="U606" s="67" t="e">
        <f>VLOOKUP($X606,Vector!$A:$I,7,0)</f>
        <v>#N/A</v>
      </c>
      <c r="V606" s="67" t="e">
        <f>VLOOKUP($X606,Vector!$A:$I,8,0)</f>
        <v>#N/A</v>
      </c>
      <c r="W606" s="67" t="e">
        <f>VLOOKUP($X606,Vector!$A:$I,9,0)</f>
        <v>#N/A</v>
      </c>
      <c r="X606" s="13" t="str">
        <f t="shared" si="31"/>
        <v/>
      </c>
    </row>
    <row r="607" spans="10:24" x14ac:dyDescent="0.25">
      <c r="J607" s="59" t="e">
        <f>+VLOOKUP($X607,Vector!$A:$P,4,0)-$A607</f>
        <v>#N/A</v>
      </c>
      <c r="K607" s="59" t="e">
        <f>+VLOOKUP($X607,Vector!$A:$P,2,0)</f>
        <v>#N/A</v>
      </c>
      <c r="L607" s="59" t="e">
        <f>VLOOKUP(VLOOKUP($X607,Vector!$A:$P,5,0),Catalogos!K:L,2,0)</f>
        <v>#N/A</v>
      </c>
      <c r="M607" s="55" t="str">
        <f>IFERROR(VLOOKUP($F607,Catalogos!$A:$B,2,0),"VII")</f>
        <v>VII</v>
      </c>
      <c r="N607" s="58" t="e">
        <f>VLOOKUP(MIN(IFERROR(VLOOKUP(T607,Catalogos!$F:$G,2,0),200),IFERROR(VLOOKUP(U607,Catalogos!$F:$G,2,0),200),IFERROR(VLOOKUP(V607,Catalogos!$F:$G,2,0),200),IFERROR(VLOOKUP(W607,Catalogos!$F:$G,2,0),200)),Catalogos!$G$30:$H$57,2,0)</f>
        <v>#N/A</v>
      </c>
      <c r="O607" s="55" t="e">
        <f>VLOOKUP($F607,Catalogos!$A:$C,3,0)</f>
        <v>#N/A</v>
      </c>
      <c r="P607" s="14" t="e">
        <f t="shared" si="28"/>
        <v>#N/A</v>
      </c>
      <c r="Q607" s="20">
        <f t="shared" si="29"/>
        <v>0</v>
      </c>
      <c r="R607" s="20" t="e">
        <f t="shared" si="30"/>
        <v>#N/A</v>
      </c>
      <c r="S607" s="20" t="s">
        <v>194</v>
      </c>
      <c r="T607" s="67" t="e">
        <f>VLOOKUP($X607,Vector!$A:$I,6,0)</f>
        <v>#N/A</v>
      </c>
      <c r="U607" s="67" t="e">
        <f>VLOOKUP($X607,Vector!$A:$I,7,0)</f>
        <v>#N/A</v>
      </c>
      <c r="V607" s="67" t="e">
        <f>VLOOKUP($X607,Vector!$A:$I,8,0)</f>
        <v>#N/A</v>
      </c>
      <c r="W607" s="67" t="e">
        <f>VLOOKUP($X607,Vector!$A:$I,9,0)</f>
        <v>#N/A</v>
      </c>
      <c r="X607" s="13" t="str">
        <f t="shared" si="31"/>
        <v/>
      </c>
    </row>
    <row r="608" spans="10:24" x14ac:dyDescent="0.25">
      <c r="J608" s="59" t="e">
        <f>+VLOOKUP($X608,Vector!$A:$P,4,0)-$A608</f>
        <v>#N/A</v>
      </c>
      <c r="K608" s="59" t="e">
        <f>+VLOOKUP($X608,Vector!$A:$P,2,0)</f>
        <v>#N/A</v>
      </c>
      <c r="L608" s="59" t="e">
        <f>VLOOKUP(VLOOKUP($X608,Vector!$A:$P,5,0),Catalogos!K:L,2,0)</f>
        <v>#N/A</v>
      </c>
      <c r="M608" s="55" t="str">
        <f>IFERROR(VLOOKUP($F608,Catalogos!$A:$B,2,0),"VII")</f>
        <v>VII</v>
      </c>
      <c r="N608" s="58" t="e">
        <f>VLOOKUP(MIN(IFERROR(VLOOKUP(T608,Catalogos!$F:$G,2,0),200),IFERROR(VLOOKUP(U608,Catalogos!$F:$G,2,0),200),IFERROR(VLOOKUP(V608,Catalogos!$F:$G,2,0),200),IFERROR(VLOOKUP(W608,Catalogos!$F:$G,2,0),200)),Catalogos!$G$30:$H$57,2,0)</f>
        <v>#N/A</v>
      </c>
      <c r="O608" s="55" t="e">
        <f>VLOOKUP($F608,Catalogos!$A:$C,3,0)</f>
        <v>#N/A</v>
      </c>
      <c r="P608" s="14" t="e">
        <f t="shared" si="28"/>
        <v>#N/A</v>
      </c>
      <c r="Q608" s="20">
        <f t="shared" si="29"/>
        <v>0</v>
      </c>
      <c r="R608" s="20" t="e">
        <f t="shared" si="30"/>
        <v>#N/A</v>
      </c>
      <c r="S608" s="20" t="s">
        <v>194</v>
      </c>
      <c r="T608" s="67" t="e">
        <f>VLOOKUP($X608,Vector!$A:$I,6,0)</f>
        <v>#N/A</v>
      </c>
      <c r="U608" s="67" t="e">
        <f>VLOOKUP($X608,Vector!$A:$I,7,0)</f>
        <v>#N/A</v>
      </c>
      <c r="V608" s="67" t="e">
        <f>VLOOKUP($X608,Vector!$A:$I,8,0)</f>
        <v>#N/A</v>
      </c>
      <c r="W608" s="67" t="e">
        <f>VLOOKUP($X608,Vector!$A:$I,9,0)</f>
        <v>#N/A</v>
      </c>
      <c r="X608" s="13" t="str">
        <f t="shared" si="31"/>
        <v/>
      </c>
    </row>
    <row r="609" spans="10:24" x14ac:dyDescent="0.25">
      <c r="J609" s="59" t="e">
        <f>+VLOOKUP($X609,Vector!$A:$P,4,0)-$A609</f>
        <v>#N/A</v>
      </c>
      <c r="K609" s="59" t="e">
        <f>+VLOOKUP($X609,Vector!$A:$P,2,0)</f>
        <v>#N/A</v>
      </c>
      <c r="L609" s="59" t="e">
        <f>VLOOKUP(VLOOKUP($X609,Vector!$A:$P,5,0),Catalogos!K:L,2,0)</f>
        <v>#N/A</v>
      </c>
      <c r="M609" s="55" t="str">
        <f>IFERROR(VLOOKUP($F609,Catalogos!$A:$B,2,0),"VII")</f>
        <v>VII</v>
      </c>
      <c r="N609" s="58" t="e">
        <f>VLOOKUP(MIN(IFERROR(VLOOKUP(T609,Catalogos!$F:$G,2,0),200),IFERROR(VLOOKUP(U609,Catalogos!$F:$G,2,0),200),IFERROR(VLOOKUP(V609,Catalogos!$F:$G,2,0),200),IFERROR(VLOOKUP(W609,Catalogos!$F:$G,2,0),200)),Catalogos!$G$30:$H$57,2,0)</f>
        <v>#N/A</v>
      </c>
      <c r="O609" s="55" t="e">
        <f>VLOOKUP($F609,Catalogos!$A:$C,3,0)</f>
        <v>#N/A</v>
      </c>
      <c r="P609" s="14" t="e">
        <f t="shared" si="28"/>
        <v>#N/A</v>
      </c>
      <c r="Q609" s="20">
        <f t="shared" si="29"/>
        <v>0</v>
      </c>
      <c r="R609" s="20" t="e">
        <f t="shared" si="30"/>
        <v>#N/A</v>
      </c>
      <c r="S609" s="20" t="s">
        <v>194</v>
      </c>
      <c r="T609" s="67" t="e">
        <f>VLOOKUP($X609,Vector!$A:$I,6,0)</f>
        <v>#N/A</v>
      </c>
      <c r="U609" s="67" t="e">
        <f>VLOOKUP($X609,Vector!$A:$I,7,0)</f>
        <v>#N/A</v>
      </c>
      <c r="V609" s="67" t="e">
        <f>VLOOKUP($X609,Vector!$A:$I,8,0)</f>
        <v>#N/A</v>
      </c>
      <c r="W609" s="67" t="e">
        <f>VLOOKUP($X609,Vector!$A:$I,9,0)</f>
        <v>#N/A</v>
      </c>
      <c r="X609" s="13" t="str">
        <f t="shared" si="31"/>
        <v/>
      </c>
    </row>
    <row r="610" spans="10:24" x14ac:dyDescent="0.25">
      <c r="J610" s="59" t="e">
        <f>+VLOOKUP($X610,Vector!$A:$P,4,0)-$A610</f>
        <v>#N/A</v>
      </c>
      <c r="K610" s="59" t="e">
        <f>+VLOOKUP($X610,Vector!$A:$P,2,0)</f>
        <v>#N/A</v>
      </c>
      <c r="L610" s="59" t="e">
        <f>VLOOKUP(VLOOKUP($X610,Vector!$A:$P,5,0),Catalogos!K:L,2,0)</f>
        <v>#N/A</v>
      </c>
      <c r="M610" s="55" t="str">
        <f>IFERROR(VLOOKUP($F610,Catalogos!$A:$B,2,0),"VII")</f>
        <v>VII</v>
      </c>
      <c r="N610" s="58" t="e">
        <f>VLOOKUP(MIN(IFERROR(VLOOKUP(T610,Catalogos!$F:$G,2,0),200),IFERROR(VLOOKUP(U610,Catalogos!$F:$G,2,0),200),IFERROR(VLOOKUP(V610,Catalogos!$F:$G,2,0),200),IFERROR(VLOOKUP(W610,Catalogos!$F:$G,2,0),200)),Catalogos!$G$30:$H$57,2,0)</f>
        <v>#N/A</v>
      </c>
      <c r="O610" s="55" t="e">
        <f>VLOOKUP($F610,Catalogos!$A:$C,3,0)</f>
        <v>#N/A</v>
      </c>
      <c r="P610" s="14" t="e">
        <f t="shared" si="28"/>
        <v>#N/A</v>
      </c>
      <c r="Q610" s="20">
        <f t="shared" si="29"/>
        <v>0</v>
      </c>
      <c r="R610" s="20" t="e">
        <f t="shared" si="30"/>
        <v>#N/A</v>
      </c>
      <c r="S610" s="20" t="s">
        <v>194</v>
      </c>
      <c r="T610" s="67" t="e">
        <f>VLOOKUP($X610,Vector!$A:$I,6,0)</f>
        <v>#N/A</v>
      </c>
      <c r="U610" s="67" t="e">
        <f>VLOOKUP($X610,Vector!$A:$I,7,0)</f>
        <v>#N/A</v>
      </c>
      <c r="V610" s="67" t="e">
        <f>VLOOKUP($X610,Vector!$A:$I,8,0)</f>
        <v>#N/A</v>
      </c>
      <c r="W610" s="67" t="e">
        <f>VLOOKUP($X610,Vector!$A:$I,9,0)</f>
        <v>#N/A</v>
      </c>
      <c r="X610" s="13" t="str">
        <f t="shared" si="31"/>
        <v/>
      </c>
    </row>
    <row r="611" spans="10:24" x14ac:dyDescent="0.25">
      <c r="J611" s="59" t="e">
        <f>+VLOOKUP($X611,Vector!$A:$P,4,0)-$A611</f>
        <v>#N/A</v>
      </c>
      <c r="K611" s="59" t="e">
        <f>+VLOOKUP($X611,Vector!$A:$P,2,0)</f>
        <v>#N/A</v>
      </c>
      <c r="L611" s="59" t="e">
        <f>VLOOKUP(VLOOKUP($X611,Vector!$A:$P,5,0),Catalogos!K:L,2,0)</f>
        <v>#N/A</v>
      </c>
      <c r="M611" s="55" t="str">
        <f>IFERROR(VLOOKUP($F611,Catalogos!$A:$B,2,0),"VII")</f>
        <v>VII</v>
      </c>
      <c r="N611" s="58" t="e">
        <f>VLOOKUP(MIN(IFERROR(VLOOKUP(T611,Catalogos!$F:$G,2,0),200),IFERROR(VLOOKUP(U611,Catalogos!$F:$G,2,0),200),IFERROR(VLOOKUP(V611,Catalogos!$F:$G,2,0),200),IFERROR(VLOOKUP(W611,Catalogos!$F:$G,2,0),200)),Catalogos!$G$30:$H$57,2,0)</f>
        <v>#N/A</v>
      </c>
      <c r="O611" s="55" t="e">
        <f>VLOOKUP($F611,Catalogos!$A:$C,3,0)</f>
        <v>#N/A</v>
      </c>
      <c r="P611" s="14" t="e">
        <f t="shared" si="28"/>
        <v>#N/A</v>
      </c>
      <c r="Q611" s="20">
        <f t="shared" si="29"/>
        <v>0</v>
      </c>
      <c r="R611" s="20" t="e">
        <f t="shared" si="30"/>
        <v>#N/A</v>
      </c>
      <c r="S611" s="20" t="s">
        <v>194</v>
      </c>
      <c r="T611" s="67" t="e">
        <f>VLOOKUP($X611,Vector!$A:$I,6,0)</f>
        <v>#N/A</v>
      </c>
      <c r="U611" s="67" t="e">
        <f>VLOOKUP($X611,Vector!$A:$I,7,0)</f>
        <v>#N/A</v>
      </c>
      <c r="V611" s="67" t="e">
        <f>VLOOKUP($X611,Vector!$A:$I,8,0)</f>
        <v>#N/A</v>
      </c>
      <c r="W611" s="67" t="e">
        <f>VLOOKUP($X611,Vector!$A:$I,9,0)</f>
        <v>#N/A</v>
      </c>
      <c r="X611" s="13" t="str">
        <f t="shared" si="31"/>
        <v/>
      </c>
    </row>
    <row r="612" spans="10:24" x14ac:dyDescent="0.25">
      <c r="J612" s="59" t="e">
        <f>+VLOOKUP($X612,Vector!$A:$P,4,0)-$A612</f>
        <v>#N/A</v>
      </c>
      <c r="K612" s="59" t="e">
        <f>+VLOOKUP($X612,Vector!$A:$P,2,0)</f>
        <v>#N/A</v>
      </c>
      <c r="L612" s="59" t="e">
        <f>VLOOKUP(VLOOKUP($X612,Vector!$A:$P,5,0),Catalogos!K:L,2,0)</f>
        <v>#N/A</v>
      </c>
      <c r="M612" s="55" t="str">
        <f>IFERROR(VLOOKUP($F612,Catalogos!$A:$B,2,0),"VII")</f>
        <v>VII</v>
      </c>
      <c r="N612" s="58" t="e">
        <f>VLOOKUP(MIN(IFERROR(VLOOKUP(T612,Catalogos!$F:$G,2,0),200),IFERROR(VLOOKUP(U612,Catalogos!$F:$G,2,0),200),IFERROR(VLOOKUP(V612,Catalogos!$F:$G,2,0),200),IFERROR(VLOOKUP(W612,Catalogos!$F:$G,2,0),200)),Catalogos!$G$30:$H$57,2,0)</f>
        <v>#N/A</v>
      </c>
      <c r="O612" s="55" t="e">
        <f>VLOOKUP($F612,Catalogos!$A:$C,3,0)</f>
        <v>#N/A</v>
      </c>
      <c r="P612" s="14" t="e">
        <f t="shared" si="28"/>
        <v>#N/A</v>
      </c>
      <c r="Q612" s="20">
        <f t="shared" si="29"/>
        <v>0</v>
      </c>
      <c r="R612" s="20" t="e">
        <f t="shared" si="30"/>
        <v>#N/A</v>
      </c>
      <c r="S612" s="20" t="s">
        <v>194</v>
      </c>
      <c r="T612" s="67" t="e">
        <f>VLOOKUP($X612,Vector!$A:$I,6,0)</f>
        <v>#N/A</v>
      </c>
      <c r="U612" s="67" t="e">
        <f>VLOOKUP($X612,Vector!$A:$I,7,0)</f>
        <v>#N/A</v>
      </c>
      <c r="V612" s="67" t="e">
        <f>VLOOKUP($X612,Vector!$A:$I,8,0)</f>
        <v>#N/A</v>
      </c>
      <c r="W612" s="67" t="e">
        <f>VLOOKUP($X612,Vector!$A:$I,9,0)</f>
        <v>#N/A</v>
      </c>
      <c r="X612" s="13" t="str">
        <f t="shared" si="31"/>
        <v/>
      </c>
    </row>
    <row r="613" spans="10:24" x14ac:dyDescent="0.25">
      <c r="J613" s="59" t="e">
        <f>+VLOOKUP($X613,Vector!$A:$P,4,0)-$A613</f>
        <v>#N/A</v>
      </c>
      <c r="K613" s="59" t="e">
        <f>+VLOOKUP($X613,Vector!$A:$P,2,0)</f>
        <v>#N/A</v>
      </c>
      <c r="L613" s="59" t="e">
        <f>VLOOKUP(VLOOKUP($X613,Vector!$A:$P,5,0),Catalogos!K:L,2,0)</f>
        <v>#N/A</v>
      </c>
      <c r="M613" s="55" t="str">
        <f>IFERROR(VLOOKUP($F613,Catalogos!$A:$B,2,0),"VII")</f>
        <v>VII</v>
      </c>
      <c r="N613" s="58" t="e">
        <f>VLOOKUP(MIN(IFERROR(VLOOKUP(T613,Catalogos!$F:$G,2,0),200),IFERROR(VLOOKUP(U613,Catalogos!$F:$G,2,0),200),IFERROR(VLOOKUP(V613,Catalogos!$F:$G,2,0),200),IFERROR(VLOOKUP(W613,Catalogos!$F:$G,2,0),200)),Catalogos!$G$30:$H$57,2,0)</f>
        <v>#N/A</v>
      </c>
      <c r="O613" s="55" t="e">
        <f>VLOOKUP($F613,Catalogos!$A:$C,3,0)</f>
        <v>#N/A</v>
      </c>
      <c r="P613" s="14" t="e">
        <f t="shared" si="28"/>
        <v>#N/A</v>
      </c>
      <c r="Q613" s="20">
        <f t="shared" si="29"/>
        <v>0</v>
      </c>
      <c r="R613" s="20" t="e">
        <f t="shared" si="30"/>
        <v>#N/A</v>
      </c>
      <c r="S613" s="20" t="s">
        <v>194</v>
      </c>
      <c r="T613" s="67" t="e">
        <f>VLOOKUP($X613,Vector!$A:$I,6,0)</f>
        <v>#N/A</v>
      </c>
      <c r="U613" s="67" t="e">
        <f>VLOOKUP($X613,Vector!$A:$I,7,0)</f>
        <v>#N/A</v>
      </c>
      <c r="V613" s="67" t="e">
        <f>VLOOKUP($X613,Vector!$A:$I,8,0)</f>
        <v>#N/A</v>
      </c>
      <c r="W613" s="67" t="e">
        <f>VLOOKUP($X613,Vector!$A:$I,9,0)</f>
        <v>#N/A</v>
      </c>
      <c r="X613" s="13" t="str">
        <f t="shared" si="31"/>
        <v/>
      </c>
    </row>
    <row r="614" spans="10:24" x14ac:dyDescent="0.25">
      <c r="J614" s="59" t="e">
        <f>+VLOOKUP($X614,Vector!$A:$P,4,0)-$A614</f>
        <v>#N/A</v>
      </c>
      <c r="K614" s="59" t="e">
        <f>+VLOOKUP($X614,Vector!$A:$P,2,0)</f>
        <v>#N/A</v>
      </c>
      <c r="L614" s="59" t="e">
        <f>VLOOKUP(VLOOKUP($X614,Vector!$A:$P,5,0),Catalogos!K:L,2,0)</f>
        <v>#N/A</v>
      </c>
      <c r="M614" s="55" t="str">
        <f>IFERROR(VLOOKUP($F614,Catalogos!$A:$B,2,0),"VII")</f>
        <v>VII</v>
      </c>
      <c r="N614" s="58" t="e">
        <f>VLOOKUP(MIN(IFERROR(VLOOKUP(T614,Catalogos!$F:$G,2,0),200),IFERROR(VLOOKUP(U614,Catalogos!$F:$G,2,0),200),IFERROR(VLOOKUP(V614,Catalogos!$F:$G,2,0),200),IFERROR(VLOOKUP(W614,Catalogos!$F:$G,2,0),200)),Catalogos!$G$30:$H$57,2,0)</f>
        <v>#N/A</v>
      </c>
      <c r="O614" s="55" t="e">
        <f>VLOOKUP($F614,Catalogos!$A:$C,3,0)</f>
        <v>#N/A</v>
      </c>
      <c r="P614" s="14" t="e">
        <f t="shared" si="28"/>
        <v>#N/A</v>
      </c>
      <c r="Q614" s="20">
        <f t="shared" si="29"/>
        <v>0</v>
      </c>
      <c r="R614" s="20" t="e">
        <f t="shared" si="30"/>
        <v>#N/A</v>
      </c>
      <c r="S614" s="20" t="s">
        <v>194</v>
      </c>
      <c r="T614" s="67" t="e">
        <f>VLOOKUP($X614,Vector!$A:$I,6,0)</f>
        <v>#N/A</v>
      </c>
      <c r="U614" s="67" t="e">
        <f>VLOOKUP($X614,Vector!$A:$I,7,0)</f>
        <v>#N/A</v>
      </c>
      <c r="V614" s="67" t="e">
        <f>VLOOKUP($X614,Vector!$A:$I,8,0)</f>
        <v>#N/A</v>
      </c>
      <c r="W614" s="67" t="e">
        <f>VLOOKUP($X614,Vector!$A:$I,9,0)</f>
        <v>#N/A</v>
      </c>
      <c r="X614" s="13" t="str">
        <f t="shared" si="31"/>
        <v/>
      </c>
    </row>
    <row r="615" spans="10:24" x14ac:dyDescent="0.25">
      <c r="J615" s="59" t="e">
        <f>+VLOOKUP($X615,Vector!$A:$P,4,0)-$A615</f>
        <v>#N/A</v>
      </c>
      <c r="K615" s="59" t="e">
        <f>+VLOOKUP($X615,Vector!$A:$P,2,0)</f>
        <v>#N/A</v>
      </c>
      <c r="L615" s="59" t="e">
        <f>VLOOKUP(VLOOKUP($X615,Vector!$A:$P,5,0),Catalogos!K:L,2,0)</f>
        <v>#N/A</v>
      </c>
      <c r="M615" s="55" t="str">
        <f>IFERROR(VLOOKUP($F615,Catalogos!$A:$B,2,0),"VII")</f>
        <v>VII</v>
      </c>
      <c r="N615" s="58" t="e">
        <f>VLOOKUP(MIN(IFERROR(VLOOKUP(T615,Catalogos!$F:$G,2,0),200),IFERROR(VLOOKUP(U615,Catalogos!$F:$G,2,0),200),IFERROR(VLOOKUP(V615,Catalogos!$F:$G,2,0),200),IFERROR(VLOOKUP(W615,Catalogos!$F:$G,2,0),200)),Catalogos!$G$30:$H$57,2,0)</f>
        <v>#N/A</v>
      </c>
      <c r="O615" s="55" t="e">
        <f>VLOOKUP($F615,Catalogos!$A:$C,3,0)</f>
        <v>#N/A</v>
      </c>
      <c r="P615" s="14" t="e">
        <f t="shared" si="28"/>
        <v>#N/A</v>
      </c>
      <c r="Q615" s="20">
        <f t="shared" si="29"/>
        <v>0</v>
      </c>
      <c r="R615" s="20" t="e">
        <f t="shared" si="30"/>
        <v>#N/A</v>
      </c>
      <c r="S615" s="20" t="s">
        <v>194</v>
      </c>
      <c r="T615" s="67" t="e">
        <f>VLOOKUP($X615,Vector!$A:$I,6,0)</f>
        <v>#N/A</v>
      </c>
      <c r="U615" s="67" t="e">
        <f>VLOOKUP($X615,Vector!$A:$I,7,0)</f>
        <v>#N/A</v>
      </c>
      <c r="V615" s="67" t="e">
        <f>VLOOKUP($X615,Vector!$A:$I,8,0)</f>
        <v>#N/A</v>
      </c>
      <c r="W615" s="67" t="e">
        <f>VLOOKUP($X615,Vector!$A:$I,9,0)</f>
        <v>#N/A</v>
      </c>
      <c r="X615" s="13" t="str">
        <f t="shared" si="31"/>
        <v/>
      </c>
    </row>
    <row r="616" spans="10:24" x14ac:dyDescent="0.25">
      <c r="J616" s="59" t="e">
        <f>+VLOOKUP($X616,Vector!$A:$P,4,0)-$A616</f>
        <v>#N/A</v>
      </c>
      <c r="K616" s="59" t="e">
        <f>+VLOOKUP($X616,Vector!$A:$P,2,0)</f>
        <v>#N/A</v>
      </c>
      <c r="L616" s="59" t="e">
        <f>VLOOKUP(VLOOKUP($X616,Vector!$A:$P,5,0),Catalogos!K:L,2,0)</f>
        <v>#N/A</v>
      </c>
      <c r="M616" s="55" t="str">
        <f>IFERROR(VLOOKUP($F616,Catalogos!$A:$B,2,0),"VII")</f>
        <v>VII</v>
      </c>
      <c r="N616" s="58" t="e">
        <f>VLOOKUP(MIN(IFERROR(VLOOKUP(T616,Catalogos!$F:$G,2,0),200),IFERROR(VLOOKUP(U616,Catalogos!$F:$G,2,0),200),IFERROR(VLOOKUP(V616,Catalogos!$F:$G,2,0),200),IFERROR(VLOOKUP(W616,Catalogos!$F:$G,2,0),200)),Catalogos!$G$30:$H$57,2,0)</f>
        <v>#N/A</v>
      </c>
      <c r="O616" s="55" t="e">
        <f>VLOOKUP($F616,Catalogos!$A:$C,3,0)</f>
        <v>#N/A</v>
      </c>
      <c r="P616" s="14" t="e">
        <f t="shared" si="28"/>
        <v>#N/A</v>
      </c>
      <c r="Q616" s="20">
        <f t="shared" si="29"/>
        <v>0</v>
      </c>
      <c r="R616" s="20" t="e">
        <f t="shared" si="30"/>
        <v>#N/A</v>
      </c>
      <c r="S616" s="20" t="s">
        <v>194</v>
      </c>
      <c r="T616" s="67" t="e">
        <f>VLOOKUP($X616,Vector!$A:$I,6,0)</f>
        <v>#N/A</v>
      </c>
      <c r="U616" s="67" t="e">
        <f>VLOOKUP($X616,Vector!$A:$I,7,0)</f>
        <v>#N/A</v>
      </c>
      <c r="V616" s="67" t="e">
        <f>VLOOKUP($X616,Vector!$A:$I,8,0)</f>
        <v>#N/A</v>
      </c>
      <c r="W616" s="67" t="e">
        <f>VLOOKUP($X616,Vector!$A:$I,9,0)</f>
        <v>#N/A</v>
      </c>
      <c r="X616" s="13" t="str">
        <f t="shared" si="31"/>
        <v/>
      </c>
    </row>
    <row r="617" spans="10:24" x14ac:dyDescent="0.25">
      <c r="J617" s="59" t="e">
        <f>+VLOOKUP($X617,Vector!$A:$P,4,0)-$A617</f>
        <v>#N/A</v>
      </c>
      <c r="K617" s="59" t="e">
        <f>+VLOOKUP($X617,Vector!$A:$P,2,0)</f>
        <v>#N/A</v>
      </c>
      <c r="L617" s="59" t="e">
        <f>VLOOKUP(VLOOKUP($X617,Vector!$A:$P,5,0),Catalogos!K:L,2,0)</f>
        <v>#N/A</v>
      </c>
      <c r="M617" s="55" t="str">
        <f>IFERROR(VLOOKUP($F617,Catalogos!$A:$B,2,0),"VII")</f>
        <v>VII</v>
      </c>
      <c r="N617" s="58" t="e">
        <f>VLOOKUP(MIN(IFERROR(VLOOKUP(T617,Catalogos!$F:$G,2,0),200),IFERROR(VLOOKUP(U617,Catalogos!$F:$G,2,0),200),IFERROR(VLOOKUP(V617,Catalogos!$F:$G,2,0),200),IFERROR(VLOOKUP(W617,Catalogos!$F:$G,2,0),200)),Catalogos!$G$30:$H$57,2,0)</f>
        <v>#N/A</v>
      </c>
      <c r="O617" s="55" t="e">
        <f>VLOOKUP($F617,Catalogos!$A:$C,3,0)</f>
        <v>#N/A</v>
      </c>
      <c r="P617" s="14" t="e">
        <f t="shared" si="28"/>
        <v>#N/A</v>
      </c>
      <c r="Q617" s="20">
        <f t="shared" si="29"/>
        <v>0</v>
      </c>
      <c r="R617" s="20" t="e">
        <f t="shared" si="30"/>
        <v>#N/A</v>
      </c>
      <c r="S617" s="20" t="s">
        <v>194</v>
      </c>
      <c r="T617" s="67" t="e">
        <f>VLOOKUP($X617,Vector!$A:$I,6,0)</f>
        <v>#N/A</v>
      </c>
      <c r="U617" s="67" t="e">
        <f>VLOOKUP($X617,Vector!$A:$I,7,0)</f>
        <v>#N/A</v>
      </c>
      <c r="V617" s="67" t="e">
        <f>VLOOKUP($X617,Vector!$A:$I,8,0)</f>
        <v>#N/A</v>
      </c>
      <c r="W617" s="67" t="e">
        <f>VLOOKUP($X617,Vector!$A:$I,9,0)</f>
        <v>#N/A</v>
      </c>
      <c r="X617" s="13" t="str">
        <f t="shared" si="31"/>
        <v/>
      </c>
    </row>
    <row r="618" spans="10:24" x14ac:dyDescent="0.25">
      <c r="J618" s="59" t="e">
        <f>+VLOOKUP($X618,Vector!$A:$P,4,0)-$A618</f>
        <v>#N/A</v>
      </c>
      <c r="K618" s="59" t="e">
        <f>+VLOOKUP($X618,Vector!$A:$P,2,0)</f>
        <v>#N/A</v>
      </c>
      <c r="L618" s="59" t="e">
        <f>VLOOKUP(VLOOKUP($X618,Vector!$A:$P,5,0),Catalogos!K:L,2,0)</f>
        <v>#N/A</v>
      </c>
      <c r="M618" s="55" t="str">
        <f>IFERROR(VLOOKUP($F618,Catalogos!$A:$B,2,0),"VII")</f>
        <v>VII</v>
      </c>
      <c r="N618" s="58" t="e">
        <f>VLOOKUP(MIN(IFERROR(VLOOKUP(T618,Catalogos!$F:$G,2,0),200),IFERROR(VLOOKUP(U618,Catalogos!$F:$G,2,0),200),IFERROR(VLOOKUP(V618,Catalogos!$F:$G,2,0),200),IFERROR(VLOOKUP(W618,Catalogos!$F:$G,2,0),200)),Catalogos!$G$30:$H$57,2,0)</f>
        <v>#N/A</v>
      </c>
      <c r="O618" s="55" t="e">
        <f>VLOOKUP($F618,Catalogos!$A:$C,3,0)</f>
        <v>#N/A</v>
      </c>
      <c r="P618" s="14" t="e">
        <f t="shared" si="28"/>
        <v>#N/A</v>
      </c>
      <c r="Q618" s="20">
        <f t="shared" si="29"/>
        <v>0</v>
      </c>
      <c r="R618" s="20" t="e">
        <f t="shared" si="30"/>
        <v>#N/A</v>
      </c>
      <c r="S618" s="20" t="s">
        <v>194</v>
      </c>
      <c r="T618" s="67" t="e">
        <f>VLOOKUP($X618,Vector!$A:$I,6,0)</f>
        <v>#N/A</v>
      </c>
      <c r="U618" s="67" t="e">
        <f>VLOOKUP($X618,Vector!$A:$I,7,0)</f>
        <v>#N/A</v>
      </c>
      <c r="V618" s="67" t="e">
        <f>VLOOKUP($X618,Vector!$A:$I,8,0)</f>
        <v>#N/A</v>
      </c>
      <c r="W618" s="67" t="e">
        <f>VLOOKUP($X618,Vector!$A:$I,9,0)</f>
        <v>#N/A</v>
      </c>
      <c r="X618" s="13" t="str">
        <f t="shared" si="31"/>
        <v/>
      </c>
    </row>
    <row r="619" spans="10:24" x14ac:dyDescent="0.25">
      <c r="J619" s="59" t="e">
        <f>+VLOOKUP($X619,Vector!$A:$P,4,0)-$A619</f>
        <v>#N/A</v>
      </c>
      <c r="K619" s="59" t="e">
        <f>+VLOOKUP($X619,Vector!$A:$P,2,0)</f>
        <v>#N/A</v>
      </c>
      <c r="L619" s="59" t="e">
        <f>VLOOKUP(VLOOKUP($X619,Vector!$A:$P,5,0),Catalogos!K:L,2,0)</f>
        <v>#N/A</v>
      </c>
      <c r="M619" s="55" t="str">
        <f>IFERROR(VLOOKUP($F619,Catalogos!$A:$B,2,0),"VII")</f>
        <v>VII</v>
      </c>
      <c r="N619" s="58" t="e">
        <f>VLOOKUP(MIN(IFERROR(VLOOKUP(T619,Catalogos!$F:$G,2,0),200),IFERROR(VLOOKUP(U619,Catalogos!$F:$G,2,0),200),IFERROR(VLOOKUP(V619,Catalogos!$F:$G,2,0),200),IFERROR(VLOOKUP(W619,Catalogos!$F:$G,2,0),200)),Catalogos!$G$30:$H$57,2,0)</f>
        <v>#N/A</v>
      </c>
      <c r="O619" s="55" t="e">
        <f>VLOOKUP($F619,Catalogos!$A:$C,3,0)</f>
        <v>#N/A</v>
      </c>
      <c r="P619" s="14" t="e">
        <f t="shared" si="28"/>
        <v>#N/A</v>
      </c>
      <c r="Q619" s="20">
        <f t="shared" si="29"/>
        <v>0</v>
      </c>
      <c r="R619" s="20" t="e">
        <f t="shared" si="30"/>
        <v>#N/A</v>
      </c>
      <c r="S619" s="20" t="s">
        <v>194</v>
      </c>
      <c r="T619" s="67" t="e">
        <f>VLOOKUP($X619,Vector!$A:$I,6,0)</f>
        <v>#N/A</v>
      </c>
      <c r="U619" s="67" t="e">
        <f>VLOOKUP($X619,Vector!$A:$I,7,0)</f>
        <v>#N/A</v>
      </c>
      <c r="V619" s="67" t="e">
        <f>VLOOKUP($X619,Vector!$A:$I,8,0)</f>
        <v>#N/A</v>
      </c>
      <c r="W619" s="67" t="e">
        <f>VLOOKUP($X619,Vector!$A:$I,9,0)</f>
        <v>#N/A</v>
      </c>
      <c r="X619" s="13" t="str">
        <f t="shared" si="31"/>
        <v/>
      </c>
    </row>
    <row r="620" spans="10:24" x14ac:dyDescent="0.25">
      <c r="J620" s="59" t="e">
        <f>+VLOOKUP($X620,Vector!$A:$P,4,0)-$A620</f>
        <v>#N/A</v>
      </c>
      <c r="K620" s="59" t="e">
        <f>+VLOOKUP($X620,Vector!$A:$P,2,0)</f>
        <v>#N/A</v>
      </c>
      <c r="L620" s="59" t="e">
        <f>VLOOKUP(VLOOKUP($X620,Vector!$A:$P,5,0),Catalogos!K:L,2,0)</f>
        <v>#N/A</v>
      </c>
      <c r="M620" s="55" t="str">
        <f>IFERROR(VLOOKUP($F620,Catalogos!$A:$B,2,0),"VII")</f>
        <v>VII</v>
      </c>
      <c r="N620" s="58" t="e">
        <f>VLOOKUP(MIN(IFERROR(VLOOKUP(T620,Catalogos!$F:$G,2,0),200),IFERROR(VLOOKUP(U620,Catalogos!$F:$G,2,0),200),IFERROR(VLOOKUP(V620,Catalogos!$F:$G,2,0),200),IFERROR(VLOOKUP(W620,Catalogos!$F:$G,2,0),200)),Catalogos!$G$30:$H$57,2,0)</f>
        <v>#N/A</v>
      </c>
      <c r="O620" s="55" t="e">
        <f>VLOOKUP($F620,Catalogos!$A:$C,3,0)</f>
        <v>#N/A</v>
      </c>
      <c r="P620" s="14" t="e">
        <f t="shared" si="28"/>
        <v>#N/A</v>
      </c>
      <c r="Q620" s="20">
        <f t="shared" si="29"/>
        <v>0</v>
      </c>
      <c r="R620" s="20" t="e">
        <f t="shared" si="30"/>
        <v>#N/A</v>
      </c>
      <c r="S620" s="20" t="s">
        <v>194</v>
      </c>
      <c r="T620" s="67" t="e">
        <f>VLOOKUP($X620,Vector!$A:$I,6,0)</f>
        <v>#N/A</v>
      </c>
      <c r="U620" s="67" t="e">
        <f>VLOOKUP($X620,Vector!$A:$I,7,0)</f>
        <v>#N/A</v>
      </c>
      <c r="V620" s="67" t="e">
        <f>VLOOKUP($X620,Vector!$A:$I,8,0)</f>
        <v>#N/A</v>
      </c>
      <c r="W620" s="67" t="e">
        <f>VLOOKUP($X620,Vector!$A:$I,9,0)</f>
        <v>#N/A</v>
      </c>
      <c r="X620" s="13" t="str">
        <f t="shared" si="31"/>
        <v/>
      </c>
    </row>
    <row r="621" spans="10:24" x14ac:dyDescent="0.25">
      <c r="J621" s="59" t="e">
        <f>+VLOOKUP($X621,Vector!$A:$P,4,0)-$A621</f>
        <v>#N/A</v>
      </c>
      <c r="K621" s="59" t="e">
        <f>+VLOOKUP($X621,Vector!$A:$P,2,0)</f>
        <v>#N/A</v>
      </c>
      <c r="L621" s="59" t="e">
        <f>VLOOKUP(VLOOKUP($X621,Vector!$A:$P,5,0),Catalogos!K:L,2,0)</f>
        <v>#N/A</v>
      </c>
      <c r="M621" s="55" t="str">
        <f>IFERROR(VLOOKUP($F621,Catalogos!$A:$B,2,0),"VII")</f>
        <v>VII</v>
      </c>
      <c r="N621" s="58" t="e">
        <f>VLOOKUP(MIN(IFERROR(VLOOKUP(T621,Catalogos!$F:$G,2,0),200),IFERROR(VLOOKUP(U621,Catalogos!$F:$G,2,0),200),IFERROR(VLOOKUP(V621,Catalogos!$F:$G,2,0),200),IFERROR(VLOOKUP(W621,Catalogos!$F:$G,2,0),200)),Catalogos!$G$30:$H$57,2,0)</f>
        <v>#N/A</v>
      </c>
      <c r="O621" s="55" t="e">
        <f>VLOOKUP($F621,Catalogos!$A:$C,3,0)</f>
        <v>#N/A</v>
      </c>
      <c r="P621" s="14" t="e">
        <f t="shared" si="28"/>
        <v>#N/A</v>
      </c>
      <c r="Q621" s="20">
        <f t="shared" si="29"/>
        <v>0</v>
      </c>
      <c r="R621" s="20" t="e">
        <f t="shared" si="30"/>
        <v>#N/A</v>
      </c>
      <c r="S621" s="20" t="s">
        <v>194</v>
      </c>
      <c r="T621" s="67" t="e">
        <f>VLOOKUP($X621,Vector!$A:$I,6,0)</f>
        <v>#N/A</v>
      </c>
      <c r="U621" s="67" t="e">
        <f>VLOOKUP($X621,Vector!$A:$I,7,0)</f>
        <v>#N/A</v>
      </c>
      <c r="V621" s="67" t="e">
        <f>VLOOKUP($X621,Vector!$A:$I,8,0)</f>
        <v>#N/A</v>
      </c>
      <c r="W621" s="67" t="e">
        <f>VLOOKUP($X621,Vector!$A:$I,9,0)</f>
        <v>#N/A</v>
      </c>
      <c r="X621" s="13" t="str">
        <f t="shared" si="31"/>
        <v/>
      </c>
    </row>
    <row r="622" spans="10:24" x14ac:dyDescent="0.25">
      <c r="J622" s="59" t="e">
        <f>+VLOOKUP($X622,Vector!$A:$P,4,0)-$A622</f>
        <v>#N/A</v>
      </c>
      <c r="K622" s="59" t="e">
        <f>+VLOOKUP($X622,Vector!$A:$P,2,0)</f>
        <v>#N/A</v>
      </c>
      <c r="L622" s="59" t="e">
        <f>VLOOKUP(VLOOKUP($X622,Vector!$A:$P,5,0),Catalogos!K:L,2,0)</f>
        <v>#N/A</v>
      </c>
      <c r="M622" s="55" t="str">
        <f>IFERROR(VLOOKUP($F622,Catalogos!$A:$B,2,0),"VII")</f>
        <v>VII</v>
      </c>
      <c r="N622" s="58" t="e">
        <f>VLOOKUP(MIN(IFERROR(VLOOKUP(T622,Catalogos!$F:$G,2,0),200),IFERROR(VLOOKUP(U622,Catalogos!$F:$G,2,0),200),IFERROR(VLOOKUP(V622,Catalogos!$F:$G,2,0),200),IFERROR(VLOOKUP(W622,Catalogos!$F:$G,2,0),200)),Catalogos!$G$30:$H$57,2,0)</f>
        <v>#N/A</v>
      </c>
      <c r="O622" s="55" t="e">
        <f>VLOOKUP($F622,Catalogos!$A:$C,3,0)</f>
        <v>#N/A</v>
      </c>
      <c r="P622" s="14" t="e">
        <f t="shared" si="28"/>
        <v>#N/A</v>
      </c>
      <c r="Q622" s="20">
        <f t="shared" si="29"/>
        <v>0</v>
      </c>
      <c r="R622" s="20" t="e">
        <f t="shared" si="30"/>
        <v>#N/A</v>
      </c>
      <c r="S622" s="20" t="s">
        <v>194</v>
      </c>
      <c r="T622" s="67" t="e">
        <f>VLOOKUP($X622,Vector!$A:$I,6,0)</f>
        <v>#N/A</v>
      </c>
      <c r="U622" s="67" t="e">
        <f>VLOOKUP($X622,Vector!$A:$I,7,0)</f>
        <v>#N/A</v>
      </c>
      <c r="V622" s="67" t="e">
        <f>VLOOKUP($X622,Vector!$A:$I,8,0)</f>
        <v>#N/A</v>
      </c>
      <c r="W622" s="67" t="e">
        <f>VLOOKUP($X622,Vector!$A:$I,9,0)</f>
        <v>#N/A</v>
      </c>
      <c r="X622" s="13" t="str">
        <f t="shared" si="31"/>
        <v/>
      </c>
    </row>
    <row r="623" spans="10:24" x14ac:dyDescent="0.25">
      <c r="J623" s="59" t="e">
        <f>+VLOOKUP($X623,Vector!$A:$P,4,0)-$A623</f>
        <v>#N/A</v>
      </c>
      <c r="K623" s="59" t="e">
        <f>+VLOOKUP($X623,Vector!$A:$P,2,0)</f>
        <v>#N/A</v>
      </c>
      <c r="L623" s="59" t="e">
        <f>VLOOKUP(VLOOKUP($X623,Vector!$A:$P,5,0),Catalogos!K:L,2,0)</f>
        <v>#N/A</v>
      </c>
      <c r="M623" s="55" t="str">
        <f>IFERROR(VLOOKUP($F623,Catalogos!$A:$B,2,0),"VII")</f>
        <v>VII</v>
      </c>
      <c r="N623" s="58" t="e">
        <f>VLOOKUP(MIN(IFERROR(VLOOKUP(T623,Catalogos!$F:$G,2,0),200),IFERROR(VLOOKUP(U623,Catalogos!$F:$G,2,0),200),IFERROR(VLOOKUP(V623,Catalogos!$F:$G,2,0),200),IFERROR(VLOOKUP(W623,Catalogos!$F:$G,2,0),200)),Catalogos!$G$30:$H$57,2,0)</f>
        <v>#N/A</v>
      </c>
      <c r="O623" s="55" t="e">
        <f>VLOOKUP($F623,Catalogos!$A:$C,3,0)</f>
        <v>#N/A</v>
      </c>
      <c r="P623" s="14" t="e">
        <f t="shared" ref="P623:P686" si="32">+K623*D623</f>
        <v>#N/A</v>
      </c>
      <c r="Q623" s="20">
        <f t="shared" ref="Q623:Q686" si="33">+H623-A623</f>
        <v>0</v>
      </c>
      <c r="R623" s="20" t="e">
        <f t="shared" ref="R623:R686" si="34">+J623-A623</f>
        <v>#N/A</v>
      </c>
      <c r="S623" s="20" t="s">
        <v>194</v>
      </c>
      <c r="T623" s="67" t="e">
        <f>VLOOKUP($X623,Vector!$A:$I,6,0)</f>
        <v>#N/A</v>
      </c>
      <c r="U623" s="67" t="e">
        <f>VLOOKUP($X623,Vector!$A:$I,7,0)</f>
        <v>#N/A</v>
      </c>
      <c r="V623" s="67" t="e">
        <f>VLOOKUP($X623,Vector!$A:$I,8,0)</f>
        <v>#N/A</v>
      </c>
      <c r="W623" s="67" t="e">
        <f>VLOOKUP($X623,Vector!$A:$I,9,0)</f>
        <v>#N/A</v>
      </c>
      <c r="X623" s="13" t="str">
        <f t="shared" ref="X623:X686" si="35">E623&amp;F623&amp;G623</f>
        <v/>
      </c>
    </row>
    <row r="624" spans="10:24" x14ac:dyDescent="0.25">
      <c r="J624" s="59" t="e">
        <f>+VLOOKUP($X624,Vector!$A:$P,4,0)-$A624</f>
        <v>#N/A</v>
      </c>
      <c r="K624" s="59" t="e">
        <f>+VLOOKUP($X624,Vector!$A:$P,2,0)</f>
        <v>#N/A</v>
      </c>
      <c r="L624" s="59" t="e">
        <f>VLOOKUP(VLOOKUP($X624,Vector!$A:$P,5,0),Catalogos!K:L,2,0)</f>
        <v>#N/A</v>
      </c>
      <c r="M624" s="55" t="str">
        <f>IFERROR(VLOOKUP($F624,Catalogos!$A:$B,2,0),"VII")</f>
        <v>VII</v>
      </c>
      <c r="N624" s="58" t="e">
        <f>VLOOKUP(MIN(IFERROR(VLOOKUP(T624,Catalogos!$F:$G,2,0),200),IFERROR(VLOOKUP(U624,Catalogos!$F:$G,2,0),200),IFERROR(VLOOKUP(V624,Catalogos!$F:$G,2,0),200),IFERROR(VLOOKUP(W624,Catalogos!$F:$G,2,0),200)),Catalogos!$G$30:$H$57,2,0)</f>
        <v>#N/A</v>
      </c>
      <c r="O624" s="55" t="e">
        <f>VLOOKUP($F624,Catalogos!$A:$C,3,0)</f>
        <v>#N/A</v>
      </c>
      <c r="P624" s="14" t="e">
        <f t="shared" si="32"/>
        <v>#N/A</v>
      </c>
      <c r="Q624" s="20">
        <f t="shared" si="33"/>
        <v>0</v>
      </c>
      <c r="R624" s="20" t="e">
        <f t="shared" si="34"/>
        <v>#N/A</v>
      </c>
      <c r="S624" s="20" t="s">
        <v>194</v>
      </c>
      <c r="T624" s="67" t="e">
        <f>VLOOKUP($X624,Vector!$A:$I,6,0)</f>
        <v>#N/A</v>
      </c>
      <c r="U624" s="67" t="e">
        <f>VLOOKUP($X624,Vector!$A:$I,7,0)</f>
        <v>#N/A</v>
      </c>
      <c r="V624" s="67" t="e">
        <f>VLOOKUP($X624,Vector!$A:$I,8,0)</f>
        <v>#N/A</v>
      </c>
      <c r="W624" s="67" t="e">
        <f>VLOOKUP($X624,Vector!$A:$I,9,0)</f>
        <v>#N/A</v>
      </c>
      <c r="X624" s="13" t="str">
        <f t="shared" si="35"/>
        <v/>
      </c>
    </row>
    <row r="625" spans="10:24" x14ac:dyDescent="0.25">
      <c r="J625" s="59" t="e">
        <f>+VLOOKUP($X625,Vector!$A:$P,4,0)-$A625</f>
        <v>#N/A</v>
      </c>
      <c r="K625" s="59" t="e">
        <f>+VLOOKUP($X625,Vector!$A:$P,2,0)</f>
        <v>#N/A</v>
      </c>
      <c r="L625" s="59" t="e">
        <f>VLOOKUP(VLOOKUP($X625,Vector!$A:$P,5,0),Catalogos!K:L,2,0)</f>
        <v>#N/A</v>
      </c>
      <c r="M625" s="55" t="str">
        <f>IFERROR(VLOOKUP($F625,Catalogos!$A:$B,2,0),"VII")</f>
        <v>VII</v>
      </c>
      <c r="N625" s="58" t="e">
        <f>VLOOKUP(MIN(IFERROR(VLOOKUP(T625,Catalogos!$F:$G,2,0),200),IFERROR(VLOOKUP(U625,Catalogos!$F:$G,2,0),200),IFERROR(VLOOKUP(V625,Catalogos!$F:$G,2,0),200),IFERROR(VLOOKUP(W625,Catalogos!$F:$G,2,0),200)),Catalogos!$G$30:$H$57,2,0)</f>
        <v>#N/A</v>
      </c>
      <c r="O625" s="55" t="e">
        <f>VLOOKUP($F625,Catalogos!$A:$C,3,0)</f>
        <v>#N/A</v>
      </c>
      <c r="P625" s="14" t="e">
        <f t="shared" si="32"/>
        <v>#N/A</v>
      </c>
      <c r="Q625" s="20">
        <f t="shared" si="33"/>
        <v>0</v>
      </c>
      <c r="R625" s="20" t="e">
        <f t="shared" si="34"/>
        <v>#N/A</v>
      </c>
      <c r="S625" s="20" t="s">
        <v>194</v>
      </c>
      <c r="T625" s="67" t="e">
        <f>VLOOKUP($X625,Vector!$A:$I,6,0)</f>
        <v>#N/A</v>
      </c>
      <c r="U625" s="67" t="e">
        <f>VLOOKUP($X625,Vector!$A:$I,7,0)</f>
        <v>#N/A</v>
      </c>
      <c r="V625" s="67" t="e">
        <f>VLOOKUP($X625,Vector!$A:$I,8,0)</f>
        <v>#N/A</v>
      </c>
      <c r="W625" s="67" t="e">
        <f>VLOOKUP($X625,Vector!$A:$I,9,0)</f>
        <v>#N/A</v>
      </c>
      <c r="X625" s="13" t="str">
        <f t="shared" si="35"/>
        <v/>
      </c>
    </row>
    <row r="626" spans="10:24" x14ac:dyDescent="0.25">
      <c r="J626" s="59" t="e">
        <f>+VLOOKUP($X626,Vector!$A:$P,4,0)-$A626</f>
        <v>#N/A</v>
      </c>
      <c r="K626" s="59" t="e">
        <f>+VLOOKUP($X626,Vector!$A:$P,2,0)</f>
        <v>#N/A</v>
      </c>
      <c r="L626" s="59" t="e">
        <f>VLOOKUP(VLOOKUP($X626,Vector!$A:$P,5,0),Catalogos!K:L,2,0)</f>
        <v>#N/A</v>
      </c>
      <c r="M626" s="55" t="str">
        <f>IFERROR(VLOOKUP($F626,Catalogos!$A:$B,2,0),"VII")</f>
        <v>VII</v>
      </c>
      <c r="N626" s="58" t="e">
        <f>VLOOKUP(MIN(IFERROR(VLOOKUP(T626,Catalogos!$F:$G,2,0),200),IFERROR(VLOOKUP(U626,Catalogos!$F:$G,2,0),200),IFERROR(VLOOKUP(V626,Catalogos!$F:$G,2,0),200),IFERROR(VLOOKUP(W626,Catalogos!$F:$G,2,0),200)),Catalogos!$G$30:$H$57,2,0)</f>
        <v>#N/A</v>
      </c>
      <c r="O626" s="55" t="e">
        <f>VLOOKUP($F626,Catalogos!$A:$C,3,0)</f>
        <v>#N/A</v>
      </c>
      <c r="P626" s="14" t="e">
        <f t="shared" si="32"/>
        <v>#N/A</v>
      </c>
      <c r="Q626" s="20">
        <f t="shared" si="33"/>
        <v>0</v>
      </c>
      <c r="R626" s="20" t="e">
        <f t="shared" si="34"/>
        <v>#N/A</v>
      </c>
      <c r="S626" s="20" t="s">
        <v>194</v>
      </c>
      <c r="T626" s="67" t="e">
        <f>VLOOKUP($X626,Vector!$A:$I,6,0)</f>
        <v>#N/A</v>
      </c>
      <c r="U626" s="67" t="e">
        <f>VLOOKUP($X626,Vector!$A:$I,7,0)</f>
        <v>#N/A</v>
      </c>
      <c r="V626" s="67" t="e">
        <f>VLOOKUP($X626,Vector!$A:$I,8,0)</f>
        <v>#N/A</v>
      </c>
      <c r="W626" s="67" t="e">
        <f>VLOOKUP($X626,Vector!$A:$I,9,0)</f>
        <v>#N/A</v>
      </c>
      <c r="X626" s="13" t="str">
        <f t="shared" si="35"/>
        <v/>
      </c>
    </row>
    <row r="627" spans="10:24" x14ac:dyDescent="0.25">
      <c r="J627" s="59" t="e">
        <f>+VLOOKUP($X627,Vector!$A:$P,4,0)-$A627</f>
        <v>#N/A</v>
      </c>
      <c r="K627" s="59" t="e">
        <f>+VLOOKUP($X627,Vector!$A:$P,2,0)</f>
        <v>#N/A</v>
      </c>
      <c r="L627" s="59" t="e">
        <f>VLOOKUP(VLOOKUP($X627,Vector!$A:$P,5,0),Catalogos!K:L,2,0)</f>
        <v>#N/A</v>
      </c>
      <c r="M627" s="55" t="str">
        <f>IFERROR(VLOOKUP($F627,Catalogos!$A:$B,2,0),"VII")</f>
        <v>VII</v>
      </c>
      <c r="N627" s="58" t="e">
        <f>VLOOKUP(MIN(IFERROR(VLOOKUP(T627,Catalogos!$F:$G,2,0),200),IFERROR(VLOOKUP(U627,Catalogos!$F:$G,2,0),200),IFERROR(VLOOKUP(V627,Catalogos!$F:$G,2,0),200),IFERROR(VLOOKUP(W627,Catalogos!$F:$G,2,0),200)),Catalogos!$G$30:$H$57,2,0)</f>
        <v>#N/A</v>
      </c>
      <c r="O627" s="55" t="e">
        <f>VLOOKUP($F627,Catalogos!$A:$C,3,0)</f>
        <v>#N/A</v>
      </c>
      <c r="P627" s="14" t="e">
        <f t="shared" si="32"/>
        <v>#N/A</v>
      </c>
      <c r="Q627" s="20">
        <f t="shared" si="33"/>
        <v>0</v>
      </c>
      <c r="R627" s="20" t="e">
        <f t="shared" si="34"/>
        <v>#N/A</v>
      </c>
      <c r="S627" s="20" t="s">
        <v>194</v>
      </c>
      <c r="T627" s="67" t="e">
        <f>VLOOKUP($X627,Vector!$A:$I,6,0)</f>
        <v>#N/A</v>
      </c>
      <c r="U627" s="67" t="e">
        <f>VLOOKUP($X627,Vector!$A:$I,7,0)</f>
        <v>#N/A</v>
      </c>
      <c r="V627" s="67" t="e">
        <f>VLOOKUP($X627,Vector!$A:$I,8,0)</f>
        <v>#N/A</v>
      </c>
      <c r="W627" s="67" t="e">
        <f>VLOOKUP($X627,Vector!$A:$I,9,0)</f>
        <v>#N/A</v>
      </c>
      <c r="X627" s="13" t="str">
        <f t="shared" si="35"/>
        <v/>
      </c>
    </row>
    <row r="628" spans="10:24" x14ac:dyDescent="0.25">
      <c r="J628" s="59" t="e">
        <f>+VLOOKUP($X628,Vector!$A:$P,4,0)-$A628</f>
        <v>#N/A</v>
      </c>
      <c r="K628" s="59" t="e">
        <f>+VLOOKUP($X628,Vector!$A:$P,2,0)</f>
        <v>#N/A</v>
      </c>
      <c r="L628" s="59" t="e">
        <f>VLOOKUP(VLOOKUP($X628,Vector!$A:$P,5,0),Catalogos!K:L,2,0)</f>
        <v>#N/A</v>
      </c>
      <c r="M628" s="55" t="str">
        <f>IFERROR(VLOOKUP($F628,Catalogos!$A:$B,2,0),"VII")</f>
        <v>VII</v>
      </c>
      <c r="N628" s="58" t="e">
        <f>VLOOKUP(MIN(IFERROR(VLOOKUP(T628,Catalogos!$F:$G,2,0),200),IFERROR(VLOOKUP(U628,Catalogos!$F:$G,2,0),200),IFERROR(VLOOKUP(V628,Catalogos!$F:$G,2,0),200),IFERROR(VLOOKUP(W628,Catalogos!$F:$G,2,0),200)),Catalogos!$G$30:$H$57,2,0)</f>
        <v>#N/A</v>
      </c>
      <c r="O628" s="55" t="e">
        <f>VLOOKUP($F628,Catalogos!$A:$C,3,0)</f>
        <v>#N/A</v>
      </c>
      <c r="P628" s="14" t="e">
        <f t="shared" si="32"/>
        <v>#N/A</v>
      </c>
      <c r="Q628" s="20">
        <f t="shared" si="33"/>
        <v>0</v>
      </c>
      <c r="R628" s="20" t="e">
        <f t="shared" si="34"/>
        <v>#N/A</v>
      </c>
      <c r="S628" s="20" t="s">
        <v>194</v>
      </c>
      <c r="T628" s="67" t="e">
        <f>VLOOKUP($X628,Vector!$A:$I,6,0)</f>
        <v>#N/A</v>
      </c>
      <c r="U628" s="67" t="e">
        <f>VLOOKUP($X628,Vector!$A:$I,7,0)</f>
        <v>#N/A</v>
      </c>
      <c r="V628" s="67" t="e">
        <f>VLOOKUP($X628,Vector!$A:$I,8,0)</f>
        <v>#N/A</v>
      </c>
      <c r="W628" s="67" t="e">
        <f>VLOOKUP($X628,Vector!$A:$I,9,0)</f>
        <v>#N/A</v>
      </c>
      <c r="X628" s="13" t="str">
        <f t="shared" si="35"/>
        <v/>
      </c>
    </row>
    <row r="629" spans="10:24" x14ac:dyDescent="0.25">
      <c r="J629" s="59" t="e">
        <f>+VLOOKUP($X629,Vector!$A:$P,4,0)-$A629</f>
        <v>#N/A</v>
      </c>
      <c r="K629" s="59" t="e">
        <f>+VLOOKUP($X629,Vector!$A:$P,2,0)</f>
        <v>#N/A</v>
      </c>
      <c r="L629" s="59" t="e">
        <f>VLOOKUP(VLOOKUP($X629,Vector!$A:$P,5,0),Catalogos!K:L,2,0)</f>
        <v>#N/A</v>
      </c>
      <c r="M629" s="55" t="str">
        <f>IFERROR(VLOOKUP($F629,Catalogos!$A:$B,2,0),"VII")</f>
        <v>VII</v>
      </c>
      <c r="N629" s="58" t="e">
        <f>VLOOKUP(MIN(IFERROR(VLOOKUP(T629,Catalogos!$F:$G,2,0),200),IFERROR(VLOOKUP(U629,Catalogos!$F:$G,2,0),200),IFERROR(VLOOKUP(V629,Catalogos!$F:$G,2,0),200),IFERROR(VLOOKUP(W629,Catalogos!$F:$G,2,0),200)),Catalogos!$G$30:$H$57,2,0)</f>
        <v>#N/A</v>
      </c>
      <c r="O629" s="55" t="e">
        <f>VLOOKUP($F629,Catalogos!$A:$C,3,0)</f>
        <v>#N/A</v>
      </c>
      <c r="P629" s="14" t="e">
        <f t="shared" si="32"/>
        <v>#N/A</v>
      </c>
      <c r="Q629" s="20">
        <f t="shared" si="33"/>
        <v>0</v>
      </c>
      <c r="R629" s="20" t="e">
        <f t="shared" si="34"/>
        <v>#N/A</v>
      </c>
      <c r="S629" s="20" t="s">
        <v>194</v>
      </c>
      <c r="T629" s="67" t="e">
        <f>VLOOKUP($X629,Vector!$A:$I,6,0)</f>
        <v>#N/A</v>
      </c>
      <c r="U629" s="67" t="e">
        <f>VLOOKUP($X629,Vector!$A:$I,7,0)</f>
        <v>#N/A</v>
      </c>
      <c r="V629" s="67" t="e">
        <f>VLOOKUP($X629,Vector!$A:$I,8,0)</f>
        <v>#N/A</v>
      </c>
      <c r="W629" s="67" t="e">
        <f>VLOOKUP($X629,Vector!$A:$I,9,0)</f>
        <v>#N/A</v>
      </c>
      <c r="X629" s="13" t="str">
        <f t="shared" si="35"/>
        <v/>
      </c>
    </row>
    <row r="630" spans="10:24" x14ac:dyDescent="0.25">
      <c r="J630" s="59" t="e">
        <f>+VLOOKUP($X630,Vector!$A:$P,4,0)-$A630</f>
        <v>#N/A</v>
      </c>
      <c r="K630" s="59" t="e">
        <f>+VLOOKUP($X630,Vector!$A:$P,2,0)</f>
        <v>#N/A</v>
      </c>
      <c r="L630" s="59" t="e">
        <f>VLOOKUP(VLOOKUP($X630,Vector!$A:$P,5,0),Catalogos!K:L,2,0)</f>
        <v>#N/A</v>
      </c>
      <c r="M630" s="55" t="str">
        <f>IFERROR(VLOOKUP($F630,Catalogos!$A:$B,2,0),"VII")</f>
        <v>VII</v>
      </c>
      <c r="N630" s="58" t="e">
        <f>VLOOKUP(MIN(IFERROR(VLOOKUP(T630,Catalogos!$F:$G,2,0),200),IFERROR(VLOOKUP(U630,Catalogos!$F:$G,2,0),200),IFERROR(VLOOKUP(V630,Catalogos!$F:$G,2,0),200),IFERROR(VLOOKUP(W630,Catalogos!$F:$G,2,0),200)),Catalogos!$G$30:$H$57,2,0)</f>
        <v>#N/A</v>
      </c>
      <c r="O630" s="55" t="e">
        <f>VLOOKUP($F630,Catalogos!$A:$C,3,0)</f>
        <v>#N/A</v>
      </c>
      <c r="P630" s="14" t="e">
        <f t="shared" si="32"/>
        <v>#N/A</v>
      </c>
      <c r="Q630" s="20">
        <f t="shared" si="33"/>
        <v>0</v>
      </c>
      <c r="R630" s="20" t="e">
        <f t="shared" si="34"/>
        <v>#N/A</v>
      </c>
      <c r="S630" s="20" t="s">
        <v>194</v>
      </c>
      <c r="T630" s="67" t="e">
        <f>VLOOKUP($X630,Vector!$A:$I,6,0)</f>
        <v>#N/A</v>
      </c>
      <c r="U630" s="67" t="e">
        <f>VLOOKUP($X630,Vector!$A:$I,7,0)</f>
        <v>#N/A</v>
      </c>
      <c r="V630" s="67" t="e">
        <f>VLOOKUP($X630,Vector!$A:$I,8,0)</f>
        <v>#N/A</v>
      </c>
      <c r="W630" s="67" t="e">
        <f>VLOOKUP($X630,Vector!$A:$I,9,0)</f>
        <v>#N/A</v>
      </c>
      <c r="X630" s="13" t="str">
        <f t="shared" si="35"/>
        <v/>
      </c>
    </row>
    <row r="631" spans="10:24" x14ac:dyDescent="0.25">
      <c r="J631" s="59" t="e">
        <f>+VLOOKUP($X631,Vector!$A:$P,4,0)-$A631</f>
        <v>#N/A</v>
      </c>
      <c r="K631" s="59" t="e">
        <f>+VLOOKUP($X631,Vector!$A:$P,2,0)</f>
        <v>#N/A</v>
      </c>
      <c r="L631" s="59" t="e">
        <f>VLOOKUP(VLOOKUP($X631,Vector!$A:$P,5,0),Catalogos!K:L,2,0)</f>
        <v>#N/A</v>
      </c>
      <c r="M631" s="55" t="str">
        <f>IFERROR(VLOOKUP($F631,Catalogos!$A:$B,2,0),"VII")</f>
        <v>VII</v>
      </c>
      <c r="N631" s="58" t="e">
        <f>VLOOKUP(MIN(IFERROR(VLOOKUP(T631,Catalogos!$F:$G,2,0),200),IFERROR(VLOOKUP(U631,Catalogos!$F:$G,2,0),200),IFERROR(VLOOKUP(V631,Catalogos!$F:$G,2,0),200),IFERROR(VLOOKUP(W631,Catalogos!$F:$G,2,0),200)),Catalogos!$G$30:$H$57,2,0)</f>
        <v>#N/A</v>
      </c>
      <c r="O631" s="55" t="e">
        <f>VLOOKUP($F631,Catalogos!$A:$C,3,0)</f>
        <v>#N/A</v>
      </c>
      <c r="P631" s="14" t="e">
        <f t="shared" si="32"/>
        <v>#N/A</v>
      </c>
      <c r="Q631" s="20">
        <f t="shared" si="33"/>
        <v>0</v>
      </c>
      <c r="R631" s="20" t="e">
        <f t="shared" si="34"/>
        <v>#N/A</v>
      </c>
      <c r="S631" s="20" t="s">
        <v>194</v>
      </c>
      <c r="T631" s="67" t="e">
        <f>VLOOKUP($X631,Vector!$A:$I,6,0)</f>
        <v>#N/A</v>
      </c>
      <c r="U631" s="67" t="e">
        <f>VLOOKUP($X631,Vector!$A:$I,7,0)</f>
        <v>#N/A</v>
      </c>
      <c r="V631" s="67" t="e">
        <f>VLOOKUP($X631,Vector!$A:$I,8,0)</f>
        <v>#N/A</v>
      </c>
      <c r="W631" s="67" t="e">
        <f>VLOOKUP($X631,Vector!$A:$I,9,0)</f>
        <v>#N/A</v>
      </c>
      <c r="X631" s="13" t="str">
        <f t="shared" si="35"/>
        <v/>
      </c>
    </row>
    <row r="632" spans="10:24" x14ac:dyDescent="0.25">
      <c r="J632" s="59" t="e">
        <f>+VLOOKUP($X632,Vector!$A:$P,4,0)-$A632</f>
        <v>#N/A</v>
      </c>
      <c r="K632" s="59" t="e">
        <f>+VLOOKUP($X632,Vector!$A:$P,2,0)</f>
        <v>#N/A</v>
      </c>
      <c r="L632" s="59" t="e">
        <f>VLOOKUP(VLOOKUP($X632,Vector!$A:$P,5,0),Catalogos!K:L,2,0)</f>
        <v>#N/A</v>
      </c>
      <c r="M632" s="55" t="str">
        <f>IFERROR(VLOOKUP($F632,Catalogos!$A:$B,2,0),"VII")</f>
        <v>VII</v>
      </c>
      <c r="N632" s="58" t="e">
        <f>VLOOKUP(MIN(IFERROR(VLOOKUP(T632,Catalogos!$F:$G,2,0),200),IFERROR(VLOOKUP(U632,Catalogos!$F:$G,2,0),200),IFERROR(VLOOKUP(V632,Catalogos!$F:$G,2,0),200),IFERROR(VLOOKUP(W632,Catalogos!$F:$G,2,0),200)),Catalogos!$G$30:$H$57,2,0)</f>
        <v>#N/A</v>
      </c>
      <c r="O632" s="55" t="e">
        <f>VLOOKUP($F632,Catalogos!$A:$C,3,0)</f>
        <v>#N/A</v>
      </c>
      <c r="P632" s="14" t="e">
        <f t="shared" si="32"/>
        <v>#N/A</v>
      </c>
      <c r="Q632" s="20">
        <f t="shared" si="33"/>
        <v>0</v>
      </c>
      <c r="R632" s="20" t="e">
        <f t="shared" si="34"/>
        <v>#N/A</v>
      </c>
      <c r="S632" s="20" t="s">
        <v>194</v>
      </c>
      <c r="T632" s="67" t="e">
        <f>VLOOKUP($X632,Vector!$A:$I,6,0)</f>
        <v>#N/A</v>
      </c>
      <c r="U632" s="67" t="e">
        <f>VLOOKUP($X632,Vector!$A:$I,7,0)</f>
        <v>#N/A</v>
      </c>
      <c r="V632" s="67" t="e">
        <f>VLOOKUP($X632,Vector!$A:$I,8,0)</f>
        <v>#N/A</v>
      </c>
      <c r="W632" s="67" t="e">
        <f>VLOOKUP($X632,Vector!$A:$I,9,0)</f>
        <v>#N/A</v>
      </c>
      <c r="X632" s="13" t="str">
        <f t="shared" si="35"/>
        <v/>
      </c>
    </row>
    <row r="633" spans="10:24" x14ac:dyDescent="0.25">
      <c r="J633" s="59" t="e">
        <f>+VLOOKUP($X633,Vector!$A:$P,4,0)-$A633</f>
        <v>#N/A</v>
      </c>
      <c r="K633" s="59" t="e">
        <f>+VLOOKUP($X633,Vector!$A:$P,2,0)</f>
        <v>#N/A</v>
      </c>
      <c r="L633" s="59" t="e">
        <f>VLOOKUP(VLOOKUP($X633,Vector!$A:$P,5,0),Catalogos!K:L,2,0)</f>
        <v>#N/A</v>
      </c>
      <c r="M633" s="55" t="str">
        <f>IFERROR(VLOOKUP($F633,Catalogos!$A:$B,2,0),"VII")</f>
        <v>VII</v>
      </c>
      <c r="N633" s="58" t="e">
        <f>VLOOKUP(MIN(IFERROR(VLOOKUP(T633,Catalogos!$F:$G,2,0),200),IFERROR(VLOOKUP(U633,Catalogos!$F:$G,2,0),200),IFERROR(VLOOKUP(V633,Catalogos!$F:$G,2,0),200),IFERROR(VLOOKUP(W633,Catalogos!$F:$G,2,0),200)),Catalogos!$G$30:$H$57,2,0)</f>
        <v>#N/A</v>
      </c>
      <c r="O633" s="55" t="e">
        <f>VLOOKUP($F633,Catalogos!$A:$C,3,0)</f>
        <v>#N/A</v>
      </c>
      <c r="P633" s="14" t="e">
        <f t="shared" si="32"/>
        <v>#N/A</v>
      </c>
      <c r="Q633" s="20">
        <f t="shared" si="33"/>
        <v>0</v>
      </c>
      <c r="R633" s="20" t="e">
        <f t="shared" si="34"/>
        <v>#N/A</v>
      </c>
      <c r="S633" s="20" t="s">
        <v>194</v>
      </c>
      <c r="T633" s="67" t="e">
        <f>VLOOKUP($X633,Vector!$A:$I,6,0)</f>
        <v>#N/A</v>
      </c>
      <c r="U633" s="67" t="e">
        <f>VLOOKUP($X633,Vector!$A:$I,7,0)</f>
        <v>#N/A</v>
      </c>
      <c r="V633" s="67" t="e">
        <f>VLOOKUP($X633,Vector!$A:$I,8,0)</f>
        <v>#N/A</v>
      </c>
      <c r="W633" s="67" t="e">
        <f>VLOOKUP($X633,Vector!$A:$I,9,0)</f>
        <v>#N/A</v>
      </c>
      <c r="X633" s="13" t="str">
        <f t="shared" si="35"/>
        <v/>
      </c>
    </row>
    <row r="634" spans="10:24" x14ac:dyDescent="0.25">
      <c r="J634" s="59" t="e">
        <f>+VLOOKUP($X634,Vector!$A:$P,4,0)-$A634</f>
        <v>#N/A</v>
      </c>
      <c r="K634" s="59" t="e">
        <f>+VLOOKUP($X634,Vector!$A:$P,2,0)</f>
        <v>#N/A</v>
      </c>
      <c r="L634" s="59" t="e">
        <f>VLOOKUP(VLOOKUP($X634,Vector!$A:$P,5,0),Catalogos!K:L,2,0)</f>
        <v>#N/A</v>
      </c>
      <c r="M634" s="55" t="str">
        <f>IFERROR(VLOOKUP($F634,Catalogos!$A:$B,2,0),"VII")</f>
        <v>VII</v>
      </c>
      <c r="N634" s="58" t="e">
        <f>VLOOKUP(MIN(IFERROR(VLOOKUP(T634,Catalogos!$F:$G,2,0),200),IFERROR(VLOOKUP(U634,Catalogos!$F:$G,2,0),200),IFERROR(VLOOKUP(V634,Catalogos!$F:$G,2,0),200),IFERROR(VLOOKUP(W634,Catalogos!$F:$G,2,0),200)),Catalogos!$G$30:$H$57,2,0)</f>
        <v>#N/A</v>
      </c>
      <c r="O634" s="55" t="e">
        <f>VLOOKUP($F634,Catalogos!$A:$C,3,0)</f>
        <v>#N/A</v>
      </c>
      <c r="P634" s="14" t="e">
        <f t="shared" si="32"/>
        <v>#N/A</v>
      </c>
      <c r="Q634" s="20">
        <f t="shared" si="33"/>
        <v>0</v>
      </c>
      <c r="R634" s="20" t="e">
        <f t="shared" si="34"/>
        <v>#N/A</v>
      </c>
      <c r="S634" s="20" t="s">
        <v>194</v>
      </c>
      <c r="T634" s="67" t="e">
        <f>VLOOKUP($X634,Vector!$A:$I,6,0)</f>
        <v>#N/A</v>
      </c>
      <c r="U634" s="67" t="e">
        <f>VLOOKUP($X634,Vector!$A:$I,7,0)</f>
        <v>#N/A</v>
      </c>
      <c r="V634" s="67" t="e">
        <f>VLOOKUP($X634,Vector!$A:$I,8,0)</f>
        <v>#N/A</v>
      </c>
      <c r="W634" s="67" t="e">
        <f>VLOOKUP($X634,Vector!$A:$I,9,0)</f>
        <v>#N/A</v>
      </c>
      <c r="X634" s="13" t="str">
        <f t="shared" si="35"/>
        <v/>
      </c>
    </row>
    <row r="635" spans="10:24" x14ac:dyDescent="0.25">
      <c r="J635" s="59" t="e">
        <f>+VLOOKUP($X635,Vector!$A:$P,4,0)-$A635</f>
        <v>#N/A</v>
      </c>
      <c r="K635" s="59" t="e">
        <f>+VLOOKUP($X635,Vector!$A:$P,2,0)</f>
        <v>#N/A</v>
      </c>
      <c r="L635" s="59" t="e">
        <f>VLOOKUP(VLOOKUP($X635,Vector!$A:$P,5,0),Catalogos!K:L,2,0)</f>
        <v>#N/A</v>
      </c>
      <c r="M635" s="55" t="str">
        <f>IFERROR(VLOOKUP($F635,Catalogos!$A:$B,2,0),"VII")</f>
        <v>VII</v>
      </c>
      <c r="N635" s="58" t="e">
        <f>VLOOKUP(MIN(IFERROR(VLOOKUP(T635,Catalogos!$F:$G,2,0),200),IFERROR(VLOOKUP(U635,Catalogos!$F:$G,2,0),200),IFERROR(VLOOKUP(V635,Catalogos!$F:$G,2,0),200),IFERROR(VLOOKUP(W635,Catalogos!$F:$G,2,0),200)),Catalogos!$G$30:$H$57,2,0)</f>
        <v>#N/A</v>
      </c>
      <c r="O635" s="55" t="e">
        <f>VLOOKUP($F635,Catalogos!$A:$C,3,0)</f>
        <v>#N/A</v>
      </c>
      <c r="P635" s="14" t="e">
        <f t="shared" si="32"/>
        <v>#N/A</v>
      </c>
      <c r="Q635" s="20">
        <f t="shared" si="33"/>
        <v>0</v>
      </c>
      <c r="R635" s="20" t="e">
        <f t="shared" si="34"/>
        <v>#N/A</v>
      </c>
      <c r="S635" s="20" t="s">
        <v>194</v>
      </c>
      <c r="T635" s="67" t="e">
        <f>VLOOKUP($X635,Vector!$A:$I,6,0)</f>
        <v>#N/A</v>
      </c>
      <c r="U635" s="67" t="e">
        <f>VLOOKUP($X635,Vector!$A:$I,7,0)</f>
        <v>#N/A</v>
      </c>
      <c r="V635" s="67" t="e">
        <f>VLOOKUP($X635,Vector!$A:$I,8,0)</f>
        <v>#N/A</v>
      </c>
      <c r="W635" s="67" t="e">
        <f>VLOOKUP($X635,Vector!$A:$I,9,0)</f>
        <v>#N/A</v>
      </c>
      <c r="X635" s="13" t="str">
        <f t="shared" si="35"/>
        <v/>
      </c>
    </row>
    <row r="636" spans="10:24" x14ac:dyDescent="0.25">
      <c r="J636" s="59" t="e">
        <f>+VLOOKUP($X636,Vector!$A:$P,4,0)-$A636</f>
        <v>#N/A</v>
      </c>
      <c r="K636" s="59" t="e">
        <f>+VLOOKUP($X636,Vector!$A:$P,2,0)</f>
        <v>#N/A</v>
      </c>
      <c r="L636" s="59" t="e">
        <f>VLOOKUP(VLOOKUP($X636,Vector!$A:$P,5,0),Catalogos!K:L,2,0)</f>
        <v>#N/A</v>
      </c>
      <c r="M636" s="55" t="str">
        <f>IFERROR(VLOOKUP($F636,Catalogos!$A:$B,2,0),"VII")</f>
        <v>VII</v>
      </c>
      <c r="N636" s="58" t="e">
        <f>VLOOKUP(MIN(IFERROR(VLOOKUP(T636,Catalogos!$F:$G,2,0),200),IFERROR(VLOOKUP(U636,Catalogos!$F:$G,2,0),200),IFERROR(VLOOKUP(V636,Catalogos!$F:$G,2,0),200),IFERROR(VLOOKUP(W636,Catalogos!$F:$G,2,0),200)),Catalogos!$G$30:$H$57,2,0)</f>
        <v>#N/A</v>
      </c>
      <c r="O636" s="55" t="e">
        <f>VLOOKUP($F636,Catalogos!$A:$C,3,0)</f>
        <v>#N/A</v>
      </c>
      <c r="P636" s="14" t="e">
        <f t="shared" si="32"/>
        <v>#N/A</v>
      </c>
      <c r="Q636" s="20">
        <f t="shared" si="33"/>
        <v>0</v>
      </c>
      <c r="R636" s="20" t="e">
        <f t="shared" si="34"/>
        <v>#N/A</v>
      </c>
      <c r="S636" s="20" t="s">
        <v>194</v>
      </c>
      <c r="T636" s="67" t="e">
        <f>VLOOKUP($X636,Vector!$A:$I,6,0)</f>
        <v>#N/A</v>
      </c>
      <c r="U636" s="67" t="e">
        <f>VLOOKUP($X636,Vector!$A:$I,7,0)</f>
        <v>#N/A</v>
      </c>
      <c r="V636" s="67" t="e">
        <f>VLOOKUP($X636,Vector!$A:$I,8,0)</f>
        <v>#N/A</v>
      </c>
      <c r="W636" s="67" t="e">
        <f>VLOOKUP($X636,Vector!$A:$I,9,0)</f>
        <v>#N/A</v>
      </c>
      <c r="X636" s="13" t="str">
        <f t="shared" si="35"/>
        <v/>
      </c>
    </row>
    <row r="637" spans="10:24" x14ac:dyDescent="0.25">
      <c r="J637" s="59" t="e">
        <f>+VLOOKUP($X637,Vector!$A:$P,4,0)-$A637</f>
        <v>#N/A</v>
      </c>
      <c r="K637" s="59" t="e">
        <f>+VLOOKUP($X637,Vector!$A:$P,2,0)</f>
        <v>#N/A</v>
      </c>
      <c r="L637" s="59" t="e">
        <f>VLOOKUP(VLOOKUP($X637,Vector!$A:$P,5,0),Catalogos!K:L,2,0)</f>
        <v>#N/A</v>
      </c>
      <c r="M637" s="55" t="str">
        <f>IFERROR(VLOOKUP($F637,Catalogos!$A:$B,2,0),"VII")</f>
        <v>VII</v>
      </c>
      <c r="N637" s="58" t="e">
        <f>VLOOKUP(MIN(IFERROR(VLOOKUP(T637,Catalogos!$F:$G,2,0),200),IFERROR(VLOOKUP(U637,Catalogos!$F:$G,2,0),200),IFERROR(VLOOKUP(V637,Catalogos!$F:$G,2,0),200),IFERROR(VLOOKUP(W637,Catalogos!$F:$G,2,0),200)),Catalogos!$G$30:$H$57,2,0)</f>
        <v>#N/A</v>
      </c>
      <c r="O637" s="55" t="e">
        <f>VLOOKUP($F637,Catalogos!$A:$C,3,0)</f>
        <v>#N/A</v>
      </c>
      <c r="P637" s="14" t="e">
        <f t="shared" si="32"/>
        <v>#N/A</v>
      </c>
      <c r="Q637" s="20">
        <f t="shared" si="33"/>
        <v>0</v>
      </c>
      <c r="R637" s="20" t="e">
        <f t="shared" si="34"/>
        <v>#N/A</v>
      </c>
      <c r="S637" s="20" t="s">
        <v>194</v>
      </c>
      <c r="T637" s="67" t="e">
        <f>VLOOKUP($X637,Vector!$A:$I,6,0)</f>
        <v>#N/A</v>
      </c>
      <c r="U637" s="67" t="e">
        <f>VLOOKUP($X637,Vector!$A:$I,7,0)</f>
        <v>#N/A</v>
      </c>
      <c r="V637" s="67" t="e">
        <f>VLOOKUP($X637,Vector!$A:$I,8,0)</f>
        <v>#N/A</v>
      </c>
      <c r="W637" s="67" t="e">
        <f>VLOOKUP($X637,Vector!$A:$I,9,0)</f>
        <v>#N/A</v>
      </c>
      <c r="X637" s="13" t="str">
        <f t="shared" si="35"/>
        <v/>
      </c>
    </row>
    <row r="638" spans="10:24" x14ac:dyDescent="0.25">
      <c r="J638" s="59" t="e">
        <f>+VLOOKUP($X638,Vector!$A:$P,4,0)-$A638</f>
        <v>#N/A</v>
      </c>
      <c r="K638" s="59" t="e">
        <f>+VLOOKUP($X638,Vector!$A:$P,2,0)</f>
        <v>#N/A</v>
      </c>
      <c r="L638" s="59" t="e">
        <f>VLOOKUP(VLOOKUP($X638,Vector!$A:$P,5,0),Catalogos!K:L,2,0)</f>
        <v>#N/A</v>
      </c>
      <c r="M638" s="55" t="str">
        <f>IFERROR(VLOOKUP($F638,Catalogos!$A:$B,2,0),"VII")</f>
        <v>VII</v>
      </c>
      <c r="N638" s="58" t="e">
        <f>VLOOKUP(MIN(IFERROR(VLOOKUP(T638,Catalogos!$F:$G,2,0),200),IFERROR(VLOOKUP(U638,Catalogos!$F:$G,2,0),200),IFERROR(VLOOKUP(V638,Catalogos!$F:$G,2,0),200),IFERROR(VLOOKUP(W638,Catalogos!$F:$G,2,0),200)),Catalogos!$G$30:$H$57,2,0)</f>
        <v>#N/A</v>
      </c>
      <c r="O638" s="55" t="e">
        <f>VLOOKUP($F638,Catalogos!$A:$C,3,0)</f>
        <v>#N/A</v>
      </c>
      <c r="P638" s="14" t="e">
        <f t="shared" si="32"/>
        <v>#N/A</v>
      </c>
      <c r="Q638" s="20">
        <f t="shared" si="33"/>
        <v>0</v>
      </c>
      <c r="R638" s="20" t="e">
        <f t="shared" si="34"/>
        <v>#N/A</v>
      </c>
      <c r="S638" s="20" t="s">
        <v>194</v>
      </c>
      <c r="T638" s="67" t="e">
        <f>VLOOKUP($X638,Vector!$A:$I,6,0)</f>
        <v>#N/A</v>
      </c>
      <c r="U638" s="67" t="e">
        <f>VLOOKUP($X638,Vector!$A:$I,7,0)</f>
        <v>#N/A</v>
      </c>
      <c r="V638" s="67" t="e">
        <f>VLOOKUP($X638,Vector!$A:$I,8,0)</f>
        <v>#N/A</v>
      </c>
      <c r="W638" s="67" t="e">
        <f>VLOOKUP($X638,Vector!$A:$I,9,0)</f>
        <v>#N/A</v>
      </c>
      <c r="X638" s="13" t="str">
        <f t="shared" si="35"/>
        <v/>
      </c>
    </row>
    <row r="639" spans="10:24" x14ac:dyDescent="0.25">
      <c r="J639" s="59" t="e">
        <f>+VLOOKUP($X639,Vector!$A:$P,4,0)-$A639</f>
        <v>#N/A</v>
      </c>
      <c r="K639" s="59" t="e">
        <f>+VLOOKUP($X639,Vector!$A:$P,2,0)</f>
        <v>#N/A</v>
      </c>
      <c r="L639" s="59" t="e">
        <f>VLOOKUP(VLOOKUP($X639,Vector!$A:$P,5,0),Catalogos!K:L,2,0)</f>
        <v>#N/A</v>
      </c>
      <c r="M639" s="55" t="str">
        <f>IFERROR(VLOOKUP($F639,Catalogos!$A:$B,2,0),"VII")</f>
        <v>VII</v>
      </c>
      <c r="N639" s="58" t="e">
        <f>VLOOKUP(MIN(IFERROR(VLOOKUP(T639,Catalogos!$F:$G,2,0),200),IFERROR(VLOOKUP(U639,Catalogos!$F:$G,2,0),200),IFERROR(VLOOKUP(V639,Catalogos!$F:$G,2,0),200),IFERROR(VLOOKUP(W639,Catalogos!$F:$G,2,0),200)),Catalogos!$G$30:$H$57,2,0)</f>
        <v>#N/A</v>
      </c>
      <c r="O639" s="55" t="e">
        <f>VLOOKUP($F639,Catalogos!$A:$C,3,0)</f>
        <v>#N/A</v>
      </c>
      <c r="P639" s="14" t="e">
        <f t="shared" si="32"/>
        <v>#N/A</v>
      </c>
      <c r="Q639" s="20">
        <f t="shared" si="33"/>
        <v>0</v>
      </c>
      <c r="R639" s="20" t="e">
        <f t="shared" si="34"/>
        <v>#N/A</v>
      </c>
      <c r="S639" s="20" t="s">
        <v>194</v>
      </c>
      <c r="T639" s="67" t="e">
        <f>VLOOKUP($X639,Vector!$A:$I,6,0)</f>
        <v>#N/A</v>
      </c>
      <c r="U639" s="67" t="e">
        <f>VLOOKUP($X639,Vector!$A:$I,7,0)</f>
        <v>#N/A</v>
      </c>
      <c r="V639" s="67" t="e">
        <f>VLOOKUP($X639,Vector!$A:$I,8,0)</f>
        <v>#N/A</v>
      </c>
      <c r="W639" s="67" t="e">
        <f>VLOOKUP($X639,Vector!$A:$I,9,0)</f>
        <v>#N/A</v>
      </c>
      <c r="X639" s="13" t="str">
        <f t="shared" si="35"/>
        <v/>
      </c>
    </row>
    <row r="640" spans="10:24" x14ac:dyDescent="0.25">
      <c r="J640" s="59" t="e">
        <f>+VLOOKUP($X640,Vector!$A:$P,4,0)-$A640</f>
        <v>#N/A</v>
      </c>
      <c r="K640" s="59" t="e">
        <f>+VLOOKUP($X640,Vector!$A:$P,2,0)</f>
        <v>#N/A</v>
      </c>
      <c r="L640" s="59" t="e">
        <f>VLOOKUP(VLOOKUP($X640,Vector!$A:$P,5,0),Catalogos!K:L,2,0)</f>
        <v>#N/A</v>
      </c>
      <c r="M640" s="55" t="str">
        <f>IFERROR(VLOOKUP($F640,Catalogos!$A:$B,2,0),"VII")</f>
        <v>VII</v>
      </c>
      <c r="N640" s="58" t="e">
        <f>VLOOKUP(MIN(IFERROR(VLOOKUP(T640,Catalogos!$F:$G,2,0),200),IFERROR(VLOOKUP(U640,Catalogos!$F:$G,2,0),200),IFERROR(VLOOKUP(V640,Catalogos!$F:$G,2,0),200),IFERROR(VLOOKUP(W640,Catalogos!$F:$G,2,0),200)),Catalogos!$G$30:$H$57,2,0)</f>
        <v>#N/A</v>
      </c>
      <c r="O640" s="55" t="e">
        <f>VLOOKUP($F640,Catalogos!$A:$C,3,0)</f>
        <v>#N/A</v>
      </c>
      <c r="P640" s="14" t="e">
        <f t="shared" si="32"/>
        <v>#N/A</v>
      </c>
      <c r="Q640" s="20">
        <f t="shared" si="33"/>
        <v>0</v>
      </c>
      <c r="R640" s="20" t="e">
        <f t="shared" si="34"/>
        <v>#N/A</v>
      </c>
      <c r="S640" s="20" t="s">
        <v>194</v>
      </c>
      <c r="T640" s="67" t="e">
        <f>VLOOKUP($X640,Vector!$A:$I,6,0)</f>
        <v>#N/A</v>
      </c>
      <c r="U640" s="67" t="e">
        <f>VLOOKUP($X640,Vector!$A:$I,7,0)</f>
        <v>#N/A</v>
      </c>
      <c r="V640" s="67" t="e">
        <f>VLOOKUP($X640,Vector!$A:$I,8,0)</f>
        <v>#N/A</v>
      </c>
      <c r="W640" s="67" t="e">
        <f>VLOOKUP($X640,Vector!$A:$I,9,0)</f>
        <v>#N/A</v>
      </c>
      <c r="X640" s="13" t="str">
        <f t="shared" si="35"/>
        <v/>
      </c>
    </row>
    <row r="641" spans="10:24" x14ac:dyDescent="0.25">
      <c r="J641" s="59" t="e">
        <f>+VLOOKUP($X641,Vector!$A:$P,4,0)-$A641</f>
        <v>#N/A</v>
      </c>
      <c r="K641" s="59" t="e">
        <f>+VLOOKUP($X641,Vector!$A:$P,2,0)</f>
        <v>#N/A</v>
      </c>
      <c r="L641" s="59" t="e">
        <f>VLOOKUP(VLOOKUP($X641,Vector!$A:$P,5,0),Catalogos!K:L,2,0)</f>
        <v>#N/A</v>
      </c>
      <c r="M641" s="55" t="str">
        <f>IFERROR(VLOOKUP($F641,Catalogos!$A:$B,2,0),"VII")</f>
        <v>VII</v>
      </c>
      <c r="N641" s="58" t="e">
        <f>VLOOKUP(MIN(IFERROR(VLOOKUP(T641,Catalogos!$F:$G,2,0),200),IFERROR(VLOOKUP(U641,Catalogos!$F:$G,2,0),200),IFERROR(VLOOKUP(V641,Catalogos!$F:$G,2,0),200),IFERROR(VLOOKUP(W641,Catalogos!$F:$G,2,0),200)),Catalogos!$G$30:$H$57,2,0)</f>
        <v>#N/A</v>
      </c>
      <c r="O641" s="55" t="e">
        <f>VLOOKUP($F641,Catalogos!$A:$C,3,0)</f>
        <v>#N/A</v>
      </c>
      <c r="P641" s="14" t="e">
        <f t="shared" si="32"/>
        <v>#N/A</v>
      </c>
      <c r="Q641" s="20">
        <f t="shared" si="33"/>
        <v>0</v>
      </c>
      <c r="R641" s="20" t="e">
        <f t="shared" si="34"/>
        <v>#N/A</v>
      </c>
      <c r="S641" s="20" t="s">
        <v>194</v>
      </c>
      <c r="T641" s="67" t="e">
        <f>VLOOKUP($X641,Vector!$A:$I,6,0)</f>
        <v>#N/A</v>
      </c>
      <c r="U641" s="67" t="e">
        <f>VLOOKUP($X641,Vector!$A:$I,7,0)</f>
        <v>#N/A</v>
      </c>
      <c r="V641" s="67" t="e">
        <f>VLOOKUP($X641,Vector!$A:$I,8,0)</f>
        <v>#N/A</v>
      </c>
      <c r="W641" s="67" t="e">
        <f>VLOOKUP($X641,Vector!$A:$I,9,0)</f>
        <v>#N/A</v>
      </c>
      <c r="X641" s="13" t="str">
        <f t="shared" si="35"/>
        <v/>
      </c>
    </row>
    <row r="642" spans="10:24" x14ac:dyDescent="0.25">
      <c r="J642" s="59" t="e">
        <f>+VLOOKUP($X642,Vector!$A:$P,4,0)-$A642</f>
        <v>#N/A</v>
      </c>
      <c r="K642" s="59" t="e">
        <f>+VLOOKUP($X642,Vector!$A:$P,2,0)</f>
        <v>#N/A</v>
      </c>
      <c r="L642" s="59" t="e">
        <f>VLOOKUP(VLOOKUP($X642,Vector!$A:$P,5,0),Catalogos!K:L,2,0)</f>
        <v>#N/A</v>
      </c>
      <c r="M642" s="55" t="str">
        <f>IFERROR(VLOOKUP($F642,Catalogos!$A:$B,2,0),"VII")</f>
        <v>VII</v>
      </c>
      <c r="N642" s="58" t="e">
        <f>VLOOKUP(MIN(IFERROR(VLOOKUP(T642,Catalogos!$F:$G,2,0),200),IFERROR(VLOOKUP(U642,Catalogos!$F:$G,2,0),200),IFERROR(VLOOKUP(V642,Catalogos!$F:$G,2,0),200),IFERROR(VLOOKUP(W642,Catalogos!$F:$G,2,0),200)),Catalogos!$G$30:$H$57,2,0)</f>
        <v>#N/A</v>
      </c>
      <c r="O642" s="55" t="e">
        <f>VLOOKUP($F642,Catalogos!$A:$C,3,0)</f>
        <v>#N/A</v>
      </c>
      <c r="P642" s="14" t="e">
        <f t="shared" si="32"/>
        <v>#N/A</v>
      </c>
      <c r="Q642" s="20">
        <f t="shared" si="33"/>
        <v>0</v>
      </c>
      <c r="R642" s="20" t="e">
        <f t="shared" si="34"/>
        <v>#N/A</v>
      </c>
      <c r="S642" s="20" t="s">
        <v>194</v>
      </c>
      <c r="T642" s="67" t="e">
        <f>VLOOKUP($X642,Vector!$A:$I,6,0)</f>
        <v>#N/A</v>
      </c>
      <c r="U642" s="67" t="e">
        <f>VLOOKUP($X642,Vector!$A:$I,7,0)</f>
        <v>#N/A</v>
      </c>
      <c r="V642" s="67" t="e">
        <f>VLOOKUP($X642,Vector!$A:$I,8,0)</f>
        <v>#N/A</v>
      </c>
      <c r="W642" s="67" t="e">
        <f>VLOOKUP($X642,Vector!$A:$I,9,0)</f>
        <v>#N/A</v>
      </c>
      <c r="X642" s="13" t="str">
        <f t="shared" si="35"/>
        <v/>
      </c>
    </row>
    <row r="643" spans="10:24" x14ac:dyDescent="0.25">
      <c r="J643" s="59" t="e">
        <f>+VLOOKUP($X643,Vector!$A:$P,4,0)-$A643</f>
        <v>#N/A</v>
      </c>
      <c r="K643" s="59" t="e">
        <f>+VLOOKUP($X643,Vector!$A:$P,2,0)</f>
        <v>#N/A</v>
      </c>
      <c r="L643" s="59" t="e">
        <f>VLOOKUP(VLOOKUP($X643,Vector!$A:$P,5,0),Catalogos!K:L,2,0)</f>
        <v>#N/A</v>
      </c>
      <c r="M643" s="55" t="str">
        <f>IFERROR(VLOOKUP($F643,Catalogos!$A:$B,2,0),"VII")</f>
        <v>VII</v>
      </c>
      <c r="N643" s="58" t="e">
        <f>VLOOKUP(MIN(IFERROR(VLOOKUP(T643,Catalogos!$F:$G,2,0),200),IFERROR(VLOOKUP(U643,Catalogos!$F:$G,2,0),200),IFERROR(VLOOKUP(V643,Catalogos!$F:$G,2,0),200),IFERROR(VLOOKUP(W643,Catalogos!$F:$G,2,0),200)),Catalogos!$G$30:$H$57,2,0)</f>
        <v>#N/A</v>
      </c>
      <c r="O643" s="55" t="e">
        <f>VLOOKUP($F643,Catalogos!$A:$C,3,0)</f>
        <v>#N/A</v>
      </c>
      <c r="P643" s="14" t="e">
        <f t="shared" si="32"/>
        <v>#N/A</v>
      </c>
      <c r="Q643" s="20">
        <f t="shared" si="33"/>
        <v>0</v>
      </c>
      <c r="R643" s="20" t="e">
        <f t="shared" si="34"/>
        <v>#N/A</v>
      </c>
      <c r="S643" s="20" t="s">
        <v>194</v>
      </c>
      <c r="T643" s="67" t="e">
        <f>VLOOKUP($X643,Vector!$A:$I,6,0)</f>
        <v>#N/A</v>
      </c>
      <c r="U643" s="67" t="e">
        <f>VLOOKUP($X643,Vector!$A:$I,7,0)</f>
        <v>#N/A</v>
      </c>
      <c r="V643" s="67" t="e">
        <f>VLOOKUP($X643,Vector!$A:$I,8,0)</f>
        <v>#N/A</v>
      </c>
      <c r="W643" s="67" t="e">
        <f>VLOOKUP($X643,Vector!$A:$I,9,0)</f>
        <v>#N/A</v>
      </c>
      <c r="X643" s="13" t="str">
        <f t="shared" si="35"/>
        <v/>
      </c>
    </row>
    <row r="644" spans="10:24" x14ac:dyDescent="0.25">
      <c r="J644" s="59" t="e">
        <f>+VLOOKUP($X644,Vector!$A:$P,4,0)-$A644</f>
        <v>#N/A</v>
      </c>
      <c r="K644" s="59" t="e">
        <f>+VLOOKUP($X644,Vector!$A:$P,2,0)</f>
        <v>#N/A</v>
      </c>
      <c r="L644" s="59" t="e">
        <f>VLOOKUP(VLOOKUP($X644,Vector!$A:$P,5,0),Catalogos!K:L,2,0)</f>
        <v>#N/A</v>
      </c>
      <c r="M644" s="55" t="str">
        <f>IFERROR(VLOOKUP($F644,Catalogos!$A:$B,2,0),"VII")</f>
        <v>VII</v>
      </c>
      <c r="N644" s="58" t="e">
        <f>VLOOKUP(MIN(IFERROR(VLOOKUP(T644,Catalogos!$F:$G,2,0),200),IFERROR(VLOOKUP(U644,Catalogos!$F:$G,2,0),200),IFERROR(VLOOKUP(V644,Catalogos!$F:$G,2,0),200),IFERROR(VLOOKUP(W644,Catalogos!$F:$G,2,0),200)),Catalogos!$G$30:$H$57,2,0)</f>
        <v>#N/A</v>
      </c>
      <c r="O644" s="55" t="e">
        <f>VLOOKUP($F644,Catalogos!$A:$C,3,0)</f>
        <v>#N/A</v>
      </c>
      <c r="P644" s="14" t="e">
        <f t="shared" si="32"/>
        <v>#N/A</v>
      </c>
      <c r="Q644" s="20">
        <f t="shared" si="33"/>
        <v>0</v>
      </c>
      <c r="R644" s="20" t="e">
        <f t="shared" si="34"/>
        <v>#N/A</v>
      </c>
      <c r="S644" s="20" t="s">
        <v>194</v>
      </c>
      <c r="T644" s="67" t="e">
        <f>VLOOKUP($X644,Vector!$A:$I,6,0)</f>
        <v>#N/A</v>
      </c>
      <c r="U644" s="67" t="e">
        <f>VLOOKUP($X644,Vector!$A:$I,7,0)</f>
        <v>#N/A</v>
      </c>
      <c r="V644" s="67" t="e">
        <f>VLOOKUP($X644,Vector!$A:$I,8,0)</f>
        <v>#N/A</v>
      </c>
      <c r="W644" s="67" t="e">
        <f>VLOOKUP($X644,Vector!$A:$I,9,0)</f>
        <v>#N/A</v>
      </c>
      <c r="X644" s="13" t="str">
        <f t="shared" si="35"/>
        <v/>
      </c>
    </row>
    <row r="645" spans="10:24" x14ac:dyDescent="0.25">
      <c r="J645" s="59" t="e">
        <f>+VLOOKUP($X645,Vector!$A:$P,4,0)-$A645</f>
        <v>#N/A</v>
      </c>
      <c r="K645" s="59" t="e">
        <f>+VLOOKUP($X645,Vector!$A:$P,2,0)</f>
        <v>#N/A</v>
      </c>
      <c r="L645" s="59" t="e">
        <f>VLOOKUP(VLOOKUP($X645,Vector!$A:$P,5,0),Catalogos!K:L,2,0)</f>
        <v>#N/A</v>
      </c>
      <c r="M645" s="55" t="str">
        <f>IFERROR(VLOOKUP($F645,Catalogos!$A:$B,2,0),"VII")</f>
        <v>VII</v>
      </c>
      <c r="N645" s="58" t="e">
        <f>VLOOKUP(MIN(IFERROR(VLOOKUP(T645,Catalogos!$F:$G,2,0),200),IFERROR(VLOOKUP(U645,Catalogos!$F:$G,2,0),200),IFERROR(VLOOKUP(V645,Catalogos!$F:$G,2,0),200),IFERROR(VLOOKUP(W645,Catalogos!$F:$G,2,0),200)),Catalogos!$G$30:$H$57,2,0)</f>
        <v>#N/A</v>
      </c>
      <c r="O645" s="55" t="e">
        <f>VLOOKUP($F645,Catalogos!$A:$C,3,0)</f>
        <v>#N/A</v>
      </c>
      <c r="P645" s="14" t="e">
        <f t="shared" si="32"/>
        <v>#N/A</v>
      </c>
      <c r="Q645" s="20">
        <f t="shared" si="33"/>
        <v>0</v>
      </c>
      <c r="R645" s="20" t="e">
        <f t="shared" si="34"/>
        <v>#N/A</v>
      </c>
      <c r="S645" s="20" t="s">
        <v>194</v>
      </c>
      <c r="T645" s="67" t="e">
        <f>VLOOKUP($X645,Vector!$A:$I,6,0)</f>
        <v>#N/A</v>
      </c>
      <c r="U645" s="67" t="e">
        <f>VLOOKUP($X645,Vector!$A:$I,7,0)</f>
        <v>#N/A</v>
      </c>
      <c r="V645" s="67" t="e">
        <f>VLOOKUP($X645,Vector!$A:$I,8,0)</f>
        <v>#N/A</v>
      </c>
      <c r="W645" s="67" t="e">
        <f>VLOOKUP($X645,Vector!$A:$I,9,0)</f>
        <v>#N/A</v>
      </c>
      <c r="X645" s="13" t="str">
        <f t="shared" si="35"/>
        <v/>
      </c>
    </row>
    <row r="646" spans="10:24" x14ac:dyDescent="0.25">
      <c r="J646" s="59" t="e">
        <f>+VLOOKUP($X646,Vector!$A:$P,4,0)-$A646</f>
        <v>#N/A</v>
      </c>
      <c r="K646" s="59" t="e">
        <f>+VLOOKUP($X646,Vector!$A:$P,2,0)</f>
        <v>#N/A</v>
      </c>
      <c r="L646" s="59" t="e">
        <f>VLOOKUP(VLOOKUP($X646,Vector!$A:$P,5,0),Catalogos!K:L,2,0)</f>
        <v>#N/A</v>
      </c>
      <c r="M646" s="55" t="str">
        <f>IFERROR(VLOOKUP($F646,Catalogos!$A:$B,2,0),"VII")</f>
        <v>VII</v>
      </c>
      <c r="N646" s="58" t="e">
        <f>VLOOKUP(MIN(IFERROR(VLOOKUP(T646,Catalogos!$F:$G,2,0),200),IFERROR(VLOOKUP(U646,Catalogos!$F:$G,2,0),200),IFERROR(VLOOKUP(V646,Catalogos!$F:$G,2,0),200),IFERROR(VLOOKUP(W646,Catalogos!$F:$G,2,0),200)),Catalogos!$G$30:$H$57,2,0)</f>
        <v>#N/A</v>
      </c>
      <c r="O646" s="55" t="e">
        <f>VLOOKUP($F646,Catalogos!$A:$C,3,0)</f>
        <v>#N/A</v>
      </c>
      <c r="P646" s="14" t="e">
        <f t="shared" si="32"/>
        <v>#N/A</v>
      </c>
      <c r="Q646" s="20">
        <f t="shared" si="33"/>
        <v>0</v>
      </c>
      <c r="R646" s="20" t="e">
        <f t="shared" si="34"/>
        <v>#N/A</v>
      </c>
      <c r="S646" s="20" t="s">
        <v>194</v>
      </c>
      <c r="T646" s="67" t="e">
        <f>VLOOKUP($X646,Vector!$A:$I,6,0)</f>
        <v>#N/A</v>
      </c>
      <c r="U646" s="67" t="e">
        <f>VLOOKUP($X646,Vector!$A:$I,7,0)</f>
        <v>#N/A</v>
      </c>
      <c r="V646" s="67" t="e">
        <f>VLOOKUP($X646,Vector!$A:$I,8,0)</f>
        <v>#N/A</v>
      </c>
      <c r="W646" s="67" t="e">
        <f>VLOOKUP($X646,Vector!$A:$I,9,0)</f>
        <v>#N/A</v>
      </c>
      <c r="X646" s="13" t="str">
        <f t="shared" si="35"/>
        <v/>
      </c>
    </row>
    <row r="647" spans="10:24" x14ac:dyDescent="0.25">
      <c r="J647" s="59" t="e">
        <f>+VLOOKUP($X647,Vector!$A:$P,4,0)-$A647</f>
        <v>#N/A</v>
      </c>
      <c r="K647" s="59" t="e">
        <f>+VLOOKUP($X647,Vector!$A:$P,2,0)</f>
        <v>#N/A</v>
      </c>
      <c r="L647" s="59" t="e">
        <f>VLOOKUP(VLOOKUP($X647,Vector!$A:$P,5,0),Catalogos!K:L,2,0)</f>
        <v>#N/A</v>
      </c>
      <c r="M647" s="55" t="str">
        <f>IFERROR(VLOOKUP($F647,Catalogos!$A:$B,2,0),"VII")</f>
        <v>VII</v>
      </c>
      <c r="N647" s="58" t="e">
        <f>VLOOKUP(MIN(IFERROR(VLOOKUP(T647,Catalogos!$F:$G,2,0),200),IFERROR(VLOOKUP(U647,Catalogos!$F:$G,2,0),200),IFERROR(VLOOKUP(V647,Catalogos!$F:$G,2,0),200),IFERROR(VLOOKUP(W647,Catalogos!$F:$G,2,0),200)),Catalogos!$G$30:$H$57,2,0)</f>
        <v>#N/A</v>
      </c>
      <c r="O647" s="55" t="e">
        <f>VLOOKUP($F647,Catalogos!$A:$C,3,0)</f>
        <v>#N/A</v>
      </c>
      <c r="P647" s="14" t="e">
        <f t="shared" si="32"/>
        <v>#N/A</v>
      </c>
      <c r="Q647" s="20">
        <f t="shared" si="33"/>
        <v>0</v>
      </c>
      <c r="R647" s="20" t="e">
        <f t="shared" si="34"/>
        <v>#N/A</v>
      </c>
      <c r="S647" s="20" t="s">
        <v>194</v>
      </c>
      <c r="T647" s="67" t="e">
        <f>VLOOKUP($X647,Vector!$A:$I,6,0)</f>
        <v>#N/A</v>
      </c>
      <c r="U647" s="67" t="e">
        <f>VLOOKUP($X647,Vector!$A:$I,7,0)</f>
        <v>#N/A</v>
      </c>
      <c r="V647" s="67" t="e">
        <f>VLOOKUP($X647,Vector!$A:$I,8,0)</f>
        <v>#N/A</v>
      </c>
      <c r="W647" s="67" t="e">
        <f>VLOOKUP($X647,Vector!$A:$I,9,0)</f>
        <v>#N/A</v>
      </c>
      <c r="X647" s="13" t="str">
        <f t="shared" si="35"/>
        <v/>
      </c>
    </row>
    <row r="648" spans="10:24" x14ac:dyDescent="0.25">
      <c r="J648" s="59" t="e">
        <f>+VLOOKUP($X648,Vector!$A:$P,4,0)-$A648</f>
        <v>#N/A</v>
      </c>
      <c r="K648" s="59" t="e">
        <f>+VLOOKUP($X648,Vector!$A:$P,2,0)</f>
        <v>#N/A</v>
      </c>
      <c r="L648" s="59" t="e">
        <f>VLOOKUP(VLOOKUP($X648,Vector!$A:$P,5,0),Catalogos!K:L,2,0)</f>
        <v>#N/A</v>
      </c>
      <c r="M648" s="55" t="str">
        <f>IFERROR(VLOOKUP($F648,Catalogos!$A:$B,2,0),"VII")</f>
        <v>VII</v>
      </c>
      <c r="N648" s="58" t="e">
        <f>VLOOKUP(MIN(IFERROR(VLOOKUP(T648,Catalogos!$F:$G,2,0),200),IFERROR(VLOOKUP(U648,Catalogos!$F:$G,2,0),200),IFERROR(VLOOKUP(V648,Catalogos!$F:$G,2,0),200),IFERROR(VLOOKUP(W648,Catalogos!$F:$G,2,0),200)),Catalogos!$G$30:$H$57,2,0)</f>
        <v>#N/A</v>
      </c>
      <c r="O648" s="55" t="e">
        <f>VLOOKUP($F648,Catalogos!$A:$C,3,0)</f>
        <v>#N/A</v>
      </c>
      <c r="P648" s="14" t="e">
        <f t="shared" si="32"/>
        <v>#N/A</v>
      </c>
      <c r="Q648" s="20">
        <f t="shared" si="33"/>
        <v>0</v>
      </c>
      <c r="R648" s="20" t="e">
        <f t="shared" si="34"/>
        <v>#N/A</v>
      </c>
      <c r="S648" s="20" t="s">
        <v>194</v>
      </c>
      <c r="T648" s="67" t="e">
        <f>VLOOKUP($X648,Vector!$A:$I,6,0)</f>
        <v>#N/A</v>
      </c>
      <c r="U648" s="67" t="e">
        <f>VLOOKUP($X648,Vector!$A:$I,7,0)</f>
        <v>#N/A</v>
      </c>
      <c r="V648" s="67" t="e">
        <f>VLOOKUP($X648,Vector!$A:$I,8,0)</f>
        <v>#N/A</v>
      </c>
      <c r="W648" s="67" t="e">
        <f>VLOOKUP($X648,Vector!$A:$I,9,0)</f>
        <v>#N/A</v>
      </c>
      <c r="X648" s="13" t="str">
        <f t="shared" si="35"/>
        <v/>
      </c>
    </row>
    <row r="649" spans="10:24" x14ac:dyDescent="0.25">
      <c r="J649" s="59" t="e">
        <f>+VLOOKUP($X649,Vector!$A:$P,4,0)-$A649</f>
        <v>#N/A</v>
      </c>
      <c r="K649" s="59" t="e">
        <f>+VLOOKUP($X649,Vector!$A:$P,2,0)</f>
        <v>#N/A</v>
      </c>
      <c r="L649" s="59" t="e">
        <f>VLOOKUP(VLOOKUP($X649,Vector!$A:$P,5,0),Catalogos!K:L,2,0)</f>
        <v>#N/A</v>
      </c>
      <c r="M649" s="55" t="str">
        <f>IFERROR(VLOOKUP($F649,Catalogos!$A:$B,2,0),"VII")</f>
        <v>VII</v>
      </c>
      <c r="N649" s="58" t="e">
        <f>VLOOKUP(MIN(IFERROR(VLOOKUP(T649,Catalogos!$F:$G,2,0),200),IFERROR(VLOOKUP(U649,Catalogos!$F:$G,2,0),200),IFERROR(VLOOKUP(V649,Catalogos!$F:$G,2,0),200),IFERROR(VLOOKUP(W649,Catalogos!$F:$G,2,0),200)),Catalogos!$G$30:$H$57,2,0)</f>
        <v>#N/A</v>
      </c>
      <c r="O649" s="55" t="e">
        <f>VLOOKUP($F649,Catalogos!$A:$C,3,0)</f>
        <v>#N/A</v>
      </c>
      <c r="P649" s="14" t="e">
        <f t="shared" si="32"/>
        <v>#N/A</v>
      </c>
      <c r="Q649" s="20">
        <f t="shared" si="33"/>
        <v>0</v>
      </c>
      <c r="R649" s="20" t="e">
        <f t="shared" si="34"/>
        <v>#N/A</v>
      </c>
      <c r="S649" s="20" t="s">
        <v>194</v>
      </c>
      <c r="T649" s="67" t="e">
        <f>VLOOKUP($X649,Vector!$A:$I,6,0)</f>
        <v>#N/A</v>
      </c>
      <c r="U649" s="67" t="e">
        <f>VLOOKUP($X649,Vector!$A:$I,7,0)</f>
        <v>#N/A</v>
      </c>
      <c r="V649" s="67" t="e">
        <f>VLOOKUP($X649,Vector!$A:$I,8,0)</f>
        <v>#N/A</v>
      </c>
      <c r="W649" s="67" t="e">
        <f>VLOOKUP($X649,Vector!$A:$I,9,0)</f>
        <v>#N/A</v>
      </c>
      <c r="X649" s="13" t="str">
        <f t="shared" si="35"/>
        <v/>
      </c>
    </row>
    <row r="650" spans="10:24" x14ac:dyDescent="0.25">
      <c r="J650" s="59" t="e">
        <f>+VLOOKUP($X650,Vector!$A:$P,4,0)-$A650</f>
        <v>#N/A</v>
      </c>
      <c r="K650" s="59" t="e">
        <f>+VLOOKUP($X650,Vector!$A:$P,2,0)</f>
        <v>#N/A</v>
      </c>
      <c r="L650" s="59" t="e">
        <f>VLOOKUP(VLOOKUP($X650,Vector!$A:$P,5,0),Catalogos!K:L,2,0)</f>
        <v>#N/A</v>
      </c>
      <c r="M650" s="55" t="str">
        <f>IFERROR(VLOOKUP($F650,Catalogos!$A:$B,2,0),"VII")</f>
        <v>VII</v>
      </c>
      <c r="N650" s="58" t="e">
        <f>VLOOKUP(MIN(IFERROR(VLOOKUP(T650,Catalogos!$F:$G,2,0),200),IFERROR(VLOOKUP(U650,Catalogos!$F:$G,2,0),200),IFERROR(VLOOKUP(V650,Catalogos!$F:$G,2,0),200),IFERROR(VLOOKUP(W650,Catalogos!$F:$G,2,0),200)),Catalogos!$G$30:$H$57,2,0)</f>
        <v>#N/A</v>
      </c>
      <c r="O650" s="55" t="e">
        <f>VLOOKUP($F650,Catalogos!$A:$C,3,0)</f>
        <v>#N/A</v>
      </c>
      <c r="P650" s="14" t="e">
        <f t="shared" si="32"/>
        <v>#N/A</v>
      </c>
      <c r="Q650" s="20">
        <f t="shared" si="33"/>
        <v>0</v>
      </c>
      <c r="R650" s="20" t="e">
        <f t="shared" si="34"/>
        <v>#N/A</v>
      </c>
      <c r="S650" s="20" t="s">
        <v>194</v>
      </c>
      <c r="T650" s="67" t="e">
        <f>VLOOKUP($X650,Vector!$A:$I,6,0)</f>
        <v>#N/A</v>
      </c>
      <c r="U650" s="67" t="e">
        <f>VLOOKUP($X650,Vector!$A:$I,7,0)</f>
        <v>#N/A</v>
      </c>
      <c r="V650" s="67" t="e">
        <f>VLOOKUP($X650,Vector!$A:$I,8,0)</f>
        <v>#N/A</v>
      </c>
      <c r="W650" s="67" t="e">
        <f>VLOOKUP($X650,Vector!$A:$I,9,0)</f>
        <v>#N/A</v>
      </c>
      <c r="X650" s="13" t="str">
        <f t="shared" si="35"/>
        <v/>
      </c>
    </row>
    <row r="651" spans="10:24" x14ac:dyDescent="0.25">
      <c r="J651" s="59" t="e">
        <f>+VLOOKUP($X651,Vector!$A:$P,4,0)-$A651</f>
        <v>#N/A</v>
      </c>
      <c r="K651" s="59" t="e">
        <f>+VLOOKUP($X651,Vector!$A:$P,2,0)</f>
        <v>#N/A</v>
      </c>
      <c r="L651" s="59" t="e">
        <f>VLOOKUP(VLOOKUP($X651,Vector!$A:$P,5,0),Catalogos!K:L,2,0)</f>
        <v>#N/A</v>
      </c>
      <c r="M651" s="55" t="str">
        <f>IFERROR(VLOOKUP($F651,Catalogos!$A:$B,2,0),"VII")</f>
        <v>VII</v>
      </c>
      <c r="N651" s="58" t="e">
        <f>VLOOKUP(MIN(IFERROR(VLOOKUP(T651,Catalogos!$F:$G,2,0),200),IFERROR(VLOOKUP(U651,Catalogos!$F:$G,2,0),200),IFERROR(VLOOKUP(V651,Catalogos!$F:$G,2,0),200),IFERROR(VLOOKUP(W651,Catalogos!$F:$G,2,0),200)),Catalogos!$G$30:$H$57,2,0)</f>
        <v>#N/A</v>
      </c>
      <c r="O651" s="55" t="e">
        <f>VLOOKUP($F651,Catalogos!$A:$C,3,0)</f>
        <v>#N/A</v>
      </c>
      <c r="P651" s="14" t="e">
        <f t="shared" si="32"/>
        <v>#N/A</v>
      </c>
      <c r="Q651" s="20">
        <f t="shared" si="33"/>
        <v>0</v>
      </c>
      <c r="R651" s="20" t="e">
        <f t="shared" si="34"/>
        <v>#N/A</v>
      </c>
      <c r="S651" s="20" t="s">
        <v>194</v>
      </c>
      <c r="T651" s="67" t="e">
        <f>VLOOKUP($X651,Vector!$A:$I,6,0)</f>
        <v>#N/A</v>
      </c>
      <c r="U651" s="67" t="e">
        <f>VLOOKUP($X651,Vector!$A:$I,7,0)</f>
        <v>#N/A</v>
      </c>
      <c r="V651" s="67" t="e">
        <f>VLOOKUP($X651,Vector!$A:$I,8,0)</f>
        <v>#N/A</v>
      </c>
      <c r="W651" s="67" t="e">
        <f>VLOOKUP($X651,Vector!$A:$I,9,0)</f>
        <v>#N/A</v>
      </c>
      <c r="X651" s="13" t="str">
        <f t="shared" si="35"/>
        <v/>
      </c>
    </row>
    <row r="652" spans="10:24" x14ac:dyDescent="0.25">
      <c r="J652" s="59" t="e">
        <f>+VLOOKUP($X652,Vector!$A:$P,4,0)-$A652</f>
        <v>#N/A</v>
      </c>
      <c r="K652" s="59" t="e">
        <f>+VLOOKUP($X652,Vector!$A:$P,2,0)</f>
        <v>#N/A</v>
      </c>
      <c r="L652" s="59" t="e">
        <f>VLOOKUP(VLOOKUP($X652,Vector!$A:$P,5,0),Catalogos!K:L,2,0)</f>
        <v>#N/A</v>
      </c>
      <c r="M652" s="55" t="str">
        <f>IFERROR(VLOOKUP($F652,Catalogos!$A:$B,2,0),"VII")</f>
        <v>VII</v>
      </c>
      <c r="N652" s="58" t="e">
        <f>VLOOKUP(MIN(IFERROR(VLOOKUP(T652,Catalogos!$F:$G,2,0),200),IFERROR(VLOOKUP(U652,Catalogos!$F:$G,2,0),200),IFERROR(VLOOKUP(V652,Catalogos!$F:$G,2,0),200),IFERROR(VLOOKUP(W652,Catalogos!$F:$G,2,0),200)),Catalogos!$G$30:$H$57,2,0)</f>
        <v>#N/A</v>
      </c>
      <c r="O652" s="55" t="e">
        <f>VLOOKUP($F652,Catalogos!$A:$C,3,0)</f>
        <v>#N/A</v>
      </c>
      <c r="P652" s="14" t="e">
        <f t="shared" si="32"/>
        <v>#N/A</v>
      </c>
      <c r="Q652" s="20">
        <f t="shared" si="33"/>
        <v>0</v>
      </c>
      <c r="R652" s="20" t="e">
        <f t="shared" si="34"/>
        <v>#N/A</v>
      </c>
      <c r="S652" s="20" t="s">
        <v>194</v>
      </c>
      <c r="T652" s="67" t="e">
        <f>VLOOKUP($X652,Vector!$A:$I,6,0)</f>
        <v>#N/A</v>
      </c>
      <c r="U652" s="67" t="e">
        <f>VLOOKUP($X652,Vector!$A:$I,7,0)</f>
        <v>#N/A</v>
      </c>
      <c r="V652" s="67" t="e">
        <f>VLOOKUP($X652,Vector!$A:$I,8,0)</f>
        <v>#N/A</v>
      </c>
      <c r="W652" s="67" t="e">
        <f>VLOOKUP($X652,Vector!$A:$I,9,0)</f>
        <v>#N/A</v>
      </c>
      <c r="X652" s="13" t="str">
        <f t="shared" si="35"/>
        <v/>
      </c>
    </row>
    <row r="653" spans="10:24" x14ac:dyDescent="0.25">
      <c r="J653" s="59" t="e">
        <f>+VLOOKUP($X653,Vector!$A:$P,4,0)-$A653</f>
        <v>#N/A</v>
      </c>
      <c r="K653" s="59" t="e">
        <f>+VLOOKUP($X653,Vector!$A:$P,2,0)</f>
        <v>#N/A</v>
      </c>
      <c r="L653" s="59" t="e">
        <f>VLOOKUP(VLOOKUP($X653,Vector!$A:$P,5,0),Catalogos!K:L,2,0)</f>
        <v>#N/A</v>
      </c>
      <c r="M653" s="55" t="str">
        <f>IFERROR(VLOOKUP($F653,Catalogos!$A:$B,2,0),"VII")</f>
        <v>VII</v>
      </c>
      <c r="N653" s="58" t="e">
        <f>VLOOKUP(MIN(IFERROR(VLOOKUP(T653,Catalogos!$F:$G,2,0),200),IFERROR(VLOOKUP(U653,Catalogos!$F:$G,2,0),200),IFERROR(VLOOKUP(V653,Catalogos!$F:$G,2,0),200),IFERROR(VLOOKUP(W653,Catalogos!$F:$G,2,0),200)),Catalogos!$G$30:$H$57,2,0)</f>
        <v>#N/A</v>
      </c>
      <c r="O653" s="55" t="e">
        <f>VLOOKUP($F653,Catalogos!$A:$C,3,0)</f>
        <v>#N/A</v>
      </c>
      <c r="P653" s="14" t="e">
        <f t="shared" si="32"/>
        <v>#N/A</v>
      </c>
      <c r="Q653" s="20">
        <f t="shared" si="33"/>
        <v>0</v>
      </c>
      <c r="R653" s="20" t="e">
        <f t="shared" si="34"/>
        <v>#N/A</v>
      </c>
      <c r="S653" s="20" t="s">
        <v>194</v>
      </c>
      <c r="T653" s="67" t="e">
        <f>VLOOKUP($X653,Vector!$A:$I,6,0)</f>
        <v>#N/A</v>
      </c>
      <c r="U653" s="67" t="e">
        <f>VLOOKUP($X653,Vector!$A:$I,7,0)</f>
        <v>#N/A</v>
      </c>
      <c r="V653" s="67" t="e">
        <f>VLOOKUP($X653,Vector!$A:$I,8,0)</f>
        <v>#N/A</v>
      </c>
      <c r="W653" s="67" t="e">
        <f>VLOOKUP($X653,Vector!$A:$I,9,0)</f>
        <v>#N/A</v>
      </c>
      <c r="X653" s="13" t="str">
        <f t="shared" si="35"/>
        <v/>
      </c>
    </row>
    <row r="654" spans="10:24" x14ac:dyDescent="0.25">
      <c r="J654" s="59" t="e">
        <f>+VLOOKUP($X654,Vector!$A:$P,4,0)-$A654</f>
        <v>#N/A</v>
      </c>
      <c r="K654" s="59" t="e">
        <f>+VLOOKUP($X654,Vector!$A:$P,2,0)</f>
        <v>#N/A</v>
      </c>
      <c r="L654" s="59" t="e">
        <f>VLOOKUP(VLOOKUP($X654,Vector!$A:$P,5,0),Catalogos!K:L,2,0)</f>
        <v>#N/A</v>
      </c>
      <c r="M654" s="55" t="str">
        <f>IFERROR(VLOOKUP($F654,Catalogos!$A:$B,2,0),"VII")</f>
        <v>VII</v>
      </c>
      <c r="N654" s="58" t="e">
        <f>VLOOKUP(MIN(IFERROR(VLOOKUP(T654,Catalogos!$F:$G,2,0),200),IFERROR(VLOOKUP(U654,Catalogos!$F:$G,2,0),200),IFERROR(VLOOKUP(V654,Catalogos!$F:$G,2,0),200),IFERROR(VLOOKUP(W654,Catalogos!$F:$G,2,0),200)),Catalogos!$G$30:$H$57,2,0)</f>
        <v>#N/A</v>
      </c>
      <c r="O654" s="55" t="e">
        <f>VLOOKUP($F654,Catalogos!$A:$C,3,0)</f>
        <v>#N/A</v>
      </c>
      <c r="P654" s="14" t="e">
        <f t="shared" si="32"/>
        <v>#N/A</v>
      </c>
      <c r="Q654" s="20">
        <f t="shared" si="33"/>
        <v>0</v>
      </c>
      <c r="R654" s="20" t="e">
        <f t="shared" si="34"/>
        <v>#N/A</v>
      </c>
      <c r="S654" s="20" t="s">
        <v>194</v>
      </c>
      <c r="T654" s="67" t="e">
        <f>VLOOKUP($X654,Vector!$A:$I,6,0)</f>
        <v>#N/A</v>
      </c>
      <c r="U654" s="67" t="e">
        <f>VLOOKUP($X654,Vector!$A:$I,7,0)</f>
        <v>#N/A</v>
      </c>
      <c r="V654" s="67" t="e">
        <f>VLOOKUP($X654,Vector!$A:$I,8,0)</f>
        <v>#N/A</v>
      </c>
      <c r="W654" s="67" t="e">
        <f>VLOOKUP($X654,Vector!$A:$I,9,0)</f>
        <v>#N/A</v>
      </c>
      <c r="X654" s="13" t="str">
        <f t="shared" si="35"/>
        <v/>
      </c>
    </row>
    <row r="655" spans="10:24" x14ac:dyDescent="0.25">
      <c r="J655" s="59" t="e">
        <f>+VLOOKUP($X655,Vector!$A:$P,4,0)-$A655</f>
        <v>#N/A</v>
      </c>
      <c r="K655" s="59" t="e">
        <f>+VLOOKUP($X655,Vector!$A:$P,2,0)</f>
        <v>#N/A</v>
      </c>
      <c r="L655" s="59" t="e">
        <f>VLOOKUP(VLOOKUP($X655,Vector!$A:$P,5,0),Catalogos!K:L,2,0)</f>
        <v>#N/A</v>
      </c>
      <c r="M655" s="55" t="str">
        <f>IFERROR(VLOOKUP($F655,Catalogos!$A:$B,2,0),"VII")</f>
        <v>VII</v>
      </c>
      <c r="N655" s="58" t="e">
        <f>VLOOKUP(MIN(IFERROR(VLOOKUP(T655,Catalogos!$F:$G,2,0),200),IFERROR(VLOOKUP(U655,Catalogos!$F:$G,2,0),200),IFERROR(VLOOKUP(V655,Catalogos!$F:$G,2,0),200),IFERROR(VLOOKUP(W655,Catalogos!$F:$G,2,0),200)),Catalogos!$G$30:$H$57,2,0)</f>
        <v>#N/A</v>
      </c>
      <c r="O655" s="55" t="e">
        <f>VLOOKUP($F655,Catalogos!$A:$C,3,0)</f>
        <v>#N/A</v>
      </c>
      <c r="P655" s="14" t="e">
        <f t="shared" si="32"/>
        <v>#N/A</v>
      </c>
      <c r="Q655" s="20">
        <f t="shared" si="33"/>
        <v>0</v>
      </c>
      <c r="R655" s="20" t="e">
        <f t="shared" si="34"/>
        <v>#N/A</v>
      </c>
      <c r="S655" s="20" t="s">
        <v>194</v>
      </c>
      <c r="T655" s="67" t="e">
        <f>VLOOKUP($X655,Vector!$A:$I,6,0)</f>
        <v>#N/A</v>
      </c>
      <c r="U655" s="67" t="e">
        <f>VLOOKUP($X655,Vector!$A:$I,7,0)</f>
        <v>#N/A</v>
      </c>
      <c r="V655" s="67" t="e">
        <f>VLOOKUP($X655,Vector!$A:$I,8,0)</f>
        <v>#N/A</v>
      </c>
      <c r="W655" s="67" t="e">
        <f>VLOOKUP($X655,Vector!$A:$I,9,0)</f>
        <v>#N/A</v>
      </c>
      <c r="X655" s="13" t="str">
        <f t="shared" si="35"/>
        <v/>
      </c>
    </row>
    <row r="656" spans="10:24" x14ac:dyDescent="0.25">
      <c r="J656" s="59" t="e">
        <f>+VLOOKUP($X656,Vector!$A:$P,4,0)-$A656</f>
        <v>#N/A</v>
      </c>
      <c r="K656" s="59" t="e">
        <f>+VLOOKUP($X656,Vector!$A:$P,2,0)</f>
        <v>#N/A</v>
      </c>
      <c r="L656" s="59" t="e">
        <f>VLOOKUP(VLOOKUP($X656,Vector!$A:$P,5,0),Catalogos!K:L,2,0)</f>
        <v>#N/A</v>
      </c>
      <c r="M656" s="55" t="str">
        <f>IFERROR(VLOOKUP($F656,Catalogos!$A:$B,2,0),"VII")</f>
        <v>VII</v>
      </c>
      <c r="N656" s="58" t="e">
        <f>VLOOKUP(MIN(IFERROR(VLOOKUP(T656,Catalogos!$F:$G,2,0),200),IFERROR(VLOOKUP(U656,Catalogos!$F:$G,2,0),200),IFERROR(VLOOKUP(V656,Catalogos!$F:$G,2,0),200),IFERROR(VLOOKUP(W656,Catalogos!$F:$G,2,0),200)),Catalogos!$G$30:$H$57,2,0)</f>
        <v>#N/A</v>
      </c>
      <c r="O656" s="55" t="e">
        <f>VLOOKUP($F656,Catalogos!$A:$C,3,0)</f>
        <v>#N/A</v>
      </c>
      <c r="P656" s="14" t="e">
        <f t="shared" si="32"/>
        <v>#N/A</v>
      </c>
      <c r="Q656" s="20">
        <f t="shared" si="33"/>
        <v>0</v>
      </c>
      <c r="R656" s="20" t="e">
        <f t="shared" si="34"/>
        <v>#N/A</v>
      </c>
      <c r="S656" s="20" t="s">
        <v>194</v>
      </c>
      <c r="T656" s="67" t="e">
        <f>VLOOKUP($X656,Vector!$A:$I,6,0)</f>
        <v>#N/A</v>
      </c>
      <c r="U656" s="67" t="e">
        <f>VLOOKUP($X656,Vector!$A:$I,7,0)</f>
        <v>#N/A</v>
      </c>
      <c r="V656" s="67" t="e">
        <f>VLOOKUP($X656,Vector!$A:$I,8,0)</f>
        <v>#N/A</v>
      </c>
      <c r="W656" s="67" t="e">
        <f>VLOOKUP($X656,Vector!$A:$I,9,0)</f>
        <v>#N/A</v>
      </c>
      <c r="X656" s="13" t="str">
        <f t="shared" si="35"/>
        <v/>
      </c>
    </row>
    <row r="657" spans="10:24" x14ac:dyDescent="0.25">
      <c r="J657" s="59" t="e">
        <f>+VLOOKUP($X657,Vector!$A:$P,4,0)-$A657</f>
        <v>#N/A</v>
      </c>
      <c r="K657" s="59" t="e">
        <f>+VLOOKUP($X657,Vector!$A:$P,2,0)</f>
        <v>#N/A</v>
      </c>
      <c r="L657" s="59" t="e">
        <f>VLOOKUP(VLOOKUP($X657,Vector!$A:$P,5,0),Catalogos!K:L,2,0)</f>
        <v>#N/A</v>
      </c>
      <c r="M657" s="55" t="str">
        <f>IFERROR(VLOOKUP($F657,Catalogos!$A:$B,2,0),"VII")</f>
        <v>VII</v>
      </c>
      <c r="N657" s="58" t="e">
        <f>VLOOKUP(MIN(IFERROR(VLOOKUP(T657,Catalogos!$F:$G,2,0),200),IFERROR(VLOOKUP(U657,Catalogos!$F:$G,2,0),200),IFERROR(VLOOKUP(V657,Catalogos!$F:$G,2,0),200),IFERROR(VLOOKUP(W657,Catalogos!$F:$G,2,0),200)),Catalogos!$G$30:$H$57,2,0)</f>
        <v>#N/A</v>
      </c>
      <c r="O657" s="55" t="e">
        <f>VLOOKUP($F657,Catalogos!$A:$C,3,0)</f>
        <v>#N/A</v>
      </c>
      <c r="P657" s="14" t="e">
        <f t="shared" si="32"/>
        <v>#N/A</v>
      </c>
      <c r="Q657" s="20">
        <f t="shared" si="33"/>
        <v>0</v>
      </c>
      <c r="R657" s="20" t="e">
        <f t="shared" si="34"/>
        <v>#N/A</v>
      </c>
      <c r="S657" s="20" t="s">
        <v>194</v>
      </c>
      <c r="T657" s="67" t="e">
        <f>VLOOKUP($X657,Vector!$A:$I,6,0)</f>
        <v>#N/A</v>
      </c>
      <c r="U657" s="67" t="e">
        <f>VLOOKUP($X657,Vector!$A:$I,7,0)</f>
        <v>#N/A</v>
      </c>
      <c r="V657" s="67" t="e">
        <f>VLOOKUP($X657,Vector!$A:$I,8,0)</f>
        <v>#N/A</v>
      </c>
      <c r="W657" s="67" t="e">
        <f>VLOOKUP($X657,Vector!$A:$I,9,0)</f>
        <v>#N/A</v>
      </c>
      <c r="X657" s="13" t="str">
        <f t="shared" si="35"/>
        <v/>
      </c>
    </row>
    <row r="658" spans="10:24" x14ac:dyDescent="0.25">
      <c r="J658" s="59" t="e">
        <f>+VLOOKUP($X658,Vector!$A:$P,4,0)-$A658</f>
        <v>#N/A</v>
      </c>
      <c r="K658" s="59" t="e">
        <f>+VLOOKUP($X658,Vector!$A:$P,2,0)</f>
        <v>#N/A</v>
      </c>
      <c r="L658" s="59" t="e">
        <f>VLOOKUP(VLOOKUP($X658,Vector!$A:$P,5,0),Catalogos!K:L,2,0)</f>
        <v>#N/A</v>
      </c>
      <c r="M658" s="55" t="str">
        <f>IFERROR(VLOOKUP($F658,Catalogos!$A:$B,2,0),"VII")</f>
        <v>VII</v>
      </c>
      <c r="N658" s="58" t="e">
        <f>VLOOKUP(MIN(IFERROR(VLOOKUP(T658,Catalogos!$F:$G,2,0),200),IFERROR(VLOOKUP(U658,Catalogos!$F:$G,2,0),200),IFERROR(VLOOKUP(V658,Catalogos!$F:$G,2,0),200),IFERROR(VLOOKUP(W658,Catalogos!$F:$G,2,0),200)),Catalogos!$G$30:$H$57,2,0)</f>
        <v>#N/A</v>
      </c>
      <c r="O658" s="55" t="e">
        <f>VLOOKUP($F658,Catalogos!$A:$C,3,0)</f>
        <v>#N/A</v>
      </c>
      <c r="P658" s="14" t="e">
        <f t="shared" si="32"/>
        <v>#N/A</v>
      </c>
      <c r="Q658" s="20">
        <f t="shared" si="33"/>
        <v>0</v>
      </c>
      <c r="R658" s="20" t="e">
        <f t="shared" si="34"/>
        <v>#N/A</v>
      </c>
      <c r="S658" s="20" t="s">
        <v>194</v>
      </c>
      <c r="T658" s="67" t="e">
        <f>VLOOKUP($X658,Vector!$A:$I,6,0)</f>
        <v>#N/A</v>
      </c>
      <c r="U658" s="67" t="e">
        <f>VLOOKUP($X658,Vector!$A:$I,7,0)</f>
        <v>#N/A</v>
      </c>
      <c r="V658" s="67" t="e">
        <f>VLOOKUP($X658,Vector!$A:$I,8,0)</f>
        <v>#N/A</v>
      </c>
      <c r="W658" s="67" t="e">
        <f>VLOOKUP($X658,Vector!$A:$I,9,0)</f>
        <v>#N/A</v>
      </c>
      <c r="X658" s="13" t="str">
        <f t="shared" si="35"/>
        <v/>
      </c>
    </row>
    <row r="659" spans="10:24" x14ac:dyDescent="0.25">
      <c r="J659" s="59" t="e">
        <f>+VLOOKUP($X659,Vector!$A:$P,4,0)-$A659</f>
        <v>#N/A</v>
      </c>
      <c r="K659" s="59" t="e">
        <f>+VLOOKUP($X659,Vector!$A:$P,2,0)</f>
        <v>#N/A</v>
      </c>
      <c r="L659" s="59" t="e">
        <f>VLOOKUP(VLOOKUP($X659,Vector!$A:$P,5,0),Catalogos!K:L,2,0)</f>
        <v>#N/A</v>
      </c>
      <c r="M659" s="55" t="str">
        <f>IFERROR(VLOOKUP($F659,Catalogos!$A:$B,2,0),"VII")</f>
        <v>VII</v>
      </c>
      <c r="N659" s="58" t="e">
        <f>VLOOKUP(MIN(IFERROR(VLOOKUP(T659,Catalogos!$F:$G,2,0),200),IFERROR(VLOOKUP(U659,Catalogos!$F:$G,2,0),200),IFERROR(VLOOKUP(V659,Catalogos!$F:$G,2,0),200),IFERROR(VLOOKUP(W659,Catalogos!$F:$G,2,0),200)),Catalogos!$G$30:$H$57,2,0)</f>
        <v>#N/A</v>
      </c>
      <c r="O659" s="55" t="e">
        <f>VLOOKUP($F659,Catalogos!$A:$C,3,0)</f>
        <v>#N/A</v>
      </c>
      <c r="P659" s="14" t="e">
        <f t="shared" si="32"/>
        <v>#N/A</v>
      </c>
      <c r="Q659" s="20">
        <f t="shared" si="33"/>
        <v>0</v>
      </c>
      <c r="R659" s="20" t="e">
        <f t="shared" si="34"/>
        <v>#N/A</v>
      </c>
      <c r="S659" s="20" t="s">
        <v>194</v>
      </c>
      <c r="T659" s="67" t="e">
        <f>VLOOKUP($X659,Vector!$A:$I,6,0)</f>
        <v>#N/A</v>
      </c>
      <c r="U659" s="67" t="e">
        <f>VLOOKUP($X659,Vector!$A:$I,7,0)</f>
        <v>#N/A</v>
      </c>
      <c r="V659" s="67" t="e">
        <f>VLOOKUP($X659,Vector!$A:$I,8,0)</f>
        <v>#N/A</v>
      </c>
      <c r="W659" s="67" t="e">
        <f>VLOOKUP($X659,Vector!$A:$I,9,0)</f>
        <v>#N/A</v>
      </c>
      <c r="X659" s="13" t="str">
        <f t="shared" si="35"/>
        <v/>
      </c>
    </row>
    <row r="660" spans="10:24" x14ac:dyDescent="0.25">
      <c r="J660" s="59" t="e">
        <f>+VLOOKUP($X660,Vector!$A:$P,4,0)-$A660</f>
        <v>#N/A</v>
      </c>
      <c r="K660" s="59" t="e">
        <f>+VLOOKUP($X660,Vector!$A:$P,2,0)</f>
        <v>#N/A</v>
      </c>
      <c r="L660" s="59" t="e">
        <f>VLOOKUP(VLOOKUP($X660,Vector!$A:$P,5,0),Catalogos!K:L,2,0)</f>
        <v>#N/A</v>
      </c>
      <c r="M660" s="55" t="str">
        <f>IFERROR(VLOOKUP($F660,Catalogos!$A:$B,2,0),"VII")</f>
        <v>VII</v>
      </c>
      <c r="N660" s="58" t="e">
        <f>VLOOKUP(MIN(IFERROR(VLOOKUP(T660,Catalogos!$F:$G,2,0),200),IFERROR(VLOOKUP(U660,Catalogos!$F:$G,2,0),200),IFERROR(VLOOKUP(V660,Catalogos!$F:$G,2,0),200),IFERROR(VLOOKUP(W660,Catalogos!$F:$G,2,0),200)),Catalogos!$G$30:$H$57,2,0)</f>
        <v>#N/A</v>
      </c>
      <c r="O660" s="55" t="e">
        <f>VLOOKUP($F660,Catalogos!$A:$C,3,0)</f>
        <v>#N/A</v>
      </c>
      <c r="P660" s="14" t="e">
        <f t="shared" si="32"/>
        <v>#N/A</v>
      </c>
      <c r="Q660" s="20">
        <f t="shared" si="33"/>
        <v>0</v>
      </c>
      <c r="R660" s="20" t="e">
        <f t="shared" si="34"/>
        <v>#N/A</v>
      </c>
      <c r="S660" s="20" t="s">
        <v>194</v>
      </c>
      <c r="T660" s="67" t="e">
        <f>VLOOKUP($X660,Vector!$A:$I,6,0)</f>
        <v>#N/A</v>
      </c>
      <c r="U660" s="67" t="e">
        <f>VLOOKUP($X660,Vector!$A:$I,7,0)</f>
        <v>#N/A</v>
      </c>
      <c r="V660" s="67" t="e">
        <f>VLOOKUP($X660,Vector!$A:$I,8,0)</f>
        <v>#N/A</v>
      </c>
      <c r="W660" s="67" t="e">
        <f>VLOOKUP($X660,Vector!$A:$I,9,0)</f>
        <v>#N/A</v>
      </c>
      <c r="X660" s="13" t="str">
        <f t="shared" si="35"/>
        <v/>
      </c>
    </row>
    <row r="661" spans="10:24" x14ac:dyDescent="0.25">
      <c r="J661" s="59" t="e">
        <f>+VLOOKUP($X661,Vector!$A:$P,4,0)-$A661</f>
        <v>#N/A</v>
      </c>
      <c r="K661" s="59" t="e">
        <f>+VLOOKUP($X661,Vector!$A:$P,2,0)</f>
        <v>#N/A</v>
      </c>
      <c r="L661" s="59" t="e">
        <f>VLOOKUP(VLOOKUP($X661,Vector!$A:$P,5,0),Catalogos!K:L,2,0)</f>
        <v>#N/A</v>
      </c>
      <c r="M661" s="55" t="str">
        <f>IFERROR(VLOOKUP($F661,Catalogos!$A:$B,2,0),"VII")</f>
        <v>VII</v>
      </c>
      <c r="N661" s="58" t="e">
        <f>VLOOKUP(MIN(IFERROR(VLOOKUP(T661,Catalogos!$F:$G,2,0),200),IFERROR(VLOOKUP(U661,Catalogos!$F:$G,2,0),200),IFERROR(VLOOKUP(V661,Catalogos!$F:$G,2,0),200),IFERROR(VLOOKUP(W661,Catalogos!$F:$G,2,0),200)),Catalogos!$G$30:$H$57,2,0)</f>
        <v>#N/A</v>
      </c>
      <c r="O661" s="55" t="e">
        <f>VLOOKUP($F661,Catalogos!$A:$C,3,0)</f>
        <v>#N/A</v>
      </c>
      <c r="P661" s="14" t="e">
        <f t="shared" si="32"/>
        <v>#N/A</v>
      </c>
      <c r="Q661" s="20">
        <f t="shared" si="33"/>
        <v>0</v>
      </c>
      <c r="R661" s="20" t="e">
        <f t="shared" si="34"/>
        <v>#N/A</v>
      </c>
      <c r="S661" s="20" t="s">
        <v>194</v>
      </c>
      <c r="T661" s="67" t="e">
        <f>VLOOKUP($X661,Vector!$A:$I,6,0)</f>
        <v>#N/A</v>
      </c>
      <c r="U661" s="67" t="e">
        <f>VLOOKUP($X661,Vector!$A:$I,7,0)</f>
        <v>#N/A</v>
      </c>
      <c r="V661" s="67" t="e">
        <f>VLOOKUP($X661,Vector!$A:$I,8,0)</f>
        <v>#N/A</v>
      </c>
      <c r="W661" s="67" t="e">
        <f>VLOOKUP($X661,Vector!$A:$I,9,0)</f>
        <v>#N/A</v>
      </c>
      <c r="X661" s="13" t="str">
        <f t="shared" si="35"/>
        <v/>
      </c>
    </row>
    <row r="662" spans="10:24" x14ac:dyDescent="0.25">
      <c r="J662" s="59" t="e">
        <f>+VLOOKUP($X662,Vector!$A:$P,4,0)-$A662</f>
        <v>#N/A</v>
      </c>
      <c r="K662" s="59" t="e">
        <f>+VLOOKUP($X662,Vector!$A:$P,2,0)</f>
        <v>#N/A</v>
      </c>
      <c r="L662" s="59" t="e">
        <f>VLOOKUP(VLOOKUP($X662,Vector!$A:$P,5,0),Catalogos!K:L,2,0)</f>
        <v>#N/A</v>
      </c>
      <c r="M662" s="55" t="str">
        <f>IFERROR(VLOOKUP($F662,Catalogos!$A:$B,2,0),"VII")</f>
        <v>VII</v>
      </c>
      <c r="N662" s="58" t="e">
        <f>VLOOKUP(MIN(IFERROR(VLOOKUP(T662,Catalogos!$F:$G,2,0),200),IFERROR(VLOOKUP(U662,Catalogos!$F:$G,2,0),200),IFERROR(VLOOKUP(V662,Catalogos!$F:$G,2,0),200),IFERROR(VLOOKUP(W662,Catalogos!$F:$G,2,0),200)),Catalogos!$G$30:$H$57,2,0)</f>
        <v>#N/A</v>
      </c>
      <c r="O662" s="55" t="e">
        <f>VLOOKUP($F662,Catalogos!$A:$C,3,0)</f>
        <v>#N/A</v>
      </c>
      <c r="P662" s="14" t="e">
        <f t="shared" si="32"/>
        <v>#N/A</v>
      </c>
      <c r="Q662" s="20">
        <f t="shared" si="33"/>
        <v>0</v>
      </c>
      <c r="R662" s="20" t="e">
        <f t="shared" si="34"/>
        <v>#N/A</v>
      </c>
      <c r="S662" s="20" t="s">
        <v>194</v>
      </c>
      <c r="T662" s="67" t="e">
        <f>VLOOKUP($X662,Vector!$A:$I,6,0)</f>
        <v>#N/A</v>
      </c>
      <c r="U662" s="67" t="e">
        <f>VLOOKUP($X662,Vector!$A:$I,7,0)</f>
        <v>#N/A</v>
      </c>
      <c r="V662" s="67" t="e">
        <f>VLOOKUP($X662,Vector!$A:$I,8,0)</f>
        <v>#N/A</v>
      </c>
      <c r="W662" s="67" t="e">
        <f>VLOOKUP($X662,Vector!$A:$I,9,0)</f>
        <v>#N/A</v>
      </c>
      <c r="X662" s="13" t="str">
        <f t="shared" si="35"/>
        <v/>
      </c>
    </row>
    <row r="663" spans="10:24" x14ac:dyDescent="0.25">
      <c r="J663" s="59" t="e">
        <f>+VLOOKUP($X663,Vector!$A:$P,4,0)-$A663</f>
        <v>#N/A</v>
      </c>
      <c r="K663" s="59" t="e">
        <f>+VLOOKUP($X663,Vector!$A:$P,2,0)</f>
        <v>#N/A</v>
      </c>
      <c r="L663" s="59" t="e">
        <f>VLOOKUP(VLOOKUP($X663,Vector!$A:$P,5,0),Catalogos!K:L,2,0)</f>
        <v>#N/A</v>
      </c>
      <c r="M663" s="55" t="str">
        <f>IFERROR(VLOOKUP($F663,Catalogos!$A:$B,2,0),"VII")</f>
        <v>VII</v>
      </c>
      <c r="N663" s="58" t="e">
        <f>VLOOKUP(MIN(IFERROR(VLOOKUP(T663,Catalogos!$F:$G,2,0),200),IFERROR(VLOOKUP(U663,Catalogos!$F:$G,2,0),200),IFERROR(VLOOKUP(V663,Catalogos!$F:$G,2,0),200),IFERROR(VLOOKUP(W663,Catalogos!$F:$G,2,0),200)),Catalogos!$G$30:$H$57,2,0)</f>
        <v>#N/A</v>
      </c>
      <c r="O663" s="55" t="e">
        <f>VLOOKUP($F663,Catalogos!$A:$C,3,0)</f>
        <v>#N/A</v>
      </c>
      <c r="P663" s="14" t="e">
        <f t="shared" si="32"/>
        <v>#N/A</v>
      </c>
      <c r="Q663" s="20">
        <f t="shared" si="33"/>
        <v>0</v>
      </c>
      <c r="R663" s="20" t="e">
        <f t="shared" si="34"/>
        <v>#N/A</v>
      </c>
      <c r="S663" s="20" t="s">
        <v>194</v>
      </c>
      <c r="T663" s="67" t="e">
        <f>VLOOKUP($X663,Vector!$A:$I,6,0)</f>
        <v>#N/A</v>
      </c>
      <c r="U663" s="67" t="e">
        <f>VLOOKUP($X663,Vector!$A:$I,7,0)</f>
        <v>#N/A</v>
      </c>
      <c r="V663" s="67" t="e">
        <f>VLOOKUP($X663,Vector!$A:$I,8,0)</f>
        <v>#N/A</v>
      </c>
      <c r="W663" s="67" t="e">
        <f>VLOOKUP($X663,Vector!$A:$I,9,0)</f>
        <v>#N/A</v>
      </c>
      <c r="X663" s="13" t="str">
        <f t="shared" si="35"/>
        <v/>
      </c>
    </row>
    <row r="664" spans="10:24" x14ac:dyDescent="0.25">
      <c r="J664" s="59" t="e">
        <f>+VLOOKUP($X664,Vector!$A:$P,4,0)-$A664</f>
        <v>#N/A</v>
      </c>
      <c r="K664" s="59" t="e">
        <f>+VLOOKUP($X664,Vector!$A:$P,2,0)</f>
        <v>#N/A</v>
      </c>
      <c r="L664" s="59" t="e">
        <f>VLOOKUP(VLOOKUP($X664,Vector!$A:$P,5,0),Catalogos!K:L,2,0)</f>
        <v>#N/A</v>
      </c>
      <c r="M664" s="55" t="str">
        <f>IFERROR(VLOOKUP($F664,Catalogos!$A:$B,2,0),"VII")</f>
        <v>VII</v>
      </c>
      <c r="N664" s="58" t="e">
        <f>VLOOKUP(MIN(IFERROR(VLOOKUP(T664,Catalogos!$F:$G,2,0),200),IFERROR(VLOOKUP(U664,Catalogos!$F:$G,2,0),200),IFERROR(VLOOKUP(V664,Catalogos!$F:$G,2,0),200),IFERROR(VLOOKUP(W664,Catalogos!$F:$G,2,0),200)),Catalogos!$G$30:$H$57,2,0)</f>
        <v>#N/A</v>
      </c>
      <c r="O664" s="55" t="e">
        <f>VLOOKUP($F664,Catalogos!$A:$C,3,0)</f>
        <v>#N/A</v>
      </c>
      <c r="P664" s="14" t="e">
        <f t="shared" si="32"/>
        <v>#N/A</v>
      </c>
      <c r="Q664" s="20">
        <f t="shared" si="33"/>
        <v>0</v>
      </c>
      <c r="R664" s="20" t="e">
        <f t="shared" si="34"/>
        <v>#N/A</v>
      </c>
      <c r="S664" s="20" t="s">
        <v>194</v>
      </c>
      <c r="T664" s="67" t="e">
        <f>VLOOKUP($X664,Vector!$A:$I,6,0)</f>
        <v>#N/A</v>
      </c>
      <c r="U664" s="67" t="e">
        <f>VLOOKUP($X664,Vector!$A:$I,7,0)</f>
        <v>#N/A</v>
      </c>
      <c r="V664" s="67" t="e">
        <f>VLOOKUP($X664,Vector!$A:$I,8,0)</f>
        <v>#N/A</v>
      </c>
      <c r="W664" s="67" t="e">
        <f>VLOOKUP($X664,Vector!$A:$I,9,0)</f>
        <v>#N/A</v>
      </c>
      <c r="X664" s="13" t="str">
        <f t="shared" si="35"/>
        <v/>
      </c>
    </row>
    <row r="665" spans="10:24" x14ac:dyDescent="0.25">
      <c r="J665" s="59" t="e">
        <f>+VLOOKUP($X665,Vector!$A:$P,4,0)-$A665</f>
        <v>#N/A</v>
      </c>
      <c r="K665" s="59" t="e">
        <f>+VLOOKUP($X665,Vector!$A:$P,2,0)</f>
        <v>#N/A</v>
      </c>
      <c r="L665" s="59" t="e">
        <f>VLOOKUP(VLOOKUP($X665,Vector!$A:$P,5,0),Catalogos!K:L,2,0)</f>
        <v>#N/A</v>
      </c>
      <c r="M665" s="55" t="str">
        <f>IFERROR(VLOOKUP($F665,Catalogos!$A:$B,2,0),"VII")</f>
        <v>VII</v>
      </c>
      <c r="N665" s="58" t="e">
        <f>VLOOKUP(MIN(IFERROR(VLOOKUP(T665,Catalogos!$F:$G,2,0),200),IFERROR(VLOOKUP(U665,Catalogos!$F:$G,2,0),200),IFERROR(VLOOKUP(V665,Catalogos!$F:$G,2,0),200),IFERROR(VLOOKUP(W665,Catalogos!$F:$G,2,0),200)),Catalogos!$G$30:$H$57,2,0)</f>
        <v>#N/A</v>
      </c>
      <c r="O665" s="55" t="e">
        <f>VLOOKUP($F665,Catalogos!$A:$C,3,0)</f>
        <v>#N/A</v>
      </c>
      <c r="P665" s="14" t="e">
        <f t="shared" si="32"/>
        <v>#N/A</v>
      </c>
      <c r="Q665" s="20">
        <f t="shared" si="33"/>
        <v>0</v>
      </c>
      <c r="R665" s="20" t="e">
        <f t="shared" si="34"/>
        <v>#N/A</v>
      </c>
      <c r="S665" s="20" t="s">
        <v>194</v>
      </c>
      <c r="T665" s="67" t="e">
        <f>VLOOKUP($X665,Vector!$A:$I,6,0)</f>
        <v>#N/A</v>
      </c>
      <c r="U665" s="67" t="e">
        <f>VLOOKUP($X665,Vector!$A:$I,7,0)</f>
        <v>#N/A</v>
      </c>
      <c r="V665" s="67" t="e">
        <f>VLOOKUP($X665,Vector!$A:$I,8,0)</f>
        <v>#N/A</v>
      </c>
      <c r="W665" s="67" t="e">
        <f>VLOOKUP($X665,Vector!$A:$I,9,0)</f>
        <v>#N/A</v>
      </c>
      <c r="X665" s="13" t="str">
        <f t="shared" si="35"/>
        <v/>
      </c>
    </row>
    <row r="666" spans="10:24" x14ac:dyDescent="0.25">
      <c r="J666" s="59" t="e">
        <f>+VLOOKUP($X666,Vector!$A:$P,4,0)-$A666</f>
        <v>#N/A</v>
      </c>
      <c r="K666" s="59" t="e">
        <f>+VLOOKUP($X666,Vector!$A:$P,2,0)</f>
        <v>#N/A</v>
      </c>
      <c r="L666" s="59" t="e">
        <f>VLOOKUP(VLOOKUP($X666,Vector!$A:$P,5,0),Catalogos!K:L,2,0)</f>
        <v>#N/A</v>
      </c>
      <c r="M666" s="55" t="str">
        <f>IFERROR(VLOOKUP($F666,Catalogos!$A:$B,2,0),"VII")</f>
        <v>VII</v>
      </c>
      <c r="N666" s="58" t="e">
        <f>VLOOKUP(MIN(IFERROR(VLOOKUP(T666,Catalogos!$F:$G,2,0),200),IFERROR(VLOOKUP(U666,Catalogos!$F:$G,2,0),200),IFERROR(VLOOKUP(V666,Catalogos!$F:$G,2,0),200),IFERROR(VLOOKUP(W666,Catalogos!$F:$G,2,0),200)),Catalogos!$G$30:$H$57,2,0)</f>
        <v>#N/A</v>
      </c>
      <c r="O666" s="55" t="e">
        <f>VLOOKUP($F666,Catalogos!$A:$C,3,0)</f>
        <v>#N/A</v>
      </c>
      <c r="P666" s="14" t="e">
        <f t="shared" si="32"/>
        <v>#N/A</v>
      </c>
      <c r="Q666" s="20">
        <f t="shared" si="33"/>
        <v>0</v>
      </c>
      <c r="R666" s="20" t="e">
        <f t="shared" si="34"/>
        <v>#N/A</v>
      </c>
      <c r="S666" s="20" t="s">
        <v>194</v>
      </c>
      <c r="T666" s="67" t="e">
        <f>VLOOKUP($X666,Vector!$A:$I,6,0)</f>
        <v>#N/A</v>
      </c>
      <c r="U666" s="67" t="e">
        <f>VLOOKUP($X666,Vector!$A:$I,7,0)</f>
        <v>#N/A</v>
      </c>
      <c r="V666" s="67" t="e">
        <f>VLOOKUP($X666,Vector!$A:$I,8,0)</f>
        <v>#N/A</v>
      </c>
      <c r="W666" s="67" t="e">
        <f>VLOOKUP($X666,Vector!$A:$I,9,0)</f>
        <v>#N/A</v>
      </c>
      <c r="X666" s="13" t="str">
        <f t="shared" si="35"/>
        <v/>
      </c>
    </row>
    <row r="667" spans="10:24" x14ac:dyDescent="0.25">
      <c r="J667" s="59" t="e">
        <f>+VLOOKUP($X667,Vector!$A:$P,4,0)-$A667</f>
        <v>#N/A</v>
      </c>
      <c r="K667" s="59" t="e">
        <f>+VLOOKUP($X667,Vector!$A:$P,2,0)</f>
        <v>#N/A</v>
      </c>
      <c r="L667" s="59" t="e">
        <f>VLOOKUP(VLOOKUP($X667,Vector!$A:$P,5,0),Catalogos!K:L,2,0)</f>
        <v>#N/A</v>
      </c>
      <c r="M667" s="55" t="str">
        <f>IFERROR(VLOOKUP($F667,Catalogos!$A:$B,2,0),"VII")</f>
        <v>VII</v>
      </c>
      <c r="N667" s="58" t="e">
        <f>VLOOKUP(MIN(IFERROR(VLOOKUP(T667,Catalogos!$F:$G,2,0),200),IFERROR(VLOOKUP(U667,Catalogos!$F:$G,2,0),200),IFERROR(VLOOKUP(V667,Catalogos!$F:$G,2,0),200),IFERROR(VLOOKUP(W667,Catalogos!$F:$G,2,0),200)),Catalogos!$G$30:$H$57,2,0)</f>
        <v>#N/A</v>
      </c>
      <c r="O667" s="55" t="e">
        <f>VLOOKUP($F667,Catalogos!$A:$C,3,0)</f>
        <v>#N/A</v>
      </c>
      <c r="P667" s="14" t="e">
        <f t="shared" si="32"/>
        <v>#N/A</v>
      </c>
      <c r="Q667" s="20">
        <f t="shared" si="33"/>
        <v>0</v>
      </c>
      <c r="R667" s="20" t="e">
        <f t="shared" si="34"/>
        <v>#N/A</v>
      </c>
      <c r="S667" s="20" t="s">
        <v>194</v>
      </c>
      <c r="T667" s="67" t="e">
        <f>VLOOKUP($X667,Vector!$A:$I,6,0)</f>
        <v>#N/A</v>
      </c>
      <c r="U667" s="67" t="e">
        <f>VLOOKUP($X667,Vector!$A:$I,7,0)</f>
        <v>#N/A</v>
      </c>
      <c r="V667" s="67" t="e">
        <f>VLOOKUP($X667,Vector!$A:$I,8,0)</f>
        <v>#N/A</v>
      </c>
      <c r="W667" s="67" t="e">
        <f>VLOOKUP($X667,Vector!$A:$I,9,0)</f>
        <v>#N/A</v>
      </c>
      <c r="X667" s="13" t="str">
        <f t="shared" si="35"/>
        <v/>
      </c>
    </row>
    <row r="668" spans="10:24" x14ac:dyDescent="0.25">
      <c r="J668" s="59" t="e">
        <f>+VLOOKUP($X668,Vector!$A:$P,4,0)-$A668</f>
        <v>#N/A</v>
      </c>
      <c r="K668" s="59" t="e">
        <f>+VLOOKUP($X668,Vector!$A:$P,2,0)</f>
        <v>#N/A</v>
      </c>
      <c r="L668" s="59" t="e">
        <f>VLOOKUP(VLOOKUP($X668,Vector!$A:$P,5,0),Catalogos!K:L,2,0)</f>
        <v>#N/A</v>
      </c>
      <c r="M668" s="55" t="str">
        <f>IFERROR(VLOOKUP($F668,Catalogos!$A:$B,2,0),"VII")</f>
        <v>VII</v>
      </c>
      <c r="N668" s="58" t="e">
        <f>VLOOKUP(MIN(IFERROR(VLOOKUP(T668,Catalogos!$F:$G,2,0),200),IFERROR(VLOOKUP(U668,Catalogos!$F:$G,2,0),200),IFERROR(VLOOKUP(V668,Catalogos!$F:$G,2,0),200),IFERROR(VLOOKUP(W668,Catalogos!$F:$G,2,0),200)),Catalogos!$G$30:$H$57,2,0)</f>
        <v>#N/A</v>
      </c>
      <c r="O668" s="55" t="e">
        <f>VLOOKUP($F668,Catalogos!$A:$C,3,0)</f>
        <v>#N/A</v>
      </c>
      <c r="P668" s="14" t="e">
        <f t="shared" si="32"/>
        <v>#N/A</v>
      </c>
      <c r="Q668" s="20">
        <f t="shared" si="33"/>
        <v>0</v>
      </c>
      <c r="R668" s="20" t="e">
        <f t="shared" si="34"/>
        <v>#N/A</v>
      </c>
      <c r="S668" s="20" t="s">
        <v>194</v>
      </c>
      <c r="T668" s="67" t="e">
        <f>VLOOKUP($X668,Vector!$A:$I,6,0)</f>
        <v>#N/A</v>
      </c>
      <c r="U668" s="67" t="e">
        <f>VLOOKUP($X668,Vector!$A:$I,7,0)</f>
        <v>#N/A</v>
      </c>
      <c r="V668" s="67" t="e">
        <f>VLOOKUP($X668,Vector!$A:$I,8,0)</f>
        <v>#N/A</v>
      </c>
      <c r="W668" s="67" t="e">
        <f>VLOOKUP($X668,Vector!$A:$I,9,0)</f>
        <v>#N/A</v>
      </c>
      <c r="X668" s="13" t="str">
        <f t="shared" si="35"/>
        <v/>
      </c>
    </row>
    <row r="669" spans="10:24" x14ac:dyDescent="0.25">
      <c r="J669" s="59" t="e">
        <f>+VLOOKUP($X669,Vector!$A:$P,4,0)-$A669</f>
        <v>#N/A</v>
      </c>
      <c r="K669" s="59" t="e">
        <f>+VLOOKUP($X669,Vector!$A:$P,2,0)</f>
        <v>#N/A</v>
      </c>
      <c r="L669" s="59" t="e">
        <f>VLOOKUP(VLOOKUP($X669,Vector!$A:$P,5,0),Catalogos!K:L,2,0)</f>
        <v>#N/A</v>
      </c>
      <c r="M669" s="55" t="str">
        <f>IFERROR(VLOOKUP($F669,Catalogos!$A:$B,2,0),"VII")</f>
        <v>VII</v>
      </c>
      <c r="N669" s="58" t="e">
        <f>VLOOKUP(MIN(IFERROR(VLOOKUP(T669,Catalogos!$F:$G,2,0),200),IFERROR(VLOOKUP(U669,Catalogos!$F:$G,2,0),200),IFERROR(VLOOKUP(V669,Catalogos!$F:$G,2,0),200),IFERROR(VLOOKUP(W669,Catalogos!$F:$G,2,0),200)),Catalogos!$G$30:$H$57,2,0)</f>
        <v>#N/A</v>
      </c>
      <c r="O669" s="55" t="e">
        <f>VLOOKUP($F669,Catalogos!$A:$C,3,0)</f>
        <v>#N/A</v>
      </c>
      <c r="P669" s="14" t="e">
        <f t="shared" si="32"/>
        <v>#N/A</v>
      </c>
      <c r="Q669" s="20">
        <f t="shared" si="33"/>
        <v>0</v>
      </c>
      <c r="R669" s="20" t="e">
        <f t="shared" si="34"/>
        <v>#N/A</v>
      </c>
      <c r="S669" s="20" t="s">
        <v>194</v>
      </c>
      <c r="T669" s="67" t="e">
        <f>VLOOKUP($X669,Vector!$A:$I,6,0)</f>
        <v>#N/A</v>
      </c>
      <c r="U669" s="67" t="e">
        <f>VLOOKUP($X669,Vector!$A:$I,7,0)</f>
        <v>#N/A</v>
      </c>
      <c r="V669" s="67" t="e">
        <f>VLOOKUP($X669,Vector!$A:$I,8,0)</f>
        <v>#N/A</v>
      </c>
      <c r="W669" s="67" t="e">
        <f>VLOOKUP($X669,Vector!$A:$I,9,0)</f>
        <v>#N/A</v>
      </c>
      <c r="X669" s="13" t="str">
        <f t="shared" si="35"/>
        <v/>
      </c>
    </row>
    <row r="670" spans="10:24" x14ac:dyDescent="0.25">
      <c r="J670" s="59" t="e">
        <f>+VLOOKUP($X670,Vector!$A:$P,4,0)-$A670</f>
        <v>#N/A</v>
      </c>
      <c r="K670" s="59" t="e">
        <f>+VLOOKUP($X670,Vector!$A:$P,2,0)</f>
        <v>#N/A</v>
      </c>
      <c r="L670" s="59" t="e">
        <f>VLOOKUP(VLOOKUP($X670,Vector!$A:$P,5,0),Catalogos!K:L,2,0)</f>
        <v>#N/A</v>
      </c>
      <c r="M670" s="55" t="str">
        <f>IFERROR(VLOOKUP($F670,Catalogos!$A:$B,2,0),"VII")</f>
        <v>VII</v>
      </c>
      <c r="N670" s="58" t="e">
        <f>VLOOKUP(MIN(IFERROR(VLOOKUP(T670,Catalogos!$F:$G,2,0),200),IFERROR(VLOOKUP(U670,Catalogos!$F:$G,2,0),200),IFERROR(VLOOKUP(V670,Catalogos!$F:$G,2,0),200),IFERROR(VLOOKUP(W670,Catalogos!$F:$G,2,0),200)),Catalogos!$G$30:$H$57,2,0)</f>
        <v>#N/A</v>
      </c>
      <c r="O670" s="55" t="e">
        <f>VLOOKUP($F670,Catalogos!$A:$C,3,0)</f>
        <v>#N/A</v>
      </c>
      <c r="P670" s="14" t="e">
        <f t="shared" si="32"/>
        <v>#N/A</v>
      </c>
      <c r="Q670" s="20">
        <f t="shared" si="33"/>
        <v>0</v>
      </c>
      <c r="R670" s="20" t="e">
        <f t="shared" si="34"/>
        <v>#N/A</v>
      </c>
      <c r="S670" s="20" t="s">
        <v>194</v>
      </c>
      <c r="T670" s="67" t="e">
        <f>VLOOKUP($X670,Vector!$A:$I,6,0)</f>
        <v>#N/A</v>
      </c>
      <c r="U670" s="67" t="e">
        <f>VLOOKUP($X670,Vector!$A:$I,7,0)</f>
        <v>#N/A</v>
      </c>
      <c r="V670" s="67" t="e">
        <f>VLOOKUP($X670,Vector!$A:$I,8,0)</f>
        <v>#N/A</v>
      </c>
      <c r="W670" s="67" t="e">
        <f>VLOOKUP($X670,Vector!$A:$I,9,0)</f>
        <v>#N/A</v>
      </c>
      <c r="X670" s="13" t="str">
        <f t="shared" si="35"/>
        <v/>
      </c>
    </row>
    <row r="671" spans="10:24" x14ac:dyDescent="0.25">
      <c r="J671" s="59" t="e">
        <f>+VLOOKUP($X671,Vector!$A:$P,4,0)-$A671</f>
        <v>#N/A</v>
      </c>
      <c r="K671" s="59" t="e">
        <f>+VLOOKUP($X671,Vector!$A:$P,2,0)</f>
        <v>#N/A</v>
      </c>
      <c r="L671" s="59" t="e">
        <f>VLOOKUP(VLOOKUP($X671,Vector!$A:$P,5,0),Catalogos!K:L,2,0)</f>
        <v>#N/A</v>
      </c>
      <c r="M671" s="55" t="str">
        <f>IFERROR(VLOOKUP($F671,Catalogos!$A:$B,2,0),"VII")</f>
        <v>VII</v>
      </c>
      <c r="N671" s="58" t="e">
        <f>VLOOKUP(MIN(IFERROR(VLOOKUP(T671,Catalogos!$F:$G,2,0),200),IFERROR(VLOOKUP(U671,Catalogos!$F:$G,2,0),200),IFERROR(VLOOKUP(V671,Catalogos!$F:$G,2,0),200),IFERROR(VLOOKUP(W671,Catalogos!$F:$G,2,0),200)),Catalogos!$G$30:$H$57,2,0)</f>
        <v>#N/A</v>
      </c>
      <c r="O671" s="55" t="e">
        <f>VLOOKUP($F671,Catalogos!$A:$C,3,0)</f>
        <v>#N/A</v>
      </c>
      <c r="P671" s="14" t="e">
        <f t="shared" si="32"/>
        <v>#N/A</v>
      </c>
      <c r="Q671" s="20">
        <f t="shared" si="33"/>
        <v>0</v>
      </c>
      <c r="R671" s="20" t="e">
        <f t="shared" si="34"/>
        <v>#N/A</v>
      </c>
      <c r="S671" s="20" t="s">
        <v>194</v>
      </c>
      <c r="T671" s="67" t="e">
        <f>VLOOKUP($X671,Vector!$A:$I,6,0)</f>
        <v>#N/A</v>
      </c>
      <c r="U671" s="67" t="e">
        <f>VLOOKUP($X671,Vector!$A:$I,7,0)</f>
        <v>#N/A</v>
      </c>
      <c r="V671" s="67" t="e">
        <f>VLOOKUP($X671,Vector!$A:$I,8,0)</f>
        <v>#N/A</v>
      </c>
      <c r="W671" s="67" t="e">
        <f>VLOOKUP($X671,Vector!$A:$I,9,0)</f>
        <v>#N/A</v>
      </c>
      <c r="X671" s="13" t="str">
        <f t="shared" si="35"/>
        <v/>
      </c>
    </row>
    <row r="672" spans="10:24" x14ac:dyDescent="0.25">
      <c r="J672" s="59" t="e">
        <f>+VLOOKUP($X672,Vector!$A:$P,4,0)-$A672</f>
        <v>#N/A</v>
      </c>
      <c r="K672" s="59" t="e">
        <f>+VLOOKUP($X672,Vector!$A:$P,2,0)</f>
        <v>#N/A</v>
      </c>
      <c r="L672" s="59" t="e">
        <f>VLOOKUP(VLOOKUP($X672,Vector!$A:$P,5,0),Catalogos!K:L,2,0)</f>
        <v>#N/A</v>
      </c>
      <c r="M672" s="55" t="str">
        <f>IFERROR(VLOOKUP($F672,Catalogos!$A:$B,2,0),"VII")</f>
        <v>VII</v>
      </c>
      <c r="N672" s="58" t="e">
        <f>VLOOKUP(MIN(IFERROR(VLOOKUP(T672,Catalogos!$F:$G,2,0),200),IFERROR(VLOOKUP(U672,Catalogos!$F:$G,2,0),200),IFERROR(VLOOKUP(V672,Catalogos!$F:$G,2,0),200),IFERROR(VLOOKUP(W672,Catalogos!$F:$G,2,0),200)),Catalogos!$G$30:$H$57,2,0)</f>
        <v>#N/A</v>
      </c>
      <c r="O672" s="55" t="e">
        <f>VLOOKUP($F672,Catalogos!$A:$C,3,0)</f>
        <v>#N/A</v>
      </c>
      <c r="P672" s="14" t="e">
        <f t="shared" si="32"/>
        <v>#N/A</v>
      </c>
      <c r="Q672" s="20">
        <f t="shared" si="33"/>
        <v>0</v>
      </c>
      <c r="R672" s="20" t="e">
        <f t="shared" si="34"/>
        <v>#N/A</v>
      </c>
      <c r="S672" s="20" t="s">
        <v>194</v>
      </c>
      <c r="T672" s="67" t="e">
        <f>VLOOKUP($X672,Vector!$A:$I,6,0)</f>
        <v>#N/A</v>
      </c>
      <c r="U672" s="67" t="e">
        <f>VLOOKUP($X672,Vector!$A:$I,7,0)</f>
        <v>#N/A</v>
      </c>
      <c r="V672" s="67" t="e">
        <f>VLOOKUP($X672,Vector!$A:$I,8,0)</f>
        <v>#N/A</v>
      </c>
      <c r="W672" s="67" t="e">
        <f>VLOOKUP($X672,Vector!$A:$I,9,0)</f>
        <v>#N/A</v>
      </c>
      <c r="X672" s="13" t="str">
        <f t="shared" si="35"/>
        <v/>
      </c>
    </row>
    <row r="673" spans="10:24" x14ac:dyDescent="0.25">
      <c r="J673" s="59" t="e">
        <f>+VLOOKUP($X673,Vector!$A:$P,4,0)-$A673</f>
        <v>#N/A</v>
      </c>
      <c r="K673" s="59" t="e">
        <f>+VLOOKUP($X673,Vector!$A:$P,2,0)</f>
        <v>#N/A</v>
      </c>
      <c r="L673" s="59" t="e">
        <f>VLOOKUP(VLOOKUP($X673,Vector!$A:$P,5,0),Catalogos!K:L,2,0)</f>
        <v>#N/A</v>
      </c>
      <c r="M673" s="55" t="str">
        <f>IFERROR(VLOOKUP($F673,Catalogos!$A:$B,2,0),"VII")</f>
        <v>VII</v>
      </c>
      <c r="N673" s="58" t="e">
        <f>VLOOKUP(MIN(IFERROR(VLOOKUP(T673,Catalogos!$F:$G,2,0),200),IFERROR(VLOOKUP(U673,Catalogos!$F:$G,2,0),200),IFERROR(VLOOKUP(V673,Catalogos!$F:$G,2,0),200),IFERROR(VLOOKUP(W673,Catalogos!$F:$G,2,0),200)),Catalogos!$G$30:$H$57,2,0)</f>
        <v>#N/A</v>
      </c>
      <c r="O673" s="55" t="e">
        <f>VLOOKUP($F673,Catalogos!$A:$C,3,0)</f>
        <v>#N/A</v>
      </c>
      <c r="P673" s="14" t="e">
        <f t="shared" si="32"/>
        <v>#N/A</v>
      </c>
      <c r="Q673" s="20">
        <f t="shared" si="33"/>
        <v>0</v>
      </c>
      <c r="R673" s="20" t="e">
        <f t="shared" si="34"/>
        <v>#N/A</v>
      </c>
      <c r="S673" s="20" t="s">
        <v>194</v>
      </c>
      <c r="T673" s="67" t="e">
        <f>VLOOKUP($X673,Vector!$A:$I,6,0)</f>
        <v>#N/A</v>
      </c>
      <c r="U673" s="67" t="e">
        <f>VLOOKUP($X673,Vector!$A:$I,7,0)</f>
        <v>#N/A</v>
      </c>
      <c r="V673" s="67" t="e">
        <f>VLOOKUP($X673,Vector!$A:$I,8,0)</f>
        <v>#N/A</v>
      </c>
      <c r="W673" s="67" t="e">
        <f>VLOOKUP($X673,Vector!$A:$I,9,0)</f>
        <v>#N/A</v>
      </c>
      <c r="X673" s="13" t="str">
        <f t="shared" si="35"/>
        <v/>
      </c>
    </row>
    <row r="674" spans="10:24" x14ac:dyDescent="0.25">
      <c r="J674" s="59" t="e">
        <f>+VLOOKUP($X674,Vector!$A:$P,4,0)-$A674</f>
        <v>#N/A</v>
      </c>
      <c r="K674" s="59" t="e">
        <f>+VLOOKUP($X674,Vector!$A:$P,2,0)</f>
        <v>#N/A</v>
      </c>
      <c r="L674" s="59" t="e">
        <f>VLOOKUP(VLOOKUP($X674,Vector!$A:$P,5,0),Catalogos!K:L,2,0)</f>
        <v>#N/A</v>
      </c>
      <c r="M674" s="55" t="str">
        <f>IFERROR(VLOOKUP($F674,Catalogos!$A:$B,2,0),"VII")</f>
        <v>VII</v>
      </c>
      <c r="N674" s="58" t="e">
        <f>VLOOKUP(MIN(IFERROR(VLOOKUP(T674,Catalogos!$F:$G,2,0),200),IFERROR(VLOOKUP(U674,Catalogos!$F:$G,2,0),200),IFERROR(VLOOKUP(V674,Catalogos!$F:$G,2,0),200),IFERROR(VLOOKUP(W674,Catalogos!$F:$G,2,0),200)),Catalogos!$G$30:$H$57,2,0)</f>
        <v>#N/A</v>
      </c>
      <c r="O674" s="55" t="e">
        <f>VLOOKUP($F674,Catalogos!$A:$C,3,0)</f>
        <v>#N/A</v>
      </c>
      <c r="P674" s="14" t="e">
        <f t="shared" si="32"/>
        <v>#N/A</v>
      </c>
      <c r="Q674" s="20">
        <f t="shared" si="33"/>
        <v>0</v>
      </c>
      <c r="R674" s="20" t="e">
        <f t="shared" si="34"/>
        <v>#N/A</v>
      </c>
      <c r="S674" s="20" t="s">
        <v>194</v>
      </c>
      <c r="T674" s="67" t="e">
        <f>VLOOKUP($X674,Vector!$A:$I,6,0)</f>
        <v>#N/A</v>
      </c>
      <c r="U674" s="67" t="e">
        <f>VLOOKUP($X674,Vector!$A:$I,7,0)</f>
        <v>#N/A</v>
      </c>
      <c r="V674" s="67" t="e">
        <f>VLOOKUP($X674,Vector!$A:$I,8,0)</f>
        <v>#N/A</v>
      </c>
      <c r="W674" s="67" t="e">
        <f>VLOOKUP($X674,Vector!$A:$I,9,0)</f>
        <v>#N/A</v>
      </c>
      <c r="X674" s="13" t="str">
        <f t="shared" si="35"/>
        <v/>
      </c>
    </row>
    <row r="675" spans="10:24" x14ac:dyDescent="0.25">
      <c r="J675" s="59" t="e">
        <f>+VLOOKUP($X675,Vector!$A:$P,4,0)-$A675</f>
        <v>#N/A</v>
      </c>
      <c r="K675" s="59" t="e">
        <f>+VLOOKUP($X675,Vector!$A:$P,2,0)</f>
        <v>#N/A</v>
      </c>
      <c r="L675" s="59" t="e">
        <f>VLOOKUP(VLOOKUP($X675,Vector!$A:$P,5,0),Catalogos!K:L,2,0)</f>
        <v>#N/A</v>
      </c>
      <c r="M675" s="55" t="str">
        <f>IFERROR(VLOOKUP($F675,Catalogos!$A:$B,2,0),"VII")</f>
        <v>VII</v>
      </c>
      <c r="N675" s="58" t="e">
        <f>VLOOKUP(MIN(IFERROR(VLOOKUP(T675,Catalogos!$F:$G,2,0),200),IFERROR(VLOOKUP(U675,Catalogos!$F:$G,2,0),200),IFERROR(VLOOKUP(V675,Catalogos!$F:$G,2,0),200),IFERROR(VLOOKUP(W675,Catalogos!$F:$G,2,0),200)),Catalogos!$G$30:$H$57,2,0)</f>
        <v>#N/A</v>
      </c>
      <c r="O675" s="55" t="e">
        <f>VLOOKUP($F675,Catalogos!$A:$C,3,0)</f>
        <v>#N/A</v>
      </c>
      <c r="P675" s="14" t="e">
        <f t="shared" si="32"/>
        <v>#N/A</v>
      </c>
      <c r="Q675" s="20">
        <f t="shared" si="33"/>
        <v>0</v>
      </c>
      <c r="R675" s="20" t="e">
        <f t="shared" si="34"/>
        <v>#N/A</v>
      </c>
      <c r="S675" s="20" t="s">
        <v>194</v>
      </c>
      <c r="T675" s="67" t="e">
        <f>VLOOKUP($X675,Vector!$A:$I,6,0)</f>
        <v>#N/A</v>
      </c>
      <c r="U675" s="67" t="e">
        <f>VLOOKUP($X675,Vector!$A:$I,7,0)</f>
        <v>#N/A</v>
      </c>
      <c r="V675" s="67" t="e">
        <f>VLOOKUP($X675,Vector!$A:$I,8,0)</f>
        <v>#N/A</v>
      </c>
      <c r="W675" s="67" t="e">
        <f>VLOOKUP($X675,Vector!$A:$I,9,0)</f>
        <v>#N/A</v>
      </c>
      <c r="X675" s="13" t="str">
        <f t="shared" si="35"/>
        <v/>
      </c>
    </row>
    <row r="676" spans="10:24" x14ac:dyDescent="0.25">
      <c r="J676" s="59" t="e">
        <f>+VLOOKUP($X676,Vector!$A:$P,4,0)-$A676</f>
        <v>#N/A</v>
      </c>
      <c r="K676" s="59" t="e">
        <f>+VLOOKUP($X676,Vector!$A:$P,2,0)</f>
        <v>#N/A</v>
      </c>
      <c r="L676" s="59" t="e">
        <f>VLOOKUP(VLOOKUP($X676,Vector!$A:$P,5,0),Catalogos!K:L,2,0)</f>
        <v>#N/A</v>
      </c>
      <c r="M676" s="55" t="str">
        <f>IFERROR(VLOOKUP($F676,Catalogos!$A:$B,2,0),"VII")</f>
        <v>VII</v>
      </c>
      <c r="N676" s="58" t="e">
        <f>VLOOKUP(MIN(IFERROR(VLOOKUP(T676,Catalogos!$F:$G,2,0),200),IFERROR(VLOOKUP(U676,Catalogos!$F:$G,2,0),200),IFERROR(VLOOKUP(V676,Catalogos!$F:$G,2,0),200),IFERROR(VLOOKUP(W676,Catalogos!$F:$G,2,0),200)),Catalogos!$G$30:$H$57,2,0)</f>
        <v>#N/A</v>
      </c>
      <c r="O676" s="55" t="e">
        <f>VLOOKUP($F676,Catalogos!$A:$C,3,0)</f>
        <v>#N/A</v>
      </c>
      <c r="P676" s="14" t="e">
        <f t="shared" si="32"/>
        <v>#N/A</v>
      </c>
      <c r="Q676" s="20">
        <f t="shared" si="33"/>
        <v>0</v>
      </c>
      <c r="R676" s="20" t="e">
        <f t="shared" si="34"/>
        <v>#N/A</v>
      </c>
      <c r="S676" s="20" t="s">
        <v>194</v>
      </c>
      <c r="T676" s="67" t="e">
        <f>VLOOKUP($X676,Vector!$A:$I,6,0)</f>
        <v>#N/A</v>
      </c>
      <c r="U676" s="67" t="e">
        <f>VLOOKUP($X676,Vector!$A:$I,7,0)</f>
        <v>#N/A</v>
      </c>
      <c r="V676" s="67" t="e">
        <f>VLOOKUP($X676,Vector!$A:$I,8,0)</f>
        <v>#N/A</v>
      </c>
      <c r="W676" s="67" t="e">
        <f>VLOOKUP($X676,Vector!$A:$I,9,0)</f>
        <v>#N/A</v>
      </c>
      <c r="X676" s="13" t="str">
        <f t="shared" si="35"/>
        <v/>
      </c>
    </row>
    <row r="677" spans="10:24" x14ac:dyDescent="0.25">
      <c r="J677" s="59" t="e">
        <f>+VLOOKUP($X677,Vector!$A:$P,4,0)-$A677</f>
        <v>#N/A</v>
      </c>
      <c r="K677" s="59" t="e">
        <f>+VLOOKUP($X677,Vector!$A:$P,2,0)</f>
        <v>#N/A</v>
      </c>
      <c r="L677" s="59" t="e">
        <f>VLOOKUP(VLOOKUP($X677,Vector!$A:$P,5,0),Catalogos!K:L,2,0)</f>
        <v>#N/A</v>
      </c>
      <c r="M677" s="55" t="str">
        <f>IFERROR(VLOOKUP($F677,Catalogos!$A:$B,2,0),"VII")</f>
        <v>VII</v>
      </c>
      <c r="N677" s="58" t="e">
        <f>VLOOKUP(MIN(IFERROR(VLOOKUP(T677,Catalogos!$F:$G,2,0),200),IFERROR(VLOOKUP(U677,Catalogos!$F:$G,2,0),200),IFERROR(VLOOKUP(V677,Catalogos!$F:$G,2,0),200),IFERROR(VLOOKUP(W677,Catalogos!$F:$G,2,0),200)),Catalogos!$G$30:$H$57,2,0)</f>
        <v>#N/A</v>
      </c>
      <c r="O677" s="55" t="e">
        <f>VLOOKUP($F677,Catalogos!$A:$C,3,0)</f>
        <v>#N/A</v>
      </c>
      <c r="P677" s="14" t="e">
        <f t="shared" si="32"/>
        <v>#N/A</v>
      </c>
      <c r="Q677" s="20">
        <f t="shared" si="33"/>
        <v>0</v>
      </c>
      <c r="R677" s="20" t="e">
        <f t="shared" si="34"/>
        <v>#N/A</v>
      </c>
      <c r="S677" s="20" t="s">
        <v>194</v>
      </c>
      <c r="T677" s="67" t="e">
        <f>VLOOKUP($X677,Vector!$A:$I,6,0)</f>
        <v>#N/A</v>
      </c>
      <c r="U677" s="67" t="e">
        <f>VLOOKUP($X677,Vector!$A:$I,7,0)</f>
        <v>#N/A</v>
      </c>
      <c r="V677" s="67" t="e">
        <f>VLOOKUP($X677,Vector!$A:$I,8,0)</f>
        <v>#N/A</v>
      </c>
      <c r="W677" s="67" t="e">
        <f>VLOOKUP($X677,Vector!$A:$I,9,0)</f>
        <v>#N/A</v>
      </c>
      <c r="X677" s="13" t="str">
        <f t="shared" si="35"/>
        <v/>
      </c>
    </row>
    <row r="678" spans="10:24" x14ac:dyDescent="0.25">
      <c r="J678" s="59" t="e">
        <f>+VLOOKUP($X678,Vector!$A:$P,4,0)-$A678</f>
        <v>#N/A</v>
      </c>
      <c r="K678" s="59" t="e">
        <f>+VLOOKUP($X678,Vector!$A:$P,2,0)</f>
        <v>#N/A</v>
      </c>
      <c r="L678" s="59" t="e">
        <f>VLOOKUP(VLOOKUP($X678,Vector!$A:$P,5,0),Catalogos!K:L,2,0)</f>
        <v>#N/A</v>
      </c>
      <c r="M678" s="55" t="str">
        <f>IFERROR(VLOOKUP($F678,Catalogos!$A:$B,2,0),"VII")</f>
        <v>VII</v>
      </c>
      <c r="N678" s="58" t="e">
        <f>VLOOKUP(MIN(IFERROR(VLOOKUP(T678,Catalogos!$F:$G,2,0),200),IFERROR(VLOOKUP(U678,Catalogos!$F:$G,2,0),200),IFERROR(VLOOKUP(V678,Catalogos!$F:$G,2,0),200),IFERROR(VLOOKUP(W678,Catalogos!$F:$G,2,0),200)),Catalogos!$G$30:$H$57,2,0)</f>
        <v>#N/A</v>
      </c>
      <c r="O678" s="55" t="e">
        <f>VLOOKUP($F678,Catalogos!$A:$C,3,0)</f>
        <v>#N/A</v>
      </c>
      <c r="P678" s="14" t="e">
        <f t="shared" si="32"/>
        <v>#N/A</v>
      </c>
      <c r="Q678" s="20">
        <f t="shared" si="33"/>
        <v>0</v>
      </c>
      <c r="R678" s="20" t="e">
        <f t="shared" si="34"/>
        <v>#N/A</v>
      </c>
      <c r="S678" s="20" t="s">
        <v>194</v>
      </c>
      <c r="T678" s="67" t="e">
        <f>VLOOKUP($X678,Vector!$A:$I,6,0)</f>
        <v>#N/A</v>
      </c>
      <c r="U678" s="67" t="e">
        <f>VLOOKUP($X678,Vector!$A:$I,7,0)</f>
        <v>#N/A</v>
      </c>
      <c r="V678" s="67" t="e">
        <f>VLOOKUP($X678,Vector!$A:$I,8,0)</f>
        <v>#N/A</v>
      </c>
      <c r="W678" s="67" t="e">
        <f>VLOOKUP($X678,Vector!$A:$I,9,0)</f>
        <v>#N/A</v>
      </c>
      <c r="X678" s="13" t="str">
        <f t="shared" si="35"/>
        <v/>
      </c>
    </row>
    <row r="679" spans="10:24" x14ac:dyDescent="0.25">
      <c r="J679" s="59" t="e">
        <f>+VLOOKUP($X679,Vector!$A:$P,4,0)-$A679</f>
        <v>#N/A</v>
      </c>
      <c r="K679" s="59" t="e">
        <f>+VLOOKUP($X679,Vector!$A:$P,2,0)</f>
        <v>#N/A</v>
      </c>
      <c r="L679" s="59" t="e">
        <f>VLOOKUP(VLOOKUP($X679,Vector!$A:$P,5,0),Catalogos!K:L,2,0)</f>
        <v>#N/A</v>
      </c>
      <c r="M679" s="55" t="str">
        <f>IFERROR(VLOOKUP($F679,Catalogos!$A:$B,2,0),"VII")</f>
        <v>VII</v>
      </c>
      <c r="N679" s="58" t="e">
        <f>VLOOKUP(MIN(IFERROR(VLOOKUP(T679,Catalogos!$F:$G,2,0),200),IFERROR(VLOOKUP(U679,Catalogos!$F:$G,2,0),200),IFERROR(VLOOKUP(V679,Catalogos!$F:$G,2,0),200),IFERROR(VLOOKUP(W679,Catalogos!$F:$G,2,0),200)),Catalogos!$G$30:$H$57,2,0)</f>
        <v>#N/A</v>
      </c>
      <c r="O679" s="55" t="e">
        <f>VLOOKUP($F679,Catalogos!$A:$C,3,0)</f>
        <v>#N/A</v>
      </c>
      <c r="P679" s="14" t="e">
        <f t="shared" si="32"/>
        <v>#N/A</v>
      </c>
      <c r="Q679" s="20">
        <f t="shared" si="33"/>
        <v>0</v>
      </c>
      <c r="R679" s="20" t="e">
        <f t="shared" si="34"/>
        <v>#N/A</v>
      </c>
      <c r="S679" s="20" t="s">
        <v>194</v>
      </c>
      <c r="T679" s="67" t="e">
        <f>VLOOKUP($X679,Vector!$A:$I,6,0)</f>
        <v>#N/A</v>
      </c>
      <c r="U679" s="67" t="e">
        <f>VLOOKUP($X679,Vector!$A:$I,7,0)</f>
        <v>#N/A</v>
      </c>
      <c r="V679" s="67" t="e">
        <f>VLOOKUP($X679,Vector!$A:$I,8,0)</f>
        <v>#N/A</v>
      </c>
      <c r="W679" s="67" t="e">
        <f>VLOOKUP($X679,Vector!$A:$I,9,0)</f>
        <v>#N/A</v>
      </c>
      <c r="X679" s="13" t="str">
        <f t="shared" si="35"/>
        <v/>
      </c>
    </row>
    <row r="680" spans="10:24" x14ac:dyDescent="0.25">
      <c r="J680" s="59" t="e">
        <f>+VLOOKUP($X680,Vector!$A:$P,4,0)-$A680</f>
        <v>#N/A</v>
      </c>
      <c r="K680" s="59" t="e">
        <f>+VLOOKUP($X680,Vector!$A:$P,2,0)</f>
        <v>#N/A</v>
      </c>
      <c r="L680" s="59" t="e">
        <f>VLOOKUP(VLOOKUP($X680,Vector!$A:$P,5,0),Catalogos!K:L,2,0)</f>
        <v>#N/A</v>
      </c>
      <c r="M680" s="55" t="str">
        <f>IFERROR(VLOOKUP($F680,Catalogos!$A:$B,2,0),"VII")</f>
        <v>VII</v>
      </c>
      <c r="N680" s="58" t="e">
        <f>VLOOKUP(MIN(IFERROR(VLOOKUP(T680,Catalogos!$F:$G,2,0),200),IFERROR(VLOOKUP(U680,Catalogos!$F:$G,2,0),200),IFERROR(VLOOKUP(V680,Catalogos!$F:$G,2,0),200),IFERROR(VLOOKUP(W680,Catalogos!$F:$G,2,0),200)),Catalogos!$G$30:$H$57,2,0)</f>
        <v>#N/A</v>
      </c>
      <c r="O680" s="55" t="e">
        <f>VLOOKUP($F680,Catalogos!$A:$C,3,0)</f>
        <v>#N/A</v>
      </c>
      <c r="P680" s="14" t="e">
        <f t="shared" si="32"/>
        <v>#N/A</v>
      </c>
      <c r="Q680" s="20">
        <f t="shared" si="33"/>
        <v>0</v>
      </c>
      <c r="R680" s="20" t="e">
        <f t="shared" si="34"/>
        <v>#N/A</v>
      </c>
      <c r="S680" s="20" t="s">
        <v>194</v>
      </c>
      <c r="T680" s="67" t="e">
        <f>VLOOKUP($X680,Vector!$A:$I,6,0)</f>
        <v>#N/A</v>
      </c>
      <c r="U680" s="67" t="e">
        <f>VLOOKUP($X680,Vector!$A:$I,7,0)</f>
        <v>#N/A</v>
      </c>
      <c r="V680" s="67" t="e">
        <f>VLOOKUP($X680,Vector!$A:$I,8,0)</f>
        <v>#N/A</v>
      </c>
      <c r="W680" s="67" t="e">
        <f>VLOOKUP($X680,Vector!$A:$I,9,0)</f>
        <v>#N/A</v>
      </c>
      <c r="X680" s="13" t="str">
        <f t="shared" si="35"/>
        <v/>
      </c>
    </row>
    <row r="681" spans="10:24" x14ac:dyDescent="0.25">
      <c r="J681" s="59" t="e">
        <f>+VLOOKUP($X681,Vector!$A:$P,4,0)-$A681</f>
        <v>#N/A</v>
      </c>
      <c r="K681" s="59" t="e">
        <f>+VLOOKUP($X681,Vector!$A:$P,2,0)</f>
        <v>#N/A</v>
      </c>
      <c r="L681" s="59" t="e">
        <f>VLOOKUP(VLOOKUP($X681,Vector!$A:$P,5,0),Catalogos!K:L,2,0)</f>
        <v>#N/A</v>
      </c>
      <c r="M681" s="55" t="str">
        <f>IFERROR(VLOOKUP($F681,Catalogos!$A:$B,2,0),"VII")</f>
        <v>VII</v>
      </c>
      <c r="N681" s="58" t="e">
        <f>VLOOKUP(MIN(IFERROR(VLOOKUP(T681,Catalogos!$F:$G,2,0),200),IFERROR(VLOOKUP(U681,Catalogos!$F:$G,2,0),200),IFERROR(VLOOKUP(V681,Catalogos!$F:$G,2,0),200),IFERROR(VLOOKUP(W681,Catalogos!$F:$G,2,0),200)),Catalogos!$G$30:$H$57,2,0)</f>
        <v>#N/A</v>
      </c>
      <c r="O681" s="55" t="e">
        <f>VLOOKUP($F681,Catalogos!$A:$C,3,0)</f>
        <v>#N/A</v>
      </c>
      <c r="P681" s="14" t="e">
        <f t="shared" si="32"/>
        <v>#N/A</v>
      </c>
      <c r="Q681" s="20">
        <f t="shared" si="33"/>
        <v>0</v>
      </c>
      <c r="R681" s="20" t="e">
        <f t="shared" si="34"/>
        <v>#N/A</v>
      </c>
      <c r="S681" s="20" t="s">
        <v>194</v>
      </c>
      <c r="T681" s="67" t="e">
        <f>VLOOKUP($X681,Vector!$A:$I,6,0)</f>
        <v>#N/A</v>
      </c>
      <c r="U681" s="67" t="e">
        <f>VLOOKUP($X681,Vector!$A:$I,7,0)</f>
        <v>#N/A</v>
      </c>
      <c r="V681" s="67" t="e">
        <f>VLOOKUP($X681,Vector!$A:$I,8,0)</f>
        <v>#N/A</v>
      </c>
      <c r="W681" s="67" t="e">
        <f>VLOOKUP($X681,Vector!$A:$I,9,0)</f>
        <v>#N/A</v>
      </c>
      <c r="X681" s="13" t="str">
        <f t="shared" si="35"/>
        <v/>
      </c>
    </row>
    <row r="682" spans="10:24" x14ac:dyDescent="0.25">
      <c r="J682" s="59" t="e">
        <f>+VLOOKUP($X682,Vector!$A:$P,4,0)-$A682</f>
        <v>#N/A</v>
      </c>
      <c r="K682" s="59" t="e">
        <f>+VLOOKUP($X682,Vector!$A:$P,2,0)</f>
        <v>#N/A</v>
      </c>
      <c r="L682" s="59" t="e">
        <f>VLOOKUP(VLOOKUP($X682,Vector!$A:$P,5,0),Catalogos!K:L,2,0)</f>
        <v>#N/A</v>
      </c>
      <c r="M682" s="55" t="str">
        <f>IFERROR(VLOOKUP($F682,Catalogos!$A:$B,2,0),"VII")</f>
        <v>VII</v>
      </c>
      <c r="N682" s="58" t="e">
        <f>VLOOKUP(MIN(IFERROR(VLOOKUP(T682,Catalogos!$F:$G,2,0),200),IFERROR(VLOOKUP(U682,Catalogos!$F:$G,2,0),200),IFERROR(VLOOKUP(V682,Catalogos!$F:$G,2,0),200),IFERROR(VLOOKUP(W682,Catalogos!$F:$G,2,0),200)),Catalogos!$G$30:$H$57,2,0)</f>
        <v>#N/A</v>
      </c>
      <c r="O682" s="55" t="e">
        <f>VLOOKUP($F682,Catalogos!$A:$C,3,0)</f>
        <v>#N/A</v>
      </c>
      <c r="P682" s="14" t="e">
        <f t="shared" si="32"/>
        <v>#N/A</v>
      </c>
      <c r="Q682" s="20">
        <f t="shared" si="33"/>
        <v>0</v>
      </c>
      <c r="R682" s="20" t="e">
        <f t="shared" si="34"/>
        <v>#N/A</v>
      </c>
      <c r="S682" s="20" t="s">
        <v>194</v>
      </c>
      <c r="T682" s="67" t="e">
        <f>VLOOKUP($X682,Vector!$A:$I,6,0)</f>
        <v>#N/A</v>
      </c>
      <c r="U682" s="67" t="e">
        <f>VLOOKUP($X682,Vector!$A:$I,7,0)</f>
        <v>#N/A</v>
      </c>
      <c r="V682" s="67" t="e">
        <f>VLOOKUP($X682,Vector!$A:$I,8,0)</f>
        <v>#N/A</v>
      </c>
      <c r="W682" s="67" t="e">
        <f>VLOOKUP($X682,Vector!$A:$I,9,0)</f>
        <v>#N/A</v>
      </c>
      <c r="X682" s="13" t="str">
        <f t="shared" si="35"/>
        <v/>
      </c>
    </row>
    <row r="683" spans="10:24" x14ac:dyDescent="0.25">
      <c r="J683" s="59" t="e">
        <f>+VLOOKUP($X683,Vector!$A:$P,4,0)-$A683</f>
        <v>#N/A</v>
      </c>
      <c r="K683" s="59" t="e">
        <f>+VLOOKUP($X683,Vector!$A:$P,2,0)</f>
        <v>#N/A</v>
      </c>
      <c r="L683" s="59" t="e">
        <f>VLOOKUP(VLOOKUP($X683,Vector!$A:$P,5,0),Catalogos!K:L,2,0)</f>
        <v>#N/A</v>
      </c>
      <c r="M683" s="55" t="str">
        <f>IFERROR(VLOOKUP($F683,Catalogos!$A:$B,2,0),"VII")</f>
        <v>VII</v>
      </c>
      <c r="N683" s="58" t="e">
        <f>VLOOKUP(MIN(IFERROR(VLOOKUP(T683,Catalogos!$F:$G,2,0),200),IFERROR(VLOOKUP(U683,Catalogos!$F:$G,2,0),200),IFERROR(VLOOKUP(V683,Catalogos!$F:$G,2,0),200),IFERROR(VLOOKUP(W683,Catalogos!$F:$G,2,0),200)),Catalogos!$G$30:$H$57,2,0)</f>
        <v>#N/A</v>
      </c>
      <c r="O683" s="55" t="e">
        <f>VLOOKUP($F683,Catalogos!$A:$C,3,0)</f>
        <v>#N/A</v>
      </c>
      <c r="P683" s="14" t="e">
        <f t="shared" si="32"/>
        <v>#N/A</v>
      </c>
      <c r="Q683" s="20">
        <f t="shared" si="33"/>
        <v>0</v>
      </c>
      <c r="R683" s="20" t="e">
        <f t="shared" si="34"/>
        <v>#N/A</v>
      </c>
      <c r="S683" s="20" t="s">
        <v>194</v>
      </c>
      <c r="T683" s="67" t="e">
        <f>VLOOKUP($X683,Vector!$A:$I,6,0)</f>
        <v>#N/A</v>
      </c>
      <c r="U683" s="67" t="e">
        <f>VLOOKUP($X683,Vector!$A:$I,7,0)</f>
        <v>#N/A</v>
      </c>
      <c r="V683" s="67" t="e">
        <f>VLOOKUP($X683,Vector!$A:$I,8,0)</f>
        <v>#N/A</v>
      </c>
      <c r="W683" s="67" t="e">
        <f>VLOOKUP($X683,Vector!$A:$I,9,0)</f>
        <v>#N/A</v>
      </c>
      <c r="X683" s="13" t="str">
        <f t="shared" si="35"/>
        <v/>
      </c>
    </row>
    <row r="684" spans="10:24" x14ac:dyDescent="0.25">
      <c r="J684" s="59" t="e">
        <f>+VLOOKUP($X684,Vector!$A:$P,4,0)-$A684</f>
        <v>#N/A</v>
      </c>
      <c r="K684" s="59" t="e">
        <f>+VLOOKUP($X684,Vector!$A:$P,2,0)</f>
        <v>#N/A</v>
      </c>
      <c r="L684" s="59" t="e">
        <f>VLOOKUP(VLOOKUP($X684,Vector!$A:$P,5,0),Catalogos!K:L,2,0)</f>
        <v>#N/A</v>
      </c>
      <c r="M684" s="55" t="str">
        <f>IFERROR(VLOOKUP($F684,Catalogos!$A:$B,2,0),"VII")</f>
        <v>VII</v>
      </c>
      <c r="N684" s="58" t="e">
        <f>VLOOKUP(MIN(IFERROR(VLOOKUP(T684,Catalogos!$F:$G,2,0),200),IFERROR(VLOOKUP(U684,Catalogos!$F:$G,2,0),200),IFERROR(VLOOKUP(V684,Catalogos!$F:$G,2,0),200),IFERROR(VLOOKUP(W684,Catalogos!$F:$G,2,0),200)),Catalogos!$G$30:$H$57,2,0)</f>
        <v>#N/A</v>
      </c>
      <c r="O684" s="55" t="e">
        <f>VLOOKUP($F684,Catalogos!$A:$C,3,0)</f>
        <v>#N/A</v>
      </c>
      <c r="P684" s="14" t="e">
        <f t="shared" si="32"/>
        <v>#N/A</v>
      </c>
      <c r="Q684" s="20">
        <f t="shared" si="33"/>
        <v>0</v>
      </c>
      <c r="R684" s="20" t="e">
        <f t="shared" si="34"/>
        <v>#N/A</v>
      </c>
      <c r="S684" s="20" t="s">
        <v>194</v>
      </c>
      <c r="T684" s="67" t="e">
        <f>VLOOKUP($X684,Vector!$A:$I,6,0)</f>
        <v>#N/A</v>
      </c>
      <c r="U684" s="67" t="e">
        <f>VLOOKUP($X684,Vector!$A:$I,7,0)</f>
        <v>#N/A</v>
      </c>
      <c r="V684" s="67" t="e">
        <f>VLOOKUP($X684,Vector!$A:$I,8,0)</f>
        <v>#N/A</v>
      </c>
      <c r="W684" s="67" t="e">
        <f>VLOOKUP($X684,Vector!$A:$I,9,0)</f>
        <v>#N/A</v>
      </c>
      <c r="X684" s="13" t="str">
        <f t="shared" si="35"/>
        <v/>
      </c>
    </row>
    <row r="685" spans="10:24" x14ac:dyDescent="0.25">
      <c r="J685" s="59" t="e">
        <f>+VLOOKUP($X685,Vector!$A:$P,4,0)-$A685</f>
        <v>#N/A</v>
      </c>
      <c r="K685" s="59" t="e">
        <f>+VLOOKUP($X685,Vector!$A:$P,2,0)</f>
        <v>#N/A</v>
      </c>
      <c r="L685" s="59" t="e">
        <f>VLOOKUP(VLOOKUP($X685,Vector!$A:$P,5,0),Catalogos!K:L,2,0)</f>
        <v>#N/A</v>
      </c>
      <c r="M685" s="55" t="str">
        <f>IFERROR(VLOOKUP($F685,Catalogos!$A:$B,2,0),"VII")</f>
        <v>VII</v>
      </c>
      <c r="N685" s="58" t="e">
        <f>VLOOKUP(MIN(IFERROR(VLOOKUP(T685,Catalogos!$F:$G,2,0),200),IFERROR(VLOOKUP(U685,Catalogos!$F:$G,2,0),200),IFERROR(VLOOKUP(V685,Catalogos!$F:$G,2,0),200),IFERROR(VLOOKUP(W685,Catalogos!$F:$G,2,0),200)),Catalogos!$G$30:$H$57,2,0)</f>
        <v>#N/A</v>
      </c>
      <c r="O685" s="55" t="e">
        <f>VLOOKUP($F685,Catalogos!$A:$C,3,0)</f>
        <v>#N/A</v>
      </c>
      <c r="P685" s="14" t="e">
        <f t="shared" si="32"/>
        <v>#N/A</v>
      </c>
      <c r="Q685" s="20">
        <f t="shared" si="33"/>
        <v>0</v>
      </c>
      <c r="R685" s="20" t="e">
        <f t="shared" si="34"/>
        <v>#N/A</v>
      </c>
      <c r="S685" s="20" t="s">
        <v>194</v>
      </c>
      <c r="T685" s="67" t="e">
        <f>VLOOKUP($X685,Vector!$A:$I,6,0)</f>
        <v>#N/A</v>
      </c>
      <c r="U685" s="67" t="e">
        <f>VLOOKUP($X685,Vector!$A:$I,7,0)</f>
        <v>#N/A</v>
      </c>
      <c r="V685" s="67" t="e">
        <f>VLOOKUP($X685,Vector!$A:$I,8,0)</f>
        <v>#N/A</v>
      </c>
      <c r="W685" s="67" t="e">
        <f>VLOOKUP($X685,Vector!$A:$I,9,0)</f>
        <v>#N/A</v>
      </c>
      <c r="X685" s="13" t="str">
        <f t="shared" si="35"/>
        <v/>
      </c>
    </row>
    <row r="686" spans="10:24" x14ac:dyDescent="0.25">
      <c r="J686" s="59" t="e">
        <f>+VLOOKUP($X686,Vector!$A:$P,4,0)-$A686</f>
        <v>#N/A</v>
      </c>
      <c r="K686" s="59" t="e">
        <f>+VLOOKUP($X686,Vector!$A:$P,2,0)</f>
        <v>#N/A</v>
      </c>
      <c r="L686" s="59" t="e">
        <f>VLOOKUP(VLOOKUP($X686,Vector!$A:$P,5,0),Catalogos!K:L,2,0)</f>
        <v>#N/A</v>
      </c>
      <c r="M686" s="55" t="str">
        <f>IFERROR(VLOOKUP($F686,Catalogos!$A:$B,2,0),"VII")</f>
        <v>VII</v>
      </c>
      <c r="N686" s="58" t="e">
        <f>VLOOKUP(MIN(IFERROR(VLOOKUP(T686,Catalogos!$F:$G,2,0),200),IFERROR(VLOOKUP(U686,Catalogos!$F:$G,2,0),200),IFERROR(VLOOKUP(V686,Catalogos!$F:$G,2,0),200),IFERROR(VLOOKUP(W686,Catalogos!$F:$G,2,0),200)),Catalogos!$G$30:$H$57,2,0)</f>
        <v>#N/A</v>
      </c>
      <c r="O686" s="55" t="e">
        <f>VLOOKUP($F686,Catalogos!$A:$C,3,0)</f>
        <v>#N/A</v>
      </c>
      <c r="P686" s="14" t="e">
        <f t="shared" si="32"/>
        <v>#N/A</v>
      </c>
      <c r="Q686" s="20">
        <f t="shared" si="33"/>
        <v>0</v>
      </c>
      <c r="R686" s="20" t="e">
        <f t="shared" si="34"/>
        <v>#N/A</v>
      </c>
      <c r="S686" s="20" t="s">
        <v>194</v>
      </c>
      <c r="T686" s="67" t="e">
        <f>VLOOKUP($X686,Vector!$A:$I,6,0)</f>
        <v>#N/A</v>
      </c>
      <c r="U686" s="67" t="e">
        <f>VLOOKUP($X686,Vector!$A:$I,7,0)</f>
        <v>#N/A</v>
      </c>
      <c r="V686" s="67" t="e">
        <f>VLOOKUP($X686,Vector!$A:$I,8,0)</f>
        <v>#N/A</v>
      </c>
      <c r="W686" s="67" t="e">
        <f>VLOOKUP($X686,Vector!$A:$I,9,0)</f>
        <v>#N/A</v>
      </c>
      <c r="X686" s="13" t="str">
        <f t="shared" si="35"/>
        <v/>
      </c>
    </row>
    <row r="687" spans="10:24" x14ac:dyDescent="0.25">
      <c r="J687" s="59" t="e">
        <f>+VLOOKUP($X687,Vector!$A:$P,4,0)-$A687</f>
        <v>#N/A</v>
      </c>
      <c r="K687" s="59" t="e">
        <f>+VLOOKUP($X687,Vector!$A:$P,2,0)</f>
        <v>#N/A</v>
      </c>
      <c r="L687" s="59" t="e">
        <f>VLOOKUP(VLOOKUP($X687,Vector!$A:$P,5,0),Catalogos!K:L,2,0)</f>
        <v>#N/A</v>
      </c>
      <c r="M687" s="55" t="str">
        <f>IFERROR(VLOOKUP($F687,Catalogos!$A:$B,2,0),"VII")</f>
        <v>VII</v>
      </c>
      <c r="N687" s="58" t="e">
        <f>VLOOKUP(MIN(IFERROR(VLOOKUP(T687,Catalogos!$F:$G,2,0),200),IFERROR(VLOOKUP(U687,Catalogos!$F:$G,2,0),200),IFERROR(VLOOKUP(V687,Catalogos!$F:$G,2,0),200),IFERROR(VLOOKUP(W687,Catalogos!$F:$G,2,0),200)),Catalogos!$G$30:$H$57,2,0)</f>
        <v>#N/A</v>
      </c>
      <c r="O687" s="55" t="e">
        <f>VLOOKUP($F687,Catalogos!$A:$C,3,0)</f>
        <v>#N/A</v>
      </c>
      <c r="P687" s="14" t="e">
        <f t="shared" ref="P687:P750" si="36">+K687*D687</f>
        <v>#N/A</v>
      </c>
      <c r="Q687" s="20">
        <f t="shared" ref="Q687:Q750" si="37">+H687-A687</f>
        <v>0</v>
      </c>
      <c r="R687" s="20" t="e">
        <f t="shared" ref="R687:R750" si="38">+J687-A687</f>
        <v>#N/A</v>
      </c>
      <c r="S687" s="20" t="s">
        <v>194</v>
      </c>
      <c r="T687" s="67" t="e">
        <f>VLOOKUP($X687,Vector!$A:$I,6,0)</f>
        <v>#N/A</v>
      </c>
      <c r="U687" s="67" t="e">
        <f>VLOOKUP($X687,Vector!$A:$I,7,0)</f>
        <v>#N/A</v>
      </c>
      <c r="V687" s="67" t="e">
        <f>VLOOKUP($X687,Vector!$A:$I,8,0)</f>
        <v>#N/A</v>
      </c>
      <c r="W687" s="67" t="e">
        <f>VLOOKUP($X687,Vector!$A:$I,9,0)</f>
        <v>#N/A</v>
      </c>
      <c r="X687" s="13" t="str">
        <f t="shared" ref="X687:X750" si="39">E687&amp;F687&amp;G687</f>
        <v/>
      </c>
    </row>
    <row r="688" spans="10:24" x14ac:dyDescent="0.25">
      <c r="J688" s="59" t="e">
        <f>+VLOOKUP($X688,Vector!$A:$P,4,0)-$A688</f>
        <v>#N/A</v>
      </c>
      <c r="K688" s="59" t="e">
        <f>+VLOOKUP($X688,Vector!$A:$P,2,0)</f>
        <v>#N/A</v>
      </c>
      <c r="L688" s="59" t="e">
        <f>VLOOKUP(VLOOKUP($X688,Vector!$A:$P,5,0),Catalogos!K:L,2,0)</f>
        <v>#N/A</v>
      </c>
      <c r="M688" s="55" t="str">
        <f>IFERROR(VLOOKUP($F688,Catalogos!$A:$B,2,0),"VII")</f>
        <v>VII</v>
      </c>
      <c r="N688" s="58" t="e">
        <f>VLOOKUP(MIN(IFERROR(VLOOKUP(T688,Catalogos!$F:$G,2,0),200),IFERROR(VLOOKUP(U688,Catalogos!$F:$G,2,0),200),IFERROR(VLOOKUP(V688,Catalogos!$F:$G,2,0),200),IFERROR(VLOOKUP(W688,Catalogos!$F:$G,2,0),200)),Catalogos!$G$30:$H$57,2,0)</f>
        <v>#N/A</v>
      </c>
      <c r="O688" s="55" t="e">
        <f>VLOOKUP($F688,Catalogos!$A:$C,3,0)</f>
        <v>#N/A</v>
      </c>
      <c r="P688" s="14" t="e">
        <f t="shared" si="36"/>
        <v>#N/A</v>
      </c>
      <c r="Q688" s="20">
        <f t="shared" si="37"/>
        <v>0</v>
      </c>
      <c r="R688" s="20" t="e">
        <f t="shared" si="38"/>
        <v>#N/A</v>
      </c>
      <c r="S688" s="20" t="s">
        <v>194</v>
      </c>
      <c r="T688" s="67" t="e">
        <f>VLOOKUP($X688,Vector!$A:$I,6,0)</f>
        <v>#N/A</v>
      </c>
      <c r="U688" s="67" t="e">
        <f>VLOOKUP($X688,Vector!$A:$I,7,0)</f>
        <v>#N/A</v>
      </c>
      <c r="V688" s="67" t="e">
        <f>VLOOKUP($X688,Vector!$A:$I,8,0)</f>
        <v>#N/A</v>
      </c>
      <c r="W688" s="67" t="e">
        <f>VLOOKUP($X688,Vector!$A:$I,9,0)</f>
        <v>#N/A</v>
      </c>
      <c r="X688" s="13" t="str">
        <f t="shared" si="39"/>
        <v/>
      </c>
    </row>
    <row r="689" spans="10:24" x14ac:dyDescent="0.25">
      <c r="J689" s="59" t="e">
        <f>+VLOOKUP($X689,Vector!$A:$P,4,0)-$A689</f>
        <v>#N/A</v>
      </c>
      <c r="K689" s="59" t="e">
        <f>+VLOOKUP($X689,Vector!$A:$P,2,0)</f>
        <v>#N/A</v>
      </c>
      <c r="L689" s="59" t="e">
        <f>VLOOKUP(VLOOKUP($X689,Vector!$A:$P,5,0),Catalogos!K:L,2,0)</f>
        <v>#N/A</v>
      </c>
      <c r="M689" s="55" t="str">
        <f>IFERROR(VLOOKUP($F689,Catalogos!$A:$B,2,0),"VII")</f>
        <v>VII</v>
      </c>
      <c r="N689" s="58" t="e">
        <f>VLOOKUP(MIN(IFERROR(VLOOKUP(T689,Catalogos!$F:$G,2,0),200),IFERROR(VLOOKUP(U689,Catalogos!$F:$G,2,0),200),IFERROR(VLOOKUP(V689,Catalogos!$F:$G,2,0),200),IFERROR(VLOOKUP(W689,Catalogos!$F:$G,2,0),200)),Catalogos!$G$30:$H$57,2,0)</f>
        <v>#N/A</v>
      </c>
      <c r="O689" s="55" t="e">
        <f>VLOOKUP($F689,Catalogos!$A:$C,3,0)</f>
        <v>#N/A</v>
      </c>
      <c r="P689" s="14" t="e">
        <f t="shared" si="36"/>
        <v>#N/A</v>
      </c>
      <c r="Q689" s="20">
        <f t="shared" si="37"/>
        <v>0</v>
      </c>
      <c r="R689" s="20" t="e">
        <f t="shared" si="38"/>
        <v>#N/A</v>
      </c>
      <c r="S689" s="20" t="s">
        <v>194</v>
      </c>
      <c r="T689" s="67" t="e">
        <f>VLOOKUP($X689,Vector!$A:$I,6,0)</f>
        <v>#N/A</v>
      </c>
      <c r="U689" s="67" t="e">
        <f>VLOOKUP($X689,Vector!$A:$I,7,0)</f>
        <v>#N/A</v>
      </c>
      <c r="V689" s="67" t="e">
        <f>VLOOKUP($X689,Vector!$A:$I,8,0)</f>
        <v>#N/A</v>
      </c>
      <c r="W689" s="67" t="e">
        <f>VLOOKUP($X689,Vector!$A:$I,9,0)</f>
        <v>#N/A</v>
      </c>
      <c r="X689" s="13" t="str">
        <f t="shared" si="39"/>
        <v/>
      </c>
    </row>
    <row r="690" spans="10:24" x14ac:dyDescent="0.25">
      <c r="J690" s="59" t="e">
        <f>+VLOOKUP($X690,Vector!$A:$P,4,0)-$A690</f>
        <v>#N/A</v>
      </c>
      <c r="K690" s="59" t="e">
        <f>+VLOOKUP($X690,Vector!$A:$P,2,0)</f>
        <v>#N/A</v>
      </c>
      <c r="L690" s="59" t="e">
        <f>VLOOKUP(VLOOKUP($X690,Vector!$A:$P,5,0),Catalogos!K:L,2,0)</f>
        <v>#N/A</v>
      </c>
      <c r="M690" s="55" t="str">
        <f>IFERROR(VLOOKUP($F690,Catalogos!$A:$B,2,0),"VII")</f>
        <v>VII</v>
      </c>
      <c r="N690" s="58" t="e">
        <f>VLOOKUP(MIN(IFERROR(VLOOKUP(T690,Catalogos!$F:$G,2,0),200),IFERROR(VLOOKUP(U690,Catalogos!$F:$G,2,0),200),IFERROR(VLOOKUP(V690,Catalogos!$F:$G,2,0),200),IFERROR(VLOOKUP(W690,Catalogos!$F:$G,2,0),200)),Catalogos!$G$30:$H$57,2,0)</f>
        <v>#N/A</v>
      </c>
      <c r="O690" s="55" t="e">
        <f>VLOOKUP($F690,Catalogos!$A:$C,3,0)</f>
        <v>#N/A</v>
      </c>
      <c r="P690" s="14" t="e">
        <f t="shared" si="36"/>
        <v>#N/A</v>
      </c>
      <c r="Q690" s="20">
        <f t="shared" si="37"/>
        <v>0</v>
      </c>
      <c r="R690" s="20" t="e">
        <f t="shared" si="38"/>
        <v>#N/A</v>
      </c>
      <c r="S690" s="20" t="s">
        <v>194</v>
      </c>
      <c r="T690" s="67" t="e">
        <f>VLOOKUP($X690,Vector!$A:$I,6,0)</f>
        <v>#N/A</v>
      </c>
      <c r="U690" s="67" t="e">
        <f>VLOOKUP($X690,Vector!$A:$I,7,0)</f>
        <v>#N/A</v>
      </c>
      <c r="V690" s="67" t="e">
        <f>VLOOKUP($X690,Vector!$A:$I,8,0)</f>
        <v>#N/A</v>
      </c>
      <c r="W690" s="67" t="e">
        <f>VLOOKUP($X690,Vector!$A:$I,9,0)</f>
        <v>#N/A</v>
      </c>
      <c r="X690" s="13" t="str">
        <f t="shared" si="39"/>
        <v/>
      </c>
    </row>
    <row r="691" spans="10:24" x14ac:dyDescent="0.25">
      <c r="J691" s="59" t="e">
        <f>+VLOOKUP($X691,Vector!$A:$P,4,0)-$A691</f>
        <v>#N/A</v>
      </c>
      <c r="K691" s="59" t="e">
        <f>+VLOOKUP($X691,Vector!$A:$P,2,0)</f>
        <v>#N/A</v>
      </c>
      <c r="L691" s="59" t="e">
        <f>VLOOKUP(VLOOKUP($X691,Vector!$A:$P,5,0),Catalogos!K:L,2,0)</f>
        <v>#N/A</v>
      </c>
      <c r="M691" s="55" t="str">
        <f>IFERROR(VLOOKUP($F691,Catalogos!$A:$B,2,0),"VII")</f>
        <v>VII</v>
      </c>
      <c r="N691" s="58" t="e">
        <f>VLOOKUP(MIN(IFERROR(VLOOKUP(T691,Catalogos!$F:$G,2,0),200),IFERROR(VLOOKUP(U691,Catalogos!$F:$G,2,0),200),IFERROR(VLOOKUP(V691,Catalogos!$F:$G,2,0),200),IFERROR(VLOOKUP(W691,Catalogos!$F:$G,2,0),200)),Catalogos!$G$30:$H$57,2,0)</f>
        <v>#N/A</v>
      </c>
      <c r="O691" s="55" t="e">
        <f>VLOOKUP($F691,Catalogos!$A:$C,3,0)</f>
        <v>#N/A</v>
      </c>
      <c r="P691" s="14" t="e">
        <f t="shared" si="36"/>
        <v>#N/A</v>
      </c>
      <c r="Q691" s="20">
        <f t="shared" si="37"/>
        <v>0</v>
      </c>
      <c r="R691" s="20" t="e">
        <f t="shared" si="38"/>
        <v>#N/A</v>
      </c>
      <c r="S691" s="20" t="s">
        <v>194</v>
      </c>
      <c r="T691" s="67" t="e">
        <f>VLOOKUP($X691,Vector!$A:$I,6,0)</f>
        <v>#N/A</v>
      </c>
      <c r="U691" s="67" t="e">
        <f>VLOOKUP($X691,Vector!$A:$I,7,0)</f>
        <v>#N/A</v>
      </c>
      <c r="V691" s="67" t="e">
        <f>VLOOKUP($X691,Vector!$A:$I,8,0)</f>
        <v>#N/A</v>
      </c>
      <c r="W691" s="67" t="e">
        <f>VLOOKUP($X691,Vector!$A:$I,9,0)</f>
        <v>#N/A</v>
      </c>
      <c r="X691" s="13" t="str">
        <f t="shared" si="39"/>
        <v/>
      </c>
    </row>
    <row r="692" spans="10:24" x14ac:dyDescent="0.25">
      <c r="J692" s="59" t="e">
        <f>+VLOOKUP($X692,Vector!$A:$P,4,0)-$A692</f>
        <v>#N/A</v>
      </c>
      <c r="K692" s="59" t="e">
        <f>+VLOOKUP($X692,Vector!$A:$P,2,0)</f>
        <v>#N/A</v>
      </c>
      <c r="L692" s="59" t="e">
        <f>VLOOKUP(VLOOKUP($X692,Vector!$A:$P,5,0),Catalogos!K:L,2,0)</f>
        <v>#N/A</v>
      </c>
      <c r="M692" s="55" t="str">
        <f>IFERROR(VLOOKUP($F692,Catalogos!$A:$B,2,0),"VII")</f>
        <v>VII</v>
      </c>
      <c r="N692" s="58" t="e">
        <f>VLOOKUP(MIN(IFERROR(VLOOKUP(T692,Catalogos!$F:$G,2,0),200),IFERROR(VLOOKUP(U692,Catalogos!$F:$G,2,0),200),IFERROR(VLOOKUP(V692,Catalogos!$F:$G,2,0),200),IFERROR(VLOOKUP(W692,Catalogos!$F:$G,2,0),200)),Catalogos!$G$30:$H$57,2,0)</f>
        <v>#N/A</v>
      </c>
      <c r="O692" s="55" t="e">
        <f>VLOOKUP($F692,Catalogos!$A:$C,3,0)</f>
        <v>#N/A</v>
      </c>
      <c r="P692" s="14" t="e">
        <f t="shared" si="36"/>
        <v>#N/A</v>
      </c>
      <c r="Q692" s="20">
        <f t="shared" si="37"/>
        <v>0</v>
      </c>
      <c r="R692" s="20" t="e">
        <f t="shared" si="38"/>
        <v>#N/A</v>
      </c>
      <c r="S692" s="20" t="s">
        <v>194</v>
      </c>
      <c r="T692" s="67" t="e">
        <f>VLOOKUP($X692,Vector!$A:$I,6,0)</f>
        <v>#N/A</v>
      </c>
      <c r="U692" s="67" t="e">
        <f>VLOOKUP($X692,Vector!$A:$I,7,0)</f>
        <v>#N/A</v>
      </c>
      <c r="V692" s="67" t="e">
        <f>VLOOKUP($X692,Vector!$A:$I,8,0)</f>
        <v>#N/A</v>
      </c>
      <c r="W692" s="67" t="e">
        <f>VLOOKUP($X692,Vector!$A:$I,9,0)</f>
        <v>#N/A</v>
      </c>
      <c r="X692" s="13" t="str">
        <f t="shared" si="39"/>
        <v/>
      </c>
    </row>
    <row r="693" spans="10:24" x14ac:dyDescent="0.25">
      <c r="J693" s="59" t="e">
        <f>+VLOOKUP($X693,Vector!$A:$P,4,0)-$A693</f>
        <v>#N/A</v>
      </c>
      <c r="K693" s="59" t="e">
        <f>+VLOOKUP($X693,Vector!$A:$P,2,0)</f>
        <v>#N/A</v>
      </c>
      <c r="L693" s="59" t="e">
        <f>VLOOKUP(VLOOKUP($X693,Vector!$A:$P,5,0),Catalogos!K:L,2,0)</f>
        <v>#N/A</v>
      </c>
      <c r="M693" s="55" t="str">
        <f>IFERROR(VLOOKUP($F693,Catalogos!$A:$B,2,0),"VII")</f>
        <v>VII</v>
      </c>
      <c r="N693" s="58" t="e">
        <f>VLOOKUP(MIN(IFERROR(VLOOKUP(T693,Catalogos!$F:$G,2,0),200),IFERROR(VLOOKUP(U693,Catalogos!$F:$G,2,0),200),IFERROR(VLOOKUP(V693,Catalogos!$F:$G,2,0),200),IFERROR(VLOOKUP(W693,Catalogos!$F:$G,2,0),200)),Catalogos!$G$30:$H$57,2,0)</f>
        <v>#N/A</v>
      </c>
      <c r="O693" s="55" t="e">
        <f>VLOOKUP($F693,Catalogos!$A:$C,3,0)</f>
        <v>#N/A</v>
      </c>
      <c r="P693" s="14" t="e">
        <f t="shared" si="36"/>
        <v>#N/A</v>
      </c>
      <c r="Q693" s="20">
        <f t="shared" si="37"/>
        <v>0</v>
      </c>
      <c r="R693" s="20" t="e">
        <f t="shared" si="38"/>
        <v>#N/A</v>
      </c>
      <c r="S693" s="20" t="s">
        <v>194</v>
      </c>
      <c r="T693" s="67" t="e">
        <f>VLOOKUP($X693,Vector!$A:$I,6,0)</f>
        <v>#N/A</v>
      </c>
      <c r="U693" s="67" t="e">
        <f>VLOOKUP($X693,Vector!$A:$I,7,0)</f>
        <v>#N/A</v>
      </c>
      <c r="V693" s="67" t="e">
        <f>VLOOKUP($X693,Vector!$A:$I,8,0)</f>
        <v>#N/A</v>
      </c>
      <c r="W693" s="67" t="e">
        <f>VLOOKUP($X693,Vector!$A:$I,9,0)</f>
        <v>#N/A</v>
      </c>
      <c r="X693" s="13" t="str">
        <f t="shared" si="39"/>
        <v/>
      </c>
    </row>
    <row r="694" spans="10:24" x14ac:dyDescent="0.25">
      <c r="J694" s="59" t="e">
        <f>+VLOOKUP($X694,Vector!$A:$P,4,0)-$A694</f>
        <v>#N/A</v>
      </c>
      <c r="K694" s="59" t="e">
        <f>+VLOOKUP($X694,Vector!$A:$P,2,0)</f>
        <v>#N/A</v>
      </c>
      <c r="L694" s="59" t="e">
        <f>VLOOKUP(VLOOKUP($X694,Vector!$A:$P,5,0),Catalogos!K:L,2,0)</f>
        <v>#N/A</v>
      </c>
      <c r="M694" s="55" t="str">
        <f>IFERROR(VLOOKUP($F694,Catalogos!$A:$B,2,0),"VII")</f>
        <v>VII</v>
      </c>
      <c r="N694" s="58" t="e">
        <f>VLOOKUP(MIN(IFERROR(VLOOKUP(T694,Catalogos!$F:$G,2,0),200),IFERROR(VLOOKUP(U694,Catalogos!$F:$G,2,0),200),IFERROR(VLOOKUP(V694,Catalogos!$F:$G,2,0),200),IFERROR(VLOOKUP(W694,Catalogos!$F:$G,2,0),200)),Catalogos!$G$30:$H$57,2,0)</f>
        <v>#N/A</v>
      </c>
      <c r="O694" s="55" t="e">
        <f>VLOOKUP($F694,Catalogos!$A:$C,3,0)</f>
        <v>#N/A</v>
      </c>
      <c r="P694" s="14" t="e">
        <f t="shared" si="36"/>
        <v>#N/A</v>
      </c>
      <c r="Q694" s="20">
        <f t="shared" si="37"/>
        <v>0</v>
      </c>
      <c r="R694" s="20" t="e">
        <f t="shared" si="38"/>
        <v>#N/A</v>
      </c>
      <c r="S694" s="20" t="s">
        <v>194</v>
      </c>
      <c r="T694" s="67" t="e">
        <f>VLOOKUP($X694,Vector!$A:$I,6,0)</f>
        <v>#N/A</v>
      </c>
      <c r="U694" s="67" t="e">
        <f>VLOOKUP($X694,Vector!$A:$I,7,0)</f>
        <v>#N/A</v>
      </c>
      <c r="V694" s="67" t="e">
        <f>VLOOKUP($X694,Vector!$A:$I,8,0)</f>
        <v>#N/A</v>
      </c>
      <c r="W694" s="67" t="e">
        <f>VLOOKUP($X694,Vector!$A:$I,9,0)</f>
        <v>#N/A</v>
      </c>
      <c r="X694" s="13" t="str">
        <f t="shared" si="39"/>
        <v/>
      </c>
    </row>
    <row r="695" spans="10:24" x14ac:dyDescent="0.25">
      <c r="J695" s="59" t="e">
        <f>+VLOOKUP($X695,Vector!$A:$P,4,0)-$A695</f>
        <v>#N/A</v>
      </c>
      <c r="K695" s="59" t="e">
        <f>+VLOOKUP($X695,Vector!$A:$P,2,0)</f>
        <v>#N/A</v>
      </c>
      <c r="L695" s="59" t="e">
        <f>VLOOKUP(VLOOKUP($X695,Vector!$A:$P,5,0),Catalogos!K:L,2,0)</f>
        <v>#N/A</v>
      </c>
      <c r="M695" s="55" t="str">
        <f>IFERROR(VLOOKUP($F695,Catalogos!$A:$B,2,0),"VII")</f>
        <v>VII</v>
      </c>
      <c r="N695" s="58" t="e">
        <f>VLOOKUP(MIN(IFERROR(VLOOKUP(T695,Catalogos!$F:$G,2,0),200),IFERROR(VLOOKUP(U695,Catalogos!$F:$G,2,0),200),IFERROR(VLOOKUP(V695,Catalogos!$F:$G,2,0),200),IFERROR(VLOOKUP(W695,Catalogos!$F:$G,2,0),200)),Catalogos!$G$30:$H$57,2,0)</f>
        <v>#N/A</v>
      </c>
      <c r="O695" s="55" t="e">
        <f>VLOOKUP($F695,Catalogos!$A:$C,3,0)</f>
        <v>#N/A</v>
      </c>
      <c r="P695" s="14" t="e">
        <f t="shared" si="36"/>
        <v>#N/A</v>
      </c>
      <c r="Q695" s="20">
        <f t="shared" si="37"/>
        <v>0</v>
      </c>
      <c r="R695" s="20" t="e">
        <f t="shared" si="38"/>
        <v>#N/A</v>
      </c>
      <c r="S695" s="20" t="s">
        <v>194</v>
      </c>
      <c r="T695" s="67" t="e">
        <f>VLOOKUP($X695,Vector!$A:$I,6,0)</f>
        <v>#N/A</v>
      </c>
      <c r="U695" s="67" t="e">
        <f>VLOOKUP($X695,Vector!$A:$I,7,0)</f>
        <v>#N/A</v>
      </c>
      <c r="V695" s="67" t="e">
        <f>VLOOKUP($X695,Vector!$A:$I,8,0)</f>
        <v>#N/A</v>
      </c>
      <c r="W695" s="67" t="e">
        <f>VLOOKUP($X695,Vector!$A:$I,9,0)</f>
        <v>#N/A</v>
      </c>
      <c r="X695" s="13" t="str">
        <f t="shared" si="39"/>
        <v/>
      </c>
    </row>
    <row r="696" spans="10:24" x14ac:dyDescent="0.25">
      <c r="J696" s="59" t="e">
        <f>+VLOOKUP($X696,Vector!$A:$P,4,0)-$A696</f>
        <v>#N/A</v>
      </c>
      <c r="K696" s="59" t="e">
        <f>+VLOOKUP($X696,Vector!$A:$P,2,0)</f>
        <v>#N/A</v>
      </c>
      <c r="L696" s="59" t="e">
        <f>VLOOKUP(VLOOKUP($X696,Vector!$A:$P,5,0),Catalogos!K:L,2,0)</f>
        <v>#N/A</v>
      </c>
      <c r="M696" s="55" t="str">
        <f>IFERROR(VLOOKUP($F696,Catalogos!$A:$B,2,0),"VII")</f>
        <v>VII</v>
      </c>
      <c r="N696" s="58" t="e">
        <f>VLOOKUP(MIN(IFERROR(VLOOKUP(T696,Catalogos!$F:$G,2,0),200),IFERROR(VLOOKUP(U696,Catalogos!$F:$G,2,0),200),IFERROR(VLOOKUP(V696,Catalogos!$F:$G,2,0),200),IFERROR(VLOOKUP(W696,Catalogos!$F:$G,2,0),200)),Catalogos!$G$30:$H$57,2,0)</f>
        <v>#N/A</v>
      </c>
      <c r="O696" s="55" t="e">
        <f>VLOOKUP($F696,Catalogos!$A:$C,3,0)</f>
        <v>#N/A</v>
      </c>
      <c r="P696" s="14" t="e">
        <f t="shared" si="36"/>
        <v>#N/A</v>
      </c>
      <c r="Q696" s="20">
        <f t="shared" si="37"/>
        <v>0</v>
      </c>
      <c r="R696" s="20" t="e">
        <f t="shared" si="38"/>
        <v>#N/A</v>
      </c>
      <c r="S696" s="20" t="s">
        <v>194</v>
      </c>
      <c r="T696" s="67" t="e">
        <f>VLOOKUP($X696,Vector!$A:$I,6,0)</f>
        <v>#N/A</v>
      </c>
      <c r="U696" s="67" t="e">
        <f>VLOOKUP($X696,Vector!$A:$I,7,0)</f>
        <v>#N/A</v>
      </c>
      <c r="V696" s="67" t="e">
        <f>VLOOKUP($X696,Vector!$A:$I,8,0)</f>
        <v>#N/A</v>
      </c>
      <c r="W696" s="67" t="e">
        <f>VLOOKUP($X696,Vector!$A:$I,9,0)</f>
        <v>#N/A</v>
      </c>
      <c r="X696" s="13" t="str">
        <f t="shared" si="39"/>
        <v/>
      </c>
    </row>
    <row r="697" spans="10:24" x14ac:dyDescent="0.25">
      <c r="J697" s="59" t="e">
        <f>+VLOOKUP($X697,Vector!$A:$P,4,0)-$A697</f>
        <v>#N/A</v>
      </c>
      <c r="K697" s="59" t="e">
        <f>+VLOOKUP($X697,Vector!$A:$P,2,0)</f>
        <v>#N/A</v>
      </c>
      <c r="L697" s="59" t="e">
        <f>VLOOKUP(VLOOKUP($X697,Vector!$A:$P,5,0),Catalogos!K:L,2,0)</f>
        <v>#N/A</v>
      </c>
      <c r="M697" s="55" t="str">
        <f>IFERROR(VLOOKUP($F697,Catalogos!$A:$B,2,0),"VII")</f>
        <v>VII</v>
      </c>
      <c r="N697" s="58" t="e">
        <f>VLOOKUP(MIN(IFERROR(VLOOKUP(T697,Catalogos!$F:$G,2,0),200),IFERROR(VLOOKUP(U697,Catalogos!$F:$G,2,0),200),IFERROR(VLOOKUP(V697,Catalogos!$F:$G,2,0),200),IFERROR(VLOOKUP(W697,Catalogos!$F:$G,2,0),200)),Catalogos!$G$30:$H$57,2,0)</f>
        <v>#N/A</v>
      </c>
      <c r="O697" s="55" t="e">
        <f>VLOOKUP($F697,Catalogos!$A:$C,3,0)</f>
        <v>#N/A</v>
      </c>
      <c r="P697" s="14" t="e">
        <f t="shared" si="36"/>
        <v>#N/A</v>
      </c>
      <c r="Q697" s="20">
        <f t="shared" si="37"/>
        <v>0</v>
      </c>
      <c r="R697" s="20" t="e">
        <f t="shared" si="38"/>
        <v>#N/A</v>
      </c>
      <c r="S697" s="20" t="s">
        <v>194</v>
      </c>
      <c r="T697" s="67" t="e">
        <f>VLOOKUP($X697,Vector!$A:$I,6,0)</f>
        <v>#N/A</v>
      </c>
      <c r="U697" s="67" t="e">
        <f>VLOOKUP($X697,Vector!$A:$I,7,0)</f>
        <v>#N/A</v>
      </c>
      <c r="V697" s="67" t="e">
        <f>VLOOKUP($X697,Vector!$A:$I,8,0)</f>
        <v>#N/A</v>
      </c>
      <c r="W697" s="67" t="e">
        <f>VLOOKUP($X697,Vector!$A:$I,9,0)</f>
        <v>#N/A</v>
      </c>
      <c r="X697" s="13" t="str">
        <f t="shared" si="39"/>
        <v/>
      </c>
    </row>
    <row r="698" spans="10:24" x14ac:dyDescent="0.25">
      <c r="J698" s="59" t="e">
        <f>+VLOOKUP($X698,Vector!$A:$P,4,0)-$A698</f>
        <v>#N/A</v>
      </c>
      <c r="K698" s="59" t="e">
        <f>+VLOOKUP($X698,Vector!$A:$P,2,0)</f>
        <v>#N/A</v>
      </c>
      <c r="L698" s="59" t="e">
        <f>VLOOKUP(VLOOKUP($X698,Vector!$A:$P,5,0),Catalogos!K:L,2,0)</f>
        <v>#N/A</v>
      </c>
      <c r="M698" s="55" t="str">
        <f>IFERROR(VLOOKUP($F698,Catalogos!$A:$B,2,0),"VII")</f>
        <v>VII</v>
      </c>
      <c r="N698" s="58" t="e">
        <f>VLOOKUP(MIN(IFERROR(VLOOKUP(T698,Catalogos!$F:$G,2,0),200),IFERROR(VLOOKUP(U698,Catalogos!$F:$G,2,0),200),IFERROR(VLOOKUP(V698,Catalogos!$F:$G,2,0),200),IFERROR(VLOOKUP(W698,Catalogos!$F:$G,2,0),200)),Catalogos!$G$30:$H$57,2,0)</f>
        <v>#N/A</v>
      </c>
      <c r="O698" s="55" t="e">
        <f>VLOOKUP($F698,Catalogos!$A:$C,3,0)</f>
        <v>#N/A</v>
      </c>
      <c r="P698" s="14" t="e">
        <f t="shared" si="36"/>
        <v>#N/A</v>
      </c>
      <c r="Q698" s="20">
        <f t="shared" si="37"/>
        <v>0</v>
      </c>
      <c r="R698" s="20" t="e">
        <f t="shared" si="38"/>
        <v>#N/A</v>
      </c>
      <c r="S698" s="20" t="s">
        <v>194</v>
      </c>
      <c r="T698" s="67" t="e">
        <f>VLOOKUP($X698,Vector!$A:$I,6,0)</f>
        <v>#N/A</v>
      </c>
      <c r="U698" s="67" t="e">
        <f>VLOOKUP($X698,Vector!$A:$I,7,0)</f>
        <v>#N/A</v>
      </c>
      <c r="V698" s="67" t="e">
        <f>VLOOKUP($X698,Vector!$A:$I,8,0)</f>
        <v>#N/A</v>
      </c>
      <c r="W698" s="67" t="e">
        <f>VLOOKUP($X698,Vector!$A:$I,9,0)</f>
        <v>#N/A</v>
      </c>
      <c r="X698" s="13" t="str">
        <f t="shared" si="39"/>
        <v/>
      </c>
    </row>
    <row r="699" spans="10:24" x14ac:dyDescent="0.25">
      <c r="J699" s="59" t="e">
        <f>+VLOOKUP($X699,Vector!$A:$P,4,0)-$A699</f>
        <v>#N/A</v>
      </c>
      <c r="K699" s="59" t="e">
        <f>+VLOOKUP($X699,Vector!$A:$P,2,0)</f>
        <v>#N/A</v>
      </c>
      <c r="L699" s="59" t="e">
        <f>VLOOKUP(VLOOKUP($X699,Vector!$A:$P,5,0),Catalogos!K:L,2,0)</f>
        <v>#N/A</v>
      </c>
      <c r="M699" s="55" t="str">
        <f>IFERROR(VLOOKUP($F699,Catalogos!$A:$B,2,0),"VII")</f>
        <v>VII</v>
      </c>
      <c r="N699" s="58" t="e">
        <f>VLOOKUP(MIN(IFERROR(VLOOKUP(T699,Catalogos!$F:$G,2,0),200),IFERROR(VLOOKUP(U699,Catalogos!$F:$G,2,0),200),IFERROR(VLOOKUP(V699,Catalogos!$F:$G,2,0),200),IFERROR(VLOOKUP(W699,Catalogos!$F:$G,2,0),200)),Catalogos!$G$30:$H$57,2,0)</f>
        <v>#N/A</v>
      </c>
      <c r="O699" s="55" t="e">
        <f>VLOOKUP($F699,Catalogos!$A:$C,3,0)</f>
        <v>#N/A</v>
      </c>
      <c r="P699" s="14" t="e">
        <f t="shared" si="36"/>
        <v>#N/A</v>
      </c>
      <c r="Q699" s="20">
        <f t="shared" si="37"/>
        <v>0</v>
      </c>
      <c r="R699" s="20" t="e">
        <f t="shared" si="38"/>
        <v>#N/A</v>
      </c>
      <c r="S699" s="20" t="s">
        <v>194</v>
      </c>
      <c r="T699" s="67" t="e">
        <f>VLOOKUP($X699,Vector!$A:$I,6,0)</f>
        <v>#N/A</v>
      </c>
      <c r="U699" s="67" t="e">
        <f>VLOOKUP($X699,Vector!$A:$I,7,0)</f>
        <v>#N/A</v>
      </c>
      <c r="V699" s="67" t="e">
        <f>VLOOKUP($X699,Vector!$A:$I,8,0)</f>
        <v>#N/A</v>
      </c>
      <c r="W699" s="67" t="e">
        <f>VLOOKUP($X699,Vector!$A:$I,9,0)</f>
        <v>#N/A</v>
      </c>
      <c r="X699" s="13" t="str">
        <f t="shared" si="39"/>
        <v/>
      </c>
    </row>
    <row r="700" spans="10:24" x14ac:dyDescent="0.25">
      <c r="J700" s="59" t="e">
        <f>+VLOOKUP($X700,Vector!$A:$P,4,0)-$A700</f>
        <v>#N/A</v>
      </c>
      <c r="K700" s="59" t="e">
        <f>+VLOOKUP($X700,Vector!$A:$P,2,0)</f>
        <v>#N/A</v>
      </c>
      <c r="L700" s="59" t="e">
        <f>VLOOKUP(VLOOKUP($X700,Vector!$A:$P,5,0),Catalogos!K:L,2,0)</f>
        <v>#N/A</v>
      </c>
      <c r="M700" s="55" t="str">
        <f>IFERROR(VLOOKUP($F700,Catalogos!$A:$B,2,0),"VII")</f>
        <v>VII</v>
      </c>
      <c r="N700" s="58" t="e">
        <f>VLOOKUP(MIN(IFERROR(VLOOKUP(T700,Catalogos!$F:$G,2,0),200),IFERROR(VLOOKUP(U700,Catalogos!$F:$G,2,0),200),IFERROR(VLOOKUP(V700,Catalogos!$F:$G,2,0),200),IFERROR(VLOOKUP(W700,Catalogos!$F:$G,2,0),200)),Catalogos!$G$30:$H$57,2,0)</f>
        <v>#N/A</v>
      </c>
      <c r="O700" s="55" t="e">
        <f>VLOOKUP($F700,Catalogos!$A:$C,3,0)</f>
        <v>#N/A</v>
      </c>
      <c r="P700" s="14" t="e">
        <f t="shared" si="36"/>
        <v>#N/A</v>
      </c>
      <c r="Q700" s="20">
        <f t="shared" si="37"/>
        <v>0</v>
      </c>
      <c r="R700" s="20" t="e">
        <f t="shared" si="38"/>
        <v>#N/A</v>
      </c>
      <c r="S700" s="20" t="s">
        <v>194</v>
      </c>
      <c r="T700" s="67" t="e">
        <f>VLOOKUP($X700,Vector!$A:$I,6,0)</f>
        <v>#N/A</v>
      </c>
      <c r="U700" s="67" t="e">
        <f>VLOOKUP($X700,Vector!$A:$I,7,0)</f>
        <v>#N/A</v>
      </c>
      <c r="V700" s="67" t="e">
        <f>VLOOKUP($X700,Vector!$A:$I,8,0)</f>
        <v>#N/A</v>
      </c>
      <c r="W700" s="67" t="e">
        <f>VLOOKUP($X700,Vector!$A:$I,9,0)</f>
        <v>#N/A</v>
      </c>
      <c r="X700" s="13" t="str">
        <f t="shared" si="39"/>
        <v/>
      </c>
    </row>
    <row r="701" spans="10:24" x14ac:dyDescent="0.25">
      <c r="J701" s="59" t="e">
        <f>+VLOOKUP($X701,Vector!$A:$P,4,0)-$A701</f>
        <v>#N/A</v>
      </c>
      <c r="K701" s="59" t="e">
        <f>+VLOOKUP($X701,Vector!$A:$P,2,0)</f>
        <v>#N/A</v>
      </c>
      <c r="L701" s="59" t="e">
        <f>VLOOKUP(VLOOKUP($X701,Vector!$A:$P,5,0),Catalogos!K:L,2,0)</f>
        <v>#N/A</v>
      </c>
      <c r="M701" s="55" t="str">
        <f>IFERROR(VLOOKUP($F701,Catalogos!$A:$B,2,0),"VII")</f>
        <v>VII</v>
      </c>
      <c r="N701" s="58" t="e">
        <f>VLOOKUP(MIN(IFERROR(VLOOKUP(T701,Catalogos!$F:$G,2,0),200),IFERROR(VLOOKUP(U701,Catalogos!$F:$G,2,0),200),IFERROR(VLOOKUP(V701,Catalogos!$F:$G,2,0),200),IFERROR(VLOOKUP(W701,Catalogos!$F:$G,2,0),200)),Catalogos!$G$30:$H$57,2,0)</f>
        <v>#N/A</v>
      </c>
      <c r="O701" s="55" t="e">
        <f>VLOOKUP($F701,Catalogos!$A:$C,3,0)</f>
        <v>#N/A</v>
      </c>
      <c r="P701" s="14" t="e">
        <f t="shared" si="36"/>
        <v>#N/A</v>
      </c>
      <c r="Q701" s="20">
        <f t="shared" si="37"/>
        <v>0</v>
      </c>
      <c r="R701" s="20" t="e">
        <f t="shared" si="38"/>
        <v>#N/A</v>
      </c>
      <c r="S701" s="20" t="s">
        <v>194</v>
      </c>
      <c r="T701" s="67" t="e">
        <f>VLOOKUP($X701,Vector!$A:$I,6,0)</f>
        <v>#N/A</v>
      </c>
      <c r="U701" s="67" t="e">
        <f>VLOOKUP($X701,Vector!$A:$I,7,0)</f>
        <v>#N/A</v>
      </c>
      <c r="V701" s="67" t="e">
        <f>VLOOKUP($X701,Vector!$A:$I,8,0)</f>
        <v>#N/A</v>
      </c>
      <c r="W701" s="67" t="e">
        <f>VLOOKUP($X701,Vector!$A:$I,9,0)</f>
        <v>#N/A</v>
      </c>
      <c r="X701" s="13" t="str">
        <f t="shared" si="39"/>
        <v/>
      </c>
    </row>
    <row r="702" spans="10:24" x14ac:dyDescent="0.25">
      <c r="J702" s="59" t="e">
        <f>+VLOOKUP($X702,Vector!$A:$P,4,0)-$A702</f>
        <v>#N/A</v>
      </c>
      <c r="K702" s="59" t="e">
        <f>+VLOOKUP($X702,Vector!$A:$P,2,0)</f>
        <v>#N/A</v>
      </c>
      <c r="L702" s="59" t="e">
        <f>VLOOKUP(VLOOKUP($X702,Vector!$A:$P,5,0),Catalogos!K:L,2,0)</f>
        <v>#N/A</v>
      </c>
      <c r="M702" s="55" t="str">
        <f>IFERROR(VLOOKUP($F702,Catalogos!$A:$B,2,0),"VII")</f>
        <v>VII</v>
      </c>
      <c r="N702" s="58" t="e">
        <f>VLOOKUP(MIN(IFERROR(VLOOKUP(T702,Catalogos!$F:$G,2,0),200),IFERROR(VLOOKUP(U702,Catalogos!$F:$G,2,0),200),IFERROR(VLOOKUP(V702,Catalogos!$F:$G,2,0),200),IFERROR(VLOOKUP(W702,Catalogos!$F:$G,2,0),200)),Catalogos!$G$30:$H$57,2,0)</f>
        <v>#N/A</v>
      </c>
      <c r="O702" s="55" t="e">
        <f>VLOOKUP($F702,Catalogos!$A:$C,3,0)</f>
        <v>#N/A</v>
      </c>
      <c r="P702" s="14" t="e">
        <f t="shared" si="36"/>
        <v>#N/A</v>
      </c>
      <c r="Q702" s="20">
        <f t="shared" si="37"/>
        <v>0</v>
      </c>
      <c r="R702" s="20" t="e">
        <f t="shared" si="38"/>
        <v>#N/A</v>
      </c>
      <c r="S702" s="20" t="s">
        <v>194</v>
      </c>
      <c r="T702" s="67" t="e">
        <f>VLOOKUP($X702,Vector!$A:$I,6,0)</f>
        <v>#N/A</v>
      </c>
      <c r="U702" s="67" t="e">
        <f>VLOOKUP($X702,Vector!$A:$I,7,0)</f>
        <v>#N/A</v>
      </c>
      <c r="V702" s="67" t="e">
        <f>VLOOKUP($X702,Vector!$A:$I,8,0)</f>
        <v>#N/A</v>
      </c>
      <c r="W702" s="67" t="e">
        <f>VLOOKUP($X702,Vector!$A:$I,9,0)</f>
        <v>#N/A</v>
      </c>
      <c r="X702" s="13" t="str">
        <f t="shared" si="39"/>
        <v/>
      </c>
    </row>
    <row r="703" spans="10:24" x14ac:dyDescent="0.25">
      <c r="J703" s="59" t="e">
        <f>+VLOOKUP($X703,Vector!$A:$P,4,0)-$A703</f>
        <v>#N/A</v>
      </c>
      <c r="K703" s="59" t="e">
        <f>+VLOOKUP($X703,Vector!$A:$P,2,0)</f>
        <v>#N/A</v>
      </c>
      <c r="L703" s="59" t="e">
        <f>VLOOKUP(VLOOKUP($X703,Vector!$A:$P,5,0),Catalogos!K:L,2,0)</f>
        <v>#N/A</v>
      </c>
      <c r="M703" s="55" t="str">
        <f>IFERROR(VLOOKUP($F703,Catalogos!$A:$B,2,0),"VII")</f>
        <v>VII</v>
      </c>
      <c r="N703" s="58" t="e">
        <f>VLOOKUP(MIN(IFERROR(VLOOKUP(T703,Catalogos!$F:$G,2,0),200),IFERROR(VLOOKUP(U703,Catalogos!$F:$G,2,0),200),IFERROR(VLOOKUP(V703,Catalogos!$F:$G,2,0),200),IFERROR(VLOOKUP(W703,Catalogos!$F:$G,2,0),200)),Catalogos!$G$30:$H$57,2,0)</f>
        <v>#N/A</v>
      </c>
      <c r="O703" s="55" t="e">
        <f>VLOOKUP($F703,Catalogos!$A:$C,3,0)</f>
        <v>#N/A</v>
      </c>
      <c r="P703" s="14" t="e">
        <f t="shared" si="36"/>
        <v>#N/A</v>
      </c>
      <c r="Q703" s="20">
        <f t="shared" si="37"/>
        <v>0</v>
      </c>
      <c r="R703" s="20" t="e">
        <f t="shared" si="38"/>
        <v>#N/A</v>
      </c>
      <c r="S703" s="20" t="s">
        <v>194</v>
      </c>
      <c r="T703" s="67" t="e">
        <f>VLOOKUP($X703,Vector!$A:$I,6,0)</f>
        <v>#N/A</v>
      </c>
      <c r="U703" s="67" t="e">
        <f>VLOOKUP($X703,Vector!$A:$I,7,0)</f>
        <v>#N/A</v>
      </c>
      <c r="V703" s="67" t="e">
        <f>VLOOKUP($X703,Vector!$A:$I,8,0)</f>
        <v>#N/A</v>
      </c>
      <c r="W703" s="67" t="e">
        <f>VLOOKUP($X703,Vector!$A:$I,9,0)</f>
        <v>#N/A</v>
      </c>
      <c r="X703" s="13" t="str">
        <f t="shared" si="39"/>
        <v/>
      </c>
    </row>
    <row r="704" spans="10:24" x14ac:dyDescent="0.25">
      <c r="J704" s="59" t="e">
        <f>+VLOOKUP($X704,Vector!$A:$P,4,0)-$A704</f>
        <v>#N/A</v>
      </c>
      <c r="K704" s="59" t="e">
        <f>+VLOOKUP($X704,Vector!$A:$P,2,0)</f>
        <v>#N/A</v>
      </c>
      <c r="L704" s="59" t="e">
        <f>VLOOKUP(VLOOKUP($X704,Vector!$A:$P,5,0),Catalogos!K:L,2,0)</f>
        <v>#N/A</v>
      </c>
      <c r="M704" s="55" t="str">
        <f>IFERROR(VLOOKUP($F704,Catalogos!$A:$B,2,0),"VII")</f>
        <v>VII</v>
      </c>
      <c r="N704" s="58" t="e">
        <f>VLOOKUP(MIN(IFERROR(VLOOKUP(T704,Catalogos!$F:$G,2,0),200),IFERROR(VLOOKUP(U704,Catalogos!$F:$G,2,0),200),IFERROR(VLOOKUP(V704,Catalogos!$F:$G,2,0),200),IFERROR(VLOOKUP(W704,Catalogos!$F:$G,2,0),200)),Catalogos!$G$30:$H$57,2,0)</f>
        <v>#N/A</v>
      </c>
      <c r="O704" s="55" t="e">
        <f>VLOOKUP($F704,Catalogos!$A:$C,3,0)</f>
        <v>#N/A</v>
      </c>
      <c r="P704" s="14" t="e">
        <f t="shared" si="36"/>
        <v>#N/A</v>
      </c>
      <c r="Q704" s="20">
        <f t="shared" si="37"/>
        <v>0</v>
      </c>
      <c r="R704" s="20" t="e">
        <f t="shared" si="38"/>
        <v>#N/A</v>
      </c>
      <c r="S704" s="20" t="s">
        <v>194</v>
      </c>
      <c r="T704" s="67" t="e">
        <f>VLOOKUP($X704,Vector!$A:$I,6,0)</f>
        <v>#N/A</v>
      </c>
      <c r="U704" s="67" t="e">
        <f>VLOOKUP($X704,Vector!$A:$I,7,0)</f>
        <v>#N/A</v>
      </c>
      <c r="V704" s="67" t="e">
        <f>VLOOKUP($X704,Vector!$A:$I,8,0)</f>
        <v>#N/A</v>
      </c>
      <c r="W704" s="67" t="e">
        <f>VLOOKUP($X704,Vector!$A:$I,9,0)</f>
        <v>#N/A</v>
      </c>
      <c r="X704" s="13" t="str">
        <f t="shared" si="39"/>
        <v/>
      </c>
    </row>
    <row r="705" spans="10:24" x14ac:dyDescent="0.25">
      <c r="J705" s="59" t="e">
        <f>+VLOOKUP($X705,Vector!$A:$P,4,0)-$A705</f>
        <v>#N/A</v>
      </c>
      <c r="K705" s="59" t="e">
        <f>+VLOOKUP($X705,Vector!$A:$P,2,0)</f>
        <v>#N/A</v>
      </c>
      <c r="L705" s="59" t="e">
        <f>VLOOKUP(VLOOKUP($X705,Vector!$A:$P,5,0),Catalogos!K:L,2,0)</f>
        <v>#N/A</v>
      </c>
      <c r="M705" s="55" t="str">
        <f>IFERROR(VLOOKUP($F705,Catalogos!$A:$B,2,0),"VII")</f>
        <v>VII</v>
      </c>
      <c r="N705" s="58" t="e">
        <f>VLOOKUP(MIN(IFERROR(VLOOKUP(T705,Catalogos!$F:$G,2,0),200),IFERROR(VLOOKUP(U705,Catalogos!$F:$G,2,0),200),IFERROR(VLOOKUP(V705,Catalogos!$F:$G,2,0),200),IFERROR(VLOOKUP(W705,Catalogos!$F:$G,2,0),200)),Catalogos!$G$30:$H$57,2,0)</f>
        <v>#N/A</v>
      </c>
      <c r="O705" s="55" t="e">
        <f>VLOOKUP($F705,Catalogos!$A:$C,3,0)</f>
        <v>#N/A</v>
      </c>
      <c r="P705" s="14" t="e">
        <f t="shared" si="36"/>
        <v>#N/A</v>
      </c>
      <c r="Q705" s="20">
        <f t="shared" si="37"/>
        <v>0</v>
      </c>
      <c r="R705" s="20" t="e">
        <f t="shared" si="38"/>
        <v>#N/A</v>
      </c>
      <c r="S705" s="20" t="s">
        <v>194</v>
      </c>
      <c r="T705" s="67" t="e">
        <f>VLOOKUP($X705,Vector!$A:$I,6,0)</f>
        <v>#N/A</v>
      </c>
      <c r="U705" s="67" t="e">
        <f>VLOOKUP($X705,Vector!$A:$I,7,0)</f>
        <v>#N/A</v>
      </c>
      <c r="V705" s="67" t="e">
        <f>VLOOKUP($X705,Vector!$A:$I,8,0)</f>
        <v>#N/A</v>
      </c>
      <c r="W705" s="67" t="e">
        <f>VLOOKUP($X705,Vector!$A:$I,9,0)</f>
        <v>#N/A</v>
      </c>
      <c r="X705" s="13" t="str">
        <f t="shared" si="39"/>
        <v/>
      </c>
    </row>
    <row r="706" spans="10:24" x14ac:dyDescent="0.25">
      <c r="J706" s="59" t="e">
        <f>+VLOOKUP($X706,Vector!$A:$P,4,0)-$A706</f>
        <v>#N/A</v>
      </c>
      <c r="K706" s="59" t="e">
        <f>+VLOOKUP($X706,Vector!$A:$P,2,0)</f>
        <v>#N/A</v>
      </c>
      <c r="L706" s="59" t="e">
        <f>VLOOKUP(VLOOKUP($X706,Vector!$A:$P,5,0),Catalogos!K:L,2,0)</f>
        <v>#N/A</v>
      </c>
      <c r="M706" s="55" t="str">
        <f>IFERROR(VLOOKUP($F706,Catalogos!$A:$B,2,0),"VII")</f>
        <v>VII</v>
      </c>
      <c r="N706" s="58" t="e">
        <f>VLOOKUP(MIN(IFERROR(VLOOKUP(T706,Catalogos!$F:$G,2,0),200),IFERROR(VLOOKUP(U706,Catalogos!$F:$G,2,0),200),IFERROR(VLOOKUP(V706,Catalogos!$F:$G,2,0),200),IFERROR(VLOOKUP(W706,Catalogos!$F:$G,2,0),200)),Catalogos!$G$30:$H$57,2,0)</f>
        <v>#N/A</v>
      </c>
      <c r="O706" s="55" t="e">
        <f>VLOOKUP($F706,Catalogos!$A:$C,3,0)</f>
        <v>#N/A</v>
      </c>
      <c r="P706" s="14" t="e">
        <f t="shared" si="36"/>
        <v>#N/A</v>
      </c>
      <c r="Q706" s="20">
        <f t="shared" si="37"/>
        <v>0</v>
      </c>
      <c r="R706" s="20" t="e">
        <f t="shared" si="38"/>
        <v>#N/A</v>
      </c>
      <c r="S706" s="20" t="s">
        <v>194</v>
      </c>
      <c r="T706" s="67" t="e">
        <f>VLOOKUP($X706,Vector!$A:$I,6,0)</f>
        <v>#N/A</v>
      </c>
      <c r="U706" s="67" t="e">
        <f>VLOOKUP($X706,Vector!$A:$I,7,0)</f>
        <v>#N/A</v>
      </c>
      <c r="V706" s="67" t="e">
        <f>VLOOKUP($X706,Vector!$A:$I,8,0)</f>
        <v>#N/A</v>
      </c>
      <c r="W706" s="67" t="e">
        <f>VLOOKUP($X706,Vector!$A:$I,9,0)</f>
        <v>#N/A</v>
      </c>
      <c r="X706" s="13" t="str">
        <f t="shared" si="39"/>
        <v/>
      </c>
    </row>
    <row r="707" spans="10:24" x14ac:dyDescent="0.25">
      <c r="J707" s="59" t="e">
        <f>+VLOOKUP($X707,Vector!$A:$P,4,0)-$A707</f>
        <v>#N/A</v>
      </c>
      <c r="K707" s="59" t="e">
        <f>+VLOOKUP($X707,Vector!$A:$P,2,0)</f>
        <v>#N/A</v>
      </c>
      <c r="L707" s="59" t="e">
        <f>VLOOKUP(VLOOKUP($X707,Vector!$A:$P,5,0),Catalogos!K:L,2,0)</f>
        <v>#N/A</v>
      </c>
      <c r="M707" s="55" t="str">
        <f>IFERROR(VLOOKUP($F707,Catalogos!$A:$B,2,0),"VII")</f>
        <v>VII</v>
      </c>
      <c r="N707" s="58" t="e">
        <f>VLOOKUP(MIN(IFERROR(VLOOKUP(T707,Catalogos!$F:$G,2,0),200),IFERROR(VLOOKUP(U707,Catalogos!$F:$G,2,0),200),IFERROR(VLOOKUP(V707,Catalogos!$F:$G,2,0),200),IFERROR(VLOOKUP(W707,Catalogos!$F:$G,2,0),200)),Catalogos!$G$30:$H$57,2,0)</f>
        <v>#N/A</v>
      </c>
      <c r="O707" s="55" t="e">
        <f>VLOOKUP($F707,Catalogos!$A:$C,3,0)</f>
        <v>#N/A</v>
      </c>
      <c r="P707" s="14" t="e">
        <f t="shared" si="36"/>
        <v>#N/A</v>
      </c>
      <c r="Q707" s="20">
        <f t="shared" si="37"/>
        <v>0</v>
      </c>
      <c r="R707" s="20" t="e">
        <f t="shared" si="38"/>
        <v>#N/A</v>
      </c>
      <c r="S707" s="20" t="s">
        <v>194</v>
      </c>
      <c r="T707" s="67" t="e">
        <f>VLOOKUP($X707,Vector!$A:$I,6,0)</f>
        <v>#N/A</v>
      </c>
      <c r="U707" s="67" t="e">
        <f>VLOOKUP($X707,Vector!$A:$I,7,0)</f>
        <v>#N/A</v>
      </c>
      <c r="V707" s="67" t="e">
        <f>VLOOKUP($X707,Vector!$A:$I,8,0)</f>
        <v>#N/A</v>
      </c>
      <c r="W707" s="67" t="e">
        <f>VLOOKUP($X707,Vector!$A:$I,9,0)</f>
        <v>#N/A</v>
      </c>
      <c r="X707" s="13" t="str">
        <f t="shared" si="39"/>
        <v/>
      </c>
    </row>
    <row r="708" spans="10:24" x14ac:dyDescent="0.25">
      <c r="J708" s="59" t="e">
        <f>+VLOOKUP($X708,Vector!$A:$P,4,0)-$A708</f>
        <v>#N/A</v>
      </c>
      <c r="K708" s="59" t="e">
        <f>+VLOOKUP($X708,Vector!$A:$P,2,0)</f>
        <v>#N/A</v>
      </c>
      <c r="L708" s="59" t="e">
        <f>VLOOKUP(VLOOKUP($X708,Vector!$A:$P,5,0),Catalogos!K:L,2,0)</f>
        <v>#N/A</v>
      </c>
      <c r="M708" s="55" t="str">
        <f>IFERROR(VLOOKUP($F708,Catalogos!$A:$B,2,0),"VII")</f>
        <v>VII</v>
      </c>
      <c r="N708" s="58" t="e">
        <f>VLOOKUP(MIN(IFERROR(VLOOKUP(T708,Catalogos!$F:$G,2,0),200),IFERROR(VLOOKUP(U708,Catalogos!$F:$G,2,0),200),IFERROR(VLOOKUP(V708,Catalogos!$F:$G,2,0),200),IFERROR(VLOOKUP(W708,Catalogos!$F:$G,2,0),200)),Catalogos!$G$30:$H$57,2,0)</f>
        <v>#N/A</v>
      </c>
      <c r="O708" s="55" t="e">
        <f>VLOOKUP($F708,Catalogos!$A:$C,3,0)</f>
        <v>#N/A</v>
      </c>
      <c r="P708" s="14" t="e">
        <f t="shared" si="36"/>
        <v>#N/A</v>
      </c>
      <c r="Q708" s="20">
        <f t="shared" si="37"/>
        <v>0</v>
      </c>
      <c r="R708" s="20" t="e">
        <f t="shared" si="38"/>
        <v>#N/A</v>
      </c>
      <c r="S708" s="20" t="s">
        <v>194</v>
      </c>
      <c r="T708" s="67" t="e">
        <f>VLOOKUP($X708,Vector!$A:$I,6,0)</f>
        <v>#N/A</v>
      </c>
      <c r="U708" s="67" t="e">
        <f>VLOOKUP($X708,Vector!$A:$I,7,0)</f>
        <v>#N/A</v>
      </c>
      <c r="V708" s="67" t="e">
        <f>VLOOKUP($X708,Vector!$A:$I,8,0)</f>
        <v>#N/A</v>
      </c>
      <c r="W708" s="67" t="e">
        <f>VLOOKUP($X708,Vector!$A:$I,9,0)</f>
        <v>#N/A</v>
      </c>
      <c r="X708" s="13" t="str">
        <f t="shared" si="39"/>
        <v/>
      </c>
    </row>
    <row r="709" spans="10:24" x14ac:dyDescent="0.25">
      <c r="J709" s="59" t="e">
        <f>+VLOOKUP($X709,Vector!$A:$P,4,0)-$A709</f>
        <v>#N/A</v>
      </c>
      <c r="K709" s="59" t="e">
        <f>+VLOOKUP($X709,Vector!$A:$P,2,0)</f>
        <v>#N/A</v>
      </c>
      <c r="L709" s="59" t="e">
        <f>VLOOKUP(VLOOKUP($X709,Vector!$A:$P,5,0),Catalogos!K:L,2,0)</f>
        <v>#N/A</v>
      </c>
      <c r="M709" s="55" t="str">
        <f>IFERROR(VLOOKUP($F709,Catalogos!$A:$B,2,0),"VII")</f>
        <v>VII</v>
      </c>
      <c r="N709" s="58" t="e">
        <f>VLOOKUP(MIN(IFERROR(VLOOKUP(T709,Catalogos!$F:$G,2,0),200),IFERROR(VLOOKUP(U709,Catalogos!$F:$G,2,0),200),IFERROR(VLOOKUP(V709,Catalogos!$F:$G,2,0),200),IFERROR(VLOOKUP(W709,Catalogos!$F:$G,2,0),200)),Catalogos!$G$30:$H$57,2,0)</f>
        <v>#N/A</v>
      </c>
      <c r="O709" s="55" t="e">
        <f>VLOOKUP($F709,Catalogos!$A:$C,3,0)</f>
        <v>#N/A</v>
      </c>
      <c r="P709" s="14" t="e">
        <f t="shared" si="36"/>
        <v>#N/A</v>
      </c>
      <c r="Q709" s="20">
        <f t="shared" si="37"/>
        <v>0</v>
      </c>
      <c r="R709" s="20" t="e">
        <f t="shared" si="38"/>
        <v>#N/A</v>
      </c>
      <c r="S709" s="20" t="s">
        <v>194</v>
      </c>
      <c r="T709" s="67" t="e">
        <f>VLOOKUP($X709,Vector!$A:$I,6,0)</f>
        <v>#N/A</v>
      </c>
      <c r="U709" s="67" t="e">
        <f>VLOOKUP($X709,Vector!$A:$I,7,0)</f>
        <v>#N/A</v>
      </c>
      <c r="V709" s="67" t="e">
        <f>VLOOKUP($X709,Vector!$A:$I,8,0)</f>
        <v>#N/A</v>
      </c>
      <c r="W709" s="67" t="e">
        <f>VLOOKUP($X709,Vector!$A:$I,9,0)</f>
        <v>#N/A</v>
      </c>
      <c r="X709" s="13" t="str">
        <f t="shared" si="39"/>
        <v/>
      </c>
    </row>
    <row r="710" spans="10:24" x14ac:dyDescent="0.25">
      <c r="J710" s="59" t="e">
        <f>+VLOOKUP($X710,Vector!$A:$P,4,0)-$A710</f>
        <v>#N/A</v>
      </c>
      <c r="K710" s="59" t="e">
        <f>+VLOOKUP($X710,Vector!$A:$P,2,0)</f>
        <v>#N/A</v>
      </c>
      <c r="L710" s="59" t="e">
        <f>VLOOKUP(VLOOKUP($X710,Vector!$A:$P,5,0),Catalogos!K:L,2,0)</f>
        <v>#N/A</v>
      </c>
      <c r="M710" s="55" t="str">
        <f>IFERROR(VLOOKUP($F710,Catalogos!$A:$B,2,0),"VII")</f>
        <v>VII</v>
      </c>
      <c r="N710" s="58" t="e">
        <f>VLOOKUP(MIN(IFERROR(VLOOKUP(T710,Catalogos!$F:$G,2,0),200),IFERROR(VLOOKUP(U710,Catalogos!$F:$G,2,0),200),IFERROR(VLOOKUP(V710,Catalogos!$F:$G,2,0),200),IFERROR(VLOOKUP(W710,Catalogos!$F:$G,2,0),200)),Catalogos!$G$30:$H$57,2,0)</f>
        <v>#N/A</v>
      </c>
      <c r="O710" s="55" t="e">
        <f>VLOOKUP($F710,Catalogos!$A:$C,3,0)</f>
        <v>#N/A</v>
      </c>
      <c r="P710" s="14" t="e">
        <f t="shared" si="36"/>
        <v>#N/A</v>
      </c>
      <c r="Q710" s="20">
        <f t="shared" si="37"/>
        <v>0</v>
      </c>
      <c r="R710" s="20" t="e">
        <f t="shared" si="38"/>
        <v>#N/A</v>
      </c>
      <c r="S710" s="20" t="s">
        <v>194</v>
      </c>
      <c r="T710" s="67" t="e">
        <f>VLOOKUP($X710,Vector!$A:$I,6,0)</f>
        <v>#N/A</v>
      </c>
      <c r="U710" s="67" t="e">
        <f>VLOOKUP($X710,Vector!$A:$I,7,0)</f>
        <v>#N/A</v>
      </c>
      <c r="V710" s="67" t="e">
        <f>VLOOKUP($X710,Vector!$A:$I,8,0)</f>
        <v>#N/A</v>
      </c>
      <c r="W710" s="67" t="e">
        <f>VLOOKUP($X710,Vector!$A:$I,9,0)</f>
        <v>#N/A</v>
      </c>
      <c r="X710" s="13" t="str">
        <f t="shared" si="39"/>
        <v/>
      </c>
    </row>
    <row r="711" spans="10:24" x14ac:dyDescent="0.25">
      <c r="J711" s="59" t="e">
        <f>+VLOOKUP($X711,Vector!$A:$P,4,0)-$A711</f>
        <v>#N/A</v>
      </c>
      <c r="K711" s="59" t="e">
        <f>+VLOOKUP($X711,Vector!$A:$P,2,0)</f>
        <v>#N/A</v>
      </c>
      <c r="L711" s="59" t="e">
        <f>VLOOKUP(VLOOKUP($X711,Vector!$A:$P,5,0),Catalogos!K:L,2,0)</f>
        <v>#N/A</v>
      </c>
      <c r="M711" s="55" t="str">
        <f>IFERROR(VLOOKUP($F711,Catalogos!$A:$B,2,0),"VII")</f>
        <v>VII</v>
      </c>
      <c r="N711" s="58" t="e">
        <f>VLOOKUP(MIN(IFERROR(VLOOKUP(T711,Catalogos!$F:$G,2,0),200),IFERROR(VLOOKUP(U711,Catalogos!$F:$G,2,0),200),IFERROR(VLOOKUP(V711,Catalogos!$F:$G,2,0),200),IFERROR(VLOOKUP(W711,Catalogos!$F:$G,2,0),200)),Catalogos!$G$30:$H$57,2,0)</f>
        <v>#N/A</v>
      </c>
      <c r="O711" s="55" t="e">
        <f>VLOOKUP($F711,Catalogos!$A:$C,3,0)</f>
        <v>#N/A</v>
      </c>
      <c r="P711" s="14" t="e">
        <f t="shared" si="36"/>
        <v>#N/A</v>
      </c>
      <c r="Q711" s="20">
        <f t="shared" si="37"/>
        <v>0</v>
      </c>
      <c r="R711" s="20" t="e">
        <f t="shared" si="38"/>
        <v>#N/A</v>
      </c>
      <c r="S711" s="20" t="s">
        <v>194</v>
      </c>
      <c r="T711" s="67" t="e">
        <f>VLOOKUP($X711,Vector!$A:$I,6,0)</f>
        <v>#N/A</v>
      </c>
      <c r="U711" s="67" t="e">
        <f>VLOOKUP($X711,Vector!$A:$I,7,0)</f>
        <v>#N/A</v>
      </c>
      <c r="V711" s="67" t="e">
        <f>VLOOKUP($X711,Vector!$A:$I,8,0)</f>
        <v>#N/A</v>
      </c>
      <c r="W711" s="67" t="e">
        <f>VLOOKUP($X711,Vector!$A:$I,9,0)</f>
        <v>#N/A</v>
      </c>
      <c r="X711" s="13" t="str">
        <f t="shared" si="39"/>
        <v/>
      </c>
    </row>
    <row r="712" spans="10:24" x14ac:dyDescent="0.25">
      <c r="J712" s="59" t="e">
        <f>+VLOOKUP($X712,Vector!$A:$P,4,0)-$A712</f>
        <v>#N/A</v>
      </c>
      <c r="K712" s="59" t="e">
        <f>+VLOOKUP($X712,Vector!$A:$P,2,0)</f>
        <v>#N/A</v>
      </c>
      <c r="L712" s="59" t="e">
        <f>VLOOKUP(VLOOKUP($X712,Vector!$A:$P,5,0),Catalogos!K:L,2,0)</f>
        <v>#N/A</v>
      </c>
      <c r="M712" s="55" t="str">
        <f>IFERROR(VLOOKUP($F712,Catalogos!$A:$B,2,0),"VII")</f>
        <v>VII</v>
      </c>
      <c r="N712" s="58" t="e">
        <f>VLOOKUP(MIN(IFERROR(VLOOKUP(T712,Catalogos!$F:$G,2,0),200),IFERROR(VLOOKUP(U712,Catalogos!$F:$G,2,0),200),IFERROR(VLOOKUP(V712,Catalogos!$F:$G,2,0),200),IFERROR(VLOOKUP(W712,Catalogos!$F:$G,2,0),200)),Catalogos!$G$30:$H$57,2,0)</f>
        <v>#N/A</v>
      </c>
      <c r="O712" s="55" t="e">
        <f>VLOOKUP($F712,Catalogos!$A:$C,3,0)</f>
        <v>#N/A</v>
      </c>
      <c r="P712" s="14" t="e">
        <f t="shared" si="36"/>
        <v>#N/A</v>
      </c>
      <c r="Q712" s="20">
        <f t="shared" si="37"/>
        <v>0</v>
      </c>
      <c r="R712" s="20" t="e">
        <f t="shared" si="38"/>
        <v>#N/A</v>
      </c>
      <c r="S712" s="20" t="s">
        <v>194</v>
      </c>
      <c r="T712" s="67" t="e">
        <f>VLOOKUP($X712,Vector!$A:$I,6,0)</f>
        <v>#N/A</v>
      </c>
      <c r="U712" s="67" t="e">
        <f>VLOOKUP($X712,Vector!$A:$I,7,0)</f>
        <v>#N/A</v>
      </c>
      <c r="V712" s="67" t="e">
        <f>VLOOKUP($X712,Vector!$A:$I,8,0)</f>
        <v>#N/A</v>
      </c>
      <c r="W712" s="67" t="e">
        <f>VLOOKUP($X712,Vector!$A:$I,9,0)</f>
        <v>#N/A</v>
      </c>
      <c r="X712" s="13" t="str">
        <f t="shared" si="39"/>
        <v/>
      </c>
    </row>
    <row r="713" spans="10:24" x14ac:dyDescent="0.25">
      <c r="J713" s="59" t="e">
        <f>+VLOOKUP($X713,Vector!$A:$P,4,0)-$A713</f>
        <v>#N/A</v>
      </c>
      <c r="K713" s="59" t="e">
        <f>+VLOOKUP($X713,Vector!$A:$P,2,0)</f>
        <v>#N/A</v>
      </c>
      <c r="L713" s="59" t="e">
        <f>VLOOKUP(VLOOKUP($X713,Vector!$A:$P,5,0),Catalogos!K:L,2,0)</f>
        <v>#N/A</v>
      </c>
      <c r="M713" s="55" t="str">
        <f>IFERROR(VLOOKUP($F713,Catalogos!$A:$B,2,0),"VII")</f>
        <v>VII</v>
      </c>
      <c r="N713" s="58" t="e">
        <f>VLOOKUP(MIN(IFERROR(VLOOKUP(T713,Catalogos!$F:$G,2,0),200),IFERROR(VLOOKUP(U713,Catalogos!$F:$G,2,0),200),IFERROR(VLOOKUP(V713,Catalogos!$F:$G,2,0),200),IFERROR(VLOOKUP(W713,Catalogos!$F:$G,2,0),200)),Catalogos!$G$30:$H$57,2,0)</f>
        <v>#N/A</v>
      </c>
      <c r="O713" s="55" t="e">
        <f>VLOOKUP($F713,Catalogos!$A:$C,3,0)</f>
        <v>#N/A</v>
      </c>
      <c r="P713" s="14" t="e">
        <f t="shared" si="36"/>
        <v>#N/A</v>
      </c>
      <c r="Q713" s="20">
        <f t="shared" si="37"/>
        <v>0</v>
      </c>
      <c r="R713" s="20" t="e">
        <f t="shared" si="38"/>
        <v>#N/A</v>
      </c>
      <c r="S713" s="20" t="s">
        <v>194</v>
      </c>
      <c r="T713" s="67" t="e">
        <f>VLOOKUP($X713,Vector!$A:$I,6,0)</f>
        <v>#N/A</v>
      </c>
      <c r="U713" s="67" t="e">
        <f>VLOOKUP($X713,Vector!$A:$I,7,0)</f>
        <v>#N/A</v>
      </c>
      <c r="V713" s="67" t="e">
        <f>VLOOKUP($X713,Vector!$A:$I,8,0)</f>
        <v>#N/A</v>
      </c>
      <c r="W713" s="67" t="e">
        <f>VLOOKUP($X713,Vector!$A:$I,9,0)</f>
        <v>#N/A</v>
      </c>
      <c r="X713" s="13" t="str">
        <f t="shared" si="39"/>
        <v/>
      </c>
    </row>
    <row r="714" spans="10:24" x14ac:dyDescent="0.25">
      <c r="J714" s="59" t="e">
        <f>+VLOOKUP($X714,Vector!$A:$P,4,0)-$A714</f>
        <v>#N/A</v>
      </c>
      <c r="K714" s="59" t="e">
        <f>+VLOOKUP($X714,Vector!$A:$P,2,0)</f>
        <v>#N/A</v>
      </c>
      <c r="L714" s="59" t="e">
        <f>VLOOKUP(VLOOKUP($X714,Vector!$A:$P,5,0),Catalogos!K:L,2,0)</f>
        <v>#N/A</v>
      </c>
      <c r="M714" s="55" t="str">
        <f>IFERROR(VLOOKUP($F714,Catalogos!$A:$B,2,0),"VII")</f>
        <v>VII</v>
      </c>
      <c r="N714" s="58" t="e">
        <f>VLOOKUP(MIN(IFERROR(VLOOKUP(T714,Catalogos!$F:$G,2,0),200),IFERROR(VLOOKUP(U714,Catalogos!$F:$G,2,0),200),IFERROR(VLOOKUP(V714,Catalogos!$F:$G,2,0),200),IFERROR(VLOOKUP(W714,Catalogos!$F:$G,2,0),200)),Catalogos!$G$30:$H$57,2,0)</f>
        <v>#N/A</v>
      </c>
      <c r="O714" s="55" t="e">
        <f>VLOOKUP($F714,Catalogos!$A:$C,3,0)</f>
        <v>#N/A</v>
      </c>
      <c r="P714" s="14" t="e">
        <f t="shared" si="36"/>
        <v>#N/A</v>
      </c>
      <c r="Q714" s="20">
        <f t="shared" si="37"/>
        <v>0</v>
      </c>
      <c r="R714" s="20" t="e">
        <f t="shared" si="38"/>
        <v>#N/A</v>
      </c>
      <c r="S714" s="20" t="s">
        <v>194</v>
      </c>
      <c r="T714" s="67" t="e">
        <f>VLOOKUP($X714,Vector!$A:$I,6,0)</f>
        <v>#N/A</v>
      </c>
      <c r="U714" s="67" t="e">
        <f>VLOOKUP($X714,Vector!$A:$I,7,0)</f>
        <v>#N/A</v>
      </c>
      <c r="V714" s="67" t="e">
        <f>VLOOKUP($X714,Vector!$A:$I,8,0)</f>
        <v>#N/A</v>
      </c>
      <c r="W714" s="67" t="e">
        <f>VLOOKUP($X714,Vector!$A:$I,9,0)</f>
        <v>#N/A</v>
      </c>
      <c r="X714" s="13" t="str">
        <f t="shared" si="39"/>
        <v/>
      </c>
    </row>
    <row r="715" spans="10:24" x14ac:dyDescent="0.25">
      <c r="J715" s="59" t="e">
        <f>+VLOOKUP($X715,Vector!$A:$P,4,0)-$A715</f>
        <v>#N/A</v>
      </c>
      <c r="K715" s="59" t="e">
        <f>+VLOOKUP($X715,Vector!$A:$P,2,0)</f>
        <v>#N/A</v>
      </c>
      <c r="L715" s="59" t="e">
        <f>VLOOKUP(VLOOKUP($X715,Vector!$A:$P,5,0),Catalogos!K:L,2,0)</f>
        <v>#N/A</v>
      </c>
      <c r="M715" s="55" t="str">
        <f>IFERROR(VLOOKUP($F715,Catalogos!$A:$B,2,0),"VII")</f>
        <v>VII</v>
      </c>
      <c r="N715" s="58" t="e">
        <f>VLOOKUP(MIN(IFERROR(VLOOKUP(T715,Catalogos!$F:$G,2,0),200),IFERROR(VLOOKUP(U715,Catalogos!$F:$G,2,0),200),IFERROR(VLOOKUP(V715,Catalogos!$F:$G,2,0),200),IFERROR(VLOOKUP(W715,Catalogos!$F:$G,2,0),200)),Catalogos!$G$30:$H$57,2,0)</f>
        <v>#N/A</v>
      </c>
      <c r="O715" s="55" t="e">
        <f>VLOOKUP($F715,Catalogos!$A:$C,3,0)</f>
        <v>#N/A</v>
      </c>
      <c r="P715" s="14" t="e">
        <f t="shared" si="36"/>
        <v>#N/A</v>
      </c>
      <c r="Q715" s="20">
        <f t="shared" si="37"/>
        <v>0</v>
      </c>
      <c r="R715" s="20" t="e">
        <f t="shared" si="38"/>
        <v>#N/A</v>
      </c>
      <c r="S715" s="20" t="s">
        <v>194</v>
      </c>
      <c r="T715" s="67" t="e">
        <f>VLOOKUP($X715,Vector!$A:$I,6,0)</f>
        <v>#N/A</v>
      </c>
      <c r="U715" s="67" t="e">
        <f>VLOOKUP($X715,Vector!$A:$I,7,0)</f>
        <v>#N/A</v>
      </c>
      <c r="V715" s="67" t="e">
        <f>VLOOKUP($X715,Vector!$A:$I,8,0)</f>
        <v>#N/A</v>
      </c>
      <c r="W715" s="67" t="e">
        <f>VLOOKUP($X715,Vector!$A:$I,9,0)</f>
        <v>#N/A</v>
      </c>
      <c r="X715" s="13" t="str">
        <f t="shared" si="39"/>
        <v/>
      </c>
    </row>
    <row r="716" spans="10:24" x14ac:dyDescent="0.25">
      <c r="J716" s="59" t="e">
        <f>+VLOOKUP($X716,Vector!$A:$P,4,0)-$A716</f>
        <v>#N/A</v>
      </c>
      <c r="K716" s="59" t="e">
        <f>+VLOOKUP($X716,Vector!$A:$P,2,0)</f>
        <v>#N/A</v>
      </c>
      <c r="L716" s="59" t="e">
        <f>VLOOKUP(VLOOKUP($X716,Vector!$A:$P,5,0),Catalogos!K:L,2,0)</f>
        <v>#N/A</v>
      </c>
      <c r="M716" s="55" t="str">
        <f>IFERROR(VLOOKUP($F716,Catalogos!$A:$B,2,0),"VII")</f>
        <v>VII</v>
      </c>
      <c r="N716" s="58" t="e">
        <f>VLOOKUP(MIN(IFERROR(VLOOKUP(T716,Catalogos!$F:$G,2,0),200),IFERROR(VLOOKUP(U716,Catalogos!$F:$G,2,0),200),IFERROR(VLOOKUP(V716,Catalogos!$F:$G,2,0),200),IFERROR(VLOOKUP(W716,Catalogos!$F:$G,2,0),200)),Catalogos!$G$30:$H$57,2,0)</f>
        <v>#N/A</v>
      </c>
      <c r="O716" s="55" t="e">
        <f>VLOOKUP($F716,Catalogos!$A:$C,3,0)</f>
        <v>#N/A</v>
      </c>
      <c r="P716" s="14" t="e">
        <f t="shared" si="36"/>
        <v>#N/A</v>
      </c>
      <c r="Q716" s="20">
        <f t="shared" si="37"/>
        <v>0</v>
      </c>
      <c r="R716" s="20" t="e">
        <f t="shared" si="38"/>
        <v>#N/A</v>
      </c>
      <c r="S716" s="20" t="s">
        <v>194</v>
      </c>
      <c r="T716" s="67" t="e">
        <f>VLOOKUP($X716,Vector!$A:$I,6,0)</f>
        <v>#N/A</v>
      </c>
      <c r="U716" s="67" t="e">
        <f>VLOOKUP($X716,Vector!$A:$I,7,0)</f>
        <v>#N/A</v>
      </c>
      <c r="V716" s="67" t="e">
        <f>VLOOKUP($X716,Vector!$A:$I,8,0)</f>
        <v>#N/A</v>
      </c>
      <c r="W716" s="67" t="e">
        <f>VLOOKUP($X716,Vector!$A:$I,9,0)</f>
        <v>#N/A</v>
      </c>
      <c r="X716" s="13" t="str">
        <f t="shared" si="39"/>
        <v/>
      </c>
    </row>
    <row r="717" spans="10:24" x14ac:dyDescent="0.25">
      <c r="J717" s="59" t="e">
        <f>+VLOOKUP($X717,Vector!$A:$P,4,0)-$A717</f>
        <v>#N/A</v>
      </c>
      <c r="K717" s="59" t="e">
        <f>+VLOOKUP($X717,Vector!$A:$P,2,0)</f>
        <v>#N/A</v>
      </c>
      <c r="L717" s="59" t="e">
        <f>VLOOKUP(VLOOKUP($X717,Vector!$A:$P,5,0),Catalogos!K:L,2,0)</f>
        <v>#N/A</v>
      </c>
      <c r="M717" s="55" t="str">
        <f>IFERROR(VLOOKUP($F717,Catalogos!$A:$B,2,0),"VII")</f>
        <v>VII</v>
      </c>
      <c r="N717" s="58" t="e">
        <f>VLOOKUP(MIN(IFERROR(VLOOKUP(T717,Catalogos!$F:$G,2,0),200),IFERROR(VLOOKUP(U717,Catalogos!$F:$G,2,0),200),IFERROR(VLOOKUP(V717,Catalogos!$F:$G,2,0),200),IFERROR(VLOOKUP(W717,Catalogos!$F:$G,2,0),200)),Catalogos!$G$30:$H$57,2,0)</f>
        <v>#N/A</v>
      </c>
      <c r="O717" s="55" t="e">
        <f>VLOOKUP($F717,Catalogos!$A:$C,3,0)</f>
        <v>#N/A</v>
      </c>
      <c r="P717" s="14" t="e">
        <f t="shared" si="36"/>
        <v>#N/A</v>
      </c>
      <c r="Q717" s="20">
        <f t="shared" si="37"/>
        <v>0</v>
      </c>
      <c r="R717" s="20" t="e">
        <f t="shared" si="38"/>
        <v>#N/A</v>
      </c>
      <c r="S717" s="20" t="s">
        <v>194</v>
      </c>
      <c r="T717" s="67" t="e">
        <f>VLOOKUP($X717,Vector!$A:$I,6,0)</f>
        <v>#N/A</v>
      </c>
      <c r="U717" s="67" t="e">
        <f>VLOOKUP($X717,Vector!$A:$I,7,0)</f>
        <v>#N/A</v>
      </c>
      <c r="V717" s="67" t="e">
        <f>VLOOKUP($X717,Vector!$A:$I,8,0)</f>
        <v>#N/A</v>
      </c>
      <c r="W717" s="67" t="e">
        <f>VLOOKUP($X717,Vector!$A:$I,9,0)</f>
        <v>#N/A</v>
      </c>
      <c r="X717" s="13" t="str">
        <f t="shared" si="39"/>
        <v/>
      </c>
    </row>
    <row r="718" spans="10:24" x14ac:dyDescent="0.25">
      <c r="J718" s="59" t="e">
        <f>+VLOOKUP($X718,Vector!$A:$P,4,0)-$A718</f>
        <v>#N/A</v>
      </c>
      <c r="K718" s="59" t="e">
        <f>+VLOOKUP($X718,Vector!$A:$P,2,0)</f>
        <v>#N/A</v>
      </c>
      <c r="L718" s="59" t="e">
        <f>VLOOKUP(VLOOKUP($X718,Vector!$A:$P,5,0),Catalogos!K:L,2,0)</f>
        <v>#N/A</v>
      </c>
      <c r="M718" s="55" t="str">
        <f>IFERROR(VLOOKUP($F718,Catalogos!$A:$B,2,0),"VII")</f>
        <v>VII</v>
      </c>
      <c r="N718" s="58" t="e">
        <f>VLOOKUP(MIN(IFERROR(VLOOKUP(T718,Catalogos!$F:$G,2,0),200),IFERROR(VLOOKUP(U718,Catalogos!$F:$G,2,0),200),IFERROR(VLOOKUP(V718,Catalogos!$F:$G,2,0),200),IFERROR(VLOOKUP(W718,Catalogos!$F:$G,2,0),200)),Catalogos!$G$30:$H$57,2,0)</f>
        <v>#N/A</v>
      </c>
      <c r="O718" s="55" t="e">
        <f>VLOOKUP($F718,Catalogos!$A:$C,3,0)</f>
        <v>#N/A</v>
      </c>
      <c r="P718" s="14" t="e">
        <f t="shared" si="36"/>
        <v>#N/A</v>
      </c>
      <c r="Q718" s="20">
        <f t="shared" si="37"/>
        <v>0</v>
      </c>
      <c r="R718" s="20" t="e">
        <f t="shared" si="38"/>
        <v>#N/A</v>
      </c>
      <c r="S718" s="20" t="s">
        <v>194</v>
      </c>
      <c r="T718" s="67" t="e">
        <f>VLOOKUP($X718,Vector!$A:$I,6,0)</f>
        <v>#N/A</v>
      </c>
      <c r="U718" s="67" t="e">
        <f>VLOOKUP($X718,Vector!$A:$I,7,0)</f>
        <v>#N/A</v>
      </c>
      <c r="V718" s="67" t="e">
        <f>VLOOKUP($X718,Vector!$A:$I,8,0)</f>
        <v>#N/A</v>
      </c>
      <c r="W718" s="67" t="e">
        <f>VLOOKUP($X718,Vector!$A:$I,9,0)</f>
        <v>#N/A</v>
      </c>
      <c r="X718" s="13" t="str">
        <f t="shared" si="39"/>
        <v/>
      </c>
    </row>
    <row r="719" spans="10:24" x14ac:dyDescent="0.25">
      <c r="J719" s="59" t="e">
        <f>+VLOOKUP($X719,Vector!$A:$P,4,0)-$A719</f>
        <v>#N/A</v>
      </c>
      <c r="K719" s="59" t="e">
        <f>+VLOOKUP($X719,Vector!$A:$P,2,0)</f>
        <v>#N/A</v>
      </c>
      <c r="L719" s="59" t="e">
        <f>VLOOKUP(VLOOKUP($X719,Vector!$A:$P,5,0),Catalogos!K:L,2,0)</f>
        <v>#N/A</v>
      </c>
      <c r="M719" s="55" t="str">
        <f>IFERROR(VLOOKUP($F719,Catalogos!$A:$B,2,0),"VII")</f>
        <v>VII</v>
      </c>
      <c r="N719" s="58" t="e">
        <f>VLOOKUP(MIN(IFERROR(VLOOKUP(T719,Catalogos!$F:$G,2,0),200),IFERROR(VLOOKUP(U719,Catalogos!$F:$G,2,0),200),IFERROR(VLOOKUP(V719,Catalogos!$F:$G,2,0),200),IFERROR(VLOOKUP(W719,Catalogos!$F:$G,2,0),200)),Catalogos!$G$30:$H$57,2,0)</f>
        <v>#N/A</v>
      </c>
      <c r="O719" s="55" t="e">
        <f>VLOOKUP($F719,Catalogos!$A:$C,3,0)</f>
        <v>#N/A</v>
      </c>
      <c r="P719" s="14" t="e">
        <f t="shared" si="36"/>
        <v>#N/A</v>
      </c>
      <c r="Q719" s="20">
        <f t="shared" si="37"/>
        <v>0</v>
      </c>
      <c r="R719" s="20" t="e">
        <f t="shared" si="38"/>
        <v>#N/A</v>
      </c>
      <c r="S719" s="20" t="s">
        <v>194</v>
      </c>
      <c r="T719" s="67" t="e">
        <f>VLOOKUP($X719,Vector!$A:$I,6,0)</f>
        <v>#N/A</v>
      </c>
      <c r="U719" s="67" t="e">
        <f>VLOOKUP($X719,Vector!$A:$I,7,0)</f>
        <v>#N/A</v>
      </c>
      <c r="V719" s="67" t="e">
        <f>VLOOKUP($X719,Vector!$A:$I,8,0)</f>
        <v>#N/A</v>
      </c>
      <c r="W719" s="67" t="e">
        <f>VLOOKUP($X719,Vector!$A:$I,9,0)</f>
        <v>#N/A</v>
      </c>
      <c r="X719" s="13" t="str">
        <f t="shared" si="39"/>
        <v/>
      </c>
    </row>
    <row r="720" spans="10:24" x14ac:dyDescent="0.25">
      <c r="J720" s="59" t="e">
        <f>+VLOOKUP($X720,Vector!$A:$P,4,0)-$A720</f>
        <v>#N/A</v>
      </c>
      <c r="K720" s="59" t="e">
        <f>+VLOOKUP($X720,Vector!$A:$P,2,0)</f>
        <v>#N/A</v>
      </c>
      <c r="L720" s="59" t="e">
        <f>VLOOKUP(VLOOKUP($X720,Vector!$A:$P,5,0),Catalogos!K:L,2,0)</f>
        <v>#N/A</v>
      </c>
      <c r="M720" s="55" t="str">
        <f>IFERROR(VLOOKUP($F720,Catalogos!$A:$B,2,0),"VII")</f>
        <v>VII</v>
      </c>
      <c r="N720" s="58" t="e">
        <f>VLOOKUP(MIN(IFERROR(VLOOKUP(T720,Catalogos!$F:$G,2,0),200),IFERROR(VLOOKUP(U720,Catalogos!$F:$G,2,0),200),IFERROR(VLOOKUP(V720,Catalogos!$F:$G,2,0),200),IFERROR(VLOOKUP(W720,Catalogos!$F:$G,2,0),200)),Catalogos!$G$30:$H$57,2,0)</f>
        <v>#N/A</v>
      </c>
      <c r="O720" s="55" t="e">
        <f>VLOOKUP($F720,Catalogos!$A:$C,3,0)</f>
        <v>#N/A</v>
      </c>
      <c r="P720" s="14" t="e">
        <f t="shared" si="36"/>
        <v>#N/A</v>
      </c>
      <c r="Q720" s="20">
        <f t="shared" si="37"/>
        <v>0</v>
      </c>
      <c r="R720" s="20" t="e">
        <f t="shared" si="38"/>
        <v>#N/A</v>
      </c>
      <c r="S720" s="20" t="s">
        <v>194</v>
      </c>
      <c r="T720" s="67" t="e">
        <f>VLOOKUP($X720,Vector!$A:$I,6,0)</f>
        <v>#N/A</v>
      </c>
      <c r="U720" s="67" t="e">
        <f>VLOOKUP($X720,Vector!$A:$I,7,0)</f>
        <v>#N/A</v>
      </c>
      <c r="V720" s="67" t="e">
        <f>VLOOKUP($X720,Vector!$A:$I,8,0)</f>
        <v>#N/A</v>
      </c>
      <c r="W720" s="67" t="e">
        <f>VLOOKUP($X720,Vector!$A:$I,9,0)</f>
        <v>#N/A</v>
      </c>
      <c r="X720" s="13" t="str">
        <f t="shared" si="39"/>
        <v/>
      </c>
    </row>
    <row r="721" spans="10:24" x14ac:dyDescent="0.25">
      <c r="J721" s="59" t="e">
        <f>+VLOOKUP($X721,Vector!$A:$P,4,0)-$A721</f>
        <v>#N/A</v>
      </c>
      <c r="K721" s="59" t="e">
        <f>+VLOOKUP($X721,Vector!$A:$P,2,0)</f>
        <v>#N/A</v>
      </c>
      <c r="L721" s="59" t="e">
        <f>VLOOKUP(VLOOKUP($X721,Vector!$A:$P,5,0),Catalogos!K:L,2,0)</f>
        <v>#N/A</v>
      </c>
      <c r="M721" s="55" t="str">
        <f>IFERROR(VLOOKUP($F721,Catalogos!$A:$B,2,0),"VII")</f>
        <v>VII</v>
      </c>
      <c r="N721" s="58" t="e">
        <f>VLOOKUP(MIN(IFERROR(VLOOKUP(T721,Catalogos!$F:$G,2,0),200),IFERROR(VLOOKUP(U721,Catalogos!$F:$G,2,0),200),IFERROR(VLOOKUP(V721,Catalogos!$F:$G,2,0),200),IFERROR(VLOOKUP(W721,Catalogos!$F:$G,2,0),200)),Catalogos!$G$30:$H$57,2,0)</f>
        <v>#N/A</v>
      </c>
      <c r="O721" s="55" t="e">
        <f>VLOOKUP($F721,Catalogos!$A:$C,3,0)</f>
        <v>#N/A</v>
      </c>
      <c r="P721" s="14" t="e">
        <f t="shared" si="36"/>
        <v>#N/A</v>
      </c>
      <c r="Q721" s="20">
        <f t="shared" si="37"/>
        <v>0</v>
      </c>
      <c r="R721" s="20" t="e">
        <f t="shared" si="38"/>
        <v>#N/A</v>
      </c>
      <c r="S721" s="20" t="s">
        <v>194</v>
      </c>
      <c r="T721" s="67" t="e">
        <f>VLOOKUP($X721,Vector!$A:$I,6,0)</f>
        <v>#N/A</v>
      </c>
      <c r="U721" s="67" t="e">
        <f>VLOOKUP($X721,Vector!$A:$I,7,0)</f>
        <v>#N/A</v>
      </c>
      <c r="V721" s="67" t="e">
        <f>VLOOKUP($X721,Vector!$A:$I,8,0)</f>
        <v>#N/A</v>
      </c>
      <c r="W721" s="67" t="e">
        <f>VLOOKUP($X721,Vector!$A:$I,9,0)</f>
        <v>#N/A</v>
      </c>
      <c r="X721" s="13" t="str">
        <f t="shared" si="39"/>
        <v/>
      </c>
    </row>
    <row r="722" spans="10:24" x14ac:dyDescent="0.25">
      <c r="J722" s="59" t="e">
        <f>+VLOOKUP($X722,Vector!$A:$P,4,0)-$A722</f>
        <v>#N/A</v>
      </c>
      <c r="K722" s="59" t="e">
        <f>+VLOOKUP($X722,Vector!$A:$P,2,0)</f>
        <v>#N/A</v>
      </c>
      <c r="L722" s="59" t="e">
        <f>VLOOKUP(VLOOKUP($X722,Vector!$A:$P,5,0),Catalogos!K:L,2,0)</f>
        <v>#N/A</v>
      </c>
      <c r="M722" s="55" t="str">
        <f>IFERROR(VLOOKUP($F722,Catalogos!$A:$B,2,0),"VII")</f>
        <v>VII</v>
      </c>
      <c r="N722" s="58" t="e">
        <f>VLOOKUP(MIN(IFERROR(VLOOKUP(T722,Catalogos!$F:$G,2,0),200),IFERROR(VLOOKUP(U722,Catalogos!$F:$G,2,0),200),IFERROR(VLOOKUP(V722,Catalogos!$F:$G,2,0),200),IFERROR(VLOOKUP(W722,Catalogos!$F:$G,2,0),200)),Catalogos!$G$30:$H$57,2,0)</f>
        <v>#N/A</v>
      </c>
      <c r="O722" s="55" t="e">
        <f>VLOOKUP($F722,Catalogos!$A:$C,3,0)</f>
        <v>#N/A</v>
      </c>
      <c r="P722" s="14" t="e">
        <f t="shared" si="36"/>
        <v>#N/A</v>
      </c>
      <c r="Q722" s="20">
        <f t="shared" si="37"/>
        <v>0</v>
      </c>
      <c r="R722" s="20" t="e">
        <f t="shared" si="38"/>
        <v>#N/A</v>
      </c>
      <c r="S722" s="20" t="s">
        <v>194</v>
      </c>
      <c r="T722" s="67" t="e">
        <f>VLOOKUP($X722,Vector!$A:$I,6,0)</f>
        <v>#N/A</v>
      </c>
      <c r="U722" s="67" t="e">
        <f>VLOOKUP($X722,Vector!$A:$I,7,0)</f>
        <v>#N/A</v>
      </c>
      <c r="V722" s="67" t="e">
        <f>VLOOKUP($X722,Vector!$A:$I,8,0)</f>
        <v>#N/A</v>
      </c>
      <c r="W722" s="67" t="e">
        <f>VLOOKUP($X722,Vector!$A:$I,9,0)</f>
        <v>#N/A</v>
      </c>
      <c r="X722" s="13" t="str">
        <f t="shared" si="39"/>
        <v/>
      </c>
    </row>
    <row r="723" spans="10:24" x14ac:dyDescent="0.25">
      <c r="J723" s="59" t="e">
        <f>+VLOOKUP($X723,Vector!$A:$P,4,0)-$A723</f>
        <v>#N/A</v>
      </c>
      <c r="K723" s="59" t="e">
        <f>+VLOOKUP($X723,Vector!$A:$P,2,0)</f>
        <v>#N/A</v>
      </c>
      <c r="L723" s="59" t="e">
        <f>VLOOKUP(VLOOKUP($X723,Vector!$A:$P,5,0),Catalogos!K:L,2,0)</f>
        <v>#N/A</v>
      </c>
      <c r="M723" s="55" t="str">
        <f>IFERROR(VLOOKUP($F723,Catalogos!$A:$B,2,0),"VII")</f>
        <v>VII</v>
      </c>
      <c r="N723" s="58" t="e">
        <f>VLOOKUP(MIN(IFERROR(VLOOKUP(T723,Catalogos!$F:$G,2,0),200),IFERROR(VLOOKUP(U723,Catalogos!$F:$G,2,0),200),IFERROR(VLOOKUP(V723,Catalogos!$F:$G,2,0),200),IFERROR(VLOOKUP(W723,Catalogos!$F:$G,2,0),200)),Catalogos!$G$30:$H$57,2,0)</f>
        <v>#N/A</v>
      </c>
      <c r="O723" s="55" t="e">
        <f>VLOOKUP($F723,Catalogos!$A:$C,3,0)</f>
        <v>#N/A</v>
      </c>
      <c r="P723" s="14" t="e">
        <f t="shared" si="36"/>
        <v>#N/A</v>
      </c>
      <c r="Q723" s="20">
        <f t="shared" si="37"/>
        <v>0</v>
      </c>
      <c r="R723" s="20" t="e">
        <f t="shared" si="38"/>
        <v>#N/A</v>
      </c>
      <c r="S723" s="20" t="s">
        <v>194</v>
      </c>
      <c r="T723" s="67" t="e">
        <f>VLOOKUP($X723,Vector!$A:$I,6,0)</f>
        <v>#N/A</v>
      </c>
      <c r="U723" s="67" t="e">
        <f>VLOOKUP($X723,Vector!$A:$I,7,0)</f>
        <v>#N/A</v>
      </c>
      <c r="V723" s="67" t="e">
        <f>VLOOKUP($X723,Vector!$A:$I,8,0)</f>
        <v>#N/A</v>
      </c>
      <c r="W723" s="67" t="e">
        <f>VLOOKUP($X723,Vector!$A:$I,9,0)</f>
        <v>#N/A</v>
      </c>
      <c r="X723" s="13" t="str">
        <f t="shared" si="39"/>
        <v/>
      </c>
    </row>
    <row r="724" spans="10:24" x14ac:dyDescent="0.25">
      <c r="J724" s="59" t="e">
        <f>+VLOOKUP($X724,Vector!$A:$P,4,0)-$A724</f>
        <v>#N/A</v>
      </c>
      <c r="K724" s="59" t="e">
        <f>+VLOOKUP($X724,Vector!$A:$P,2,0)</f>
        <v>#N/A</v>
      </c>
      <c r="L724" s="59" t="e">
        <f>VLOOKUP(VLOOKUP($X724,Vector!$A:$P,5,0),Catalogos!K:L,2,0)</f>
        <v>#N/A</v>
      </c>
      <c r="M724" s="55" t="str">
        <f>IFERROR(VLOOKUP($F724,Catalogos!$A:$B,2,0),"VII")</f>
        <v>VII</v>
      </c>
      <c r="N724" s="58" t="e">
        <f>VLOOKUP(MIN(IFERROR(VLOOKUP(T724,Catalogos!$F:$G,2,0),200),IFERROR(VLOOKUP(U724,Catalogos!$F:$G,2,0),200),IFERROR(VLOOKUP(V724,Catalogos!$F:$G,2,0),200),IFERROR(VLOOKUP(W724,Catalogos!$F:$G,2,0),200)),Catalogos!$G$30:$H$57,2,0)</f>
        <v>#N/A</v>
      </c>
      <c r="O724" s="55" t="e">
        <f>VLOOKUP($F724,Catalogos!$A:$C,3,0)</f>
        <v>#N/A</v>
      </c>
      <c r="P724" s="14" t="e">
        <f t="shared" si="36"/>
        <v>#N/A</v>
      </c>
      <c r="Q724" s="20">
        <f t="shared" si="37"/>
        <v>0</v>
      </c>
      <c r="R724" s="20" t="e">
        <f t="shared" si="38"/>
        <v>#N/A</v>
      </c>
      <c r="S724" s="20" t="s">
        <v>194</v>
      </c>
      <c r="T724" s="67" t="e">
        <f>VLOOKUP($X724,Vector!$A:$I,6,0)</f>
        <v>#N/A</v>
      </c>
      <c r="U724" s="67" t="e">
        <f>VLOOKUP($X724,Vector!$A:$I,7,0)</f>
        <v>#N/A</v>
      </c>
      <c r="V724" s="67" t="e">
        <f>VLOOKUP($X724,Vector!$A:$I,8,0)</f>
        <v>#N/A</v>
      </c>
      <c r="W724" s="67" t="e">
        <f>VLOOKUP($X724,Vector!$A:$I,9,0)</f>
        <v>#N/A</v>
      </c>
      <c r="X724" s="13" t="str">
        <f t="shared" si="39"/>
        <v/>
      </c>
    </row>
    <row r="725" spans="10:24" x14ac:dyDescent="0.25">
      <c r="J725" s="59" t="e">
        <f>+VLOOKUP($X725,Vector!$A:$P,4,0)-$A725</f>
        <v>#N/A</v>
      </c>
      <c r="K725" s="59" t="e">
        <f>+VLOOKUP($X725,Vector!$A:$P,2,0)</f>
        <v>#N/A</v>
      </c>
      <c r="L725" s="59" t="e">
        <f>VLOOKUP(VLOOKUP($X725,Vector!$A:$P,5,0),Catalogos!K:L,2,0)</f>
        <v>#N/A</v>
      </c>
      <c r="M725" s="55" t="str">
        <f>IFERROR(VLOOKUP($F725,Catalogos!$A:$B,2,0),"VII")</f>
        <v>VII</v>
      </c>
      <c r="N725" s="58" t="e">
        <f>VLOOKUP(MIN(IFERROR(VLOOKUP(T725,Catalogos!$F:$G,2,0),200),IFERROR(VLOOKUP(U725,Catalogos!$F:$G,2,0),200),IFERROR(VLOOKUP(V725,Catalogos!$F:$G,2,0),200),IFERROR(VLOOKUP(W725,Catalogos!$F:$G,2,0),200)),Catalogos!$G$30:$H$57,2,0)</f>
        <v>#N/A</v>
      </c>
      <c r="O725" s="55" t="e">
        <f>VLOOKUP($F725,Catalogos!$A:$C,3,0)</f>
        <v>#N/A</v>
      </c>
      <c r="P725" s="14" t="e">
        <f t="shared" si="36"/>
        <v>#N/A</v>
      </c>
      <c r="Q725" s="20">
        <f t="shared" si="37"/>
        <v>0</v>
      </c>
      <c r="R725" s="20" t="e">
        <f t="shared" si="38"/>
        <v>#N/A</v>
      </c>
      <c r="S725" s="20" t="s">
        <v>194</v>
      </c>
      <c r="T725" s="67" t="e">
        <f>VLOOKUP($X725,Vector!$A:$I,6,0)</f>
        <v>#N/A</v>
      </c>
      <c r="U725" s="67" t="e">
        <f>VLOOKUP($X725,Vector!$A:$I,7,0)</f>
        <v>#N/A</v>
      </c>
      <c r="V725" s="67" t="e">
        <f>VLOOKUP($X725,Vector!$A:$I,8,0)</f>
        <v>#N/A</v>
      </c>
      <c r="W725" s="67" t="e">
        <f>VLOOKUP($X725,Vector!$A:$I,9,0)</f>
        <v>#N/A</v>
      </c>
      <c r="X725" s="13" t="str">
        <f t="shared" si="39"/>
        <v/>
      </c>
    </row>
    <row r="726" spans="10:24" x14ac:dyDescent="0.25">
      <c r="J726" s="59" t="e">
        <f>+VLOOKUP($X726,Vector!$A:$P,4,0)-$A726</f>
        <v>#N/A</v>
      </c>
      <c r="K726" s="59" t="e">
        <f>+VLOOKUP($X726,Vector!$A:$P,2,0)</f>
        <v>#N/A</v>
      </c>
      <c r="L726" s="59" t="e">
        <f>VLOOKUP(VLOOKUP($X726,Vector!$A:$P,5,0),Catalogos!K:L,2,0)</f>
        <v>#N/A</v>
      </c>
      <c r="M726" s="55" t="str">
        <f>IFERROR(VLOOKUP($F726,Catalogos!$A:$B,2,0),"VII")</f>
        <v>VII</v>
      </c>
      <c r="N726" s="58" t="e">
        <f>VLOOKUP(MIN(IFERROR(VLOOKUP(T726,Catalogos!$F:$G,2,0),200),IFERROR(VLOOKUP(U726,Catalogos!$F:$G,2,0),200),IFERROR(VLOOKUP(V726,Catalogos!$F:$G,2,0),200),IFERROR(VLOOKUP(W726,Catalogos!$F:$G,2,0),200)),Catalogos!$G$30:$H$57,2,0)</f>
        <v>#N/A</v>
      </c>
      <c r="O726" s="55" t="e">
        <f>VLOOKUP($F726,Catalogos!$A:$C,3,0)</f>
        <v>#N/A</v>
      </c>
      <c r="P726" s="14" t="e">
        <f t="shared" si="36"/>
        <v>#N/A</v>
      </c>
      <c r="Q726" s="20">
        <f t="shared" si="37"/>
        <v>0</v>
      </c>
      <c r="R726" s="20" t="e">
        <f t="shared" si="38"/>
        <v>#N/A</v>
      </c>
      <c r="S726" s="20" t="s">
        <v>194</v>
      </c>
      <c r="T726" s="67" t="e">
        <f>VLOOKUP($X726,Vector!$A:$I,6,0)</f>
        <v>#N/A</v>
      </c>
      <c r="U726" s="67" t="e">
        <f>VLOOKUP($X726,Vector!$A:$I,7,0)</f>
        <v>#N/A</v>
      </c>
      <c r="V726" s="67" t="e">
        <f>VLOOKUP($X726,Vector!$A:$I,8,0)</f>
        <v>#N/A</v>
      </c>
      <c r="W726" s="67" t="e">
        <f>VLOOKUP($X726,Vector!$A:$I,9,0)</f>
        <v>#N/A</v>
      </c>
      <c r="X726" s="13" t="str">
        <f t="shared" si="39"/>
        <v/>
      </c>
    </row>
    <row r="727" spans="10:24" x14ac:dyDescent="0.25">
      <c r="J727" s="59" t="e">
        <f>+VLOOKUP($X727,Vector!$A:$P,4,0)-$A727</f>
        <v>#N/A</v>
      </c>
      <c r="K727" s="59" t="e">
        <f>+VLOOKUP($X727,Vector!$A:$P,2,0)</f>
        <v>#N/A</v>
      </c>
      <c r="L727" s="59" t="e">
        <f>VLOOKUP(VLOOKUP($X727,Vector!$A:$P,5,0),Catalogos!K:L,2,0)</f>
        <v>#N/A</v>
      </c>
      <c r="M727" s="55" t="str">
        <f>IFERROR(VLOOKUP($F727,Catalogos!$A:$B,2,0),"VII")</f>
        <v>VII</v>
      </c>
      <c r="N727" s="58" t="e">
        <f>VLOOKUP(MIN(IFERROR(VLOOKUP(T727,Catalogos!$F:$G,2,0),200),IFERROR(VLOOKUP(U727,Catalogos!$F:$G,2,0),200),IFERROR(VLOOKUP(V727,Catalogos!$F:$G,2,0),200),IFERROR(VLOOKUP(W727,Catalogos!$F:$G,2,0),200)),Catalogos!$G$30:$H$57,2,0)</f>
        <v>#N/A</v>
      </c>
      <c r="O727" s="55" t="e">
        <f>VLOOKUP($F727,Catalogos!$A:$C,3,0)</f>
        <v>#N/A</v>
      </c>
      <c r="P727" s="14" t="e">
        <f t="shared" si="36"/>
        <v>#N/A</v>
      </c>
      <c r="Q727" s="20">
        <f t="shared" si="37"/>
        <v>0</v>
      </c>
      <c r="R727" s="20" t="e">
        <f t="shared" si="38"/>
        <v>#N/A</v>
      </c>
      <c r="S727" s="20" t="s">
        <v>194</v>
      </c>
      <c r="T727" s="67" t="e">
        <f>VLOOKUP($X727,Vector!$A:$I,6,0)</f>
        <v>#N/A</v>
      </c>
      <c r="U727" s="67" t="e">
        <f>VLOOKUP($X727,Vector!$A:$I,7,0)</f>
        <v>#N/A</v>
      </c>
      <c r="V727" s="67" t="e">
        <f>VLOOKUP($X727,Vector!$A:$I,8,0)</f>
        <v>#N/A</v>
      </c>
      <c r="W727" s="67" t="e">
        <f>VLOOKUP($X727,Vector!$A:$I,9,0)</f>
        <v>#N/A</v>
      </c>
      <c r="X727" s="13" t="str">
        <f t="shared" si="39"/>
        <v/>
      </c>
    </row>
    <row r="728" spans="10:24" x14ac:dyDescent="0.25">
      <c r="J728" s="59" t="e">
        <f>+VLOOKUP($X728,Vector!$A:$P,4,0)-$A728</f>
        <v>#N/A</v>
      </c>
      <c r="K728" s="59" t="e">
        <f>+VLOOKUP($X728,Vector!$A:$P,2,0)</f>
        <v>#N/A</v>
      </c>
      <c r="L728" s="59" t="e">
        <f>VLOOKUP(VLOOKUP($X728,Vector!$A:$P,5,0),Catalogos!K:L,2,0)</f>
        <v>#N/A</v>
      </c>
      <c r="M728" s="55" t="str">
        <f>IFERROR(VLOOKUP($F728,Catalogos!$A:$B,2,0),"VII")</f>
        <v>VII</v>
      </c>
      <c r="N728" s="58" t="e">
        <f>VLOOKUP(MIN(IFERROR(VLOOKUP(T728,Catalogos!$F:$G,2,0),200),IFERROR(VLOOKUP(U728,Catalogos!$F:$G,2,0),200),IFERROR(VLOOKUP(V728,Catalogos!$F:$G,2,0),200),IFERROR(VLOOKUP(W728,Catalogos!$F:$G,2,0),200)),Catalogos!$G$30:$H$57,2,0)</f>
        <v>#N/A</v>
      </c>
      <c r="O728" s="55" t="e">
        <f>VLOOKUP($F728,Catalogos!$A:$C,3,0)</f>
        <v>#N/A</v>
      </c>
      <c r="P728" s="14" t="e">
        <f t="shared" si="36"/>
        <v>#N/A</v>
      </c>
      <c r="Q728" s="20">
        <f t="shared" si="37"/>
        <v>0</v>
      </c>
      <c r="R728" s="20" t="e">
        <f t="shared" si="38"/>
        <v>#N/A</v>
      </c>
      <c r="S728" s="20" t="s">
        <v>194</v>
      </c>
      <c r="T728" s="67" t="e">
        <f>VLOOKUP($X728,Vector!$A:$I,6,0)</f>
        <v>#N/A</v>
      </c>
      <c r="U728" s="67" t="e">
        <f>VLOOKUP($X728,Vector!$A:$I,7,0)</f>
        <v>#N/A</v>
      </c>
      <c r="V728" s="67" t="e">
        <f>VLOOKUP($X728,Vector!$A:$I,8,0)</f>
        <v>#N/A</v>
      </c>
      <c r="W728" s="67" t="e">
        <f>VLOOKUP($X728,Vector!$A:$I,9,0)</f>
        <v>#N/A</v>
      </c>
      <c r="X728" s="13" t="str">
        <f t="shared" si="39"/>
        <v/>
      </c>
    </row>
    <row r="729" spans="10:24" x14ac:dyDescent="0.25">
      <c r="J729" s="59" t="e">
        <f>+VLOOKUP($X729,Vector!$A:$P,4,0)-$A729</f>
        <v>#N/A</v>
      </c>
      <c r="K729" s="59" t="e">
        <f>+VLOOKUP($X729,Vector!$A:$P,2,0)</f>
        <v>#N/A</v>
      </c>
      <c r="L729" s="59" t="e">
        <f>VLOOKUP(VLOOKUP($X729,Vector!$A:$P,5,0),Catalogos!K:L,2,0)</f>
        <v>#N/A</v>
      </c>
      <c r="M729" s="55" t="str">
        <f>IFERROR(VLOOKUP($F729,Catalogos!$A:$B,2,0),"VII")</f>
        <v>VII</v>
      </c>
      <c r="N729" s="58" t="e">
        <f>VLOOKUP(MIN(IFERROR(VLOOKUP(T729,Catalogos!$F:$G,2,0),200),IFERROR(VLOOKUP(U729,Catalogos!$F:$G,2,0),200),IFERROR(VLOOKUP(V729,Catalogos!$F:$G,2,0),200),IFERROR(VLOOKUP(W729,Catalogos!$F:$G,2,0),200)),Catalogos!$G$30:$H$57,2,0)</f>
        <v>#N/A</v>
      </c>
      <c r="O729" s="55" t="e">
        <f>VLOOKUP($F729,Catalogos!$A:$C,3,0)</f>
        <v>#N/A</v>
      </c>
      <c r="P729" s="14" t="e">
        <f t="shared" si="36"/>
        <v>#N/A</v>
      </c>
      <c r="Q729" s="20">
        <f t="shared" si="37"/>
        <v>0</v>
      </c>
      <c r="R729" s="20" t="e">
        <f t="shared" si="38"/>
        <v>#N/A</v>
      </c>
      <c r="S729" s="20" t="s">
        <v>194</v>
      </c>
      <c r="T729" s="67" t="e">
        <f>VLOOKUP($X729,Vector!$A:$I,6,0)</f>
        <v>#N/A</v>
      </c>
      <c r="U729" s="67" t="e">
        <f>VLOOKUP($X729,Vector!$A:$I,7,0)</f>
        <v>#N/A</v>
      </c>
      <c r="V729" s="67" t="e">
        <f>VLOOKUP($X729,Vector!$A:$I,8,0)</f>
        <v>#N/A</v>
      </c>
      <c r="W729" s="67" t="e">
        <f>VLOOKUP($X729,Vector!$A:$I,9,0)</f>
        <v>#N/A</v>
      </c>
      <c r="X729" s="13" t="str">
        <f t="shared" si="39"/>
        <v/>
      </c>
    </row>
    <row r="730" spans="10:24" x14ac:dyDescent="0.25">
      <c r="J730" s="59" t="e">
        <f>+VLOOKUP($X730,Vector!$A:$P,4,0)-$A730</f>
        <v>#N/A</v>
      </c>
      <c r="K730" s="59" t="e">
        <f>+VLOOKUP($X730,Vector!$A:$P,2,0)</f>
        <v>#N/A</v>
      </c>
      <c r="L730" s="59" t="e">
        <f>VLOOKUP(VLOOKUP($X730,Vector!$A:$P,5,0),Catalogos!K:L,2,0)</f>
        <v>#N/A</v>
      </c>
      <c r="M730" s="55" t="str">
        <f>IFERROR(VLOOKUP($F730,Catalogos!$A:$B,2,0),"VII")</f>
        <v>VII</v>
      </c>
      <c r="N730" s="58" t="e">
        <f>VLOOKUP(MIN(IFERROR(VLOOKUP(T730,Catalogos!$F:$G,2,0),200),IFERROR(VLOOKUP(U730,Catalogos!$F:$G,2,0),200),IFERROR(VLOOKUP(V730,Catalogos!$F:$G,2,0),200),IFERROR(VLOOKUP(W730,Catalogos!$F:$G,2,0),200)),Catalogos!$G$30:$H$57,2,0)</f>
        <v>#N/A</v>
      </c>
      <c r="O730" s="55" t="e">
        <f>VLOOKUP($F730,Catalogos!$A:$C,3,0)</f>
        <v>#N/A</v>
      </c>
      <c r="P730" s="14" t="e">
        <f t="shared" si="36"/>
        <v>#N/A</v>
      </c>
      <c r="Q730" s="20">
        <f t="shared" si="37"/>
        <v>0</v>
      </c>
      <c r="R730" s="20" t="e">
        <f t="shared" si="38"/>
        <v>#N/A</v>
      </c>
      <c r="S730" s="20" t="s">
        <v>194</v>
      </c>
      <c r="T730" s="67" t="e">
        <f>VLOOKUP($X730,Vector!$A:$I,6,0)</f>
        <v>#N/A</v>
      </c>
      <c r="U730" s="67" t="e">
        <f>VLOOKUP($X730,Vector!$A:$I,7,0)</f>
        <v>#N/A</v>
      </c>
      <c r="V730" s="67" t="e">
        <f>VLOOKUP($X730,Vector!$A:$I,8,0)</f>
        <v>#N/A</v>
      </c>
      <c r="W730" s="67" t="e">
        <f>VLOOKUP($X730,Vector!$A:$I,9,0)</f>
        <v>#N/A</v>
      </c>
      <c r="X730" s="13" t="str">
        <f t="shared" si="39"/>
        <v/>
      </c>
    </row>
    <row r="731" spans="10:24" x14ac:dyDescent="0.25">
      <c r="J731" s="59" t="e">
        <f>+VLOOKUP($X731,Vector!$A:$P,4,0)-$A731</f>
        <v>#N/A</v>
      </c>
      <c r="K731" s="59" t="e">
        <f>+VLOOKUP($X731,Vector!$A:$P,2,0)</f>
        <v>#N/A</v>
      </c>
      <c r="L731" s="59" t="e">
        <f>VLOOKUP(VLOOKUP($X731,Vector!$A:$P,5,0),Catalogos!K:L,2,0)</f>
        <v>#N/A</v>
      </c>
      <c r="M731" s="55" t="str">
        <f>IFERROR(VLOOKUP($F731,Catalogos!$A:$B,2,0),"VII")</f>
        <v>VII</v>
      </c>
      <c r="N731" s="58" t="e">
        <f>VLOOKUP(MIN(IFERROR(VLOOKUP(T731,Catalogos!$F:$G,2,0),200),IFERROR(VLOOKUP(U731,Catalogos!$F:$G,2,0),200),IFERROR(VLOOKUP(V731,Catalogos!$F:$G,2,0),200),IFERROR(VLOOKUP(W731,Catalogos!$F:$G,2,0),200)),Catalogos!$G$30:$H$57,2,0)</f>
        <v>#N/A</v>
      </c>
      <c r="O731" s="55" t="e">
        <f>VLOOKUP($F731,Catalogos!$A:$C,3,0)</f>
        <v>#N/A</v>
      </c>
      <c r="P731" s="14" t="e">
        <f t="shared" si="36"/>
        <v>#N/A</v>
      </c>
      <c r="Q731" s="20">
        <f t="shared" si="37"/>
        <v>0</v>
      </c>
      <c r="R731" s="20" t="e">
        <f t="shared" si="38"/>
        <v>#N/A</v>
      </c>
      <c r="S731" s="20" t="s">
        <v>194</v>
      </c>
      <c r="T731" s="67" t="e">
        <f>VLOOKUP($X731,Vector!$A:$I,6,0)</f>
        <v>#N/A</v>
      </c>
      <c r="U731" s="67" t="e">
        <f>VLOOKUP($X731,Vector!$A:$I,7,0)</f>
        <v>#N/A</v>
      </c>
      <c r="V731" s="67" t="e">
        <f>VLOOKUP($X731,Vector!$A:$I,8,0)</f>
        <v>#N/A</v>
      </c>
      <c r="W731" s="67" t="e">
        <f>VLOOKUP($X731,Vector!$A:$I,9,0)</f>
        <v>#N/A</v>
      </c>
      <c r="X731" s="13" t="str">
        <f t="shared" si="39"/>
        <v/>
      </c>
    </row>
    <row r="732" spans="10:24" x14ac:dyDescent="0.25">
      <c r="J732" s="59" t="e">
        <f>+VLOOKUP($X732,Vector!$A:$P,4,0)-$A732</f>
        <v>#N/A</v>
      </c>
      <c r="K732" s="59" t="e">
        <f>+VLOOKUP($X732,Vector!$A:$P,2,0)</f>
        <v>#N/A</v>
      </c>
      <c r="L732" s="59" t="e">
        <f>VLOOKUP(VLOOKUP($X732,Vector!$A:$P,5,0),Catalogos!K:L,2,0)</f>
        <v>#N/A</v>
      </c>
      <c r="M732" s="55" t="str">
        <f>IFERROR(VLOOKUP($F732,Catalogos!$A:$B,2,0),"VII")</f>
        <v>VII</v>
      </c>
      <c r="N732" s="58" t="e">
        <f>VLOOKUP(MIN(IFERROR(VLOOKUP(T732,Catalogos!$F:$G,2,0),200),IFERROR(VLOOKUP(U732,Catalogos!$F:$G,2,0),200),IFERROR(VLOOKUP(V732,Catalogos!$F:$G,2,0),200),IFERROR(VLOOKUP(W732,Catalogos!$F:$G,2,0),200)),Catalogos!$G$30:$H$57,2,0)</f>
        <v>#N/A</v>
      </c>
      <c r="O732" s="55" t="e">
        <f>VLOOKUP($F732,Catalogos!$A:$C,3,0)</f>
        <v>#N/A</v>
      </c>
      <c r="P732" s="14" t="e">
        <f t="shared" si="36"/>
        <v>#N/A</v>
      </c>
      <c r="Q732" s="20">
        <f t="shared" si="37"/>
        <v>0</v>
      </c>
      <c r="R732" s="20" t="e">
        <f t="shared" si="38"/>
        <v>#N/A</v>
      </c>
      <c r="S732" s="20" t="s">
        <v>194</v>
      </c>
      <c r="T732" s="67" t="e">
        <f>VLOOKUP($X732,Vector!$A:$I,6,0)</f>
        <v>#N/A</v>
      </c>
      <c r="U732" s="67" t="e">
        <f>VLOOKUP($X732,Vector!$A:$I,7,0)</f>
        <v>#N/A</v>
      </c>
      <c r="V732" s="67" t="e">
        <f>VLOOKUP($X732,Vector!$A:$I,8,0)</f>
        <v>#N/A</v>
      </c>
      <c r="W732" s="67" t="e">
        <f>VLOOKUP($X732,Vector!$A:$I,9,0)</f>
        <v>#N/A</v>
      </c>
      <c r="X732" s="13" t="str">
        <f t="shared" si="39"/>
        <v/>
      </c>
    </row>
    <row r="733" spans="10:24" x14ac:dyDescent="0.25">
      <c r="J733" s="59" t="e">
        <f>+VLOOKUP($X733,Vector!$A:$P,4,0)-$A733</f>
        <v>#N/A</v>
      </c>
      <c r="K733" s="59" t="e">
        <f>+VLOOKUP($X733,Vector!$A:$P,2,0)</f>
        <v>#N/A</v>
      </c>
      <c r="L733" s="59" t="e">
        <f>VLOOKUP(VLOOKUP($X733,Vector!$A:$P,5,0),Catalogos!K:L,2,0)</f>
        <v>#N/A</v>
      </c>
      <c r="M733" s="55" t="str">
        <f>IFERROR(VLOOKUP($F733,Catalogos!$A:$B,2,0),"VII")</f>
        <v>VII</v>
      </c>
      <c r="N733" s="58" t="e">
        <f>VLOOKUP(MIN(IFERROR(VLOOKUP(T733,Catalogos!$F:$G,2,0),200),IFERROR(VLOOKUP(U733,Catalogos!$F:$G,2,0),200),IFERROR(VLOOKUP(V733,Catalogos!$F:$G,2,0),200),IFERROR(VLOOKUP(W733,Catalogos!$F:$G,2,0),200)),Catalogos!$G$30:$H$57,2,0)</f>
        <v>#N/A</v>
      </c>
      <c r="O733" s="55" t="e">
        <f>VLOOKUP($F733,Catalogos!$A:$C,3,0)</f>
        <v>#N/A</v>
      </c>
      <c r="P733" s="14" t="e">
        <f t="shared" si="36"/>
        <v>#N/A</v>
      </c>
      <c r="Q733" s="20">
        <f t="shared" si="37"/>
        <v>0</v>
      </c>
      <c r="R733" s="20" t="e">
        <f t="shared" si="38"/>
        <v>#N/A</v>
      </c>
      <c r="S733" s="20" t="s">
        <v>194</v>
      </c>
      <c r="T733" s="67" t="e">
        <f>VLOOKUP($X733,Vector!$A:$I,6,0)</f>
        <v>#N/A</v>
      </c>
      <c r="U733" s="67" t="e">
        <f>VLOOKUP($X733,Vector!$A:$I,7,0)</f>
        <v>#N/A</v>
      </c>
      <c r="V733" s="67" t="e">
        <f>VLOOKUP($X733,Vector!$A:$I,8,0)</f>
        <v>#N/A</v>
      </c>
      <c r="W733" s="67" t="e">
        <f>VLOOKUP($X733,Vector!$A:$I,9,0)</f>
        <v>#N/A</v>
      </c>
      <c r="X733" s="13" t="str">
        <f t="shared" si="39"/>
        <v/>
      </c>
    </row>
    <row r="734" spans="10:24" x14ac:dyDescent="0.25">
      <c r="J734" s="59" t="e">
        <f>+VLOOKUP($X734,Vector!$A:$P,4,0)-$A734</f>
        <v>#N/A</v>
      </c>
      <c r="K734" s="59" t="e">
        <f>+VLOOKUP($X734,Vector!$A:$P,2,0)</f>
        <v>#N/A</v>
      </c>
      <c r="L734" s="59" t="e">
        <f>VLOOKUP(VLOOKUP($X734,Vector!$A:$P,5,0),Catalogos!K:L,2,0)</f>
        <v>#N/A</v>
      </c>
      <c r="M734" s="55" t="str">
        <f>IFERROR(VLOOKUP($F734,Catalogos!$A:$B,2,0),"VII")</f>
        <v>VII</v>
      </c>
      <c r="N734" s="58" t="e">
        <f>VLOOKUP(MIN(IFERROR(VLOOKUP(T734,Catalogos!$F:$G,2,0),200),IFERROR(VLOOKUP(U734,Catalogos!$F:$G,2,0),200),IFERROR(VLOOKUP(V734,Catalogos!$F:$G,2,0),200),IFERROR(VLOOKUP(W734,Catalogos!$F:$G,2,0),200)),Catalogos!$G$30:$H$57,2,0)</f>
        <v>#N/A</v>
      </c>
      <c r="O734" s="55" t="e">
        <f>VLOOKUP($F734,Catalogos!$A:$C,3,0)</f>
        <v>#N/A</v>
      </c>
      <c r="P734" s="14" t="e">
        <f t="shared" si="36"/>
        <v>#N/A</v>
      </c>
      <c r="Q734" s="20">
        <f t="shared" si="37"/>
        <v>0</v>
      </c>
      <c r="R734" s="20" t="e">
        <f t="shared" si="38"/>
        <v>#N/A</v>
      </c>
      <c r="S734" s="20" t="s">
        <v>194</v>
      </c>
      <c r="T734" s="67" t="e">
        <f>VLOOKUP($X734,Vector!$A:$I,6,0)</f>
        <v>#N/A</v>
      </c>
      <c r="U734" s="67" t="e">
        <f>VLOOKUP($X734,Vector!$A:$I,7,0)</f>
        <v>#N/A</v>
      </c>
      <c r="V734" s="67" t="e">
        <f>VLOOKUP($X734,Vector!$A:$I,8,0)</f>
        <v>#N/A</v>
      </c>
      <c r="W734" s="67" t="e">
        <f>VLOOKUP($X734,Vector!$A:$I,9,0)</f>
        <v>#N/A</v>
      </c>
      <c r="X734" s="13" t="str">
        <f t="shared" si="39"/>
        <v/>
      </c>
    </row>
    <row r="735" spans="10:24" x14ac:dyDescent="0.25">
      <c r="J735" s="59" t="e">
        <f>+VLOOKUP($X735,Vector!$A:$P,4,0)-$A735</f>
        <v>#N/A</v>
      </c>
      <c r="K735" s="59" t="e">
        <f>+VLOOKUP($X735,Vector!$A:$P,2,0)</f>
        <v>#N/A</v>
      </c>
      <c r="L735" s="59" t="e">
        <f>VLOOKUP(VLOOKUP($X735,Vector!$A:$P,5,0),Catalogos!K:L,2,0)</f>
        <v>#N/A</v>
      </c>
      <c r="M735" s="55" t="str">
        <f>IFERROR(VLOOKUP($F735,Catalogos!$A:$B,2,0),"VII")</f>
        <v>VII</v>
      </c>
      <c r="N735" s="58" t="e">
        <f>VLOOKUP(MIN(IFERROR(VLOOKUP(T735,Catalogos!$F:$G,2,0),200),IFERROR(VLOOKUP(U735,Catalogos!$F:$G,2,0),200),IFERROR(VLOOKUP(V735,Catalogos!$F:$G,2,0),200),IFERROR(VLOOKUP(W735,Catalogos!$F:$G,2,0),200)),Catalogos!$G$30:$H$57,2,0)</f>
        <v>#N/A</v>
      </c>
      <c r="O735" s="55" t="e">
        <f>VLOOKUP($F735,Catalogos!$A:$C,3,0)</f>
        <v>#N/A</v>
      </c>
      <c r="P735" s="14" t="e">
        <f t="shared" si="36"/>
        <v>#N/A</v>
      </c>
      <c r="Q735" s="20">
        <f t="shared" si="37"/>
        <v>0</v>
      </c>
      <c r="R735" s="20" t="e">
        <f t="shared" si="38"/>
        <v>#N/A</v>
      </c>
      <c r="S735" s="20" t="s">
        <v>194</v>
      </c>
      <c r="T735" s="67" t="e">
        <f>VLOOKUP($X735,Vector!$A:$I,6,0)</f>
        <v>#N/A</v>
      </c>
      <c r="U735" s="67" t="e">
        <f>VLOOKUP($X735,Vector!$A:$I,7,0)</f>
        <v>#N/A</v>
      </c>
      <c r="V735" s="67" t="e">
        <f>VLOOKUP($X735,Vector!$A:$I,8,0)</f>
        <v>#N/A</v>
      </c>
      <c r="W735" s="67" t="e">
        <f>VLOOKUP($X735,Vector!$A:$I,9,0)</f>
        <v>#N/A</v>
      </c>
      <c r="X735" s="13" t="str">
        <f t="shared" si="39"/>
        <v/>
      </c>
    </row>
    <row r="736" spans="10:24" x14ac:dyDescent="0.25">
      <c r="J736" s="59" t="e">
        <f>+VLOOKUP($X736,Vector!$A:$P,4,0)-$A736</f>
        <v>#N/A</v>
      </c>
      <c r="K736" s="59" t="e">
        <f>+VLOOKUP($X736,Vector!$A:$P,2,0)</f>
        <v>#N/A</v>
      </c>
      <c r="L736" s="59" t="e">
        <f>VLOOKUP(VLOOKUP($X736,Vector!$A:$P,5,0),Catalogos!K:L,2,0)</f>
        <v>#N/A</v>
      </c>
      <c r="M736" s="55" t="str">
        <f>IFERROR(VLOOKUP($F736,Catalogos!$A:$B,2,0),"VII")</f>
        <v>VII</v>
      </c>
      <c r="N736" s="58" t="e">
        <f>VLOOKUP(MIN(IFERROR(VLOOKUP(T736,Catalogos!$F:$G,2,0),200),IFERROR(VLOOKUP(U736,Catalogos!$F:$G,2,0),200),IFERROR(VLOOKUP(V736,Catalogos!$F:$G,2,0),200),IFERROR(VLOOKUP(W736,Catalogos!$F:$G,2,0),200)),Catalogos!$G$30:$H$57,2,0)</f>
        <v>#N/A</v>
      </c>
      <c r="O736" s="55" t="e">
        <f>VLOOKUP($F736,Catalogos!$A:$C,3,0)</f>
        <v>#N/A</v>
      </c>
      <c r="P736" s="14" t="e">
        <f t="shared" si="36"/>
        <v>#N/A</v>
      </c>
      <c r="Q736" s="20">
        <f t="shared" si="37"/>
        <v>0</v>
      </c>
      <c r="R736" s="20" t="e">
        <f t="shared" si="38"/>
        <v>#N/A</v>
      </c>
      <c r="S736" s="20" t="s">
        <v>194</v>
      </c>
      <c r="T736" s="67" t="e">
        <f>VLOOKUP($X736,Vector!$A:$I,6,0)</f>
        <v>#N/A</v>
      </c>
      <c r="U736" s="67" t="e">
        <f>VLOOKUP($X736,Vector!$A:$I,7,0)</f>
        <v>#N/A</v>
      </c>
      <c r="V736" s="67" t="e">
        <f>VLOOKUP($X736,Vector!$A:$I,8,0)</f>
        <v>#N/A</v>
      </c>
      <c r="W736" s="67" t="e">
        <f>VLOOKUP($X736,Vector!$A:$I,9,0)</f>
        <v>#N/A</v>
      </c>
      <c r="X736" s="13" t="str">
        <f t="shared" si="39"/>
        <v/>
      </c>
    </row>
    <row r="737" spans="10:24" x14ac:dyDescent="0.25">
      <c r="J737" s="59" t="e">
        <f>+VLOOKUP($X737,Vector!$A:$P,4,0)-$A737</f>
        <v>#N/A</v>
      </c>
      <c r="K737" s="59" t="e">
        <f>+VLOOKUP($X737,Vector!$A:$P,2,0)</f>
        <v>#N/A</v>
      </c>
      <c r="L737" s="59" t="e">
        <f>VLOOKUP(VLOOKUP($X737,Vector!$A:$P,5,0),Catalogos!K:L,2,0)</f>
        <v>#N/A</v>
      </c>
      <c r="M737" s="55" t="str">
        <f>IFERROR(VLOOKUP($F737,Catalogos!$A:$B,2,0),"VII")</f>
        <v>VII</v>
      </c>
      <c r="N737" s="58" t="e">
        <f>VLOOKUP(MIN(IFERROR(VLOOKUP(T737,Catalogos!$F:$G,2,0),200),IFERROR(VLOOKUP(U737,Catalogos!$F:$G,2,0),200),IFERROR(VLOOKUP(V737,Catalogos!$F:$G,2,0),200),IFERROR(VLOOKUP(W737,Catalogos!$F:$G,2,0),200)),Catalogos!$G$30:$H$57,2,0)</f>
        <v>#N/A</v>
      </c>
      <c r="O737" s="55" t="e">
        <f>VLOOKUP($F737,Catalogos!$A:$C,3,0)</f>
        <v>#N/A</v>
      </c>
      <c r="P737" s="14" t="e">
        <f t="shared" si="36"/>
        <v>#N/A</v>
      </c>
      <c r="Q737" s="20">
        <f t="shared" si="37"/>
        <v>0</v>
      </c>
      <c r="R737" s="20" t="e">
        <f t="shared" si="38"/>
        <v>#N/A</v>
      </c>
      <c r="S737" s="20" t="s">
        <v>194</v>
      </c>
      <c r="T737" s="67" t="e">
        <f>VLOOKUP($X737,Vector!$A:$I,6,0)</f>
        <v>#N/A</v>
      </c>
      <c r="U737" s="67" t="e">
        <f>VLOOKUP($X737,Vector!$A:$I,7,0)</f>
        <v>#N/A</v>
      </c>
      <c r="V737" s="67" t="e">
        <f>VLOOKUP($X737,Vector!$A:$I,8,0)</f>
        <v>#N/A</v>
      </c>
      <c r="W737" s="67" t="e">
        <f>VLOOKUP($X737,Vector!$A:$I,9,0)</f>
        <v>#N/A</v>
      </c>
      <c r="X737" s="13" t="str">
        <f t="shared" si="39"/>
        <v/>
      </c>
    </row>
    <row r="738" spans="10:24" x14ac:dyDescent="0.25">
      <c r="J738" s="59" t="e">
        <f>+VLOOKUP($X738,Vector!$A:$P,4,0)-$A738</f>
        <v>#N/A</v>
      </c>
      <c r="K738" s="59" t="e">
        <f>+VLOOKUP($X738,Vector!$A:$P,2,0)</f>
        <v>#N/A</v>
      </c>
      <c r="L738" s="59" t="e">
        <f>VLOOKUP(VLOOKUP($X738,Vector!$A:$P,5,0),Catalogos!K:L,2,0)</f>
        <v>#N/A</v>
      </c>
      <c r="M738" s="55" t="str">
        <f>IFERROR(VLOOKUP($F738,Catalogos!$A:$B,2,0),"VII")</f>
        <v>VII</v>
      </c>
      <c r="N738" s="58" t="e">
        <f>VLOOKUP(MIN(IFERROR(VLOOKUP(T738,Catalogos!$F:$G,2,0),200),IFERROR(VLOOKUP(U738,Catalogos!$F:$G,2,0),200),IFERROR(VLOOKUP(V738,Catalogos!$F:$G,2,0),200),IFERROR(VLOOKUP(W738,Catalogos!$F:$G,2,0),200)),Catalogos!$G$30:$H$57,2,0)</f>
        <v>#N/A</v>
      </c>
      <c r="O738" s="55" t="e">
        <f>VLOOKUP($F738,Catalogos!$A:$C,3,0)</f>
        <v>#N/A</v>
      </c>
      <c r="P738" s="14" t="e">
        <f t="shared" si="36"/>
        <v>#N/A</v>
      </c>
      <c r="Q738" s="20">
        <f t="shared" si="37"/>
        <v>0</v>
      </c>
      <c r="R738" s="20" t="e">
        <f t="shared" si="38"/>
        <v>#N/A</v>
      </c>
      <c r="S738" s="20" t="s">
        <v>194</v>
      </c>
      <c r="T738" s="67" t="e">
        <f>VLOOKUP($X738,Vector!$A:$I,6,0)</f>
        <v>#N/A</v>
      </c>
      <c r="U738" s="67" t="e">
        <f>VLOOKUP($X738,Vector!$A:$I,7,0)</f>
        <v>#N/A</v>
      </c>
      <c r="V738" s="67" t="e">
        <f>VLOOKUP($X738,Vector!$A:$I,8,0)</f>
        <v>#N/A</v>
      </c>
      <c r="W738" s="67" t="e">
        <f>VLOOKUP($X738,Vector!$A:$I,9,0)</f>
        <v>#N/A</v>
      </c>
      <c r="X738" s="13" t="str">
        <f t="shared" si="39"/>
        <v/>
      </c>
    </row>
    <row r="739" spans="10:24" x14ac:dyDescent="0.25">
      <c r="J739" s="59" t="e">
        <f>+VLOOKUP($X739,Vector!$A:$P,4,0)-$A739</f>
        <v>#N/A</v>
      </c>
      <c r="K739" s="59" t="e">
        <f>+VLOOKUP($X739,Vector!$A:$P,2,0)</f>
        <v>#N/A</v>
      </c>
      <c r="L739" s="59" t="e">
        <f>VLOOKUP(VLOOKUP($X739,Vector!$A:$P,5,0),Catalogos!K:L,2,0)</f>
        <v>#N/A</v>
      </c>
      <c r="M739" s="55" t="str">
        <f>IFERROR(VLOOKUP($F739,Catalogos!$A:$B,2,0),"VII")</f>
        <v>VII</v>
      </c>
      <c r="N739" s="58" t="e">
        <f>VLOOKUP(MIN(IFERROR(VLOOKUP(T739,Catalogos!$F:$G,2,0),200),IFERROR(VLOOKUP(U739,Catalogos!$F:$G,2,0),200),IFERROR(VLOOKUP(V739,Catalogos!$F:$G,2,0),200),IFERROR(VLOOKUP(W739,Catalogos!$F:$G,2,0),200)),Catalogos!$G$30:$H$57,2,0)</f>
        <v>#N/A</v>
      </c>
      <c r="O739" s="55" t="e">
        <f>VLOOKUP($F739,Catalogos!$A:$C,3,0)</f>
        <v>#N/A</v>
      </c>
      <c r="P739" s="14" t="e">
        <f t="shared" si="36"/>
        <v>#N/A</v>
      </c>
      <c r="Q739" s="20">
        <f t="shared" si="37"/>
        <v>0</v>
      </c>
      <c r="R739" s="20" t="e">
        <f t="shared" si="38"/>
        <v>#N/A</v>
      </c>
      <c r="S739" s="20" t="s">
        <v>194</v>
      </c>
      <c r="T739" s="67" t="e">
        <f>VLOOKUP($X739,Vector!$A:$I,6,0)</f>
        <v>#N/A</v>
      </c>
      <c r="U739" s="67" t="e">
        <f>VLOOKUP($X739,Vector!$A:$I,7,0)</f>
        <v>#N/A</v>
      </c>
      <c r="V739" s="67" t="e">
        <f>VLOOKUP($X739,Vector!$A:$I,8,0)</f>
        <v>#N/A</v>
      </c>
      <c r="W739" s="67" t="e">
        <f>VLOOKUP($X739,Vector!$A:$I,9,0)</f>
        <v>#N/A</v>
      </c>
      <c r="X739" s="13" t="str">
        <f t="shared" si="39"/>
        <v/>
      </c>
    </row>
    <row r="740" spans="10:24" x14ac:dyDescent="0.25">
      <c r="J740" s="59" t="e">
        <f>+VLOOKUP($X740,Vector!$A:$P,4,0)-$A740</f>
        <v>#N/A</v>
      </c>
      <c r="K740" s="59" t="e">
        <f>+VLOOKUP($X740,Vector!$A:$P,2,0)</f>
        <v>#N/A</v>
      </c>
      <c r="L740" s="59" t="e">
        <f>VLOOKUP(VLOOKUP($X740,Vector!$A:$P,5,0),Catalogos!K:L,2,0)</f>
        <v>#N/A</v>
      </c>
      <c r="M740" s="55" t="str">
        <f>IFERROR(VLOOKUP($F740,Catalogos!$A:$B,2,0),"VII")</f>
        <v>VII</v>
      </c>
      <c r="N740" s="58" t="e">
        <f>VLOOKUP(MIN(IFERROR(VLOOKUP(T740,Catalogos!$F:$G,2,0),200),IFERROR(VLOOKUP(U740,Catalogos!$F:$G,2,0),200),IFERROR(VLOOKUP(V740,Catalogos!$F:$G,2,0),200),IFERROR(VLOOKUP(W740,Catalogos!$F:$G,2,0),200)),Catalogos!$G$30:$H$57,2,0)</f>
        <v>#N/A</v>
      </c>
      <c r="O740" s="55" t="e">
        <f>VLOOKUP($F740,Catalogos!$A:$C,3,0)</f>
        <v>#N/A</v>
      </c>
      <c r="P740" s="14" t="e">
        <f t="shared" si="36"/>
        <v>#N/A</v>
      </c>
      <c r="Q740" s="20">
        <f t="shared" si="37"/>
        <v>0</v>
      </c>
      <c r="R740" s="20" t="e">
        <f t="shared" si="38"/>
        <v>#N/A</v>
      </c>
      <c r="S740" s="20" t="s">
        <v>194</v>
      </c>
      <c r="T740" s="67" t="e">
        <f>VLOOKUP($X740,Vector!$A:$I,6,0)</f>
        <v>#N/A</v>
      </c>
      <c r="U740" s="67" t="e">
        <f>VLOOKUP($X740,Vector!$A:$I,7,0)</f>
        <v>#N/A</v>
      </c>
      <c r="V740" s="67" t="e">
        <f>VLOOKUP($X740,Vector!$A:$I,8,0)</f>
        <v>#N/A</v>
      </c>
      <c r="W740" s="67" t="e">
        <f>VLOOKUP($X740,Vector!$A:$I,9,0)</f>
        <v>#N/A</v>
      </c>
      <c r="X740" s="13" t="str">
        <f t="shared" si="39"/>
        <v/>
      </c>
    </row>
    <row r="741" spans="10:24" x14ac:dyDescent="0.25">
      <c r="J741" s="59" t="e">
        <f>+VLOOKUP($X741,Vector!$A:$P,4,0)-$A741</f>
        <v>#N/A</v>
      </c>
      <c r="K741" s="59" t="e">
        <f>+VLOOKUP($X741,Vector!$A:$P,2,0)</f>
        <v>#N/A</v>
      </c>
      <c r="L741" s="59" t="e">
        <f>VLOOKUP(VLOOKUP($X741,Vector!$A:$P,5,0),Catalogos!K:L,2,0)</f>
        <v>#N/A</v>
      </c>
      <c r="M741" s="55" t="str">
        <f>IFERROR(VLOOKUP($F741,Catalogos!$A:$B,2,0),"VII")</f>
        <v>VII</v>
      </c>
      <c r="N741" s="58" t="e">
        <f>VLOOKUP(MIN(IFERROR(VLOOKUP(T741,Catalogos!$F:$G,2,0),200),IFERROR(VLOOKUP(U741,Catalogos!$F:$G,2,0),200),IFERROR(VLOOKUP(V741,Catalogos!$F:$G,2,0),200),IFERROR(VLOOKUP(W741,Catalogos!$F:$G,2,0),200)),Catalogos!$G$30:$H$57,2,0)</f>
        <v>#N/A</v>
      </c>
      <c r="O741" s="55" t="e">
        <f>VLOOKUP($F741,Catalogos!$A:$C,3,0)</f>
        <v>#N/A</v>
      </c>
      <c r="P741" s="14" t="e">
        <f t="shared" si="36"/>
        <v>#N/A</v>
      </c>
      <c r="Q741" s="20">
        <f t="shared" si="37"/>
        <v>0</v>
      </c>
      <c r="R741" s="20" t="e">
        <f t="shared" si="38"/>
        <v>#N/A</v>
      </c>
      <c r="S741" s="20" t="s">
        <v>194</v>
      </c>
      <c r="T741" s="67" t="e">
        <f>VLOOKUP($X741,Vector!$A:$I,6,0)</f>
        <v>#N/A</v>
      </c>
      <c r="U741" s="67" t="e">
        <f>VLOOKUP($X741,Vector!$A:$I,7,0)</f>
        <v>#N/A</v>
      </c>
      <c r="V741" s="67" t="e">
        <f>VLOOKUP($X741,Vector!$A:$I,8,0)</f>
        <v>#N/A</v>
      </c>
      <c r="W741" s="67" t="e">
        <f>VLOOKUP($X741,Vector!$A:$I,9,0)</f>
        <v>#N/A</v>
      </c>
      <c r="X741" s="13" t="str">
        <f t="shared" si="39"/>
        <v/>
      </c>
    </row>
    <row r="742" spans="10:24" x14ac:dyDescent="0.25">
      <c r="J742" s="59" t="e">
        <f>+VLOOKUP($X742,Vector!$A:$P,4,0)-$A742</f>
        <v>#N/A</v>
      </c>
      <c r="K742" s="59" t="e">
        <f>+VLOOKUP($X742,Vector!$A:$P,2,0)</f>
        <v>#N/A</v>
      </c>
      <c r="L742" s="59" t="e">
        <f>VLOOKUP(VLOOKUP($X742,Vector!$A:$P,5,0),Catalogos!K:L,2,0)</f>
        <v>#N/A</v>
      </c>
      <c r="M742" s="55" t="str">
        <f>IFERROR(VLOOKUP($F742,Catalogos!$A:$B,2,0),"VII")</f>
        <v>VII</v>
      </c>
      <c r="N742" s="58" t="e">
        <f>VLOOKUP(MIN(IFERROR(VLOOKUP(T742,Catalogos!$F:$G,2,0),200),IFERROR(VLOOKUP(U742,Catalogos!$F:$G,2,0),200),IFERROR(VLOOKUP(V742,Catalogos!$F:$G,2,0),200),IFERROR(VLOOKUP(W742,Catalogos!$F:$G,2,0),200)),Catalogos!$G$30:$H$57,2,0)</f>
        <v>#N/A</v>
      </c>
      <c r="O742" s="55" t="e">
        <f>VLOOKUP($F742,Catalogos!$A:$C,3,0)</f>
        <v>#N/A</v>
      </c>
      <c r="P742" s="14" t="e">
        <f t="shared" si="36"/>
        <v>#N/A</v>
      </c>
      <c r="Q742" s="20">
        <f t="shared" si="37"/>
        <v>0</v>
      </c>
      <c r="R742" s="20" t="e">
        <f t="shared" si="38"/>
        <v>#N/A</v>
      </c>
      <c r="S742" s="20" t="s">
        <v>194</v>
      </c>
      <c r="T742" s="67" t="e">
        <f>VLOOKUP($X742,Vector!$A:$I,6,0)</f>
        <v>#N/A</v>
      </c>
      <c r="U742" s="67" t="e">
        <f>VLOOKUP($X742,Vector!$A:$I,7,0)</f>
        <v>#N/A</v>
      </c>
      <c r="V742" s="67" t="e">
        <f>VLOOKUP($X742,Vector!$A:$I,8,0)</f>
        <v>#N/A</v>
      </c>
      <c r="W742" s="67" t="e">
        <f>VLOOKUP($X742,Vector!$A:$I,9,0)</f>
        <v>#N/A</v>
      </c>
      <c r="X742" s="13" t="str">
        <f t="shared" si="39"/>
        <v/>
      </c>
    </row>
    <row r="743" spans="10:24" x14ac:dyDescent="0.25">
      <c r="J743" s="59" t="e">
        <f>+VLOOKUP($X743,Vector!$A:$P,4,0)-$A743</f>
        <v>#N/A</v>
      </c>
      <c r="K743" s="59" t="e">
        <f>+VLOOKUP($X743,Vector!$A:$P,2,0)</f>
        <v>#N/A</v>
      </c>
      <c r="L743" s="59" t="e">
        <f>VLOOKUP(VLOOKUP($X743,Vector!$A:$P,5,0),Catalogos!K:L,2,0)</f>
        <v>#N/A</v>
      </c>
      <c r="M743" s="55" t="str">
        <f>IFERROR(VLOOKUP($F743,Catalogos!$A:$B,2,0),"VII")</f>
        <v>VII</v>
      </c>
      <c r="N743" s="58" t="e">
        <f>VLOOKUP(MIN(IFERROR(VLOOKUP(T743,Catalogos!$F:$G,2,0),200),IFERROR(VLOOKUP(U743,Catalogos!$F:$G,2,0),200),IFERROR(VLOOKUP(V743,Catalogos!$F:$G,2,0),200),IFERROR(VLOOKUP(W743,Catalogos!$F:$G,2,0),200)),Catalogos!$G$30:$H$57,2,0)</f>
        <v>#N/A</v>
      </c>
      <c r="O743" s="55" t="e">
        <f>VLOOKUP($F743,Catalogos!$A:$C,3,0)</f>
        <v>#N/A</v>
      </c>
      <c r="P743" s="14" t="e">
        <f t="shared" si="36"/>
        <v>#N/A</v>
      </c>
      <c r="Q743" s="20">
        <f t="shared" si="37"/>
        <v>0</v>
      </c>
      <c r="R743" s="20" t="e">
        <f t="shared" si="38"/>
        <v>#N/A</v>
      </c>
      <c r="S743" s="20" t="s">
        <v>194</v>
      </c>
      <c r="T743" s="67" t="e">
        <f>VLOOKUP($X743,Vector!$A:$I,6,0)</f>
        <v>#N/A</v>
      </c>
      <c r="U743" s="67" t="e">
        <f>VLOOKUP($X743,Vector!$A:$I,7,0)</f>
        <v>#N/A</v>
      </c>
      <c r="V743" s="67" t="e">
        <f>VLOOKUP($X743,Vector!$A:$I,8,0)</f>
        <v>#N/A</v>
      </c>
      <c r="W743" s="67" t="e">
        <f>VLOOKUP($X743,Vector!$A:$I,9,0)</f>
        <v>#N/A</v>
      </c>
      <c r="X743" s="13" t="str">
        <f t="shared" si="39"/>
        <v/>
      </c>
    </row>
    <row r="744" spans="10:24" x14ac:dyDescent="0.25">
      <c r="J744" s="59" t="e">
        <f>+VLOOKUP($X744,Vector!$A:$P,4,0)-$A744</f>
        <v>#N/A</v>
      </c>
      <c r="K744" s="59" t="e">
        <f>+VLOOKUP($X744,Vector!$A:$P,2,0)</f>
        <v>#N/A</v>
      </c>
      <c r="L744" s="59" t="e">
        <f>VLOOKUP(VLOOKUP($X744,Vector!$A:$P,5,0),Catalogos!K:L,2,0)</f>
        <v>#N/A</v>
      </c>
      <c r="M744" s="55" t="str">
        <f>IFERROR(VLOOKUP($F744,Catalogos!$A:$B,2,0),"VII")</f>
        <v>VII</v>
      </c>
      <c r="N744" s="58" t="e">
        <f>VLOOKUP(MIN(IFERROR(VLOOKUP(T744,Catalogos!$F:$G,2,0),200),IFERROR(VLOOKUP(U744,Catalogos!$F:$G,2,0),200),IFERROR(VLOOKUP(V744,Catalogos!$F:$G,2,0),200),IFERROR(VLOOKUP(W744,Catalogos!$F:$G,2,0),200)),Catalogos!$G$30:$H$57,2,0)</f>
        <v>#N/A</v>
      </c>
      <c r="O744" s="55" t="e">
        <f>VLOOKUP($F744,Catalogos!$A:$C,3,0)</f>
        <v>#N/A</v>
      </c>
      <c r="P744" s="14" t="e">
        <f t="shared" si="36"/>
        <v>#N/A</v>
      </c>
      <c r="Q744" s="20">
        <f t="shared" si="37"/>
        <v>0</v>
      </c>
      <c r="R744" s="20" t="e">
        <f t="shared" si="38"/>
        <v>#N/A</v>
      </c>
      <c r="S744" s="20" t="s">
        <v>194</v>
      </c>
      <c r="T744" s="67" t="e">
        <f>VLOOKUP($X744,Vector!$A:$I,6,0)</f>
        <v>#N/A</v>
      </c>
      <c r="U744" s="67" t="e">
        <f>VLOOKUP($X744,Vector!$A:$I,7,0)</f>
        <v>#N/A</v>
      </c>
      <c r="V744" s="67" t="e">
        <f>VLOOKUP($X744,Vector!$A:$I,8,0)</f>
        <v>#N/A</v>
      </c>
      <c r="W744" s="67" t="e">
        <f>VLOOKUP($X744,Vector!$A:$I,9,0)</f>
        <v>#N/A</v>
      </c>
      <c r="X744" s="13" t="str">
        <f t="shared" si="39"/>
        <v/>
      </c>
    </row>
    <row r="745" spans="10:24" x14ac:dyDescent="0.25">
      <c r="J745" s="59" t="e">
        <f>+VLOOKUP($X745,Vector!$A:$P,4,0)-$A745</f>
        <v>#N/A</v>
      </c>
      <c r="K745" s="59" t="e">
        <f>+VLOOKUP($X745,Vector!$A:$P,2,0)</f>
        <v>#N/A</v>
      </c>
      <c r="L745" s="59" t="e">
        <f>VLOOKUP(VLOOKUP($X745,Vector!$A:$P,5,0),Catalogos!K:L,2,0)</f>
        <v>#N/A</v>
      </c>
      <c r="M745" s="55" t="str">
        <f>IFERROR(VLOOKUP($F745,Catalogos!$A:$B,2,0),"VII")</f>
        <v>VII</v>
      </c>
      <c r="N745" s="58" t="e">
        <f>VLOOKUP(MIN(IFERROR(VLOOKUP(T745,Catalogos!$F:$G,2,0),200),IFERROR(VLOOKUP(U745,Catalogos!$F:$G,2,0),200),IFERROR(VLOOKUP(V745,Catalogos!$F:$G,2,0),200),IFERROR(VLOOKUP(W745,Catalogos!$F:$G,2,0),200)),Catalogos!$G$30:$H$57,2,0)</f>
        <v>#N/A</v>
      </c>
      <c r="O745" s="55" t="e">
        <f>VLOOKUP($F745,Catalogos!$A:$C,3,0)</f>
        <v>#N/A</v>
      </c>
      <c r="P745" s="14" t="e">
        <f t="shared" si="36"/>
        <v>#N/A</v>
      </c>
      <c r="Q745" s="20">
        <f t="shared" si="37"/>
        <v>0</v>
      </c>
      <c r="R745" s="20" t="e">
        <f t="shared" si="38"/>
        <v>#N/A</v>
      </c>
      <c r="S745" s="20" t="s">
        <v>194</v>
      </c>
      <c r="T745" s="67" t="e">
        <f>VLOOKUP($X745,Vector!$A:$I,6,0)</f>
        <v>#N/A</v>
      </c>
      <c r="U745" s="67" t="e">
        <f>VLOOKUP($X745,Vector!$A:$I,7,0)</f>
        <v>#N/A</v>
      </c>
      <c r="V745" s="67" t="e">
        <f>VLOOKUP($X745,Vector!$A:$I,8,0)</f>
        <v>#N/A</v>
      </c>
      <c r="W745" s="67" t="e">
        <f>VLOOKUP($X745,Vector!$A:$I,9,0)</f>
        <v>#N/A</v>
      </c>
      <c r="X745" s="13" t="str">
        <f t="shared" si="39"/>
        <v/>
      </c>
    </row>
    <row r="746" spans="10:24" x14ac:dyDescent="0.25">
      <c r="J746" s="59" t="e">
        <f>+VLOOKUP($X746,Vector!$A:$P,4,0)-$A746</f>
        <v>#N/A</v>
      </c>
      <c r="K746" s="59" t="e">
        <f>+VLOOKUP($X746,Vector!$A:$P,2,0)</f>
        <v>#N/A</v>
      </c>
      <c r="L746" s="59" t="e">
        <f>VLOOKUP(VLOOKUP($X746,Vector!$A:$P,5,0),Catalogos!K:L,2,0)</f>
        <v>#N/A</v>
      </c>
      <c r="M746" s="55" t="str">
        <f>IFERROR(VLOOKUP($F746,Catalogos!$A:$B,2,0),"VII")</f>
        <v>VII</v>
      </c>
      <c r="N746" s="58" t="e">
        <f>VLOOKUP(MIN(IFERROR(VLOOKUP(T746,Catalogos!$F:$G,2,0),200),IFERROR(VLOOKUP(U746,Catalogos!$F:$G,2,0),200),IFERROR(VLOOKUP(V746,Catalogos!$F:$G,2,0),200),IFERROR(VLOOKUP(W746,Catalogos!$F:$G,2,0),200)),Catalogos!$G$30:$H$57,2,0)</f>
        <v>#N/A</v>
      </c>
      <c r="O746" s="55" t="e">
        <f>VLOOKUP($F746,Catalogos!$A:$C,3,0)</f>
        <v>#N/A</v>
      </c>
      <c r="P746" s="14" t="e">
        <f t="shared" si="36"/>
        <v>#N/A</v>
      </c>
      <c r="Q746" s="20">
        <f t="shared" si="37"/>
        <v>0</v>
      </c>
      <c r="R746" s="20" t="e">
        <f t="shared" si="38"/>
        <v>#N/A</v>
      </c>
      <c r="S746" s="20" t="s">
        <v>194</v>
      </c>
      <c r="T746" s="67" t="e">
        <f>VLOOKUP($X746,Vector!$A:$I,6,0)</f>
        <v>#N/A</v>
      </c>
      <c r="U746" s="67" t="e">
        <f>VLOOKUP($X746,Vector!$A:$I,7,0)</f>
        <v>#N/A</v>
      </c>
      <c r="V746" s="67" t="e">
        <f>VLOOKUP($X746,Vector!$A:$I,8,0)</f>
        <v>#N/A</v>
      </c>
      <c r="W746" s="67" t="e">
        <f>VLOOKUP($X746,Vector!$A:$I,9,0)</f>
        <v>#N/A</v>
      </c>
      <c r="X746" s="13" t="str">
        <f t="shared" si="39"/>
        <v/>
      </c>
    </row>
    <row r="747" spans="10:24" x14ac:dyDescent="0.25">
      <c r="J747" s="59" t="e">
        <f>+VLOOKUP($X747,Vector!$A:$P,4,0)-$A747</f>
        <v>#N/A</v>
      </c>
      <c r="K747" s="59" t="e">
        <f>+VLOOKUP($X747,Vector!$A:$P,2,0)</f>
        <v>#N/A</v>
      </c>
      <c r="L747" s="59" t="e">
        <f>VLOOKUP(VLOOKUP($X747,Vector!$A:$P,5,0),Catalogos!K:L,2,0)</f>
        <v>#N/A</v>
      </c>
      <c r="M747" s="55" t="str">
        <f>IFERROR(VLOOKUP($F747,Catalogos!$A:$B,2,0),"VII")</f>
        <v>VII</v>
      </c>
      <c r="N747" s="58" t="e">
        <f>VLOOKUP(MIN(IFERROR(VLOOKUP(T747,Catalogos!$F:$G,2,0),200),IFERROR(VLOOKUP(U747,Catalogos!$F:$G,2,0),200),IFERROR(VLOOKUP(V747,Catalogos!$F:$G,2,0),200),IFERROR(VLOOKUP(W747,Catalogos!$F:$G,2,0),200)),Catalogos!$G$30:$H$57,2,0)</f>
        <v>#N/A</v>
      </c>
      <c r="O747" s="55" t="e">
        <f>VLOOKUP($F747,Catalogos!$A:$C,3,0)</f>
        <v>#N/A</v>
      </c>
      <c r="P747" s="14" t="e">
        <f t="shared" si="36"/>
        <v>#N/A</v>
      </c>
      <c r="Q747" s="20">
        <f t="shared" si="37"/>
        <v>0</v>
      </c>
      <c r="R747" s="20" t="e">
        <f t="shared" si="38"/>
        <v>#N/A</v>
      </c>
      <c r="S747" s="20" t="s">
        <v>194</v>
      </c>
      <c r="T747" s="67" t="e">
        <f>VLOOKUP($X747,Vector!$A:$I,6,0)</f>
        <v>#N/A</v>
      </c>
      <c r="U747" s="67" t="e">
        <f>VLOOKUP($X747,Vector!$A:$I,7,0)</f>
        <v>#N/A</v>
      </c>
      <c r="V747" s="67" t="e">
        <f>VLOOKUP($X747,Vector!$A:$I,8,0)</f>
        <v>#N/A</v>
      </c>
      <c r="W747" s="67" t="e">
        <f>VLOOKUP($X747,Vector!$A:$I,9,0)</f>
        <v>#N/A</v>
      </c>
      <c r="X747" s="13" t="str">
        <f t="shared" si="39"/>
        <v/>
      </c>
    </row>
    <row r="748" spans="10:24" x14ac:dyDescent="0.25">
      <c r="J748" s="59" t="e">
        <f>+VLOOKUP($X748,Vector!$A:$P,4,0)-$A748</f>
        <v>#N/A</v>
      </c>
      <c r="K748" s="59" t="e">
        <f>+VLOOKUP($X748,Vector!$A:$P,2,0)</f>
        <v>#N/A</v>
      </c>
      <c r="L748" s="59" t="e">
        <f>VLOOKUP(VLOOKUP($X748,Vector!$A:$P,5,0),Catalogos!K:L,2,0)</f>
        <v>#N/A</v>
      </c>
      <c r="M748" s="55" t="str">
        <f>IFERROR(VLOOKUP($F748,Catalogos!$A:$B,2,0),"VII")</f>
        <v>VII</v>
      </c>
      <c r="N748" s="58" t="e">
        <f>VLOOKUP(MIN(IFERROR(VLOOKUP(T748,Catalogos!$F:$G,2,0),200),IFERROR(VLOOKUP(U748,Catalogos!$F:$G,2,0),200),IFERROR(VLOOKUP(V748,Catalogos!$F:$G,2,0),200),IFERROR(VLOOKUP(W748,Catalogos!$F:$G,2,0),200)),Catalogos!$G$30:$H$57,2,0)</f>
        <v>#N/A</v>
      </c>
      <c r="O748" s="55" t="e">
        <f>VLOOKUP($F748,Catalogos!$A:$C,3,0)</f>
        <v>#N/A</v>
      </c>
      <c r="P748" s="14" t="e">
        <f t="shared" si="36"/>
        <v>#N/A</v>
      </c>
      <c r="Q748" s="20">
        <f t="shared" si="37"/>
        <v>0</v>
      </c>
      <c r="R748" s="20" t="e">
        <f t="shared" si="38"/>
        <v>#N/A</v>
      </c>
      <c r="S748" s="20" t="s">
        <v>194</v>
      </c>
      <c r="T748" s="67" t="e">
        <f>VLOOKUP($X748,Vector!$A:$I,6,0)</f>
        <v>#N/A</v>
      </c>
      <c r="U748" s="67" t="e">
        <f>VLOOKUP($X748,Vector!$A:$I,7,0)</f>
        <v>#N/A</v>
      </c>
      <c r="V748" s="67" t="e">
        <f>VLOOKUP($X748,Vector!$A:$I,8,0)</f>
        <v>#N/A</v>
      </c>
      <c r="W748" s="67" t="e">
        <f>VLOOKUP($X748,Vector!$A:$I,9,0)</f>
        <v>#N/A</v>
      </c>
      <c r="X748" s="13" t="str">
        <f t="shared" si="39"/>
        <v/>
      </c>
    </row>
    <row r="749" spans="10:24" x14ac:dyDescent="0.25">
      <c r="J749" s="59" t="e">
        <f>+VLOOKUP($X749,Vector!$A:$P,4,0)-$A749</f>
        <v>#N/A</v>
      </c>
      <c r="K749" s="59" t="e">
        <f>+VLOOKUP($X749,Vector!$A:$P,2,0)</f>
        <v>#N/A</v>
      </c>
      <c r="L749" s="59" t="e">
        <f>VLOOKUP(VLOOKUP($X749,Vector!$A:$P,5,0),Catalogos!K:L,2,0)</f>
        <v>#N/A</v>
      </c>
      <c r="M749" s="55" t="str">
        <f>IFERROR(VLOOKUP($F749,Catalogos!$A:$B,2,0),"VII")</f>
        <v>VII</v>
      </c>
      <c r="N749" s="58" t="e">
        <f>VLOOKUP(MIN(IFERROR(VLOOKUP(T749,Catalogos!$F:$G,2,0),200),IFERROR(VLOOKUP(U749,Catalogos!$F:$G,2,0),200),IFERROR(VLOOKUP(V749,Catalogos!$F:$G,2,0),200),IFERROR(VLOOKUP(W749,Catalogos!$F:$G,2,0),200)),Catalogos!$G$30:$H$57,2,0)</f>
        <v>#N/A</v>
      </c>
      <c r="O749" s="55" t="e">
        <f>VLOOKUP($F749,Catalogos!$A:$C,3,0)</f>
        <v>#N/A</v>
      </c>
      <c r="P749" s="14" t="e">
        <f t="shared" si="36"/>
        <v>#N/A</v>
      </c>
      <c r="Q749" s="20">
        <f t="shared" si="37"/>
        <v>0</v>
      </c>
      <c r="R749" s="20" t="e">
        <f t="shared" si="38"/>
        <v>#N/A</v>
      </c>
      <c r="S749" s="20" t="s">
        <v>194</v>
      </c>
      <c r="T749" s="67" t="e">
        <f>VLOOKUP($X749,Vector!$A:$I,6,0)</f>
        <v>#N/A</v>
      </c>
      <c r="U749" s="67" t="e">
        <f>VLOOKUP($X749,Vector!$A:$I,7,0)</f>
        <v>#N/A</v>
      </c>
      <c r="V749" s="67" t="e">
        <f>VLOOKUP($X749,Vector!$A:$I,8,0)</f>
        <v>#N/A</v>
      </c>
      <c r="W749" s="67" t="e">
        <f>VLOOKUP($X749,Vector!$A:$I,9,0)</f>
        <v>#N/A</v>
      </c>
      <c r="X749" s="13" t="str">
        <f t="shared" si="39"/>
        <v/>
      </c>
    </row>
    <row r="750" spans="10:24" x14ac:dyDescent="0.25">
      <c r="J750" s="59" t="e">
        <f>+VLOOKUP($X750,Vector!$A:$P,4,0)-$A750</f>
        <v>#N/A</v>
      </c>
      <c r="K750" s="59" t="e">
        <f>+VLOOKUP($X750,Vector!$A:$P,2,0)</f>
        <v>#N/A</v>
      </c>
      <c r="L750" s="59" t="e">
        <f>VLOOKUP(VLOOKUP($X750,Vector!$A:$P,5,0),Catalogos!K:L,2,0)</f>
        <v>#N/A</v>
      </c>
      <c r="M750" s="55" t="str">
        <f>IFERROR(VLOOKUP($F750,Catalogos!$A:$B,2,0),"VII")</f>
        <v>VII</v>
      </c>
      <c r="N750" s="58" t="e">
        <f>VLOOKUP(MIN(IFERROR(VLOOKUP(T750,Catalogos!$F:$G,2,0),200),IFERROR(VLOOKUP(U750,Catalogos!$F:$G,2,0),200),IFERROR(VLOOKUP(V750,Catalogos!$F:$G,2,0),200),IFERROR(VLOOKUP(W750,Catalogos!$F:$G,2,0),200)),Catalogos!$G$30:$H$57,2,0)</f>
        <v>#N/A</v>
      </c>
      <c r="O750" s="55" t="e">
        <f>VLOOKUP($F750,Catalogos!$A:$C,3,0)</f>
        <v>#N/A</v>
      </c>
      <c r="P750" s="14" t="e">
        <f t="shared" si="36"/>
        <v>#N/A</v>
      </c>
      <c r="Q750" s="20">
        <f t="shared" si="37"/>
        <v>0</v>
      </c>
      <c r="R750" s="20" t="e">
        <f t="shared" si="38"/>
        <v>#N/A</v>
      </c>
      <c r="S750" s="20" t="s">
        <v>194</v>
      </c>
      <c r="T750" s="67" t="e">
        <f>VLOOKUP($X750,Vector!$A:$I,6,0)</f>
        <v>#N/A</v>
      </c>
      <c r="U750" s="67" t="e">
        <f>VLOOKUP($X750,Vector!$A:$I,7,0)</f>
        <v>#N/A</v>
      </c>
      <c r="V750" s="67" t="e">
        <f>VLOOKUP($X750,Vector!$A:$I,8,0)</f>
        <v>#N/A</v>
      </c>
      <c r="W750" s="67" t="e">
        <f>VLOOKUP($X750,Vector!$A:$I,9,0)</f>
        <v>#N/A</v>
      </c>
      <c r="X750" s="13" t="str">
        <f t="shared" si="39"/>
        <v/>
      </c>
    </row>
    <row r="751" spans="10:24" x14ac:dyDescent="0.25">
      <c r="J751" s="59" t="e">
        <f>+VLOOKUP($X751,Vector!$A:$P,4,0)-$A751</f>
        <v>#N/A</v>
      </c>
      <c r="K751" s="59" t="e">
        <f>+VLOOKUP($X751,Vector!$A:$P,2,0)</f>
        <v>#N/A</v>
      </c>
      <c r="L751" s="59" t="e">
        <f>VLOOKUP(VLOOKUP($X751,Vector!$A:$P,5,0),Catalogos!K:L,2,0)</f>
        <v>#N/A</v>
      </c>
      <c r="M751" s="55" t="str">
        <f>IFERROR(VLOOKUP($F751,Catalogos!$A:$B,2,0),"VII")</f>
        <v>VII</v>
      </c>
      <c r="N751" s="58" t="e">
        <f>VLOOKUP(MIN(IFERROR(VLOOKUP(T751,Catalogos!$F:$G,2,0),200),IFERROR(VLOOKUP(U751,Catalogos!$F:$G,2,0),200),IFERROR(VLOOKUP(V751,Catalogos!$F:$G,2,0),200),IFERROR(VLOOKUP(W751,Catalogos!$F:$G,2,0),200)),Catalogos!$G$30:$H$57,2,0)</f>
        <v>#N/A</v>
      </c>
      <c r="O751" s="55" t="e">
        <f>VLOOKUP($F751,Catalogos!$A:$C,3,0)</f>
        <v>#N/A</v>
      </c>
      <c r="P751" s="14" t="e">
        <f t="shared" ref="P751:P814" si="40">+K751*D751</f>
        <v>#N/A</v>
      </c>
      <c r="Q751" s="20">
        <f t="shared" ref="Q751:Q814" si="41">+H751-A751</f>
        <v>0</v>
      </c>
      <c r="R751" s="20" t="e">
        <f t="shared" ref="R751:R814" si="42">+J751-A751</f>
        <v>#N/A</v>
      </c>
      <c r="S751" s="20" t="s">
        <v>194</v>
      </c>
      <c r="T751" s="67" t="e">
        <f>VLOOKUP($X751,Vector!$A:$I,6,0)</f>
        <v>#N/A</v>
      </c>
      <c r="U751" s="67" t="e">
        <f>VLOOKUP($X751,Vector!$A:$I,7,0)</f>
        <v>#N/A</v>
      </c>
      <c r="V751" s="67" t="e">
        <f>VLOOKUP($X751,Vector!$A:$I,8,0)</f>
        <v>#N/A</v>
      </c>
      <c r="W751" s="67" t="e">
        <f>VLOOKUP($X751,Vector!$A:$I,9,0)</f>
        <v>#N/A</v>
      </c>
      <c r="X751" s="13" t="str">
        <f t="shared" ref="X751:X814" si="43">E751&amp;F751&amp;G751</f>
        <v/>
      </c>
    </row>
    <row r="752" spans="10:24" x14ac:dyDescent="0.25">
      <c r="J752" s="59" t="e">
        <f>+VLOOKUP($X752,Vector!$A:$P,4,0)-$A752</f>
        <v>#N/A</v>
      </c>
      <c r="K752" s="59" t="e">
        <f>+VLOOKUP($X752,Vector!$A:$P,2,0)</f>
        <v>#N/A</v>
      </c>
      <c r="L752" s="59" t="e">
        <f>VLOOKUP(VLOOKUP($X752,Vector!$A:$P,5,0),Catalogos!K:L,2,0)</f>
        <v>#N/A</v>
      </c>
      <c r="M752" s="55" t="str">
        <f>IFERROR(VLOOKUP($F752,Catalogos!$A:$B,2,0),"VII")</f>
        <v>VII</v>
      </c>
      <c r="N752" s="58" t="e">
        <f>VLOOKUP(MIN(IFERROR(VLOOKUP(T752,Catalogos!$F:$G,2,0),200),IFERROR(VLOOKUP(U752,Catalogos!$F:$G,2,0),200),IFERROR(VLOOKUP(V752,Catalogos!$F:$G,2,0),200),IFERROR(VLOOKUP(W752,Catalogos!$F:$G,2,0),200)),Catalogos!$G$30:$H$57,2,0)</f>
        <v>#N/A</v>
      </c>
      <c r="O752" s="55" t="e">
        <f>VLOOKUP($F752,Catalogos!$A:$C,3,0)</f>
        <v>#N/A</v>
      </c>
      <c r="P752" s="14" t="e">
        <f t="shared" si="40"/>
        <v>#N/A</v>
      </c>
      <c r="Q752" s="20">
        <f t="shared" si="41"/>
        <v>0</v>
      </c>
      <c r="R752" s="20" t="e">
        <f t="shared" si="42"/>
        <v>#N/A</v>
      </c>
      <c r="S752" s="20" t="s">
        <v>194</v>
      </c>
      <c r="T752" s="67" t="e">
        <f>VLOOKUP($X752,Vector!$A:$I,6,0)</f>
        <v>#N/A</v>
      </c>
      <c r="U752" s="67" t="e">
        <f>VLOOKUP($X752,Vector!$A:$I,7,0)</f>
        <v>#N/A</v>
      </c>
      <c r="V752" s="67" t="e">
        <f>VLOOKUP($X752,Vector!$A:$I,8,0)</f>
        <v>#N/A</v>
      </c>
      <c r="W752" s="67" t="e">
        <f>VLOOKUP($X752,Vector!$A:$I,9,0)</f>
        <v>#N/A</v>
      </c>
      <c r="X752" s="13" t="str">
        <f t="shared" si="43"/>
        <v/>
      </c>
    </row>
    <row r="753" spans="10:24" x14ac:dyDescent="0.25">
      <c r="J753" s="59" t="e">
        <f>+VLOOKUP($X753,Vector!$A:$P,4,0)-$A753</f>
        <v>#N/A</v>
      </c>
      <c r="K753" s="59" t="e">
        <f>+VLOOKUP($X753,Vector!$A:$P,2,0)</f>
        <v>#N/A</v>
      </c>
      <c r="L753" s="59" t="e">
        <f>VLOOKUP(VLOOKUP($X753,Vector!$A:$P,5,0),Catalogos!K:L,2,0)</f>
        <v>#N/A</v>
      </c>
      <c r="M753" s="55" t="str">
        <f>IFERROR(VLOOKUP($F753,Catalogos!$A:$B,2,0),"VII")</f>
        <v>VII</v>
      </c>
      <c r="N753" s="58" t="e">
        <f>VLOOKUP(MIN(IFERROR(VLOOKUP(T753,Catalogos!$F:$G,2,0),200),IFERROR(VLOOKUP(U753,Catalogos!$F:$G,2,0),200),IFERROR(VLOOKUP(V753,Catalogos!$F:$G,2,0),200),IFERROR(VLOOKUP(W753,Catalogos!$F:$G,2,0),200)),Catalogos!$G$30:$H$57,2,0)</f>
        <v>#N/A</v>
      </c>
      <c r="O753" s="55" t="e">
        <f>VLOOKUP($F753,Catalogos!$A:$C,3,0)</f>
        <v>#N/A</v>
      </c>
      <c r="P753" s="14" t="e">
        <f t="shared" si="40"/>
        <v>#N/A</v>
      </c>
      <c r="Q753" s="20">
        <f t="shared" si="41"/>
        <v>0</v>
      </c>
      <c r="R753" s="20" t="e">
        <f t="shared" si="42"/>
        <v>#N/A</v>
      </c>
      <c r="S753" s="20" t="s">
        <v>194</v>
      </c>
      <c r="T753" s="67" t="e">
        <f>VLOOKUP($X753,Vector!$A:$I,6,0)</f>
        <v>#N/A</v>
      </c>
      <c r="U753" s="67" t="e">
        <f>VLOOKUP($X753,Vector!$A:$I,7,0)</f>
        <v>#N/A</v>
      </c>
      <c r="V753" s="67" t="e">
        <f>VLOOKUP($X753,Vector!$A:$I,8,0)</f>
        <v>#N/A</v>
      </c>
      <c r="W753" s="67" t="e">
        <f>VLOOKUP($X753,Vector!$A:$I,9,0)</f>
        <v>#N/A</v>
      </c>
      <c r="X753" s="13" t="str">
        <f t="shared" si="43"/>
        <v/>
      </c>
    </row>
    <row r="754" spans="10:24" x14ac:dyDescent="0.25">
      <c r="J754" s="59" t="e">
        <f>+VLOOKUP($X754,Vector!$A:$P,4,0)-$A754</f>
        <v>#N/A</v>
      </c>
      <c r="K754" s="59" t="e">
        <f>+VLOOKUP($X754,Vector!$A:$P,2,0)</f>
        <v>#N/A</v>
      </c>
      <c r="L754" s="59" t="e">
        <f>VLOOKUP(VLOOKUP($X754,Vector!$A:$P,5,0),Catalogos!K:L,2,0)</f>
        <v>#N/A</v>
      </c>
      <c r="M754" s="55" t="str">
        <f>IFERROR(VLOOKUP($F754,Catalogos!$A:$B,2,0),"VII")</f>
        <v>VII</v>
      </c>
      <c r="N754" s="58" t="e">
        <f>VLOOKUP(MIN(IFERROR(VLOOKUP(T754,Catalogos!$F:$G,2,0),200),IFERROR(VLOOKUP(U754,Catalogos!$F:$G,2,0),200),IFERROR(VLOOKUP(V754,Catalogos!$F:$G,2,0),200),IFERROR(VLOOKUP(W754,Catalogos!$F:$G,2,0),200)),Catalogos!$G$30:$H$57,2,0)</f>
        <v>#N/A</v>
      </c>
      <c r="O754" s="55" t="e">
        <f>VLOOKUP($F754,Catalogos!$A:$C,3,0)</f>
        <v>#N/A</v>
      </c>
      <c r="P754" s="14" t="e">
        <f t="shared" si="40"/>
        <v>#N/A</v>
      </c>
      <c r="Q754" s="20">
        <f t="shared" si="41"/>
        <v>0</v>
      </c>
      <c r="R754" s="20" t="e">
        <f t="shared" si="42"/>
        <v>#N/A</v>
      </c>
      <c r="S754" s="20" t="s">
        <v>194</v>
      </c>
      <c r="T754" s="67" t="e">
        <f>VLOOKUP($X754,Vector!$A:$I,6,0)</f>
        <v>#N/A</v>
      </c>
      <c r="U754" s="67" t="e">
        <f>VLOOKUP($X754,Vector!$A:$I,7,0)</f>
        <v>#N/A</v>
      </c>
      <c r="V754" s="67" t="e">
        <f>VLOOKUP($X754,Vector!$A:$I,8,0)</f>
        <v>#N/A</v>
      </c>
      <c r="W754" s="67" t="e">
        <f>VLOOKUP($X754,Vector!$A:$I,9,0)</f>
        <v>#N/A</v>
      </c>
      <c r="X754" s="13" t="str">
        <f t="shared" si="43"/>
        <v/>
      </c>
    </row>
    <row r="755" spans="10:24" x14ac:dyDescent="0.25">
      <c r="J755" s="59" t="e">
        <f>+VLOOKUP($X755,Vector!$A:$P,4,0)-$A755</f>
        <v>#N/A</v>
      </c>
      <c r="K755" s="59" t="e">
        <f>+VLOOKUP($X755,Vector!$A:$P,2,0)</f>
        <v>#N/A</v>
      </c>
      <c r="L755" s="59" t="e">
        <f>VLOOKUP(VLOOKUP($X755,Vector!$A:$P,5,0),Catalogos!K:L,2,0)</f>
        <v>#N/A</v>
      </c>
      <c r="M755" s="55" t="str">
        <f>IFERROR(VLOOKUP($F755,Catalogos!$A:$B,2,0),"VII")</f>
        <v>VII</v>
      </c>
      <c r="N755" s="58" t="e">
        <f>VLOOKUP(MIN(IFERROR(VLOOKUP(T755,Catalogos!$F:$G,2,0),200),IFERROR(VLOOKUP(U755,Catalogos!$F:$G,2,0),200),IFERROR(VLOOKUP(V755,Catalogos!$F:$G,2,0),200),IFERROR(VLOOKUP(W755,Catalogos!$F:$G,2,0),200)),Catalogos!$G$30:$H$57,2,0)</f>
        <v>#N/A</v>
      </c>
      <c r="O755" s="55" t="e">
        <f>VLOOKUP($F755,Catalogos!$A:$C,3,0)</f>
        <v>#N/A</v>
      </c>
      <c r="P755" s="14" t="e">
        <f t="shared" si="40"/>
        <v>#N/A</v>
      </c>
      <c r="Q755" s="20">
        <f t="shared" si="41"/>
        <v>0</v>
      </c>
      <c r="R755" s="20" t="e">
        <f t="shared" si="42"/>
        <v>#N/A</v>
      </c>
      <c r="S755" s="20" t="s">
        <v>194</v>
      </c>
      <c r="T755" s="67" t="e">
        <f>VLOOKUP($X755,Vector!$A:$I,6,0)</f>
        <v>#N/A</v>
      </c>
      <c r="U755" s="67" t="e">
        <f>VLOOKUP($X755,Vector!$A:$I,7,0)</f>
        <v>#N/A</v>
      </c>
      <c r="V755" s="67" t="e">
        <f>VLOOKUP($X755,Vector!$A:$I,8,0)</f>
        <v>#N/A</v>
      </c>
      <c r="W755" s="67" t="e">
        <f>VLOOKUP($X755,Vector!$A:$I,9,0)</f>
        <v>#N/A</v>
      </c>
      <c r="X755" s="13" t="str">
        <f t="shared" si="43"/>
        <v/>
      </c>
    </row>
    <row r="756" spans="10:24" x14ac:dyDescent="0.25">
      <c r="J756" s="59" t="e">
        <f>+VLOOKUP($X756,Vector!$A:$P,4,0)-$A756</f>
        <v>#N/A</v>
      </c>
      <c r="K756" s="59" t="e">
        <f>+VLOOKUP($X756,Vector!$A:$P,2,0)</f>
        <v>#N/A</v>
      </c>
      <c r="L756" s="59" t="e">
        <f>VLOOKUP(VLOOKUP($X756,Vector!$A:$P,5,0),Catalogos!K:L,2,0)</f>
        <v>#N/A</v>
      </c>
      <c r="M756" s="55" t="str">
        <f>IFERROR(VLOOKUP($F756,Catalogos!$A:$B,2,0),"VII")</f>
        <v>VII</v>
      </c>
      <c r="N756" s="58" t="e">
        <f>VLOOKUP(MIN(IFERROR(VLOOKUP(T756,Catalogos!$F:$G,2,0),200),IFERROR(VLOOKUP(U756,Catalogos!$F:$G,2,0),200),IFERROR(VLOOKUP(V756,Catalogos!$F:$G,2,0),200),IFERROR(VLOOKUP(W756,Catalogos!$F:$G,2,0),200)),Catalogos!$G$30:$H$57,2,0)</f>
        <v>#N/A</v>
      </c>
      <c r="O756" s="55" t="e">
        <f>VLOOKUP($F756,Catalogos!$A:$C,3,0)</f>
        <v>#N/A</v>
      </c>
      <c r="P756" s="14" t="e">
        <f t="shared" si="40"/>
        <v>#N/A</v>
      </c>
      <c r="Q756" s="20">
        <f t="shared" si="41"/>
        <v>0</v>
      </c>
      <c r="R756" s="20" t="e">
        <f t="shared" si="42"/>
        <v>#N/A</v>
      </c>
      <c r="S756" s="20" t="s">
        <v>194</v>
      </c>
      <c r="T756" s="67" t="e">
        <f>VLOOKUP($X756,Vector!$A:$I,6,0)</f>
        <v>#N/A</v>
      </c>
      <c r="U756" s="67" t="e">
        <f>VLOOKUP($X756,Vector!$A:$I,7,0)</f>
        <v>#N/A</v>
      </c>
      <c r="V756" s="67" t="e">
        <f>VLOOKUP($X756,Vector!$A:$I,8,0)</f>
        <v>#N/A</v>
      </c>
      <c r="W756" s="67" t="e">
        <f>VLOOKUP($X756,Vector!$A:$I,9,0)</f>
        <v>#N/A</v>
      </c>
      <c r="X756" s="13" t="str">
        <f t="shared" si="43"/>
        <v/>
      </c>
    </row>
    <row r="757" spans="10:24" x14ac:dyDescent="0.25">
      <c r="J757" s="59" t="e">
        <f>+VLOOKUP($X757,Vector!$A:$P,4,0)-$A757</f>
        <v>#N/A</v>
      </c>
      <c r="K757" s="59" t="e">
        <f>+VLOOKUP($X757,Vector!$A:$P,2,0)</f>
        <v>#N/A</v>
      </c>
      <c r="L757" s="59" t="e">
        <f>VLOOKUP(VLOOKUP($X757,Vector!$A:$P,5,0),Catalogos!K:L,2,0)</f>
        <v>#N/A</v>
      </c>
      <c r="M757" s="55" t="str">
        <f>IFERROR(VLOOKUP($F757,Catalogos!$A:$B,2,0),"VII")</f>
        <v>VII</v>
      </c>
      <c r="N757" s="58" t="e">
        <f>VLOOKUP(MIN(IFERROR(VLOOKUP(T757,Catalogos!$F:$G,2,0),200),IFERROR(VLOOKUP(U757,Catalogos!$F:$G,2,0),200),IFERROR(VLOOKUP(V757,Catalogos!$F:$G,2,0),200),IFERROR(VLOOKUP(W757,Catalogos!$F:$G,2,0),200)),Catalogos!$G$30:$H$57,2,0)</f>
        <v>#N/A</v>
      </c>
      <c r="O757" s="55" t="e">
        <f>VLOOKUP($F757,Catalogos!$A:$C,3,0)</f>
        <v>#N/A</v>
      </c>
      <c r="P757" s="14" t="e">
        <f t="shared" si="40"/>
        <v>#N/A</v>
      </c>
      <c r="Q757" s="20">
        <f t="shared" si="41"/>
        <v>0</v>
      </c>
      <c r="R757" s="20" t="e">
        <f t="shared" si="42"/>
        <v>#N/A</v>
      </c>
      <c r="S757" s="20" t="s">
        <v>194</v>
      </c>
      <c r="T757" s="67" t="e">
        <f>VLOOKUP($X757,Vector!$A:$I,6,0)</f>
        <v>#N/A</v>
      </c>
      <c r="U757" s="67" t="e">
        <f>VLOOKUP($X757,Vector!$A:$I,7,0)</f>
        <v>#N/A</v>
      </c>
      <c r="V757" s="67" t="e">
        <f>VLOOKUP($X757,Vector!$A:$I,8,0)</f>
        <v>#N/A</v>
      </c>
      <c r="W757" s="67" t="e">
        <f>VLOOKUP($X757,Vector!$A:$I,9,0)</f>
        <v>#N/A</v>
      </c>
      <c r="X757" s="13" t="str">
        <f t="shared" si="43"/>
        <v/>
      </c>
    </row>
    <row r="758" spans="10:24" x14ac:dyDescent="0.25">
      <c r="J758" s="59" t="e">
        <f>+VLOOKUP($X758,Vector!$A:$P,4,0)-$A758</f>
        <v>#N/A</v>
      </c>
      <c r="K758" s="59" t="e">
        <f>+VLOOKUP($X758,Vector!$A:$P,2,0)</f>
        <v>#N/A</v>
      </c>
      <c r="L758" s="59" t="e">
        <f>VLOOKUP(VLOOKUP($X758,Vector!$A:$P,5,0),Catalogos!K:L,2,0)</f>
        <v>#N/A</v>
      </c>
      <c r="M758" s="55" t="str">
        <f>IFERROR(VLOOKUP($F758,Catalogos!$A:$B,2,0),"VII")</f>
        <v>VII</v>
      </c>
      <c r="N758" s="58" t="e">
        <f>VLOOKUP(MIN(IFERROR(VLOOKUP(T758,Catalogos!$F:$G,2,0),200),IFERROR(VLOOKUP(U758,Catalogos!$F:$G,2,0),200),IFERROR(VLOOKUP(V758,Catalogos!$F:$G,2,0),200),IFERROR(VLOOKUP(W758,Catalogos!$F:$G,2,0),200)),Catalogos!$G$30:$H$57,2,0)</f>
        <v>#N/A</v>
      </c>
      <c r="O758" s="55" t="e">
        <f>VLOOKUP($F758,Catalogos!$A:$C,3,0)</f>
        <v>#N/A</v>
      </c>
      <c r="P758" s="14" t="e">
        <f t="shared" si="40"/>
        <v>#N/A</v>
      </c>
      <c r="Q758" s="20">
        <f t="shared" si="41"/>
        <v>0</v>
      </c>
      <c r="R758" s="20" t="e">
        <f t="shared" si="42"/>
        <v>#N/A</v>
      </c>
      <c r="S758" s="20" t="s">
        <v>194</v>
      </c>
      <c r="T758" s="67" t="e">
        <f>VLOOKUP($X758,Vector!$A:$I,6,0)</f>
        <v>#N/A</v>
      </c>
      <c r="U758" s="67" t="e">
        <f>VLOOKUP($X758,Vector!$A:$I,7,0)</f>
        <v>#N/A</v>
      </c>
      <c r="V758" s="67" t="e">
        <f>VLOOKUP($X758,Vector!$A:$I,8,0)</f>
        <v>#N/A</v>
      </c>
      <c r="W758" s="67" t="e">
        <f>VLOOKUP($X758,Vector!$A:$I,9,0)</f>
        <v>#N/A</v>
      </c>
      <c r="X758" s="13" t="str">
        <f t="shared" si="43"/>
        <v/>
      </c>
    </row>
    <row r="759" spans="10:24" x14ac:dyDescent="0.25">
      <c r="J759" s="59" t="e">
        <f>+VLOOKUP($X759,Vector!$A:$P,4,0)-$A759</f>
        <v>#N/A</v>
      </c>
      <c r="K759" s="59" t="e">
        <f>+VLOOKUP($X759,Vector!$A:$P,2,0)</f>
        <v>#N/A</v>
      </c>
      <c r="L759" s="59" t="e">
        <f>VLOOKUP(VLOOKUP($X759,Vector!$A:$P,5,0),Catalogos!K:L,2,0)</f>
        <v>#N/A</v>
      </c>
      <c r="M759" s="55" t="str">
        <f>IFERROR(VLOOKUP($F759,Catalogos!$A:$B,2,0),"VII")</f>
        <v>VII</v>
      </c>
      <c r="N759" s="58" t="e">
        <f>VLOOKUP(MIN(IFERROR(VLOOKUP(T759,Catalogos!$F:$G,2,0),200),IFERROR(VLOOKUP(U759,Catalogos!$F:$G,2,0),200),IFERROR(VLOOKUP(V759,Catalogos!$F:$G,2,0),200),IFERROR(VLOOKUP(W759,Catalogos!$F:$G,2,0),200)),Catalogos!$G$30:$H$57,2,0)</f>
        <v>#N/A</v>
      </c>
      <c r="O759" s="55" t="e">
        <f>VLOOKUP($F759,Catalogos!$A:$C,3,0)</f>
        <v>#N/A</v>
      </c>
      <c r="P759" s="14" t="e">
        <f t="shared" si="40"/>
        <v>#N/A</v>
      </c>
      <c r="Q759" s="20">
        <f t="shared" si="41"/>
        <v>0</v>
      </c>
      <c r="R759" s="20" t="e">
        <f t="shared" si="42"/>
        <v>#N/A</v>
      </c>
      <c r="S759" s="20" t="s">
        <v>194</v>
      </c>
      <c r="T759" s="67" t="e">
        <f>VLOOKUP($X759,Vector!$A:$I,6,0)</f>
        <v>#N/A</v>
      </c>
      <c r="U759" s="67" t="e">
        <f>VLOOKUP($X759,Vector!$A:$I,7,0)</f>
        <v>#N/A</v>
      </c>
      <c r="V759" s="67" t="e">
        <f>VLOOKUP($X759,Vector!$A:$I,8,0)</f>
        <v>#N/A</v>
      </c>
      <c r="W759" s="67" t="e">
        <f>VLOOKUP($X759,Vector!$A:$I,9,0)</f>
        <v>#N/A</v>
      </c>
      <c r="X759" s="13" t="str">
        <f t="shared" si="43"/>
        <v/>
      </c>
    </row>
    <row r="760" spans="10:24" x14ac:dyDescent="0.25">
      <c r="J760" s="59" t="e">
        <f>+VLOOKUP($X760,Vector!$A:$P,4,0)-$A760</f>
        <v>#N/A</v>
      </c>
      <c r="K760" s="59" t="e">
        <f>+VLOOKUP($X760,Vector!$A:$P,2,0)</f>
        <v>#N/A</v>
      </c>
      <c r="L760" s="59" t="e">
        <f>VLOOKUP(VLOOKUP($X760,Vector!$A:$P,5,0),Catalogos!K:L,2,0)</f>
        <v>#N/A</v>
      </c>
      <c r="M760" s="55" t="str">
        <f>IFERROR(VLOOKUP($F760,Catalogos!$A:$B,2,0),"VII")</f>
        <v>VII</v>
      </c>
      <c r="N760" s="58" t="e">
        <f>VLOOKUP(MIN(IFERROR(VLOOKUP(T760,Catalogos!$F:$G,2,0),200),IFERROR(VLOOKUP(U760,Catalogos!$F:$G,2,0),200),IFERROR(VLOOKUP(V760,Catalogos!$F:$G,2,0),200),IFERROR(VLOOKUP(W760,Catalogos!$F:$G,2,0),200)),Catalogos!$G$30:$H$57,2,0)</f>
        <v>#N/A</v>
      </c>
      <c r="O760" s="55" t="e">
        <f>VLOOKUP($F760,Catalogos!$A:$C,3,0)</f>
        <v>#N/A</v>
      </c>
      <c r="P760" s="14" t="e">
        <f t="shared" si="40"/>
        <v>#N/A</v>
      </c>
      <c r="Q760" s="20">
        <f t="shared" si="41"/>
        <v>0</v>
      </c>
      <c r="R760" s="20" t="e">
        <f t="shared" si="42"/>
        <v>#N/A</v>
      </c>
      <c r="S760" s="20" t="s">
        <v>194</v>
      </c>
      <c r="T760" s="67" t="e">
        <f>VLOOKUP($X760,Vector!$A:$I,6,0)</f>
        <v>#N/A</v>
      </c>
      <c r="U760" s="67" t="e">
        <f>VLOOKUP($X760,Vector!$A:$I,7,0)</f>
        <v>#N/A</v>
      </c>
      <c r="V760" s="67" t="e">
        <f>VLOOKUP($X760,Vector!$A:$I,8,0)</f>
        <v>#N/A</v>
      </c>
      <c r="W760" s="67" t="e">
        <f>VLOOKUP($X760,Vector!$A:$I,9,0)</f>
        <v>#N/A</v>
      </c>
      <c r="X760" s="13" t="str">
        <f t="shared" si="43"/>
        <v/>
      </c>
    </row>
    <row r="761" spans="10:24" x14ac:dyDescent="0.25">
      <c r="J761" s="59" t="e">
        <f>+VLOOKUP($X761,Vector!$A:$P,4,0)-$A761</f>
        <v>#N/A</v>
      </c>
      <c r="K761" s="59" t="e">
        <f>+VLOOKUP($X761,Vector!$A:$P,2,0)</f>
        <v>#N/A</v>
      </c>
      <c r="L761" s="59" t="e">
        <f>VLOOKUP(VLOOKUP($X761,Vector!$A:$P,5,0),Catalogos!K:L,2,0)</f>
        <v>#N/A</v>
      </c>
      <c r="M761" s="55" t="str">
        <f>IFERROR(VLOOKUP($F761,Catalogos!$A:$B,2,0),"VII")</f>
        <v>VII</v>
      </c>
      <c r="N761" s="58" t="e">
        <f>VLOOKUP(MIN(IFERROR(VLOOKUP(T761,Catalogos!$F:$G,2,0),200),IFERROR(VLOOKUP(U761,Catalogos!$F:$G,2,0),200),IFERROR(VLOOKUP(V761,Catalogos!$F:$G,2,0),200),IFERROR(VLOOKUP(W761,Catalogos!$F:$G,2,0),200)),Catalogos!$G$30:$H$57,2,0)</f>
        <v>#N/A</v>
      </c>
      <c r="O761" s="55" t="e">
        <f>VLOOKUP($F761,Catalogos!$A:$C,3,0)</f>
        <v>#N/A</v>
      </c>
      <c r="P761" s="14" t="e">
        <f t="shared" si="40"/>
        <v>#N/A</v>
      </c>
      <c r="Q761" s="20">
        <f t="shared" si="41"/>
        <v>0</v>
      </c>
      <c r="R761" s="20" t="e">
        <f t="shared" si="42"/>
        <v>#N/A</v>
      </c>
      <c r="S761" s="20" t="s">
        <v>194</v>
      </c>
      <c r="T761" s="67" t="e">
        <f>VLOOKUP($X761,Vector!$A:$I,6,0)</f>
        <v>#N/A</v>
      </c>
      <c r="U761" s="67" t="e">
        <f>VLOOKUP($X761,Vector!$A:$I,7,0)</f>
        <v>#N/A</v>
      </c>
      <c r="V761" s="67" t="e">
        <f>VLOOKUP($X761,Vector!$A:$I,8,0)</f>
        <v>#N/A</v>
      </c>
      <c r="W761" s="67" t="e">
        <f>VLOOKUP($X761,Vector!$A:$I,9,0)</f>
        <v>#N/A</v>
      </c>
      <c r="X761" s="13" t="str">
        <f t="shared" si="43"/>
        <v/>
      </c>
    </row>
    <row r="762" spans="10:24" x14ac:dyDescent="0.25">
      <c r="J762" s="59" t="e">
        <f>+VLOOKUP($X762,Vector!$A:$P,4,0)-$A762</f>
        <v>#N/A</v>
      </c>
      <c r="K762" s="59" t="e">
        <f>+VLOOKUP($X762,Vector!$A:$P,2,0)</f>
        <v>#N/A</v>
      </c>
      <c r="L762" s="59" t="e">
        <f>VLOOKUP(VLOOKUP($X762,Vector!$A:$P,5,0),Catalogos!K:L,2,0)</f>
        <v>#N/A</v>
      </c>
      <c r="M762" s="55" t="str">
        <f>IFERROR(VLOOKUP($F762,Catalogos!$A:$B,2,0),"VII")</f>
        <v>VII</v>
      </c>
      <c r="N762" s="58" t="e">
        <f>VLOOKUP(MIN(IFERROR(VLOOKUP(T762,Catalogos!$F:$G,2,0),200),IFERROR(VLOOKUP(U762,Catalogos!$F:$G,2,0),200),IFERROR(VLOOKUP(V762,Catalogos!$F:$G,2,0),200),IFERROR(VLOOKUP(W762,Catalogos!$F:$G,2,0),200)),Catalogos!$G$30:$H$57,2,0)</f>
        <v>#N/A</v>
      </c>
      <c r="O762" s="55" t="e">
        <f>VLOOKUP($F762,Catalogos!$A:$C,3,0)</f>
        <v>#N/A</v>
      </c>
      <c r="P762" s="14" t="e">
        <f t="shared" si="40"/>
        <v>#N/A</v>
      </c>
      <c r="Q762" s="20">
        <f t="shared" si="41"/>
        <v>0</v>
      </c>
      <c r="R762" s="20" t="e">
        <f t="shared" si="42"/>
        <v>#N/A</v>
      </c>
      <c r="S762" s="20" t="s">
        <v>194</v>
      </c>
      <c r="T762" s="67" t="e">
        <f>VLOOKUP($X762,Vector!$A:$I,6,0)</f>
        <v>#N/A</v>
      </c>
      <c r="U762" s="67" t="e">
        <f>VLOOKUP($X762,Vector!$A:$I,7,0)</f>
        <v>#N/A</v>
      </c>
      <c r="V762" s="67" t="e">
        <f>VLOOKUP($X762,Vector!$A:$I,8,0)</f>
        <v>#N/A</v>
      </c>
      <c r="W762" s="67" t="e">
        <f>VLOOKUP($X762,Vector!$A:$I,9,0)</f>
        <v>#N/A</v>
      </c>
      <c r="X762" s="13" t="str">
        <f t="shared" si="43"/>
        <v/>
      </c>
    </row>
    <row r="763" spans="10:24" x14ac:dyDescent="0.25">
      <c r="J763" s="59" t="e">
        <f>+VLOOKUP($X763,Vector!$A:$P,4,0)-$A763</f>
        <v>#N/A</v>
      </c>
      <c r="K763" s="59" t="e">
        <f>+VLOOKUP($X763,Vector!$A:$P,2,0)</f>
        <v>#N/A</v>
      </c>
      <c r="L763" s="59" t="e">
        <f>VLOOKUP(VLOOKUP($X763,Vector!$A:$P,5,0),Catalogos!K:L,2,0)</f>
        <v>#N/A</v>
      </c>
      <c r="M763" s="55" t="str">
        <f>IFERROR(VLOOKUP($F763,Catalogos!$A:$B,2,0),"VII")</f>
        <v>VII</v>
      </c>
      <c r="N763" s="58" t="e">
        <f>VLOOKUP(MIN(IFERROR(VLOOKUP(T763,Catalogos!$F:$G,2,0),200),IFERROR(VLOOKUP(U763,Catalogos!$F:$G,2,0),200),IFERROR(VLOOKUP(V763,Catalogos!$F:$G,2,0),200),IFERROR(VLOOKUP(W763,Catalogos!$F:$G,2,0),200)),Catalogos!$G$30:$H$57,2,0)</f>
        <v>#N/A</v>
      </c>
      <c r="O763" s="55" t="e">
        <f>VLOOKUP($F763,Catalogos!$A:$C,3,0)</f>
        <v>#N/A</v>
      </c>
      <c r="P763" s="14" t="e">
        <f t="shared" si="40"/>
        <v>#N/A</v>
      </c>
      <c r="Q763" s="20">
        <f t="shared" si="41"/>
        <v>0</v>
      </c>
      <c r="R763" s="20" t="e">
        <f t="shared" si="42"/>
        <v>#N/A</v>
      </c>
      <c r="S763" s="20" t="s">
        <v>194</v>
      </c>
      <c r="T763" s="67" t="e">
        <f>VLOOKUP($X763,Vector!$A:$I,6,0)</f>
        <v>#N/A</v>
      </c>
      <c r="U763" s="67" t="e">
        <f>VLOOKUP($X763,Vector!$A:$I,7,0)</f>
        <v>#N/A</v>
      </c>
      <c r="V763" s="67" t="e">
        <f>VLOOKUP($X763,Vector!$A:$I,8,0)</f>
        <v>#N/A</v>
      </c>
      <c r="W763" s="67" t="e">
        <f>VLOOKUP($X763,Vector!$A:$I,9,0)</f>
        <v>#N/A</v>
      </c>
      <c r="X763" s="13" t="str">
        <f t="shared" si="43"/>
        <v/>
      </c>
    </row>
    <row r="764" spans="10:24" x14ac:dyDescent="0.25">
      <c r="J764" s="59" t="e">
        <f>+VLOOKUP($X764,Vector!$A:$P,4,0)-$A764</f>
        <v>#N/A</v>
      </c>
      <c r="K764" s="59" t="e">
        <f>+VLOOKUP($X764,Vector!$A:$P,2,0)</f>
        <v>#N/A</v>
      </c>
      <c r="L764" s="59" t="e">
        <f>VLOOKUP(VLOOKUP($X764,Vector!$A:$P,5,0),Catalogos!K:L,2,0)</f>
        <v>#N/A</v>
      </c>
      <c r="M764" s="55" t="str">
        <f>IFERROR(VLOOKUP($F764,Catalogos!$A:$B,2,0),"VII")</f>
        <v>VII</v>
      </c>
      <c r="N764" s="58" t="e">
        <f>VLOOKUP(MIN(IFERROR(VLOOKUP(T764,Catalogos!$F:$G,2,0),200),IFERROR(VLOOKUP(U764,Catalogos!$F:$G,2,0),200),IFERROR(VLOOKUP(V764,Catalogos!$F:$G,2,0),200),IFERROR(VLOOKUP(W764,Catalogos!$F:$G,2,0),200)),Catalogos!$G$30:$H$57,2,0)</f>
        <v>#N/A</v>
      </c>
      <c r="O764" s="55" t="e">
        <f>VLOOKUP($F764,Catalogos!$A:$C,3,0)</f>
        <v>#N/A</v>
      </c>
      <c r="P764" s="14" t="e">
        <f t="shared" si="40"/>
        <v>#N/A</v>
      </c>
      <c r="Q764" s="20">
        <f t="shared" si="41"/>
        <v>0</v>
      </c>
      <c r="R764" s="20" t="e">
        <f t="shared" si="42"/>
        <v>#N/A</v>
      </c>
      <c r="S764" s="20" t="s">
        <v>194</v>
      </c>
      <c r="T764" s="67" t="e">
        <f>VLOOKUP($X764,Vector!$A:$I,6,0)</f>
        <v>#N/A</v>
      </c>
      <c r="U764" s="67" t="e">
        <f>VLOOKUP($X764,Vector!$A:$I,7,0)</f>
        <v>#N/A</v>
      </c>
      <c r="V764" s="67" t="e">
        <f>VLOOKUP($X764,Vector!$A:$I,8,0)</f>
        <v>#N/A</v>
      </c>
      <c r="W764" s="67" t="e">
        <f>VLOOKUP($X764,Vector!$A:$I,9,0)</f>
        <v>#N/A</v>
      </c>
      <c r="X764" s="13" t="str">
        <f t="shared" si="43"/>
        <v/>
      </c>
    </row>
    <row r="765" spans="10:24" x14ac:dyDescent="0.25">
      <c r="J765" s="59" t="e">
        <f>+VLOOKUP($X765,Vector!$A:$P,4,0)-$A765</f>
        <v>#N/A</v>
      </c>
      <c r="K765" s="59" t="e">
        <f>+VLOOKUP($X765,Vector!$A:$P,2,0)</f>
        <v>#N/A</v>
      </c>
      <c r="L765" s="59" t="e">
        <f>VLOOKUP(VLOOKUP($X765,Vector!$A:$P,5,0),Catalogos!K:L,2,0)</f>
        <v>#N/A</v>
      </c>
      <c r="M765" s="55" t="str">
        <f>IFERROR(VLOOKUP($F765,Catalogos!$A:$B,2,0),"VII")</f>
        <v>VII</v>
      </c>
      <c r="N765" s="58" t="e">
        <f>VLOOKUP(MIN(IFERROR(VLOOKUP(T765,Catalogos!$F:$G,2,0),200),IFERROR(VLOOKUP(U765,Catalogos!$F:$G,2,0),200),IFERROR(VLOOKUP(V765,Catalogos!$F:$G,2,0),200),IFERROR(VLOOKUP(W765,Catalogos!$F:$G,2,0),200)),Catalogos!$G$30:$H$57,2,0)</f>
        <v>#N/A</v>
      </c>
      <c r="O765" s="55" t="e">
        <f>VLOOKUP($F765,Catalogos!$A:$C,3,0)</f>
        <v>#N/A</v>
      </c>
      <c r="P765" s="14" t="e">
        <f t="shared" si="40"/>
        <v>#N/A</v>
      </c>
      <c r="Q765" s="20">
        <f t="shared" si="41"/>
        <v>0</v>
      </c>
      <c r="R765" s="20" t="e">
        <f t="shared" si="42"/>
        <v>#N/A</v>
      </c>
      <c r="S765" s="20" t="s">
        <v>194</v>
      </c>
      <c r="T765" s="67" t="e">
        <f>VLOOKUP($X765,Vector!$A:$I,6,0)</f>
        <v>#N/A</v>
      </c>
      <c r="U765" s="67" t="e">
        <f>VLOOKUP($X765,Vector!$A:$I,7,0)</f>
        <v>#N/A</v>
      </c>
      <c r="V765" s="67" t="e">
        <f>VLOOKUP($X765,Vector!$A:$I,8,0)</f>
        <v>#N/A</v>
      </c>
      <c r="W765" s="67" t="e">
        <f>VLOOKUP($X765,Vector!$A:$I,9,0)</f>
        <v>#N/A</v>
      </c>
      <c r="X765" s="13" t="str">
        <f t="shared" si="43"/>
        <v/>
      </c>
    </row>
    <row r="766" spans="10:24" x14ac:dyDescent="0.25">
      <c r="J766" s="59" t="e">
        <f>+VLOOKUP($X766,Vector!$A:$P,4,0)-$A766</f>
        <v>#N/A</v>
      </c>
      <c r="K766" s="59" t="e">
        <f>+VLOOKUP($X766,Vector!$A:$P,2,0)</f>
        <v>#N/A</v>
      </c>
      <c r="L766" s="59" t="e">
        <f>VLOOKUP(VLOOKUP($X766,Vector!$A:$P,5,0),Catalogos!K:L,2,0)</f>
        <v>#N/A</v>
      </c>
      <c r="M766" s="55" t="str">
        <f>IFERROR(VLOOKUP($F766,Catalogos!$A:$B,2,0),"VII")</f>
        <v>VII</v>
      </c>
      <c r="N766" s="58" t="e">
        <f>VLOOKUP(MIN(IFERROR(VLOOKUP(T766,Catalogos!$F:$G,2,0),200),IFERROR(VLOOKUP(U766,Catalogos!$F:$G,2,0),200),IFERROR(VLOOKUP(V766,Catalogos!$F:$G,2,0),200),IFERROR(VLOOKUP(W766,Catalogos!$F:$G,2,0),200)),Catalogos!$G$30:$H$57,2,0)</f>
        <v>#N/A</v>
      </c>
      <c r="O766" s="55" t="e">
        <f>VLOOKUP($F766,Catalogos!$A:$C,3,0)</f>
        <v>#N/A</v>
      </c>
      <c r="P766" s="14" t="e">
        <f t="shared" si="40"/>
        <v>#N/A</v>
      </c>
      <c r="Q766" s="20">
        <f t="shared" si="41"/>
        <v>0</v>
      </c>
      <c r="R766" s="20" t="e">
        <f t="shared" si="42"/>
        <v>#N/A</v>
      </c>
      <c r="S766" s="20" t="s">
        <v>194</v>
      </c>
      <c r="T766" s="67" t="e">
        <f>VLOOKUP($X766,Vector!$A:$I,6,0)</f>
        <v>#N/A</v>
      </c>
      <c r="U766" s="67" t="e">
        <f>VLOOKUP($X766,Vector!$A:$I,7,0)</f>
        <v>#N/A</v>
      </c>
      <c r="V766" s="67" t="e">
        <f>VLOOKUP($X766,Vector!$A:$I,8,0)</f>
        <v>#N/A</v>
      </c>
      <c r="W766" s="67" t="e">
        <f>VLOOKUP($X766,Vector!$A:$I,9,0)</f>
        <v>#N/A</v>
      </c>
      <c r="X766" s="13" t="str">
        <f t="shared" si="43"/>
        <v/>
      </c>
    </row>
    <row r="767" spans="10:24" x14ac:dyDescent="0.25">
      <c r="J767" s="59" t="e">
        <f>+VLOOKUP($X767,Vector!$A:$P,4,0)-$A767</f>
        <v>#N/A</v>
      </c>
      <c r="K767" s="59" t="e">
        <f>+VLOOKUP($X767,Vector!$A:$P,2,0)</f>
        <v>#N/A</v>
      </c>
      <c r="L767" s="59" t="e">
        <f>VLOOKUP(VLOOKUP($X767,Vector!$A:$P,5,0),Catalogos!K:L,2,0)</f>
        <v>#N/A</v>
      </c>
      <c r="M767" s="55" t="str">
        <f>IFERROR(VLOOKUP($F767,Catalogos!$A:$B,2,0),"VII")</f>
        <v>VII</v>
      </c>
      <c r="N767" s="58" t="e">
        <f>VLOOKUP(MIN(IFERROR(VLOOKUP(T767,Catalogos!$F:$G,2,0),200),IFERROR(VLOOKUP(U767,Catalogos!$F:$G,2,0),200),IFERROR(VLOOKUP(V767,Catalogos!$F:$G,2,0),200),IFERROR(VLOOKUP(W767,Catalogos!$F:$G,2,0),200)),Catalogos!$G$30:$H$57,2,0)</f>
        <v>#N/A</v>
      </c>
      <c r="O767" s="55" t="e">
        <f>VLOOKUP($F767,Catalogos!$A:$C,3,0)</f>
        <v>#N/A</v>
      </c>
      <c r="P767" s="14" t="e">
        <f t="shared" si="40"/>
        <v>#N/A</v>
      </c>
      <c r="Q767" s="20">
        <f t="shared" si="41"/>
        <v>0</v>
      </c>
      <c r="R767" s="20" t="e">
        <f t="shared" si="42"/>
        <v>#N/A</v>
      </c>
      <c r="S767" s="20" t="s">
        <v>194</v>
      </c>
      <c r="T767" s="67" t="e">
        <f>VLOOKUP($X767,Vector!$A:$I,6,0)</f>
        <v>#N/A</v>
      </c>
      <c r="U767" s="67" t="e">
        <f>VLOOKUP($X767,Vector!$A:$I,7,0)</f>
        <v>#N/A</v>
      </c>
      <c r="V767" s="67" t="e">
        <f>VLOOKUP($X767,Vector!$A:$I,8,0)</f>
        <v>#N/A</v>
      </c>
      <c r="W767" s="67" t="e">
        <f>VLOOKUP($X767,Vector!$A:$I,9,0)</f>
        <v>#N/A</v>
      </c>
      <c r="X767" s="13" t="str">
        <f t="shared" si="43"/>
        <v/>
      </c>
    </row>
    <row r="768" spans="10:24" x14ac:dyDescent="0.25">
      <c r="J768" s="59" t="e">
        <f>+VLOOKUP($X768,Vector!$A:$P,4,0)-$A768</f>
        <v>#N/A</v>
      </c>
      <c r="K768" s="59" t="e">
        <f>+VLOOKUP($X768,Vector!$A:$P,2,0)</f>
        <v>#N/A</v>
      </c>
      <c r="L768" s="59" t="e">
        <f>VLOOKUP(VLOOKUP($X768,Vector!$A:$P,5,0),Catalogos!K:L,2,0)</f>
        <v>#N/A</v>
      </c>
      <c r="M768" s="55" t="str">
        <f>IFERROR(VLOOKUP($F768,Catalogos!$A:$B,2,0),"VII")</f>
        <v>VII</v>
      </c>
      <c r="N768" s="58" t="e">
        <f>VLOOKUP(MIN(IFERROR(VLOOKUP(T768,Catalogos!$F:$G,2,0),200),IFERROR(VLOOKUP(U768,Catalogos!$F:$G,2,0),200),IFERROR(VLOOKUP(V768,Catalogos!$F:$G,2,0),200),IFERROR(VLOOKUP(W768,Catalogos!$F:$G,2,0),200)),Catalogos!$G$30:$H$57,2,0)</f>
        <v>#N/A</v>
      </c>
      <c r="O768" s="55" t="e">
        <f>VLOOKUP($F768,Catalogos!$A:$C,3,0)</f>
        <v>#N/A</v>
      </c>
      <c r="P768" s="14" t="e">
        <f t="shared" si="40"/>
        <v>#N/A</v>
      </c>
      <c r="Q768" s="20">
        <f t="shared" si="41"/>
        <v>0</v>
      </c>
      <c r="R768" s="20" t="e">
        <f t="shared" si="42"/>
        <v>#N/A</v>
      </c>
      <c r="S768" s="20" t="s">
        <v>194</v>
      </c>
      <c r="T768" s="67" t="e">
        <f>VLOOKUP($X768,Vector!$A:$I,6,0)</f>
        <v>#N/A</v>
      </c>
      <c r="U768" s="67" t="e">
        <f>VLOOKUP($X768,Vector!$A:$I,7,0)</f>
        <v>#N/A</v>
      </c>
      <c r="V768" s="67" t="e">
        <f>VLOOKUP($X768,Vector!$A:$I,8,0)</f>
        <v>#N/A</v>
      </c>
      <c r="W768" s="67" t="e">
        <f>VLOOKUP($X768,Vector!$A:$I,9,0)</f>
        <v>#N/A</v>
      </c>
      <c r="X768" s="13" t="str">
        <f t="shared" si="43"/>
        <v/>
      </c>
    </row>
    <row r="769" spans="10:24" x14ac:dyDescent="0.25">
      <c r="J769" s="59" t="e">
        <f>+VLOOKUP($X769,Vector!$A:$P,4,0)-$A769</f>
        <v>#N/A</v>
      </c>
      <c r="K769" s="59" t="e">
        <f>+VLOOKUP($X769,Vector!$A:$P,2,0)</f>
        <v>#N/A</v>
      </c>
      <c r="L769" s="59" t="e">
        <f>VLOOKUP(VLOOKUP($X769,Vector!$A:$P,5,0),Catalogos!K:L,2,0)</f>
        <v>#N/A</v>
      </c>
      <c r="M769" s="55" t="str">
        <f>IFERROR(VLOOKUP($F769,Catalogos!$A:$B,2,0),"VII")</f>
        <v>VII</v>
      </c>
      <c r="N769" s="58" t="e">
        <f>VLOOKUP(MIN(IFERROR(VLOOKUP(T769,Catalogos!$F:$G,2,0),200),IFERROR(VLOOKUP(U769,Catalogos!$F:$G,2,0),200),IFERROR(VLOOKUP(V769,Catalogos!$F:$G,2,0),200),IFERROR(VLOOKUP(W769,Catalogos!$F:$G,2,0),200)),Catalogos!$G$30:$H$57,2,0)</f>
        <v>#N/A</v>
      </c>
      <c r="O769" s="55" t="e">
        <f>VLOOKUP($F769,Catalogos!$A:$C,3,0)</f>
        <v>#N/A</v>
      </c>
      <c r="P769" s="14" t="e">
        <f t="shared" si="40"/>
        <v>#N/A</v>
      </c>
      <c r="Q769" s="20">
        <f t="shared" si="41"/>
        <v>0</v>
      </c>
      <c r="R769" s="20" t="e">
        <f t="shared" si="42"/>
        <v>#N/A</v>
      </c>
      <c r="S769" s="20" t="s">
        <v>194</v>
      </c>
      <c r="T769" s="67" t="e">
        <f>VLOOKUP($X769,Vector!$A:$I,6,0)</f>
        <v>#N/A</v>
      </c>
      <c r="U769" s="67" t="e">
        <f>VLOOKUP($X769,Vector!$A:$I,7,0)</f>
        <v>#N/A</v>
      </c>
      <c r="V769" s="67" t="e">
        <f>VLOOKUP($X769,Vector!$A:$I,8,0)</f>
        <v>#N/A</v>
      </c>
      <c r="W769" s="67" t="e">
        <f>VLOOKUP($X769,Vector!$A:$I,9,0)</f>
        <v>#N/A</v>
      </c>
      <c r="X769" s="13" t="str">
        <f t="shared" si="43"/>
        <v/>
      </c>
    </row>
    <row r="770" spans="10:24" x14ac:dyDescent="0.25">
      <c r="J770" s="59" t="e">
        <f>+VLOOKUP($X770,Vector!$A:$P,4,0)-$A770</f>
        <v>#N/A</v>
      </c>
      <c r="K770" s="59" t="e">
        <f>+VLOOKUP($X770,Vector!$A:$P,2,0)</f>
        <v>#N/A</v>
      </c>
      <c r="L770" s="59" t="e">
        <f>VLOOKUP(VLOOKUP($X770,Vector!$A:$P,5,0),Catalogos!K:L,2,0)</f>
        <v>#N/A</v>
      </c>
      <c r="M770" s="55" t="str">
        <f>IFERROR(VLOOKUP($F770,Catalogos!$A:$B,2,0),"VII")</f>
        <v>VII</v>
      </c>
      <c r="N770" s="58" t="e">
        <f>VLOOKUP(MIN(IFERROR(VLOOKUP(T770,Catalogos!$F:$G,2,0),200),IFERROR(VLOOKUP(U770,Catalogos!$F:$G,2,0),200),IFERROR(VLOOKUP(V770,Catalogos!$F:$G,2,0),200),IFERROR(VLOOKUP(W770,Catalogos!$F:$G,2,0),200)),Catalogos!$G$30:$H$57,2,0)</f>
        <v>#N/A</v>
      </c>
      <c r="O770" s="55" t="e">
        <f>VLOOKUP($F770,Catalogos!$A:$C,3,0)</f>
        <v>#N/A</v>
      </c>
      <c r="P770" s="14" t="e">
        <f t="shared" si="40"/>
        <v>#N/A</v>
      </c>
      <c r="Q770" s="20">
        <f t="shared" si="41"/>
        <v>0</v>
      </c>
      <c r="R770" s="20" t="e">
        <f t="shared" si="42"/>
        <v>#N/A</v>
      </c>
      <c r="S770" s="20" t="s">
        <v>194</v>
      </c>
      <c r="T770" s="67" t="e">
        <f>VLOOKUP($X770,Vector!$A:$I,6,0)</f>
        <v>#N/A</v>
      </c>
      <c r="U770" s="67" t="e">
        <f>VLOOKUP($X770,Vector!$A:$I,7,0)</f>
        <v>#N/A</v>
      </c>
      <c r="V770" s="67" t="e">
        <f>VLOOKUP($X770,Vector!$A:$I,8,0)</f>
        <v>#N/A</v>
      </c>
      <c r="W770" s="67" t="e">
        <f>VLOOKUP($X770,Vector!$A:$I,9,0)</f>
        <v>#N/A</v>
      </c>
      <c r="X770" s="13" t="str">
        <f t="shared" si="43"/>
        <v/>
      </c>
    </row>
    <row r="771" spans="10:24" x14ac:dyDescent="0.25">
      <c r="J771" s="59" t="e">
        <f>+VLOOKUP($X771,Vector!$A:$P,4,0)-$A771</f>
        <v>#N/A</v>
      </c>
      <c r="K771" s="59" t="e">
        <f>+VLOOKUP($X771,Vector!$A:$P,2,0)</f>
        <v>#N/A</v>
      </c>
      <c r="L771" s="59" t="e">
        <f>VLOOKUP(VLOOKUP($X771,Vector!$A:$P,5,0),Catalogos!K:L,2,0)</f>
        <v>#N/A</v>
      </c>
      <c r="M771" s="55" t="str">
        <f>IFERROR(VLOOKUP($F771,Catalogos!$A:$B,2,0),"VII")</f>
        <v>VII</v>
      </c>
      <c r="N771" s="58" t="e">
        <f>VLOOKUP(MIN(IFERROR(VLOOKUP(T771,Catalogos!$F:$G,2,0),200),IFERROR(VLOOKUP(U771,Catalogos!$F:$G,2,0),200),IFERROR(VLOOKUP(V771,Catalogos!$F:$G,2,0),200),IFERROR(VLOOKUP(W771,Catalogos!$F:$G,2,0),200)),Catalogos!$G$30:$H$57,2,0)</f>
        <v>#N/A</v>
      </c>
      <c r="O771" s="55" t="e">
        <f>VLOOKUP($F771,Catalogos!$A:$C,3,0)</f>
        <v>#N/A</v>
      </c>
      <c r="P771" s="14" t="e">
        <f t="shared" si="40"/>
        <v>#N/A</v>
      </c>
      <c r="Q771" s="20">
        <f t="shared" si="41"/>
        <v>0</v>
      </c>
      <c r="R771" s="20" t="e">
        <f t="shared" si="42"/>
        <v>#N/A</v>
      </c>
      <c r="S771" s="20" t="s">
        <v>194</v>
      </c>
      <c r="T771" s="67" t="e">
        <f>VLOOKUP($X771,Vector!$A:$I,6,0)</f>
        <v>#N/A</v>
      </c>
      <c r="U771" s="67" t="e">
        <f>VLOOKUP($X771,Vector!$A:$I,7,0)</f>
        <v>#N/A</v>
      </c>
      <c r="V771" s="67" t="e">
        <f>VLOOKUP($X771,Vector!$A:$I,8,0)</f>
        <v>#N/A</v>
      </c>
      <c r="W771" s="67" t="e">
        <f>VLOOKUP($X771,Vector!$A:$I,9,0)</f>
        <v>#N/A</v>
      </c>
      <c r="X771" s="13" t="str">
        <f t="shared" si="43"/>
        <v/>
      </c>
    </row>
    <row r="772" spans="10:24" x14ac:dyDescent="0.25">
      <c r="J772" s="59" t="e">
        <f>+VLOOKUP($X772,Vector!$A:$P,4,0)-$A772</f>
        <v>#N/A</v>
      </c>
      <c r="K772" s="59" t="e">
        <f>+VLOOKUP($X772,Vector!$A:$P,2,0)</f>
        <v>#N/A</v>
      </c>
      <c r="L772" s="59" t="e">
        <f>VLOOKUP(VLOOKUP($X772,Vector!$A:$P,5,0),Catalogos!K:L,2,0)</f>
        <v>#N/A</v>
      </c>
      <c r="M772" s="55" t="str">
        <f>IFERROR(VLOOKUP($F772,Catalogos!$A:$B,2,0),"VII")</f>
        <v>VII</v>
      </c>
      <c r="N772" s="58" t="e">
        <f>VLOOKUP(MIN(IFERROR(VLOOKUP(T772,Catalogos!$F:$G,2,0),200),IFERROR(VLOOKUP(U772,Catalogos!$F:$G,2,0),200),IFERROR(VLOOKUP(V772,Catalogos!$F:$G,2,0),200),IFERROR(VLOOKUP(W772,Catalogos!$F:$G,2,0),200)),Catalogos!$G$30:$H$57,2,0)</f>
        <v>#N/A</v>
      </c>
      <c r="O772" s="55" t="e">
        <f>VLOOKUP($F772,Catalogos!$A:$C,3,0)</f>
        <v>#N/A</v>
      </c>
      <c r="P772" s="14" t="e">
        <f t="shared" si="40"/>
        <v>#N/A</v>
      </c>
      <c r="Q772" s="20">
        <f t="shared" si="41"/>
        <v>0</v>
      </c>
      <c r="R772" s="20" t="e">
        <f t="shared" si="42"/>
        <v>#N/A</v>
      </c>
      <c r="S772" s="20" t="s">
        <v>194</v>
      </c>
      <c r="T772" s="67" t="e">
        <f>VLOOKUP($X772,Vector!$A:$I,6,0)</f>
        <v>#N/A</v>
      </c>
      <c r="U772" s="67" t="e">
        <f>VLOOKUP($X772,Vector!$A:$I,7,0)</f>
        <v>#N/A</v>
      </c>
      <c r="V772" s="67" t="e">
        <f>VLOOKUP($X772,Vector!$A:$I,8,0)</f>
        <v>#N/A</v>
      </c>
      <c r="W772" s="67" t="e">
        <f>VLOOKUP($X772,Vector!$A:$I,9,0)</f>
        <v>#N/A</v>
      </c>
      <c r="X772" s="13" t="str">
        <f t="shared" si="43"/>
        <v/>
      </c>
    </row>
    <row r="773" spans="10:24" x14ac:dyDescent="0.25">
      <c r="J773" s="59" t="e">
        <f>+VLOOKUP($X773,Vector!$A:$P,4,0)-$A773</f>
        <v>#N/A</v>
      </c>
      <c r="K773" s="59" t="e">
        <f>+VLOOKUP($X773,Vector!$A:$P,2,0)</f>
        <v>#N/A</v>
      </c>
      <c r="L773" s="59" t="e">
        <f>VLOOKUP(VLOOKUP($X773,Vector!$A:$P,5,0),Catalogos!K:L,2,0)</f>
        <v>#N/A</v>
      </c>
      <c r="M773" s="55" t="str">
        <f>IFERROR(VLOOKUP($F773,Catalogos!$A:$B,2,0),"VII")</f>
        <v>VII</v>
      </c>
      <c r="N773" s="58" t="e">
        <f>VLOOKUP(MIN(IFERROR(VLOOKUP(T773,Catalogos!$F:$G,2,0),200),IFERROR(VLOOKUP(U773,Catalogos!$F:$G,2,0),200),IFERROR(VLOOKUP(V773,Catalogos!$F:$G,2,0),200),IFERROR(VLOOKUP(W773,Catalogos!$F:$G,2,0),200)),Catalogos!$G$30:$H$57,2,0)</f>
        <v>#N/A</v>
      </c>
      <c r="O773" s="55" t="e">
        <f>VLOOKUP($F773,Catalogos!$A:$C,3,0)</f>
        <v>#N/A</v>
      </c>
      <c r="P773" s="14" t="e">
        <f t="shared" si="40"/>
        <v>#N/A</v>
      </c>
      <c r="Q773" s="20">
        <f t="shared" si="41"/>
        <v>0</v>
      </c>
      <c r="R773" s="20" t="e">
        <f t="shared" si="42"/>
        <v>#N/A</v>
      </c>
      <c r="S773" s="20" t="s">
        <v>194</v>
      </c>
      <c r="T773" s="67" t="e">
        <f>VLOOKUP($X773,Vector!$A:$I,6,0)</f>
        <v>#N/A</v>
      </c>
      <c r="U773" s="67" t="e">
        <f>VLOOKUP($X773,Vector!$A:$I,7,0)</f>
        <v>#N/A</v>
      </c>
      <c r="V773" s="67" t="e">
        <f>VLOOKUP($X773,Vector!$A:$I,8,0)</f>
        <v>#N/A</v>
      </c>
      <c r="W773" s="67" t="e">
        <f>VLOOKUP($X773,Vector!$A:$I,9,0)</f>
        <v>#N/A</v>
      </c>
      <c r="X773" s="13" t="str">
        <f t="shared" si="43"/>
        <v/>
      </c>
    </row>
    <row r="774" spans="10:24" x14ac:dyDescent="0.25">
      <c r="J774" s="59" t="e">
        <f>+VLOOKUP($X774,Vector!$A:$P,4,0)-$A774</f>
        <v>#N/A</v>
      </c>
      <c r="K774" s="59" t="e">
        <f>+VLOOKUP($X774,Vector!$A:$P,2,0)</f>
        <v>#N/A</v>
      </c>
      <c r="L774" s="59" t="e">
        <f>VLOOKUP(VLOOKUP($X774,Vector!$A:$P,5,0),Catalogos!K:L,2,0)</f>
        <v>#N/A</v>
      </c>
      <c r="M774" s="55" t="str">
        <f>IFERROR(VLOOKUP($F774,Catalogos!$A:$B,2,0),"VII")</f>
        <v>VII</v>
      </c>
      <c r="N774" s="58" t="e">
        <f>VLOOKUP(MIN(IFERROR(VLOOKUP(T774,Catalogos!$F:$G,2,0),200),IFERROR(VLOOKUP(U774,Catalogos!$F:$G,2,0),200),IFERROR(VLOOKUP(V774,Catalogos!$F:$G,2,0),200),IFERROR(VLOOKUP(W774,Catalogos!$F:$G,2,0),200)),Catalogos!$G$30:$H$57,2,0)</f>
        <v>#N/A</v>
      </c>
      <c r="O774" s="55" t="e">
        <f>VLOOKUP($F774,Catalogos!$A:$C,3,0)</f>
        <v>#N/A</v>
      </c>
      <c r="P774" s="14" t="e">
        <f t="shared" si="40"/>
        <v>#N/A</v>
      </c>
      <c r="Q774" s="20">
        <f t="shared" si="41"/>
        <v>0</v>
      </c>
      <c r="R774" s="20" t="e">
        <f t="shared" si="42"/>
        <v>#N/A</v>
      </c>
      <c r="S774" s="20" t="s">
        <v>194</v>
      </c>
      <c r="T774" s="67" t="e">
        <f>VLOOKUP($X774,Vector!$A:$I,6,0)</f>
        <v>#N/A</v>
      </c>
      <c r="U774" s="67" t="e">
        <f>VLOOKUP($X774,Vector!$A:$I,7,0)</f>
        <v>#N/A</v>
      </c>
      <c r="V774" s="67" t="e">
        <f>VLOOKUP($X774,Vector!$A:$I,8,0)</f>
        <v>#N/A</v>
      </c>
      <c r="W774" s="67" t="e">
        <f>VLOOKUP($X774,Vector!$A:$I,9,0)</f>
        <v>#N/A</v>
      </c>
      <c r="X774" s="13" t="str">
        <f t="shared" si="43"/>
        <v/>
      </c>
    </row>
    <row r="775" spans="10:24" x14ac:dyDescent="0.25">
      <c r="J775" s="59" t="e">
        <f>+VLOOKUP($X775,Vector!$A:$P,4,0)-$A775</f>
        <v>#N/A</v>
      </c>
      <c r="K775" s="59" t="e">
        <f>+VLOOKUP($X775,Vector!$A:$P,2,0)</f>
        <v>#N/A</v>
      </c>
      <c r="L775" s="59" t="e">
        <f>VLOOKUP(VLOOKUP($X775,Vector!$A:$P,5,0),Catalogos!K:L,2,0)</f>
        <v>#N/A</v>
      </c>
      <c r="M775" s="55" t="str">
        <f>IFERROR(VLOOKUP($F775,Catalogos!$A:$B,2,0),"VII")</f>
        <v>VII</v>
      </c>
      <c r="N775" s="58" t="e">
        <f>VLOOKUP(MIN(IFERROR(VLOOKUP(T775,Catalogos!$F:$G,2,0),200),IFERROR(VLOOKUP(U775,Catalogos!$F:$G,2,0),200),IFERROR(VLOOKUP(V775,Catalogos!$F:$G,2,0),200),IFERROR(VLOOKUP(W775,Catalogos!$F:$G,2,0),200)),Catalogos!$G$30:$H$57,2,0)</f>
        <v>#N/A</v>
      </c>
      <c r="O775" s="55" t="e">
        <f>VLOOKUP($F775,Catalogos!$A:$C,3,0)</f>
        <v>#N/A</v>
      </c>
      <c r="P775" s="14" t="e">
        <f t="shared" si="40"/>
        <v>#N/A</v>
      </c>
      <c r="Q775" s="20">
        <f t="shared" si="41"/>
        <v>0</v>
      </c>
      <c r="R775" s="20" t="e">
        <f t="shared" si="42"/>
        <v>#N/A</v>
      </c>
      <c r="S775" s="20" t="s">
        <v>194</v>
      </c>
      <c r="T775" s="67" t="e">
        <f>VLOOKUP($X775,Vector!$A:$I,6,0)</f>
        <v>#N/A</v>
      </c>
      <c r="U775" s="67" t="e">
        <f>VLOOKUP($X775,Vector!$A:$I,7,0)</f>
        <v>#N/A</v>
      </c>
      <c r="V775" s="67" t="e">
        <f>VLOOKUP($X775,Vector!$A:$I,8,0)</f>
        <v>#N/A</v>
      </c>
      <c r="W775" s="67" t="e">
        <f>VLOOKUP($X775,Vector!$A:$I,9,0)</f>
        <v>#N/A</v>
      </c>
      <c r="X775" s="13" t="str">
        <f t="shared" si="43"/>
        <v/>
      </c>
    </row>
    <row r="776" spans="10:24" x14ac:dyDescent="0.25">
      <c r="J776" s="59" t="e">
        <f>+VLOOKUP($X776,Vector!$A:$P,4,0)-$A776</f>
        <v>#N/A</v>
      </c>
      <c r="K776" s="59" t="e">
        <f>+VLOOKUP($X776,Vector!$A:$P,2,0)</f>
        <v>#N/A</v>
      </c>
      <c r="L776" s="59" t="e">
        <f>VLOOKUP(VLOOKUP($X776,Vector!$A:$P,5,0),Catalogos!K:L,2,0)</f>
        <v>#N/A</v>
      </c>
      <c r="M776" s="55" t="str">
        <f>IFERROR(VLOOKUP($F776,Catalogos!$A:$B,2,0),"VII")</f>
        <v>VII</v>
      </c>
      <c r="N776" s="58" t="e">
        <f>VLOOKUP(MIN(IFERROR(VLOOKUP(T776,Catalogos!$F:$G,2,0),200),IFERROR(VLOOKUP(U776,Catalogos!$F:$G,2,0),200),IFERROR(VLOOKUP(V776,Catalogos!$F:$G,2,0),200),IFERROR(VLOOKUP(W776,Catalogos!$F:$G,2,0),200)),Catalogos!$G$30:$H$57,2,0)</f>
        <v>#N/A</v>
      </c>
      <c r="O776" s="55" t="e">
        <f>VLOOKUP($F776,Catalogos!$A:$C,3,0)</f>
        <v>#N/A</v>
      </c>
      <c r="P776" s="14" t="e">
        <f t="shared" si="40"/>
        <v>#N/A</v>
      </c>
      <c r="Q776" s="20">
        <f t="shared" si="41"/>
        <v>0</v>
      </c>
      <c r="R776" s="20" t="e">
        <f t="shared" si="42"/>
        <v>#N/A</v>
      </c>
      <c r="S776" s="20" t="s">
        <v>194</v>
      </c>
      <c r="T776" s="67" t="e">
        <f>VLOOKUP($X776,Vector!$A:$I,6,0)</f>
        <v>#N/A</v>
      </c>
      <c r="U776" s="67" t="e">
        <f>VLOOKUP($X776,Vector!$A:$I,7,0)</f>
        <v>#N/A</v>
      </c>
      <c r="V776" s="67" t="e">
        <f>VLOOKUP($X776,Vector!$A:$I,8,0)</f>
        <v>#N/A</v>
      </c>
      <c r="W776" s="67" t="e">
        <f>VLOOKUP($X776,Vector!$A:$I,9,0)</f>
        <v>#N/A</v>
      </c>
      <c r="X776" s="13" t="str">
        <f t="shared" si="43"/>
        <v/>
      </c>
    </row>
    <row r="777" spans="10:24" x14ac:dyDescent="0.25">
      <c r="J777" s="59" t="e">
        <f>+VLOOKUP($X777,Vector!$A:$P,4,0)-$A777</f>
        <v>#N/A</v>
      </c>
      <c r="K777" s="59" t="e">
        <f>+VLOOKUP($X777,Vector!$A:$P,2,0)</f>
        <v>#N/A</v>
      </c>
      <c r="L777" s="59" t="e">
        <f>VLOOKUP(VLOOKUP($X777,Vector!$A:$P,5,0),Catalogos!K:L,2,0)</f>
        <v>#N/A</v>
      </c>
      <c r="M777" s="55" t="str">
        <f>IFERROR(VLOOKUP($F777,Catalogos!$A:$B,2,0),"VII")</f>
        <v>VII</v>
      </c>
      <c r="N777" s="58" t="e">
        <f>VLOOKUP(MIN(IFERROR(VLOOKUP(T777,Catalogos!$F:$G,2,0),200),IFERROR(VLOOKUP(U777,Catalogos!$F:$G,2,0),200),IFERROR(VLOOKUP(V777,Catalogos!$F:$G,2,0),200),IFERROR(VLOOKUP(W777,Catalogos!$F:$G,2,0),200)),Catalogos!$G$30:$H$57,2,0)</f>
        <v>#N/A</v>
      </c>
      <c r="O777" s="55" t="e">
        <f>VLOOKUP($F777,Catalogos!$A:$C,3,0)</f>
        <v>#N/A</v>
      </c>
      <c r="P777" s="14" t="e">
        <f t="shared" si="40"/>
        <v>#N/A</v>
      </c>
      <c r="Q777" s="20">
        <f t="shared" si="41"/>
        <v>0</v>
      </c>
      <c r="R777" s="20" t="e">
        <f t="shared" si="42"/>
        <v>#N/A</v>
      </c>
      <c r="S777" s="20" t="s">
        <v>194</v>
      </c>
      <c r="T777" s="67" t="e">
        <f>VLOOKUP($X777,Vector!$A:$I,6,0)</f>
        <v>#N/A</v>
      </c>
      <c r="U777" s="67" t="e">
        <f>VLOOKUP($X777,Vector!$A:$I,7,0)</f>
        <v>#N/A</v>
      </c>
      <c r="V777" s="67" t="e">
        <f>VLOOKUP($X777,Vector!$A:$I,8,0)</f>
        <v>#N/A</v>
      </c>
      <c r="W777" s="67" t="e">
        <f>VLOOKUP($X777,Vector!$A:$I,9,0)</f>
        <v>#N/A</v>
      </c>
      <c r="X777" s="13" t="str">
        <f t="shared" si="43"/>
        <v/>
      </c>
    </row>
    <row r="778" spans="10:24" x14ac:dyDescent="0.25">
      <c r="J778" s="59" t="e">
        <f>+VLOOKUP($X778,Vector!$A:$P,4,0)-$A778</f>
        <v>#N/A</v>
      </c>
      <c r="K778" s="59" t="e">
        <f>+VLOOKUP($X778,Vector!$A:$P,2,0)</f>
        <v>#N/A</v>
      </c>
      <c r="L778" s="59" t="e">
        <f>VLOOKUP(VLOOKUP($X778,Vector!$A:$P,5,0),Catalogos!K:L,2,0)</f>
        <v>#N/A</v>
      </c>
      <c r="M778" s="55" t="str">
        <f>IFERROR(VLOOKUP($F778,Catalogos!$A:$B,2,0),"VII")</f>
        <v>VII</v>
      </c>
      <c r="N778" s="58" t="e">
        <f>VLOOKUP(MIN(IFERROR(VLOOKUP(T778,Catalogos!$F:$G,2,0),200),IFERROR(VLOOKUP(U778,Catalogos!$F:$G,2,0),200),IFERROR(VLOOKUP(V778,Catalogos!$F:$G,2,0),200),IFERROR(VLOOKUP(W778,Catalogos!$F:$G,2,0),200)),Catalogos!$G$30:$H$57,2,0)</f>
        <v>#N/A</v>
      </c>
      <c r="O778" s="55" t="e">
        <f>VLOOKUP($F778,Catalogos!$A:$C,3,0)</f>
        <v>#N/A</v>
      </c>
      <c r="P778" s="14" t="e">
        <f t="shared" si="40"/>
        <v>#N/A</v>
      </c>
      <c r="Q778" s="20">
        <f t="shared" si="41"/>
        <v>0</v>
      </c>
      <c r="R778" s="20" t="e">
        <f t="shared" si="42"/>
        <v>#N/A</v>
      </c>
      <c r="S778" s="20" t="s">
        <v>194</v>
      </c>
      <c r="T778" s="67" t="e">
        <f>VLOOKUP($X778,Vector!$A:$I,6,0)</f>
        <v>#N/A</v>
      </c>
      <c r="U778" s="67" t="e">
        <f>VLOOKUP($X778,Vector!$A:$I,7,0)</f>
        <v>#N/A</v>
      </c>
      <c r="V778" s="67" t="e">
        <f>VLOOKUP($X778,Vector!$A:$I,8,0)</f>
        <v>#N/A</v>
      </c>
      <c r="W778" s="67" t="e">
        <f>VLOOKUP($X778,Vector!$A:$I,9,0)</f>
        <v>#N/A</v>
      </c>
      <c r="X778" s="13" t="str">
        <f t="shared" si="43"/>
        <v/>
      </c>
    </row>
    <row r="779" spans="10:24" x14ac:dyDescent="0.25">
      <c r="J779" s="59" t="e">
        <f>+VLOOKUP($X779,Vector!$A:$P,4,0)-$A779</f>
        <v>#N/A</v>
      </c>
      <c r="K779" s="59" t="e">
        <f>+VLOOKUP($X779,Vector!$A:$P,2,0)</f>
        <v>#N/A</v>
      </c>
      <c r="L779" s="59" t="e">
        <f>VLOOKUP(VLOOKUP($X779,Vector!$A:$P,5,0),Catalogos!K:L,2,0)</f>
        <v>#N/A</v>
      </c>
      <c r="M779" s="55" t="str">
        <f>IFERROR(VLOOKUP($F779,Catalogos!$A:$B,2,0),"VII")</f>
        <v>VII</v>
      </c>
      <c r="N779" s="58" t="e">
        <f>VLOOKUP(MIN(IFERROR(VLOOKUP(T779,Catalogos!$F:$G,2,0),200),IFERROR(VLOOKUP(U779,Catalogos!$F:$G,2,0),200),IFERROR(VLOOKUP(V779,Catalogos!$F:$G,2,0),200),IFERROR(VLOOKUP(W779,Catalogos!$F:$G,2,0),200)),Catalogos!$G$30:$H$57,2,0)</f>
        <v>#N/A</v>
      </c>
      <c r="O779" s="55" t="e">
        <f>VLOOKUP($F779,Catalogos!$A:$C,3,0)</f>
        <v>#N/A</v>
      </c>
      <c r="P779" s="14" t="e">
        <f t="shared" si="40"/>
        <v>#N/A</v>
      </c>
      <c r="Q779" s="20">
        <f t="shared" si="41"/>
        <v>0</v>
      </c>
      <c r="R779" s="20" t="e">
        <f t="shared" si="42"/>
        <v>#N/A</v>
      </c>
      <c r="S779" s="20" t="s">
        <v>194</v>
      </c>
      <c r="T779" s="67" t="e">
        <f>VLOOKUP($X779,Vector!$A:$I,6,0)</f>
        <v>#N/A</v>
      </c>
      <c r="U779" s="67" t="e">
        <f>VLOOKUP($X779,Vector!$A:$I,7,0)</f>
        <v>#N/A</v>
      </c>
      <c r="V779" s="67" t="e">
        <f>VLOOKUP($X779,Vector!$A:$I,8,0)</f>
        <v>#N/A</v>
      </c>
      <c r="W779" s="67" t="e">
        <f>VLOOKUP($X779,Vector!$A:$I,9,0)</f>
        <v>#N/A</v>
      </c>
      <c r="X779" s="13" t="str">
        <f t="shared" si="43"/>
        <v/>
      </c>
    </row>
    <row r="780" spans="10:24" x14ac:dyDescent="0.25">
      <c r="J780" s="59" t="e">
        <f>+VLOOKUP($X780,Vector!$A:$P,4,0)-$A780</f>
        <v>#N/A</v>
      </c>
      <c r="K780" s="59" t="e">
        <f>+VLOOKUP($X780,Vector!$A:$P,2,0)</f>
        <v>#N/A</v>
      </c>
      <c r="L780" s="59" t="e">
        <f>VLOOKUP(VLOOKUP($X780,Vector!$A:$P,5,0),Catalogos!K:L,2,0)</f>
        <v>#N/A</v>
      </c>
      <c r="M780" s="55" t="str">
        <f>IFERROR(VLOOKUP($F780,Catalogos!$A:$B,2,0),"VII")</f>
        <v>VII</v>
      </c>
      <c r="N780" s="58" t="e">
        <f>VLOOKUP(MIN(IFERROR(VLOOKUP(T780,Catalogos!$F:$G,2,0),200),IFERROR(VLOOKUP(U780,Catalogos!$F:$G,2,0),200),IFERROR(VLOOKUP(V780,Catalogos!$F:$G,2,0),200),IFERROR(VLOOKUP(W780,Catalogos!$F:$G,2,0),200)),Catalogos!$G$30:$H$57,2,0)</f>
        <v>#N/A</v>
      </c>
      <c r="O780" s="55" t="e">
        <f>VLOOKUP($F780,Catalogos!$A:$C,3,0)</f>
        <v>#N/A</v>
      </c>
      <c r="P780" s="14" t="e">
        <f t="shared" si="40"/>
        <v>#N/A</v>
      </c>
      <c r="Q780" s="20">
        <f t="shared" si="41"/>
        <v>0</v>
      </c>
      <c r="R780" s="20" t="e">
        <f t="shared" si="42"/>
        <v>#N/A</v>
      </c>
      <c r="S780" s="20" t="s">
        <v>194</v>
      </c>
      <c r="T780" s="67" t="e">
        <f>VLOOKUP($X780,Vector!$A:$I,6,0)</f>
        <v>#N/A</v>
      </c>
      <c r="U780" s="67" t="e">
        <f>VLOOKUP($X780,Vector!$A:$I,7,0)</f>
        <v>#N/A</v>
      </c>
      <c r="V780" s="67" t="e">
        <f>VLOOKUP($X780,Vector!$A:$I,8,0)</f>
        <v>#N/A</v>
      </c>
      <c r="W780" s="67" t="e">
        <f>VLOOKUP($X780,Vector!$A:$I,9,0)</f>
        <v>#N/A</v>
      </c>
      <c r="X780" s="13" t="str">
        <f t="shared" si="43"/>
        <v/>
      </c>
    </row>
    <row r="781" spans="10:24" x14ac:dyDescent="0.25">
      <c r="J781" s="59" t="e">
        <f>+VLOOKUP($X781,Vector!$A:$P,4,0)-$A781</f>
        <v>#N/A</v>
      </c>
      <c r="K781" s="59" t="e">
        <f>+VLOOKUP($X781,Vector!$A:$P,2,0)</f>
        <v>#N/A</v>
      </c>
      <c r="L781" s="59" t="e">
        <f>VLOOKUP(VLOOKUP($X781,Vector!$A:$P,5,0),Catalogos!K:L,2,0)</f>
        <v>#N/A</v>
      </c>
      <c r="M781" s="55" t="str">
        <f>IFERROR(VLOOKUP($F781,Catalogos!$A:$B,2,0),"VII")</f>
        <v>VII</v>
      </c>
      <c r="N781" s="58" t="e">
        <f>VLOOKUP(MIN(IFERROR(VLOOKUP(T781,Catalogos!$F:$G,2,0),200),IFERROR(VLOOKUP(U781,Catalogos!$F:$G,2,0),200),IFERROR(VLOOKUP(V781,Catalogos!$F:$G,2,0),200),IFERROR(VLOOKUP(W781,Catalogos!$F:$G,2,0),200)),Catalogos!$G$30:$H$57,2,0)</f>
        <v>#N/A</v>
      </c>
      <c r="O781" s="55" t="e">
        <f>VLOOKUP($F781,Catalogos!$A:$C,3,0)</f>
        <v>#N/A</v>
      </c>
      <c r="P781" s="14" t="e">
        <f t="shared" si="40"/>
        <v>#N/A</v>
      </c>
      <c r="Q781" s="20">
        <f t="shared" si="41"/>
        <v>0</v>
      </c>
      <c r="R781" s="20" t="e">
        <f t="shared" si="42"/>
        <v>#N/A</v>
      </c>
      <c r="S781" s="20" t="s">
        <v>194</v>
      </c>
      <c r="T781" s="67" t="e">
        <f>VLOOKUP($X781,Vector!$A:$I,6,0)</f>
        <v>#N/A</v>
      </c>
      <c r="U781" s="67" t="e">
        <f>VLOOKUP($X781,Vector!$A:$I,7,0)</f>
        <v>#N/A</v>
      </c>
      <c r="V781" s="67" t="e">
        <f>VLOOKUP($X781,Vector!$A:$I,8,0)</f>
        <v>#N/A</v>
      </c>
      <c r="W781" s="67" t="e">
        <f>VLOOKUP($X781,Vector!$A:$I,9,0)</f>
        <v>#N/A</v>
      </c>
      <c r="X781" s="13" t="str">
        <f t="shared" si="43"/>
        <v/>
      </c>
    </row>
    <row r="782" spans="10:24" x14ac:dyDescent="0.25">
      <c r="J782" s="59" t="e">
        <f>+VLOOKUP($X782,Vector!$A:$P,4,0)-$A782</f>
        <v>#N/A</v>
      </c>
      <c r="K782" s="59" t="e">
        <f>+VLOOKUP($X782,Vector!$A:$P,2,0)</f>
        <v>#N/A</v>
      </c>
      <c r="L782" s="59" t="e">
        <f>VLOOKUP(VLOOKUP($X782,Vector!$A:$P,5,0),Catalogos!K:L,2,0)</f>
        <v>#N/A</v>
      </c>
      <c r="M782" s="55" t="str">
        <f>IFERROR(VLOOKUP($F782,Catalogos!$A:$B,2,0),"VII")</f>
        <v>VII</v>
      </c>
      <c r="N782" s="58" t="e">
        <f>VLOOKUP(MIN(IFERROR(VLOOKUP(T782,Catalogos!$F:$G,2,0),200),IFERROR(VLOOKUP(U782,Catalogos!$F:$G,2,0),200),IFERROR(VLOOKUP(V782,Catalogos!$F:$G,2,0),200),IFERROR(VLOOKUP(W782,Catalogos!$F:$G,2,0),200)),Catalogos!$G$30:$H$57,2,0)</f>
        <v>#N/A</v>
      </c>
      <c r="O782" s="55" t="e">
        <f>VLOOKUP($F782,Catalogos!$A:$C,3,0)</f>
        <v>#N/A</v>
      </c>
      <c r="P782" s="14" t="e">
        <f t="shared" si="40"/>
        <v>#N/A</v>
      </c>
      <c r="Q782" s="20">
        <f t="shared" si="41"/>
        <v>0</v>
      </c>
      <c r="R782" s="20" t="e">
        <f t="shared" si="42"/>
        <v>#N/A</v>
      </c>
      <c r="S782" s="20" t="s">
        <v>194</v>
      </c>
      <c r="T782" s="67" t="e">
        <f>VLOOKUP($X782,Vector!$A:$I,6,0)</f>
        <v>#N/A</v>
      </c>
      <c r="U782" s="67" t="e">
        <f>VLOOKUP($X782,Vector!$A:$I,7,0)</f>
        <v>#N/A</v>
      </c>
      <c r="V782" s="67" t="e">
        <f>VLOOKUP($X782,Vector!$A:$I,8,0)</f>
        <v>#N/A</v>
      </c>
      <c r="W782" s="67" t="e">
        <f>VLOOKUP($X782,Vector!$A:$I,9,0)</f>
        <v>#N/A</v>
      </c>
      <c r="X782" s="13" t="str">
        <f t="shared" si="43"/>
        <v/>
      </c>
    </row>
    <row r="783" spans="10:24" x14ac:dyDescent="0.25">
      <c r="J783" s="59" t="e">
        <f>+VLOOKUP($X783,Vector!$A:$P,4,0)-$A783</f>
        <v>#N/A</v>
      </c>
      <c r="K783" s="59" t="e">
        <f>+VLOOKUP($X783,Vector!$A:$P,2,0)</f>
        <v>#N/A</v>
      </c>
      <c r="L783" s="59" t="e">
        <f>VLOOKUP(VLOOKUP($X783,Vector!$A:$P,5,0),Catalogos!K:L,2,0)</f>
        <v>#N/A</v>
      </c>
      <c r="M783" s="55" t="str">
        <f>IFERROR(VLOOKUP($F783,Catalogos!$A:$B,2,0),"VII")</f>
        <v>VII</v>
      </c>
      <c r="N783" s="58" t="e">
        <f>VLOOKUP(MIN(IFERROR(VLOOKUP(T783,Catalogos!$F:$G,2,0),200),IFERROR(VLOOKUP(U783,Catalogos!$F:$G,2,0),200),IFERROR(VLOOKUP(V783,Catalogos!$F:$G,2,0),200),IFERROR(VLOOKUP(W783,Catalogos!$F:$G,2,0),200)),Catalogos!$G$30:$H$57,2,0)</f>
        <v>#N/A</v>
      </c>
      <c r="O783" s="55" t="e">
        <f>VLOOKUP($F783,Catalogos!$A:$C,3,0)</f>
        <v>#N/A</v>
      </c>
      <c r="P783" s="14" t="e">
        <f t="shared" si="40"/>
        <v>#N/A</v>
      </c>
      <c r="Q783" s="20">
        <f t="shared" si="41"/>
        <v>0</v>
      </c>
      <c r="R783" s="20" t="e">
        <f t="shared" si="42"/>
        <v>#N/A</v>
      </c>
      <c r="S783" s="20" t="s">
        <v>194</v>
      </c>
      <c r="T783" s="67" t="e">
        <f>VLOOKUP($X783,Vector!$A:$I,6,0)</f>
        <v>#N/A</v>
      </c>
      <c r="U783" s="67" t="e">
        <f>VLOOKUP($X783,Vector!$A:$I,7,0)</f>
        <v>#N/A</v>
      </c>
      <c r="V783" s="67" t="e">
        <f>VLOOKUP($X783,Vector!$A:$I,8,0)</f>
        <v>#N/A</v>
      </c>
      <c r="W783" s="67" t="e">
        <f>VLOOKUP($X783,Vector!$A:$I,9,0)</f>
        <v>#N/A</v>
      </c>
      <c r="X783" s="13" t="str">
        <f t="shared" si="43"/>
        <v/>
      </c>
    </row>
    <row r="784" spans="10:24" x14ac:dyDescent="0.25">
      <c r="J784" s="59" t="e">
        <f>+VLOOKUP($X784,Vector!$A:$P,4,0)-$A784</f>
        <v>#N/A</v>
      </c>
      <c r="K784" s="59" t="e">
        <f>+VLOOKUP($X784,Vector!$A:$P,2,0)</f>
        <v>#N/A</v>
      </c>
      <c r="L784" s="59" t="e">
        <f>VLOOKUP(VLOOKUP($X784,Vector!$A:$P,5,0),Catalogos!K:L,2,0)</f>
        <v>#N/A</v>
      </c>
      <c r="M784" s="55" t="str">
        <f>IFERROR(VLOOKUP($F784,Catalogos!$A:$B,2,0),"VII")</f>
        <v>VII</v>
      </c>
      <c r="N784" s="58" t="e">
        <f>VLOOKUP(MIN(IFERROR(VLOOKUP(T784,Catalogos!$F:$G,2,0),200),IFERROR(VLOOKUP(U784,Catalogos!$F:$G,2,0),200),IFERROR(VLOOKUP(V784,Catalogos!$F:$G,2,0),200),IFERROR(VLOOKUP(W784,Catalogos!$F:$G,2,0),200)),Catalogos!$G$30:$H$57,2,0)</f>
        <v>#N/A</v>
      </c>
      <c r="O784" s="55" t="e">
        <f>VLOOKUP($F784,Catalogos!$A:$C,3,0)</f>
        <v>#N/A</v>
      </c>
      <c r="P784" s="14" t="e">
        <f t="shared" si="40"/>
        <v>#N/A</v>
      </c>
      <c r="Q784" s="20">
        <f t="shared" si="41"/>
        <v>0</v>
      </c>
      <c r="R784" s="20" t="e">
        <f t="shared" si="42"/>
        <v>#N/A</v>
      </c>
      <c r="S784" s="20" t="s">
        <v>194</v>
      </c>
      <c r="T784" s="67" t="e">
        <f>VLOOKUP($X784,Vector!$A:$I,6,0)</f>
        <v>#N/A</v>
      </c>
      <c r="U784" s="67" t="e">
        <f>VLOOKUP($X784,Vector!$A:$I,7,0)</f>
        <v>#N/A</v>
      </c>
      <c r="V784" s="67" t="e">
        <f>VLOOKUP($X784,Vector!$A:$I,8,0)</f>
        <v>#N/A</v>
      </c>
      <c r="W784" s="67" t="e">
        <f>VLOOKUP($X784,Vector!$A:$I,9,0)</f>
        <v>#N/A</v>
      </c>
      <c r="X784" s="13" t="str">
        <f t="shared" si="43"/>
        <v/>
      </c>
    </row>
    <row r="785" spans="10:24" x14ac:dyDescent="0.25">
      <c r="J785" s="59" t="e">
        <f>+VLOOKUP($X785,Vector!$A:$P,4,0)-$A785</f>
        <v>#N/A</v>
      </c>
      <c r="K785" s="59" t="e">
        <f>+VLOOKUP($X785,Vector!$A:$P,2,0)</f>
        <v>#N/A</v>
      </c>
      <c r="L785" s="59" t="e">
        <f>VLOOKUP(VLOOKUP($X785,Vector!$A:$P,5,0),Catalogos!K:L,2,0)</f>
        <v>#N/A</v>
      </c>
      <c r="M785" s="55" t="str">
        <f>IFERROR(VLOOKUP($F785,Catalogos!$A:$B,2,0),"VII")</f>
        <v>VII</v>
      </c>
      <c r="N785" s="58" t="e">
        <f>VLOOKUP(MIN(IFERROR(VLOOKUP(T785,Catalogos!$F:$G,2,0),200),IFERROR(VLOOKUP(U785,Catalogos!$F:$G,2,0),200),IFERROR(VLOOKUP(V785,Catalogos!$F:$G,2,0),200),IFERROR(VLOOKUP(W785,Catalogos!$F:$G,2,0),200)),Catalogos!$G$30:$H$57,2,0)</f>
        <v>#N/A</v>
      </c>
      <c r="O785" s="55" t="e">
        <f>VLOOKUP($F785,Catalogos!$A:$C,3,0)</f>
        <v>#N/A</v>
      </c>
      <c r="P785" s="14" t="e">
        <f t="shared" si="40"/>
        <v>#N/A</v>
      </c>
      <c r="Q785" s="20">
        <f t="shared" si="41"/>
        <v>0</v>
      </c>
      <c r="R785" s="20" t="e">
        <f t="shared" si="42"/>
        <v>#N/A</v>
      </c>
      <c r="S785" s="20" t="s">
        <v>194</v>
      </c>
      <c r="T785" s="67" t="e">
        <f>VLOOKUP($X785,Vector!$A:$I,6,0)</f>
        <v>#N/A</v>
      </c>
      <c r="U785" s="67" t="e">
        <f>VLOOKUP($X785,Vector!$A:$I,7,0)</f>
        <v>#N/A</v>
      </c>
      <c r="V785" s="67" t="e">
        <f>VLOOKUP($X785,Vector!$A:$I,8,0)</f>
        <v>#N/A</v>
      </c>
      <c r="W785" s="67" t="e">
        <f>VLOOKUP($X785,Vector!$A:$I,9,0)</f>
        <v>#N/A</v>
      </c>
      <c r="X785" s="13" t="str">
        <f t="shared" si="43"/>
        <v/>
      </c>
    </row>
    <row r="786" spans="10:24" x14ac:dyDescent="0.25">
      <c r="J786" s="59" t="e">
        <f>+VLOOKUP($X786,Vector!$A:$P,4,0)-$A786</f>
        <v>#N/A</v>
      </c>
      <c r="K786" s="59" t="e">
        <f>+VLOOKUP($X786,Vector!$A:$P,2,0)</f>
        <v>#N/A</v>
      </c>
      <c r="L786" s="59" t="e">
        <f>VLOOKUP(VLOOKUP($X786,Vector!$A:$P,5,0),Catalogos!K:L,2,0)</f>
        <v>#N/A</v>
      </c>
      <c r="M786" s="55" t="str">
        <f>IFERROR(VLOOKUP($F786,Catalogos!$A:$B,2,0),"VII")</f>
        <v>VII</v>
      </c>
      <c r="N786" s="58" t="e">
        <f>VLOOKUP(MIN(IFERROR(VLOOKUP(T786,Catalogos!$F:$G,2,0),200),IFERROR(VLOOKUP(U786,Catalogos!$F:$G,2,0),200),IFERROR(VLOOKUP(V786,Catalogos!$F:$G,2,0),200),IFERROR(VLOOKUP(W786,Catalogos!$F:$G,2,0),200)),Catalogos!$G$30:$H$57,2,0)</f>
        <v>#N/A</v>
      </c>
      <c r="O786" s="55" t="e">
        <f>VLOOKUP($F786,Catalogos!$A:$C,3,0)</f>
        <v>#N/A</v>
      </c>
      <c r="P786" s="14" t="e">
        <f t="shared" si="40"/>
        <v>#N/A</v>
      </c>
      <c r="Q786" s="20">
        <f t="shared" si="41"/>
        <v>0</v>
      </c>
      <c r="R786" s="20" t="e">
        <f t="shared" si="42"/>
        <v>#N/A</v>
      </c>
      <c r="S786" s="20" t="s">
        <v>194</v>
      </c>
      <c r="T786" s="67" t="e">
        <f>VLOOKUP($X786,Vector!$A:$I,6,0)</f>
        <v>#N/A</v>
      </c>
      <c r="U786" s="67" t="e">
        <f>VLOOKUP($X786,Vector!$A:$I,7,0)</f>
        <v>#N/A</v>
      </c>
      <c r="V786" s="67" t="e">
        <f>VLOOKUP($X786,Vector!$A:$I,8,0)</f>
        <v>#N/A</v>
      </c>
      <c r="W786" s="67" t="e">
        <f>VLOOKUP($X786,Vector!$A:$I,9,0)</f>
        <v>#N/A</v>
      </c>
      <c r="X786" s="13" t="str">
        <f t="shared" si="43"/>
        <v/>
      </c>
    </row>
    <row r="787" spans="10:24" x14ac:dyDescent="0.25">
      <c r="J787" s="59" t="e">
        <f>+VLOOKUP($X787,Vector!$A:$P,4,0)-$A787</f>
        <v>#N/A</v>
      </c>
      <c r="K787" s="59" t="e">
        <f>+VLOOKUP($X787,Vector!$A:$P,2,0)</f>
        <v>#N/A</v>
      </c>
      <c r="L787" s="59" t="e">
        <f>VLOOKUP(VLOOKUP($X787,Vector!$A:$P,5,0),Catalogos!K:L,2,0)</f>
        <v>#N/A</v>
      </c>
      <c r="M787" s="55" t="str">
        <f>IFERROR(VLOOKUP($F787,Catalogos!$A:$B,2,0),"VII")</f>
        <v>VII</v>
      </c>
      <c r="N787" s="58" t="e">
        <f>VLOOKUP(MIN(IFERROR(VLOOKUP(T787,Catalogos!$F:$G,2,0),200),IFERROR(VLOOKUP(U787,Catalogos!$F:$G,2,0),200),IFERROR(VLOOKUP(V787,Catalogos!$F:$G,2,0),200),IFERROR(VLOOKUP(W787,Catalogos!$F:$G,2,0),200)),Catalogos!$G$30:$H$57,2,0)</f>
        <v>#N/A</v>
      </c>
      <c r="O787" s="55" t="e">
        <f>VLOOKUP($F787,Catalogos!$A:$C,3,0)</f>
        <v>#N/A</v>
      </c>
      <c r="P787" s="14" t="e">
        <f t="shared" si="40"/>
        <v>#N/A</v>
      </c>
      <c r="Q787" s="20">
        <f t="shared" si="41"/>
        <v>0</v>
      </c>
      <c r="R787" s="20" t="e">
        <f t="shared" si="42"/>
        <v>#N/A</v>
      </c>
      <c r="S787" s="20" t="s">
        <v>194</v>
      </c>
      <c r="T787" s="67" t="e">
        <f>VLOOKUP($X787,Vector!$A:$I,6,0)</f>
        <v>#N/A</v>
      </c>
      <c r="U787" s="67" t="e">
        <f>VLOOKUP($X787,Vector!$A:$I,7,0)</f>
        <v>#N/A</v>
      </c>
      <c r="V787" s="67" t="e">
        <f>VLOOKUP($X787,Vector!$A:$I,8,0)</f>
        <v>#N/A</v>
      </c>
      <c r="W787" s="67" t="e">
        <f>VLOOKUP($X787,Vector!$A:$I,9,0)</f>
        <v>#N/A</v>
      </c>
      <c r="X787" s="13" t="str">
        <f t="shared" si="43"/>
        <v/>
      </c>
    </row>
    <row r="788" spans="10:24" x14ac:dyDescent="0.25">
      <c r="J788" s="59" t="e">
        <f>+VLOOKUP($X788,Vector!$A:$P,4,0)-$A788</f>
        <v>#N/A</v>
      </c>
      <c r="K788" s="59" t="e">
        <f>+VLOOKUP($X788,Vector!$A:$P,2,0)</f>
        <v>#N/A</v>
      </c>
      <c r="L788" s="59" t="e">
        <f>VLOOKUP(VLOOKUP($X788,Vector!$A:$P,5,0),Catalogos!K:L,2,0)</f>
        <v>#N/A</v>
      </c>
      <c r="M788" s="55" t="str">
        <f>IFERROR(VLOOKUP($F788,Catalogos!$A:$B,2,0),"VII")</f>
        <v>VII</v>
      </c>
      <c r="N788" s="58" t="e">
        <f>VLOOKUP(MIN(IFERROR(VLOOKUP(T788,Catalogos!$F:$G,2,0),200),IFERROR(VLOOKUP(U788,Catalogos!$F:$G,2,0),200),IFERROR(VLOOKUP(V788,Catalogos!$F:$G,2,0),200),IFERROR(VLOOKUP(W788,Catalogos!$F:$G,2,0),200)),Catalogos!$G$30:$H$57,2,0)</f>
        <v>#N/A</v>
      </c>
      <c r="O788" s="55" t="e">
        <f>VLOOKUP($F788,Catalogos!$A:$C,3,0)</f>
        <v>#N/A</v>
      </c>
      <c r="P788" s="14" t="e">
        <f t="shared" si="40"/>
        <v>#N/A</v>
      </c>
      <c r="Q788" s="20">
        <f t="shared" si="41"/>
        <v>0</v>
      </c>
      <c r="R788" s="20" t="e">
        <f t="shared" si="42"/>
        <v>#N/A</v>
      </c>
      <c r="S788" s="20" t="s">
        <v>194</v>
      </c>
      <c r="T788" s="67" t="e">
        <f>VLOOKUP($X788,Vector!$A:$I,6,0)</f>
        <v>#N/A</v>
      </c>
      <c r="U788" s="67" t="e">
        <f>VLOOKUP($X788,Vector!$A:$I,7,0)</f>
        <v>#N/A</v>
      </c>
      <c r="V788" s="67" t="e">
        <f>VLOOKUP($X788,Vector!$A:$I,8,0)</f>
        <v>#N/A</v>
      </c>
      <c r="W788" s="67" t="e">
        <f>VLOOKUP($X788,Vector!$A:$I,9,0)</f>
        <v>#N/A</v>
      </c>
      <c r="X788" s="13" t="str">
        <f t="shared" si="43"/>
        <v/>
      </c>
    </row>
    <row r="789" spans="10:24" x14ac:dyDescent="0.25">
      <c r="J789" s="59" t="e">
        <f>+VLOOKUP($X789,Vector!$A:$P,4,0)-$A789</f>
        <v>#N/A</v>
      </c>
      <c r="K789" s="59" t="e">
        <f>+VLOOKUP($X789,Vector!$A:$P,2,0)</f>
        <v>#N/A</v>
      </c>
      <c r="L789" s="59" t="e">
        <f>VLOOKUP(VLOOKUP($X789,Vector!$A:$P,5,0),Catalogos!K:L,2,0)</f>
        <v>#N/A</v>
      </c>
      <c r="M789" s="55" t="str">
        <f>IFERROR(VLOOKUP($F789,Catalogos!$A:$B,2,0),"VII")</f>
        <v>VII</v>
      </c>
      <c r="N789" s="58" t="e">
        <f>VLOOKUP(MIN(IFERROR(VLOOKUP(T789,Catalogos!$F:$G,2,0),200),IFERROR(VLOOKUP(U789,Catalogos!$F:$G,2,0),200),IFERROR(VLOOKUP(V789,Catalogos!$F:$G,2,0),200),IFERROR(VLOOKUP(W789,Catalogos!$F:$G,2,0),200)),Catalogos!$G$30:$H$57,2,0)</f>
        <v>#N/A</v>
      </c>
      <c r="O789" s="55" t="e">
        <f>VLOOKUP($F789,Catalogos!$A:$C,3,0)</f>
        <v>#N/A</v>
      </c>
      <c r="P789" s="14" t="e">
        <f t="shared" si="40"/>
        <v>#N/A</v>
      </c>
      <c r="Q789" s="20">
        <f t="shared" si="41"/>
        <v>0</v>
      </c>
      <c r="R789" s="20" t="e">
        <f t="shared" si="42"/>
        <v>#N/A</v>
      </c>
      <c r="S789" s="20" t="s">
        <v>194</v>
      </c>
      <c r="T789" s="67" t="e">
        <f>VLOOKUP($X789,Vector!$A:$I,6,0)</f>
        <v>#N/A</v>
      </c>
      <c r="U789" s="67" t="e">
        <f>VLOOKUP($X789,Vector!$A:$I,7,0)</f>
        <v>#N/A</v>
      </c>
      <c r="V789" s="67" t="e">
        <f>VLOOKUP($X789,Vector!$A:$I,8,0)</f>
        <v>#N/A</v>
      </c>
      <c r="W789" s="67" t="e">
        <f>VLOOKUP($X789,Vector!$A:$I,9,0)</f>
        <v>#N/A</v>
      </c>
      <c r="X789" s="13" t="str">
        <f t="shared" si="43"/>
        <v/>
      </c>
    </row>
    <row r="790" spans="10:24" x14ac:dyDescent="0.25">
      <c r="J790" s="59" t="e">
        <f>+VLOOKUP($X790,Vector!$A:$P,4,0)-$A790</f>
        <v>#N/A</v>
      </c>
      <c r="K790" s="59" t="e">
        <f>+VLOOKUP($X790,Vector!$A:$P,2,0)</f>
        <v>#N/A</v>
      </c>
      <c r="L790" s="59" t="e">
        <f>VLOOKUP(VLOOKUP($X790,Vector!$A:$P,5,0),Catalogos!K:L,2,0)</f>
        <v>#N/A</v>
      </c>
      <c r="M790" s="55" t="str">
        <f>IFERROR(VLOOKUP($F790,Catalogos!$A:$B,2,0),"VII")</f>
        <v>VII</v>
      </c>
      <c r="N790" s="58" t="e">
        <f>VLOOKUP(MIN(IFERROR(VLOOKUP(T790,Catalogos!$F:$G,2,0),200),IFERROR(VLOOKUP(U790,Catalogos!$F:$G,2,0),200),IFERROR(VLOOKUP(V790,Catalogos!$F:$G,2,0),200),IFERROR(VLOOKUP(W790,Catalogos!$F:$G,2,0),200)),Catalogos!$G$30:$H$57,2,0)</f>
        <v>#N/A</v>
      </c>
      <c r="O790" s="55" t="e">
        <f>VLOOKUP($F790,Catalogos!$A:$C,3,0)</f>
        <v>#N/A</v>
      </c>
      <c r="P790" s="14" t="e">
        <f t="shared" si="40"/>
        <v>#N/A</v>
      </c>
      <c r="Q790" s="20">
        <f t="shared" si="41"/>
        <v>0</v>
      </c>
      <c r="R790" s="20" t="e">
        <f t="shared" si="42"/>
        <v>#N/A</v>
      </c>
      <c r="S790" s="20" t="s">
        <v>194</v>
      </c>
      <c r="T790" s="67" t="e">
        <f>VLOOKUP($X790,Vector!$A:$I,6,0)</f>
        <v>#N/A</v>
      </c>
      <c r="U790" s="67" t="e">
        <f>VLOOKUP($X790,Vector!$A:$I,7,0)</f>
        <v>#N/A</v>
      </c>
      <c r="V790" s="67" t="e">
        <f>VLOOKUP($X790,Vector!$A:$I,8,0)</f>
        <v>#N/A</v>
      </c>
      <c r="W790" s="67" t="e">
        <f>VLOOKUP($X790,Vector!$A:$I,9,0)</f>
        <v>#N/A</v>
      </c>
      <c r="X790" s="13" t="str">
        <f t="shared" si="43"/>
        <v/>
      </c>
    </row>
    <row r="791" spans="10:24" x14ac:dyDescent="0.25">
      <c r="J791" s="59" t="e">
        <f>+VLOOKUP($X791,Vector!$A:$P,4,0)-$A791</f>
        <v>#N/A</v>
      </c>
      <c r="K791" s="59" t="e">
        <f>+VLOOKUP($X791,Vector!$A:$P,2,0)</f>
        <v>#N/A</v>
      </c>
      <c r="L791" s="59" t="e">
        <f>VLOOKUP(VLOOKUP($X791,Vector!$A:$P,5,0),Catalogos!K:L,2,0)</f>
        <v>#N/A</v>
      </c>
      <c r="M791" s="55" t="str">
        <f>IFERROR(VLOOKUP($F791,Catalogos!$A:$B,2,0),"VII")</f>
        <v>VII</v>
      </c>
      <c r="N791" s="58" t="e">
        <f>VLOOKUP(MIN(IFERROR(VLOOKUP(T791,Catalogos!$F:$G,2,0),200),IFERROR(VLOOKUP(U791,Catalogos!$F:$G,2,0),200),IFERROR(VLOOKUP(V791,Catalogos!$F:$G,2,0),200),IFERROR(VLOOKUP(W791,Catalogos!$F:$G,2,0),200)),Catalogos!$G$30:$H$57,2,0)</f>
        <v>#N/A</v>
      </c>
      <c r="O791" s="55" t="e">
        <f>VLOOKUP($F791,Catalogos!$A:$C,3,0)</f>
        <v>#N/A</v>
      </c>
      <c r="P791" s="14" t="e">
        <f t="shared" si="40"/>
        <v>#N/A</v>
      </c>
      <c r="Q791" s="20">
        <f t="shared" si="41"/>
        <v>0</v>
      </c>
      <c r="R791" s="20" t="e">
        <f t="shared" si="42"/>
        <v>#N/A</v>
      </c>
      <c r="S791" s="20" t="s">
        <v>194</v>
      </c>
      <c r="T791" s="67" t="e">
        <f>VLOOKUP($X791,Vector!$A:$I,6,0)</f>
        <v>#N/A</v>
      </c>
      <c r="U791" s="67" t="e">
        <f>VLOOKUP($X791,Vector!$A:$I,7,0)</f>
        <v>#N/A</v>
      </c>
      <c r="V791" s="67" t="e">
        <f>VLOOKUP($X791,Vector!$A:$I,8,0)</f>
        <v>#N/A</v>
      </c>
      <c r="W791" s="67" t="e">
        <f>VLOOKUP($X791,Vector!$A:$I,9,0)</f>
        <v>#N/A</v>
      </c>
      <c r="X791" s="13" t="str">
        <f t="shared" si="43"/>
        <v/>
      </c>
    </row>
    <row r="792" spans="10:24" x14ac:dyDescent="0.25">
      <c r="J792" s="59" t="e">
        <f>+VLOOKUP($X792,Vector!$A:$P,4,0)-$A792</f>
        <v>#N/A</v>
      </c>
      <c r="K792" s="59" t="e">
        <f>+VLOOKUP($X792,Vector!$A:$P,2,0)</f>
        <v>#N/A</v>
      </c>
      <c r="L792" s="59" t="e">
        <f>VLOOKUP(VLOOKUP($X792,Vector!$A:$P,5,0),Catalogos!K:L,2,0)</f>
        <v>#N/A</v>
      </c>
      <c r="M792" s="55" t="str">
        <f>IFERROR(VLOOKUP($F792,Catalogos!$A:$B,2,0),"VII")</f>
        <v>VII</v>
      </c>
      <c r="N792" s="58" t="e">
        <f>VLOOKUP(MIN(IFERROR(VLOOKUP(T792,Catalogos!$F:$G,2,0),200),IFERROR(VLOOKUP(U792,Catalogos!$F:$G,2,0),200),IFERROR(VLOOKUP(V792,Catalogos!$F:$G,2,0),200),IFERROR(VLOOKUP(W792,Catalogos!$F:$G,2,0),200)),Catalogos!$G$30:$H$57,2,0)</f>
        <v>#N/A</v>
      </c>
      <c r="O792" s="55" t="e">
        <f>VLOOKUP($F792,Catalogos!$A:$C,3,0)</f>
        <v>#N/A</v>
      </c>
      <c r="P792" s="14" t="e">
        <f t="shared" si="40"/>
        <v>#N/A</v>
      </c>
      <c r="Q792" s="20">
        <f t="shared" si="41"/>
        <v>0</v>
      </c>
      <c r="R792" s="20" t="e">
        <f t="shared" si="42"/>
        <v>#N/A</v>
      </c>
      <c r="S792" s="20" t="s">
        <v>194</v>
      </c>
      <c r="T792" s="67" t="e">
        <f>VLOOKUP($X792,Vector!$A:$I,6,0)</f>
        <v>#N/A</v>
      </c>
      <c r="U792" s="67" t="e">
        <f>VLOOKUP($X792,Vector!$A:$I,7,0)</f>
        <v>#N/A</v>
      </c>
      <c r="V792" s="67" t="e">
        <f>VLOOKUP($X792,Vector!$A:$I,8,0)</f>
        <v>#N/A</v>
      </c>
      <c r="W792" s="67" t="e">
        <f>VLOOKUP($X792,Vector!$A:$I,9,0)</f>
        <v>#N/A</v>
      </c>
      <c r="X792" s="13" t="str">
        <f t="shared" si="43"/>
        <v/>
      </c>
    </row>
    <row r="793" spans="10:24" x14ac:dyDescent="0.25">
      <c r="J793" s="59" t="e">
        <f>+VLOOKUP($X793,Vector!$A:$P,4,0)-$A793</f>
        <v>#N/A</v>
      </c>
      <c r="K793" s="59" t="e">
        <f>+VLOOKUP($X793,Vector!$A:$P,2,0)</f>
        <v>#N/A</v>
      </c>
      <c r="L793" s="59" t="e">
        <f>VLOOKUP(VLOOKUP($X793,Vector!$A:$P,5,0),Catalogos!K:L,2,0)</f>
        <v>#N/A</v>
      </c>
      <c r="M793" s="55" t="str">
        <f>IFERROR(VLOOKUP($F793,Catalogos!$A:$B,2,0),"VII")</f>
        <v>VII</v>
      </c>
      <c r="N793" s="58" t="e">
        <f>VLOOKUP(MIN(IFERROR(VLOOKUP(T793,Catalogos!$F:$G,2,0),200),IFERROR(VLOOKUP(U793,Catalogos!$F:$G,2,0),200),IFERROR(VLOOKUP(V793,Catalogos!$F:$G,2,0),200),IFERROR(VLOOKUP(W793,Catalogos!$F:$G,2,0),200)),Catalogos!$G$30:$H$57,2,0)</f>
        <v>#N/A</v>
      </c>
      <c r="O793" s="55" t="e">
        <f>VLOOKUP($F793,Catalogos!$A:$C,3,0)</f>
        <v>#N/A</v>
      </c>
      <c r="P793" s="14" t="e">
        <f t="shared" si="40"/>
        <v>#N/A</v>
      </c>
      <c r="Q793" s="20">
        <f t="shared" si="41"/>
        <v>0</v>
      </c>
      <c r="R793" s="20" t="e">
        <f t="shared" si="42"/>
        <v>#N/A</v>
      </c>
      <c r="S793" s="20" t="s">
        <v>194</v>
      </c>
      <c r="T793" s="67" t="e">
        <f>VLOOKUP($X793,Vector!$A:$I,6,0)</f>
        <v>#N/A</v>
      </c>
      <c r="U793" s="67" t="e">
        <f>VLOOKUP($X793,Vector!$A:$I,7,0)</f>
        <v>#N/A</v>
      </c>
      <c r="V793" s="67" t="e">
        <f>VLOOKUP($X793,Vector!$A:$I,8,0)</f>
        <v>#N/A</v>
      </c>
      <c r="W793" s="67" t="e">
        <f>VLOOKUP($X793,Vector!$A:$I,9,0)</f>
        <v>#N/A</v>
      </c>
      <c r="X793" s="13" t="str">
        <f t="shared" si="43"/>
        <v/>
      </c>
    </row>
    <row r="794" spans="10:24" x14ac:dyDescent="0.25">
      <c r="J794" s="59" t="e">
        <f>+VLOOKUP($X794,Vector!$A:$P,4,0)-$A794</f>
        <v>#N/A</v>
      </c>
      <c r="K794" s="59" t="e">
        <f>+VLOOKUP($X794,Vector!$A:$P,2,0)</f>
        <v>#N/A</v>
      </c>
      <c r="L794" s="59" t="e">
        <f>VLOOKUP(VLOOKUP($X794,Vector!$A:$P,5,0),Catalogos!K:L,2,0)</f>
        <v>#N/A</v>
      </c>
      <c r="M794" s="55" t="str">
        <f>IFERROR(VLOOKUP($F794,Catalogos!$A:$B,2,0),"VII")</f>
        <v>VII</v>
      </c>
      <c r="N794" s="58" t="e">
        <f>VLOOKUP(MIN(IFERROR(VLOOKUP(T794,Catalogos!$F:$G,2,0),200),IFERROR(VLOOKUP(U794,Catalogos!$F:$G,2,0),200),IFERROR(VLOOKUP(V794,Catalogos!$F:$G,2,0),200),IFERROR(VLOOKUP(W794,Catalogos!$F:$G,2,0),200)),Catalogos!$G$30:$H$57,2,0)</f>
        <v>#N/A</v>
      </c>
      <c r="O794" s="55" t="e">
        <f>VLOOKUP($F794,Catalogos!$A:$C,3,0)</f>
        <v>#N/A</v>
      </c>
      <c r="P794" s="14" t="e">
        <f t="shared" si="40"/>
        <v>#N/A</v>
      </c>
      <c r="Q794" s="20">
        <f t="shared" si="41"/>
        <v>0</v>
      </c>
      <c r="R794" s="20" t="e">
        <f t="shared" si="42"/>
        <v>#N/A</v>
      </c>
      <c r="S794" s="20" t="s">
        <v>194</v>
      </c>
      <c r="T794" s="67" t="e">
        <f>VLOOKUP($X794,Vector!$A:$I,6,0)</f>
        <v>#N/A</v>
      </c>
      <c r="U794" s="67" t="e">
        <f>VLOOKUP($X794,Vector!$A:$I,7,0)</f>
        <v>#N/A</v>
      </c>
      <c r="V794" s="67" t="e">
        <f>VLOOKUP($X794,Vector!$A:$I,8,0)</f>
        <v>#N/A</v>
      </c>
      <c r="W794" s="67" t="e">
        <f>VLOOKUP($X794,Vector!$A:$I,9,0)</f>
        <v>#N/A</v>
      </c>
      <c r="X794" s="13" t="str">
        <f t="shared" si="43"/>
        <v/>
      </c>
    </row>
    <row r="795" spans="10:24" x14ac:dyDescent="0.25">
      <c r="J795" s="59" t="e">
        <f>+VLOOKUP($X795,Vector!$A:$P,4,0)-$A795</f>
        <v>#N/A</v>
      </c>
      <c r="K795" s="59" t="e">
        <f>+VLOOKUP($X795,Vector!$A:$P,2,0)</f>
        <v>#N/A</v>
      </c>
      <c r="L795" s="59" t="e">
        <f>VLOOKUP(VLOOKUP($X795,Vector!$A:$P,5,0),Catalogos!K:L,2,0)</f>
        <v>#N/A</v>
      </c>
      <c r="M795" s="55" t="str">
        <f>IFERROR(VLOOKUP($F795,Catalogos!$A:$B,2,0),"VII")</f>
        <v>VII</v>
      </c>
      <c r="N795" s="58" t="e">
        <f>VLOOKUP(MIN(IFERROR(VLOOKUP(T795,Catalogos!$F:$G,2,0),200),IFERROR(VLOOKUP(U795,Catalogos!$F:$G,2,0),200),IFERROR(VLOOKUP(V795,Catalogos!$F:$G,2,0),200),IFERROR(VLOOKUP(W795,Catalogos!$F:$G,2,0),200)),Catalogos!$G$30:$H$57,2,0)</f>
        <v>#N/A</v>
      </c>
      <c r="O795" s="55" t="e">
        <f>VLOOKUP($F795,Catalogos!$A:$C,3,0)</f>
        <v>#N/A</v>
      </c>
      <c r="P795" s="14" t="e">
        <f t="shared" si="40"/>
        <v>#N/A</v>
      </c>
      <c r="Q795" s="20">
        <f t="shared" si="41"/>
        <v>0</v>
      </c>
      <c r="R795" s="20" t="e">
        <f t="shared" si="42"/>
        <v>#N/A</v>
      </c>
      <c r="S795" s="20" t="s">
        <v>194</v>
      </c>
      <c r="T795" s="67" t="e">
        <f>VLOOKUP($X795,Vector!$A:$I,6,0)</f>
        <v>#N/A</v>
      </c>
      <c r="U795" s="67" t="e">
        <f>VLOOKUP($X795,Vector!$A:$I,7,0)</f>
        <v>#N/A</v>
      </c>
      <c r="V795" s="67" t="e">
        <f>VLOOKUP($X795,Vector!$A:$I,8,0)</f>
        <v>#N/A</v>
      </c>
      <c r="W795" s="67" t="e">
        <f>VLOOKUP($X795,Vector!$A:$I,9,0)</f>
        <v>#N/A</v>
      </c>
      <c r="X795" s="13" t="str">
        <f t="shared" si="43"/>
        <v/>
      </c>
    </row>
    <row r="796" spans="10:24" x14ac:dyDescent="0.25">
      <c r="J796" s="59" t="e">
        <f>+VLOOKUP($X796,Vector!$A:$P,4,0)-$A796</f>
        <v>#N/A</v>
      </c>
      <c r="K796" s="59" t="e">
        <f>+VLOOKUP($X796,Vector!$A:$P,2,0)</f>
        <v>#N/A</v>
      </c>
      <c r="L796" s="59" t="e">
        <f>VLOOKUP(VLOOKUP($X796,Vector!$A:$P,5,0),Catalogos!K:L,2,0)</f>
        <v>#N/A</v>
      </c>
      <c r="M796" s="55" t="str">
        <f>IFERROR(VLOOKUP($F796,Catalogos!$A:$B,2,0),"VII")</f>
        <v>VII</v>
      </c>
      <c r="N796" s="58" t="e">
        <f>VLOOKUP(MIN(IFERROR(VLOOKUP(T796,Catalogos!$F:$G,2,0),200),IFERROR(VLOOKUP(U796,Catalogos!$F:$G,2,0),200),IFERROR(VLOOKUP(V796,Catalogos!$F:$G,2,0),200),IFERROR(VLOOKUP(W796,Catalogos!$F:$G,2,0),200)),Catalogos!$G$30:$H$57,2,0)</f>
        <v>#N/A</v>
      </c>
      <c r="O796" s="55" t="e">
        <f>VLOOKUP($F796,Catalogos!$A:$C,3,0)</f>
        <v>#N/A</v>
      </c>
      <c r="P796" s="14" t="e">
        <f t="shared" si="40"/>
        <v>#N/A</v>
      </c>
      <c r="Q796" s="20">
        <f t="shared" si="41"/>
        <v>0</v>
      </c>
      <c r="R796" s="20" t="e">
        <f t="shared" si="42"/>
        <v>#N/A</v>
      </c>
      <c r="S796" s="20" t="s">
        <v>194</v>
      </c>
      <c r="T796" s="67" t="e">
        <f>VLOOKUP($X796,Vector!$A:$I,6,0)</f>
        <v>#N/A</v>
      </c>
      <c r="U796" s="67" t="e">
        <f>VLOOKUP($X796,Vector!$A:$I,7,0)</f>
        <v>#N/A</v>
      </c>
      <c r="V796" s="67" t="e">
        <f>VLOOKUP($X796,Vector!$A:$I,8,0)</f>
        <v>#N/A</v>
      </c>
      <c r="W796" s="67" t="e">
        <f>VLOOKUP($X796,Vector!$A:$I,9,0)</f>
        <v>#N/A</v>
      </c>
      <c r="X796" s="13" t="str">
        <f t="shared" si="43"/>
        <v/>
      </c>
    </row>
    <row r="797" spans="10:24" x14ac:dyDescent="0.25">
      <c r="J797" s="59" t="e">
        <f>+VLOOKUP($X797,Vector!$A:$P,4,0)-$A797</f>
        <v>#N/A</v>
      </c>
      <c r="K797" s="59" t="e">
        <f>+VLOOKUP($X797,Vector!$A:$P,2,0)</f>
        <v>#N/A</v>
      </c>
      <c r="L797" s="59" t="e">
        <f>VLOOKUP(VLOOKUP($X797,Vector!$A:$P,5,0),Catalogos!K:L,2,0)</f>
        <v>#N/A</v>
      </c>
      <c r="M797" s="55" t="str">
        <f>IFERROR(VLOOKUP($F797,Catalogos!$A:$B,2,0),"VII")</f>
        <v>VII</v>
      </c>
      <c r="N797" s="58" t="e">
        <f>VLOOKUP(MIN(IFERROR(VLOOKUP(T797,Catalogos!$F:$G,2,0),200),IFERROR(VLOOKUP(U797,Catalogos!$F:$G,2,0),200),IFERROR(VLOOKUP(V797,Catalogos!$F:$G,2,0),200),IFERROR(VLOOKUP(W797,Catalogos!$F:$G,2,0),200)),Catalogos!$G$30:$H$57,2,0)</f>
        <v>#N/A</v>
      </c>
      <c r="O797" s="55" t="e">
        <f>VLOOKUP($F797,Catalogos!$A:$C,3,0)</f>
        <v>#N/A</v>
      </c>
      <c r="P797" s="14" t="e">
        <f t="shared" si="40"/>
        <v>#N/A</v>
      </c>
      <c r="Q797" s="20">
        <f t="shared" si="41"/>
        <v>0</v>
      </c>
      <c r="R797" s="20" t="e">
        <f t="shared" si="42"/>
        <v>#N/A</v>
      </c>
      <c r="S797" s="20" t="s">
        <v>194</v>
      </c>
      <c r="T797" s="67" t="e">
        <f>VLOOKUP($X797,Vector!$A:$I,6,0)</f>
        <v>#N/A</v>
      </c>
      <c r="U797" s="67" t="e">
        <f>VLOOKUP($X797,Vector!$A:$I,7,0)</f>
        <v>#N/A</v>
      </c>
      <c r="V797" s="67" t="e">
        <f>VLOOKUP($X797,Vector!$A:$I,8,0)</f>
        <v>#N/A</v>
      </c>
      <c r="W797" s="67" t="e">
        <f>VLOOKUP($X797,Vector!$A:$I,9,0)</f>
        <v>#N/A</v>
      </c>
      <c r="X797" s="13" t="str">
        <f t="shared" si="43"/>
        <v/>
      </c>
    </row>
    <row r="798" spans="10:24" x14ac:dyDescent="0.25">
      <c r="J798" s="59" t="e">
        <f>+VLOOKUP($X798,Vector!$A:$P,4,0)-$A798</f>
        <v>#N/A</v>
      </c>
      <c r="K798" s="59" t="e">
        <f>+VLOOKUP($X798,Vector!$A:$P,2,0)</f>
        <v>#N/A</v>
      </c>
      <c r="L798" s="59" t="e">
        <f>VLOOKUP(VLOOKUP($X798,Vector!$A:$P,5,0),Catalogos!K:L,2,0)</f>
        <v>#N/A</v>
      </c>
      <c r="M798" s="55" t="str">
        <f>IFERROR(VLOOKUP($F798,Catalogos!$A:$B,2,0),"VII")</f>
        <v>VII</v>
      </c>
      <c r="N798" s="58" t="e">
        <f>VLOOKUP(MIN(IFERROR(VLOOKUP(T798,Catalogos!$F:$G,2,0),200),IFERROR(VLOOKUP(U798,Catalogos!$F:$G,2,0),200),IFERROR(VLOOKUP(V798,Catalogos!$F:$G,2,0),200),IFERROR(VLOOKUP(W798,Catalogos!$F:$G,2,0),200)),Catalogos!$G$30:$H$57,2,0)</f>
        <v>#N/A</v>
      </c>
      <c r="O798" s="55" t="e">
        <f>VLOOKUP($F798,Catalogos!$A:$C,3,0)</f>
        <v>#N/A</v>
      </c>
      <c r="P798" s="14" t="e">
        <f t="shared" si="40"/>
        <v>#N/A</v>
      </c>
      <c r="Q798" s="20">
        <f t="shared" si="41"/>
        <v>0</v>
      </c>
      <c r="R798" s="20" t="e">
        <f t="shared" si="42"/>
        <v>#N/A</v>
      </c>
      <c r="S798" s="20" t="s">
        <v>194</v>
      </c>
      <c r="T798" s="67" t="e">
        <f>VLOOKUP($X798,Vector!$A:$I,6,0)</f>
        <v>#N/A</v>
      </c>
      <c r="U798" s="67" t="e">
        <f>VLOOKUP($X798,Vector!$A:$I,7,0)</f>
        <v>#N/A</v>
      </c>
      <c r="V798" s="67" t="e">
        <f>VLOOKUP($X798,Vector!$A:$I,8,0)</f>
        <v>#N/A</v>
      </c>
      <c r="W798" s="67" t="e">
        <f>VLOOKUP($X798,Vector!$A:$I,9,0)</f>
        <v>#N/A</v>
      </c>
      <c r="X798" s="13" t="str">
        <f t="shared" si="43"/>
        <v/>
      </c>
    </row>
    <row r="799" spans="10:24" x14ac:dyDescent="0.25">
      <c r="J799" s="59" t="e">
        <f>+VLOOKUP($X799,Vector!$A:$P,4,0)-$A799</f>
        <v>#N/A</v>
      </c>
      <c r="K799" s="59" t="e">
        <f>+VLOOKUP($X799,Vector!$A:$P,2,0)</f>
        <v>#N/A</v>
      </c>
      <c r="L799" s="59" t="e">
        <f>VLOOKUP(VLOOKUP($X799,Vector!$A:$P,5,0),Catalogos!K:L,2,0)</f>
        <v>#N/A</v>
      </c>
      <c r="M799" s="55" t="str">
        <f>IFERROR(VLOOKUP($F799,Catalogos!$A:$B,2,0),"VII")</f>
        <v>VII</v>
      </c>
      <c r="N799" s="58" t="e">
        <f>VLOOKUP(MIN(IFERROR(VLOOKUP(T799,Catalogos!$F:$G,2,0),200),IFERROR(VLOOKUP(U799,Catalogos!$F:$G,2,0),200),IFERROR(VLOOKUP(V799,Catalogos!$F:$G,2,0),200),IFERROR(VLOOKUP(W799,Catalogos!$F:$G,2,0),200)),Catalogos!$G$30:$H$57,2,0)</f>
        <v>#N/A</v>
      </c>
      <c r="O799" s="55" t="e">
        <f>VLOOKUP($F799,Catalogos!$A:$C,3,0)</f>
        <v>#N/A</v>
      </c>
      <c r="P799" s="14" t="e">
        <f t="shared" si="40"/>
        <v>#N/A</v>
      </c>
      <c r="Q799" s="20">
        <f t="shared" si="41"/>
        <v>0</v>
      </c>
      <c r="R799" s="20" t="e">
        <f t="shared" si="42"/>
        <v>#N/A</v>
      </c>
      <c r="S799" s="20" t="s">
        <v>194</v>
      </c>
      <c r="T799" s="67" t="e">
        <f>VLOOKUP($X799,Vector!$A:$I,6,0)</f>
        <v>#N/A</v>
      </c>
      <c r="U799" s="67" t="e">
        <f>VLOOKUP($X799,Vector!$A:$I,7,0)</f>
        <v>#N/A</v>
      </c>
      <c r="V799" s="67" t="e">
        <f>VLOOKUP($X799,Vector!$A:$I,8,0)</f>
        <v>#N/A</v>
      </c>
      <c r="W799" s="67" t="e">
        <f>VLOOKUP($X799,Vector!$A:$I,9,0)</f>
        <v>#N/A</v>
      </c>
      <c r="X799" s="13" t="str">
        <f t="shared" si="43"/>
        <v/>
      </c>
    </row>
    <row r="800" spans="10:24" x14ac:dyDescent="0.25">
      <c r="J800" s="59" t="e">
        <f>+VLOOKUP($X800,Vector!$A:$P,4,0)-$A800</f>
        <v>#N/A</v>
      </c>
      <c r="K800" s="59" t="e">
        <f>+VLOOKUP($X800,Vector!$A:$P,2,0)</f>
        <v>#N/A</v>
      </c>
      <c r="L800" s="59" t="e">
        <f>VLOOKUP(VLOOKUP($X800,Vector!$A:$P,5,0),Catalogos!K:L,2,0)</f>
        <v>#N/A</v>
      </c>
      <c r="M800" s="55" t="str">
        <f>IFERROR(VLOOKUP($F800,Catalogos!$A:$B,2,0),"VII")</f>
        <v>VII</v>
      </c>
      <c r="N800" s="58" t="e">
        <f>VLOOKUP(MIN(IFERROR(VLOOKUP(T800,Catalogos!$F:$G,2,0),200),IFERROR(VLOOKUP(U800,Catalogos!$F:$G,2,0),200),IFERROR(VLOOKUP(V800,Catalogos!$F:$G,2,0),200),IFERROR(VLOOKUP(W800,Catalogos!$F:$G,2,0),200)),Catalogos!$G$30:$H$57,2,0)</f>
        <v>#N/A</v>
      </c>
      <c r="O800" s="55" t="e">
        <f>VLOOKUP($F800,Catalogos!$A:$C,3,0)</f>
        <v>#N/A</v>
      </c>
      <c r="P800" s="14" t="e">
        <f t="shared" si="40"/>
        <v>#N/A</v>
      </c>
      <c r="Q800" s="20">
        <f t="shared" si="41"/>
        <v>0</v>
      </c>
      <c r="R800" s="20" t="e">
        <f t="shared" si="42"/>
        <v>#N/A</v>
      </c>
      <c r="S800" s="20" t="s">
        <v>194</v>
      </c>
      <c r="T800" s="67" t="e">
        <f>VLOOKUP($X800,Vector!$A:$I,6,0)</f>
        <v>#N/A</v>
      </c>
      <c r="U800" s="67" t="e">
        <f>VLOOKUP($X800,Vector!$A:$I,7,0)</f>
        <v>#N/A</v>
      </c>
      <c r="V800" s="67" t="e">
        <f>VLOOKUP($X800,Vector!$A:$I,8,0)</f>
        <v>#N/A</v>
      </c>
      <c r="W800" s="67" t="e">
        <f>VLOOKUP($X800,Vector!$A:$I,9,0)</f>
        <v>#N/A</v>
      </c>
      <c r="X800" s="13" t="str">
        <f t="shared" si="43"/>
        <v/>
      </c>
    </row>
    <row r="801" spans="10:24" x14ac:dyDescent="0.25">
      <c r="J801" s="59" t="e">
        <f>+VLOOKUP($X801,Vector!$A:$P,4,0)-$A801</f>
        <v>#N/A</v>
      </c>
      <c r="K801" s="59" t="e">
        <f>+VLOOKUP($X801,Vector!$A:$P,2,0)</f>
        <v>#N/A</v>
      </c>
      <c r="L801" s="59" t="e">
        <f>VLOOKUP(VLOOKUP($X801,Vector!$A:$P,5,0),Catalogos!K:L,2,0)</f>
        <v>#N/A</v>
      </c>
      <c r="M801" s="55" t="str">
        <f>IFERROR(VLOOKUP($F801,Catalogos!$A:$B,2,0),"VII")</f>
        <v>VII</v>
      </c>
      <c r="N801" s="58" t="e">
        <f>VLOOKUP(MIN(IFERROR(VLOOKUP(T801,Catalogos!$F:$G,2,0),200),IFERROR(VLOOKUP(U801,Catalogos!$F:$G,2,0),200),IFERROR(VLOOKUP(V801,Catalogos!$F:$G,2,0),200),IFERROR(VLOOKUP(W801,Catalogos!$F:$G,2,0),200)),Catalogos!$G$30:$H$57,2,0)</f>
        <v>#N/A</v>
      </c>
      <c r="O801" s="55" t="e">
        <f>VLOOKUP($F801,Catalogos!$A:$C,3,0)</f>
        <v>#N/A</v>
      </c>
      <c r="P801" s="14" t="e">
        <f t="shared" si="40"/>
        <v>#N/A</v>
      </c>
      <c r="Q801" s="20">
        <f t="shared" si="41"/>
        <v>0</v>
      </c>
      <c r="R801" s="20" t="e">
        <f t="shared" si="42"/>
        <v>#N/A</v>
      </c>
      <c r="S801" s="20" t="s">
        <v>194</v>
      </c>
      <c r="T801" s="67" t="e">
        <f>VLOOKUP($X801,Vector!$A:$I,6,0)</f>
        <v>#N/A</v>
      </c>
      <c r="U801" s="67" t="e">
        <f>VLOOKUP($X801,Vector!$A:$I,7,0)</f>
        <v>#N/A</v>
      </c>
      <c r="V801" s="67" t="e">
        <f>VLOOKUP($X801,Vector!$A:$I,8,0)</f>
        <v>#N/A</v>
      </c>
      <c r="W801" s="67" t="e">
        <f>VLOOKUP($X801,Vector!$A:$I,9,0)</f>
        <v>#N/A</v>
      </c>
      <c r="X801" s="13" t="str">
        <f t="shared" si="43"/>
        <v/>
      </c>
    </row>
    <row r="802" spans="10:24" x14ac:dyDescent="0.25">
      <c r="J802" s="59" t="e">
        <f>+VLOOKUP($X802,Vector!$A:$P,4,0)-$A802</f>
        <v>#N/A</v>
      </c>
      <c r="K802" s="59" t="e">
        <f>+VLOOKUP($X802,Vector!$A:$P,2,0)</f>
        <v>#N/A</v>
      </c>
      <c r="L802" s="59" t="e">
        <f>VLOOKUP(VLOOKUP($X802,Vector!$A:$P,5,0),Catalogos!K:L,2,0)</f>
        <v>#N/A</v>
      </c>
      <c r="M802" s="55" t="str">
        <f>IFERROR(VLOOKUP($F802,Catalogos!$A:$B,2,0),"VII")</f>
        <v>VII</v>
      </c>
      <c r="N802" s="58" t="e">
        <f>VLOOKUP(MIN(IFERROR(VLOOKUP(T802,Catalogos!$F:$G,2,0),200),IFERROR(VLOOKUP(U802,Catalogos!$F:$G,2,0),200),IFERROR(VLOOKUP(V802,Catalogos!$F:$G,2,0),200),IFERROR(VLOOKUP(W802,Catalogos!$F:$G,2,0),200)),Catalogos!$G$30:$H$57,2,0)</f>
        <v>#N/A</v>
      </c>
      <c r="O802" s="55" t="e">
        <f>VLOOKUP($F802,Catalogos!$A:$C,3,0)</f>
        <v>#N/A</v>
      </c>
      <c r="P802" s="14" t="e">
        <f t="shared" si="40"/>
        <v>#N/A</v>
      </c>
      <c r="Q802" s="20">
        <f t="shared" si="41"/>
        <v>0</v>
      </c>
      <c r="R802" s="20" t="e">
        <f t="shared" si="42"/>
        <v>#N/A</v>
      </c>
      <c r="S802" s="20" t="s">
        <v>194</v>
      </c>
      <c r="T802" s="67" t="e">
        <f>VLOOKUP($X802,Vector!$A:$I,6,0)</f>
        <v>#N/A</v>
      </c>
      <c r="U802" s="67" t="e">
        <f>VLOOKUP($X802,Vector!$A:$I,7,0)</f>
        <v>#N/A</v>
      </c>
      <c r="V802" s="67" t="e">
        <f>VLOOKUP($X802,Vector!$A:$I,8,0)</f>
        <v>#N/A</v>
      </c>
      <c r="W802" s="67" t="e">
        <f>VLOOKUP($X802,Vector!$A:$I,9,0)</f>
        <v>#N/A</v>
      </c>
      <c r="X802" s="13" t="str">
        <f t="shared" si="43"/>
        <v/>
      </c>
    </row>
    <row r="803" spans="10:24" x14ac:dyDescent="0.25">
      <c r="J803" s="59" t="e">
        <f>+VLOOKUP($X803,Vector!$A:$P,4,0)-$A803</f>
        <v>#N/A</v>
      </c>
      <c r="K803" s="59" t="e">
        <f>+VLOOKUP($X803,Vector!$A:$P,2,0)</f>
        <v>#N/A</v>
      </c>
      <c r="L803" s="59" t="e">
        <f>VLOOKUP(VLOOKUP($X803,Vector!$A:$P,5,0),Catalogos!K:L,2,0)</f>
        <v>#N/A</v>
      </c>
      <c r="M803" s="55" t="str">
        <f>IFERROR(VLOOKUP($F803,Catalogos!$A:$B,2,0),"VII")</f>
        <v>VII</v>
      </c>
      <c r="N803" s="58" t="e">
        <f>VLOOKUP(MIN(IFERROR(VLOOKUP(T803,Catalogos!$F:$G,2,0),200),IFERROR(VLOOKUP(U803,Catalogos!$F:$G,2,0),200),IFERROR(VLOOKUP(V803,Catalogos!$F:$G,2,0),200),IFERROR(VLOOKUP(W803,Catalogos!$F:$G,2,0),200)),Catalogos!$G$30:$H$57,2,0)</f>
        <v>#N/A</v>
      </c>
      <c r="O803" s="55" t="e">
        <f>VLOOKUP($F803,Catalogos!$A:$C,3,0)</f>
        <v>#N/A</v>
      </c>
      <c r="P803" s="14" t="e">
        <f t="shared" si="40"/>
        <v>#N/A</v>
      </c>
      <c r="Q803" s="20">
        <f t="shared" si="41"/>
        <v>0</v>
      </c>
      <c r="R803" s="20" t="e">
        <f t="shared" si="42"/>
        <v>#N/A</v>
      </c>
      <c r="S803" s="20" t="s">
        <v>194</v>
      </c>
      <c r="T803" s="67" t="e">
        <f>VLOOKUP($X803,Vector!$A:$I,6,0)</f>
        <v>#N/A</v>
      </c>
      <c r="U803" s="67" t="e">
        <f>VLOOKUP($X803,Vector!$A:$I,7,0)</f>
        <v>#N/A</v>
      </c>
      <c r="V803" s="67" t="e">
        <f>VLOOKUP($X803,Vector!$A:$I,8,0)</f>
        <v>#N/A</v>
      </c>
      <c r="W803" s="67" t="e">
        <f>VLOOKUP($X803,Vector!$A:$I,9,0)</f>
        <v>#N/A</v>
      </c>
      <c r="X803" s="13" t="str">
        <f t="shared" si="43"/>
        <v/>
      </c>
    </row>
    <row r="804" spans="10:24" x14ac:dyDescent="0.25">
      <c r="J804" s="59" t="e">
        <f>+VLOOKUP($X804,Vector!$A:$P,4,0)-$A804</f>
        <v>#N/A</v>
      </c>
      <c r="K804" s="59" t="e">
        <f>+VLOOKUP($X804,Vector!$A:$P,2,0)</f>
        <v>#N/A</v>
      </c>
      <c r="L804" s="59" t="e">
        <f>VLOOKUP(VLOOKUP($X804,Vector!$A:$P,5,0),Catalogos!K:L,2,0)</f>
        <v>#N/A</v>
      </c>
      <c r="M804" s="55" t="str">
        <f>IFERROR(VLOOKUP($F804,Catalogos!$A:$B,2,0),"VII")</f>
        <v>VII</v>
      </c>
      <c r="N804" s="58" t="e">
        <f>VLOOKUP(MIN(IFERROR(VLOOKUP(T804,Catalogos!$F:$G,2,0),200),IFERROR(VLOOKUP(U804,Catalogos!$F:$G,2,0),200),IFERROR(VLOOKUP(V804,Catalogos!$F:$G,2,0),200),IFERROR(VLOOKUP(W804,Catalogos!$F:$G,2,0),200)),Catalogos!$G$30:$H$57,2,0)</f>
        <v>#N/A</v>
      </c>
      <c r="O804" s="55" t="e">
        <f>VLOOKUP($F804,Catalogos!$A:$C,3,0)</f>
        <v>#N/A</v>
      </c>
      <c r="P804" s="14" t="e">
        <f t="shared" si="40"/>
        <v>#N/A</v>
      </c>
      <c r="Q804" s="20">
        <f t="shared" si="41"/>
        <v>0</v>
      </c>
      <c r="R804" s="20" t="e">
        <f t="shared" si="42"/>
        <v>#N/A</v>
      </c>
      <c r="S804" s="20" t="s">
        <v>194</v>
      </c>
      <c r="T804" s="67" t="e">
        <f>VLOOKUP($X804,Vector!$A:$I,6,0)</f>
        <v>#N/A</v>
      </c>
      <c r="U804" s="67" t="e">
        <f>VLOOKUP($X804,Vector!$A:$I,7,0)</f>
        <v>#N/A</v>
      </c>
      <c r="V804" s="67" t="e">
        <f>VLOOKUP($X804,Vector!$A:$I,8,0)</f>
        <v>#N/A</v>
      </c>
      <c r="W804" s="67" t="e">
        <f>VLOOKUP($X804,Vector!$A:$I,9,0)</f>
        <v>#N/A</v>
      </c>
      <c r="X804" s="13" t="str">
        <f t="shared" si="43"/>
        <v/>
      </c>
    </row>
    <row r="805" spans="10:24" x14ac:dyDescent="0.25">
      <c r="J805" s="59" t="e">
        <f>+VLOOKUP($X805,Vector!$A:$P,4,0)-$A805</f>
        <v>#N/A</v>
      </c>
      <c r="K805" s="59" t="e">
        <f>+VLOOKUP($X805,Vector!$A:$P,2,0)</f>
        <v>#N/A</v>
      </c>
      <c r="L805" s="59" t="e">
        <f>VLOOKUP(VLOOKUP($X805,Vector!$A:$P,5,0),Catalogos!K:L,2,0)</f>
        <v>#N/A</v>
      </c>
      <c r="M805" s="55" t="str">
        <f>IFERROR(VLOOKUP($F805,Catalogos!$A:$B,2,0),"VII")</f>
        <v>VII</v>
      </c>
      <c r="N805" s="58" t="e">
        <f>VLOOKUP(MIN(IFERROR(VLOOKUP(T805,Catalogos!$F:$G,2,0),200),IFERROR(VLOOKUP(U805,Catalogos!$F:$G,2,0),200),IFERROR(VLOOKUP(V805,Catalogos!$F:$G,2,0),200),IFERROR(VLOOKUP(W805,Catalogos!$F:$G,2,0),200)),Catalogos!$G$30:$H$57,2,0)</f>
        <v>#N/A</v>
      </c>
      <c r="O805" s="55" t="e">
        <f>VLOOKUP($F805,Catalogos!$A:$C,3,0)</f>
        <v>#N/A</v>
      </c>
      <c r="P805" s="14" t="e">
        <f t="shared" si="40"/>
        <v>#N/A</v>
      </c>
      <c r="Q805" s="20">
        <f t="shared" si="41"/>
        <v>0</v>
      </c>
      <c r="R805" s="20" t="e">
        <f t="shared" si="42"/>
        <v>#N/A</v>
      </c>
      <c r="S805" s="20" t="s">
        <v>194</v>
      </c>
      <c r="T805" s="67" t="e">
        <f>VLOOKUP($X805,Vector!$A:$I,6,0)</f>
        <v>#N/A</v>
      </c>
      <c r="U805" s="67" t="e">
        <f>VLOOKUP($X805,Vector!$A:$I,7,0)</f>
        <v>#N/A</v>
      </c>
      <c r="V805" s="67" t="e">
        <f>VLOOKUP($X805,Vector!$A:$I,8,0)</f>
        <v>#N/A</v>
      </c>
      <c r="W805" s="67" t="e">
        <f>VLOOKUP($X805,Vector!$A:$I,9,0)</f>
        <v>#N/A</v>
      </c>
      <c r="X805" s="13" t="str">
        <f t="shared" si="43"/>
        <v/>
      </c>
    </row>
    <row r="806" spans="10:24" x14ac:dyDescent="0.25">
      <c r="J806" s="59" t="e">
        <f>+VLOOKUP($X806,Vector!$A:$P,4,0)-$A806</f>
        <v>#N/A</v>
      </c>
      <c r="K806" s="59" t="e">
        <f>+VLOOKUP($X806,Vector!$A:$P,2,0)</f>
        <v>#N/A</v>
      </c>
      <c r="L806" s="59" t="e">
        <f>VLOOKUP(VLOOKUP($X806,Vector!$A:$P,5,0),Catalogos!K:L,2,0)</f>
        <v>#N/A</v>
      </c>
      <c r="M806" s="55" t="str">
        <f>IFERROR(VLOOKUP($F806,Catalogos!$A:$B,2,0),"VII")</f>
        <v>VII</v>
      </c>
      <c r="N806" s="58" t="e">
        <f>VLOOKUP(MIN(IFERROR(VLOOKUP(T806,Catalogos!$F:$G,2,0),200),IFERROR(VLOOKUP(U806,Catalogos!$F:$G,2,0),200),IFERROR(VLOOKUP(V806,Catalogos!$F:$G,2,0),200),IFERROR(VLOOKUP(W806,Catalogos!$F:$G,2,0),200)),Catalogos!$G$30:$H$57,2,0)</f>
        <v>#N/A</v>
      </c>
      <c r="O806" s="55" t="e">
        <f>VLOOKUP($F806,Catalogos!$A:$C,3,0)</f>
        <v>#N/A</v>
      </c>
      <c r="P806" s="14" t="e">
        <f t="shared" si="40"/>
        <v>#N/A</v>
      </c>
      <c r="Q806" s="20">
        <f t="shared" si="41"/>
        <v>0</v>
      </c>
      <c r="R806" s="20" t="e">
        <f t="shared" si="42"/>
        <v>#N/A</v>
      </c>
      <c r="S806" s="20" t="s">
        <v>194</v>
      </c>
      <c r="T806" s="67" t="e">
        <f>VLOOKUP($X806,Vector!$A:$I,6,0)</f>
        <v>#N/A</v>
      </c>
      <c r="U806" s="67" t="e">
        <f>VLOOKUP($X806,Vector!$A:$I,7,0)</f>
        <v>#N/A</v>
      </c>
      <c r="V806" s="67" t="e">
        <f>VLOOKUP($X806,Vector!$A:$I,8,0)</f>
        <v>#N/A</v>
      </c>
      <c r="W806" s="67" t="e">
        <f>VLOOKUP($X806,Vector!$A:$I,9,0)</f>
        <v>#N/A</v>
      </c>
      <c r="X806" s="13" t="str">
        <f t="shared" si="43"/>
        <v/>
      </c>
    </row>
    <row r="807" spans="10:24" x14ac:dyDescent="0.25">
      <c r="J807" s="59" t="e">
        <f>+VLOOKUP($X807,Vector!$A:$P,4,0)-$A807</f>
        <v>#N/A</v>
      </c>
      <c r="K807" s="59" t="e">
        <f>+VLOOKUP($X807,Vector!$A:$P,2,0)</f>
        <v>#N/A</v>
      </c>
      <c r="L807" s="59" t="e">
        <f>VLOOKUP(VLOOKUP($X807,Vector!$A:$P,5,0),Catalogos!K:L,2,0)</f>
        <v>#N/A</v>
      </c>
      <c r="M807" s="55" t="str">
        <f>IFERROR(VLOOKUP($F807,Catalogos!$A:$B,2,0),"VII")</f>
        <v>VII</v>
      </c>
      <c r="N807" s="58" t="e">
        <f>VLOOKUP(MIN(IFERROR(VLOOKUP(T807,Catalogos!$F:$G,2,0),200),IFERROR(VLOOKUP(U807,Catalogos!$F:$G,2,0),200),IFERROR(VLOOKUP(V807,Catalogos!$F:$G,2,0),200),IFERROR(VLOOKUP(W807,Catalogos!$F:$G,2,0),200)),Catalogos!$G$30:$H$57,2,0)</f>
        <v>#N/A</v>
      </c>
      <c r="O807" s="55" t="e">
        <f>VLOOKUP($F807,Catalogos!$A:$C,3,0)</f>
        <v>#N/A</v>
      </c>
      <c r="P807" s="14" t="e">
        <f t="shared" si="40"/>
        <v>#N/A</v>
      </c>
      <c r="Q807" s="20">
        <f t="shared" si="41"/>
        <v>0</v>
      </c>
      <c r="R807" s="20" t="e">
        <f t="shared" si="42"/>
        <v>#N/A</v>
      </c>
      <c r="S807" s="20" t="s">
        <v>194</v>
      </c>
      <c r="T807" s="67" t="e">
        <f>VLOOKUP($X807,Vector!$A:$I,6,0)</f>
        <v>#N/A</v>
      </c>
      <c r="U807" s="67" t="e">
        <f>VLOOKUP($X807,Vector!$A:$I,7,0)</f>
        <v>#N/A</v>
      </c>
      <c r="V807" s="67" t="e">
        <f>VLOOKUP($X807,Vector!$A:$I,8,0)</f>
        <v>#N/A</v>
      </c>
      <c r="W807" s="67" t="e">
        <f>VLOOKUP($X807,Vector!$A:$I,9,0)</f>
        <v>#N/A</v>
      </c>
      <c r="X807" s="13" t="str">
        <f t="shared" si="43"/>
        <v/>
      </c>
    </row>
    <row r="808" spans="10:24" x14ac:dyDescent="0.25">
      <c r="J808" s="59" t="e">
        <f>+VLOOKUP($X808,Vector!$A:$P,4,0)-$A808</f>
        <v>#N/A</v>
      </c>
      <c r="K808" s="59" t="e">
        <f>+VLOOKUP($X808,Vector!$A:$P,2,0)</f>
        <v>#N/A</v>
      </c>
      <c r="L808" s="59" t="e">
        <f>VLOOKUP(VLOOKUP($X808,Vector!$A:$P,5,0),Catalogos!K:L,2,0)</f>
        <v>#N/A</v>
      </c>
      <c r="M808" s="55" t="str">
        <f>IFERROR(VLOOKUP($F808,Catalogos!$A:$B,2,0),"VII")</f>
        <v>VII</v>
      </c>
      <c r="N808" s="58" t="e">
        <f>VLOOKUP(MIN(IFERROR(VLOOKUP(T808,Catalogos!$F:$G,2,0),200),IFERROR(VLOOKUP(U808,Catalogos!$F:$G,2,0),200),IFERROR(VLOOKUP(V808,Catalogos!$F:$G,2,0),200),IFERROR(VLOOKUP(W808,Catalogos!$F:$G,2,0),200)),Catalogos!$G$30:$H$57,2,0)</f>
        <v>#N/A</v>
      </c>
      <c r="O808" s="55" t="e">
        <f>VLOOKUP($F808,Catalogos!$A:$C,3,0)</f>
        <v>#N/A</v>
      </c>
      <c r="P808" s="14" t="e">
        <f t="shared" si="40"/>
        <v>#N/A</v>
      </c>
      <c r="Q808" s="20">
        <f t="shared" si="41"/>
        <v>0</v>
      </c>
      <c r="R808" s="20" t="e">
        <f t="shared" si="42"/>
        <v>#N/A</v>
      </c>
      <c r="S808" s="20" t="s">
        <v>194</v>
      </c>
      <c r="T808" s="67" t="e">
        <f>VLOOKUP($X808,Vector!$A:$I,6,0)</f>
        <v>#N/A</v>
      </c>
      <c r="U808" s="67" t="e">
        <f>VLOOKUP($X808,Vector!$A:$I,7,0)</f>
        <v>#N/A</v>
      </c>
      <c r="V808" s="67" t="e">
        <f>VLOOKUP($X808,Vector!$A:$I,8,0)</f>
        <v>#N/A</v>
      </c>
      <c r="W808" s="67" t="e">
        <f>VLOOKUP($X808,Vector!$A:$I,9,0)</f>
        <v>#N/A</v>
      </c>
      <c r="X808" s="13" t="str">
        <f t="shared" si="43"/>
        <v/>
      </c>
    </row>
    <row r="809" spans="10:24" x14ac:dyDescent="0.25">
      <c r="J809" s="59" t="e">
        <f>+VLOOKUP($X809,Vector!$A:$P,4,0)-$A809</f>
        <v>#N/A</v>
      </c>
      <c r="K809" s="59" t="e">
        <f>+VLOOKUP($X809,Vector!$A:$P,2,0)</f>
        <v>#N/A</v>
      </c>
      <c r="L809" s="59" t="e">
        <f>VLOOKUP(VLOOKUP($X809,Vector!$A:$P,5,0),Catalogos!K:L,2,0)</f>
        <v>#N/A</v>
      </c>
      <c r="M809" s="55" t="str">
        <f>IFERROR(VLOOKUP($F809,Catalogos!$A:$B,2,0),"VII")</f>
        <v>VII</v>
      </c>
      <c r="N809" s="58" t="e">
        <f>VLOOKUP(MIN(IFERROR(VLOOKUP(T809,Catalogos!$F:$G,2,0),200),IFERROR(VLOOKUP(U809,Catalogos!$F:$G,2,0),200),IFERROR(VLOOKUP(V809,Catalogos!$F:$G,2,0),200),IFERROR(VLOOKUP(W809,Catalogos!$F:$G,2,0),200)),Catalogos!$G$30:$H$57,2,0)</f>
        <v>#N/A</v>
      </c>
      <c r="O809" s="55" t="e">
        <f>VLOOKUP($F809,Catalogos!$A:$C,3,0)</f>
        <v>#N/A</v>
      </c>
      <c r="P809" s="14" t="e">
        <f t="shared" si="40"/>
        <v>#N/A</v>
      </c>
      <c r="Q809" s="20">
        <f t="shared" si="41"/>
        <v>0</v>
      </c>
      <c r="R809" s="20" t="e">
        <f t="shared" si="42"/>
        <v>#N/A</v>
      </c>
      <c r="S809" s="20" t="s">
        <v>194</v>
      </c>
      <c r="T809" s="67" t="e">
        <f>VLOOKUP($X809,Vector!$A:$I,6,0)</f>
        <v>#N/A</v>
      </c>
      <c r="U809" s="67" t="e">
        <f>VLOOKUP($X809,Vector!$A:$I,7,0)</f>
        <v>#N/A</v>
      </c>
      <c r="V809" s="67" t="e">
        <f>VLOOKUP($X809,Vector!$A:$I,8,0)</f>
        <v>#N/A</v>
      </c>
      <c r="W809" s="67" t="e">
        <f>VLOOKUP($X809,Vector!$A:$I,9,0)</f>
        <v>#N/A</v>
      </c>
      <c r="X809" s="13" t="str">
        <f t="shared" si="43"/>
        <v/>
      </c>
    </row>
    <row r="810" spans="10:24" x14ac:dyDescent="0.25">
      <c r="J810" s="59" t="e">
        <f>+VLOOKUP($X810,Vector!$A:$P,4,0)-$A810</f>
        <v>#N/A</v>
      </c>
      <c r="K810" s="59" t="e">
        <f>+VLOOKUP($X810,Vector!$A:$P,2,0)</f>
        <v>#N/A</v>
      </c>
      <c r="L810" s="59" t="e">
        <f>VLOOKUP(VLOOKUP($X810,Vector!$A:$P,5,0),Catalogos!K:L,2,0)</f>
        <v>#N/A</v>
      </c>
      <c r="M810" s="55" t="str">
        <f>IFERROR(VLOOKUP($F810,Catalogos!$A:$B,2,0),"VII")</f>
        <v>VII</v>
      </c>
      <c r="N810" s="58" t="e">
        <f>VLOOKUP(MIN(IFERROR(VLOOKUP(T810,Catalogos!$F:$G,2,0),200),IFERROR(VLOOKUP(U810,Catalogos!$F:$G,2,0),200),IFERROR(VLOOKUP(V810,Catalogos!$F:$G,2,0),200),IFERROR(VLOOKUP(W810,Catalogos!$F:$G,2,0),200)),Catalogos!$G$30:$H$57,2,0)</f>
        <v>#N/A</v>
      </c>
      <c r="O810" s="55" t="e">
        <f>VLOOKUP($F810,Catalogos!$A:$C,3,0)</f>
        <v>#N/A</v>
      </c>
      <c r="P810" s="14" t="e">
        <f t="shared" si="40"/>
        <v>#N/A</v>
      </c>
      <c r="Q810" s="20">
        <f t="shared" si="41"/>
        <v>0</v>
      </c>
      <c r="R810" s="20" t="e">
        <f t="shared" si="42"/>
        <v>#N/A</v>
      </c>
      <c r="S810" s="20" t="s">
        <v>194</v>
      </c>
      <c r="T810" s="67" t="e">
        <f>VLOOKUP($X810,Vector!$A:$I,6,0)</f>
        <v>#N/A</v>
      </c>
      <c r="U810" s="67" t="e">
        <f>VLOOKUP($X810,Vector!$A:$I,7,0)</f>
        <v>#N/A</v>
      </c>
      <c r="V810" s="67" t="e">
        <f>VLOOKUP($X810,Vector!$A:$I,8,0)</f>
        <v>#N/A</v>
      </c>
      <c r="W810" s="67" t="e">
        <f>VLOOKUP($X810,Vector!$A:$I,9,0)</f>
        <v>#N/A</v>
      </c>
      <c r="X810" s="13" t="str">
        <f t="shared" si="43"/>
        <v/>
      </c>
    </row>
    <row r="811" spans="10:24" x14ac:dyDescent="0.25">
      <c r="J811" s="59" t="e">
        <f>+VLOOKUP($X811,Vector!$A:$P,4,0)-$A811</f>
        <v>#N/A</v>
      </c>
      <c r="K811" s="59" t="e">
        <f>+VLOOKUP($X811,Vector!$A:$P,2,0)</f>
        <v>#N/A</v>
      </c>
      <c r="L811" s="59" t="e">
        <f>VLOOKUP(VLOOKUP($X811,Vector!$A:$P,5,0),Catalogos!K:L,2,0)</f>
        <v>#N/A</v>
      </c>
      <c r="M811" s="55" t="str">
        <f>IFERROR(VLOOKUP($F811,Catalogos!$A:$B,2,0),"VII")</f>
        <v>VII</v>
      </c>
      <c r="N811" s="58" t="e">
        <f>VLOOKUP(MIN(IFERROR(VLOOKUP(T811,Catalogos!$F:$G,2,0),200),IFERROR(VLOOKUP(U811,Catalogos!$F:$G,2,0),200),IFERROR(VLOOKUP(V811,Catalogos!$F:$G,2,0),200),IFERROR(VLOOKUP(W811,Catalogos!$F:$G,2,0),200)),Catalogos!$G$30:$H$57,2,0)</f>
        <v>#N/A</v>
      </c>
      <c r="O811" s="55" t="e">
        <f>VLOOKUP($F811,Catalogos!$A:$C,3,0)</f>
        <v>#N/A</v>
      </c>
      <c r="P811" s="14" t="e">
        <f t="shared" si="40"/>
        <v>#N/A</v>
      </c>
      <c r="Q811" s="20">
        <f t="shared" si="41"/>
        <v>0</v>
      </c>
      <c r="R811" s="20" t="e">
        <f t="shared" si="42"/>
        <v>#N/A</v>
      </c>
      <c r="S811" s="20" t="s">
        <v>194</v>
      </c>
      <c r="T811" s="67" t="e">
        <f>VLOOKUP($X811,Vector!$A:$I,6,0)</f>
        <v>#N/A</v>
      </c>
      <c r="U811" s="67" t="e">
        <f>VLOOKUP($X811,Vector!$A:$I,7,0)</f>
        <v>#N/A</v>
      </c>
      <c r="V811" s="67" t="e">
        <f>VLOOKUP($X811,Vector!$A:$I,8,0)</f>
        <v>#N/A</v>
      </c>
      <c r="W811" s="67" t="e">
        <f>VLOOKUP($X811,Vector!$A:$I,9,0)</f>
        <v>#N/A</v>
      </c>
      <c r="X811" s="13" t="str">
        <f t="shared" si="43"/>
        <v/>
      </c>
    </row>
    <row r="812" spans="10:24" x14ac:dyDescent="0.25">
      <c r="J812" s="59" t="e">
        <f>+VLOOKUP($X812,Vector!$A:$P,4,0)-$A812</f>
        <v>#N/A</v>
      </c>
      <c r="K812" s="59" t="e">
        <f>+VLOOKUP($X812,Vector!$A:$P,2,0)</f>
        <v>#N/A</v>
      </c>
      <c r="L812" s="59" t="e">
        <f>VLOOKUP(VLOOKUP($X812,Vector!$A:$P,5,0),Catalogos!K:L,2,0)</f>
        <v>#N/A</v>
      </c>
      <c r="M812" s="55" t="str">
        <f>IFERROR(VLOOKUP($F812,Catalogos!$A:$B,2,0),"VII")</f>
        <v>VII</v>
      </c>
      <c r="N812" s="58" t="e">
        <f>VLOOKUP(MIN(IFERROR(VLOOKUP(T812,Catalogos!$F:$G,2,0),200),IFERROR(VLOOKUP(U812,Catalogos!$F:$G,2,0),200),IFERROR(VLOOKUP(V812,Catalogos!$F:$G,2,0),200),IFERROR(VLOOKUP(W812,Catalogos!$F:$G,2,0),200)),Catalogos!$G$30:$H$57,2,0)</f>
        <v>#N/A</v>
      </c>
      <c r="O812" s="55" t="e">
        <f>VLOOKUP($F812,Catalogos!$A:$C,3,0)</f>
        <v>#N/A</v>
      </c>
      <c r="P812" s="14" t="e">
        <f t="shared" si="40"/>
        <v>#N/A</v>
      </c>
      <c r="Q812" s="20">
        <f t="shared" si="41"/>
        <v>0</v>
      </c>
      <c r="R812" s="20" t="e">
        <f t="shared" si="42"/>
        <v>#N/A</v>
      </c>
      <c r="S812" s="20" t="s">
        <v>194</v>
      </c>
      <c r="T812" s="67" t="e">
        <f>VLOOKUP($X812,Vector!$A:$I,6,0)</f>
        <v>#N/A</v>
      </c>
      <c r="U812" s="67" t="e">
        <f>VLOOKUP($X812,Vector!$A:$I,7,0)</f>
        <v>#N/A</v>
      </c>
      <c r="V812" s="67" t="e">
        <f>VLOOKUP($X812,Vector!$A:$I,8,0)</f>
        <v>#N/A</v>
      </c>
      <c r="W812" s="67" t="e">
        <f>VLOOKUP($X812,Vector!$A:$I,9,0)</f>
        <v>#N/A</v>
      </c>
      <c r="X812" s="13" t="str">
        <f t="shared" si="43"/>
        <v/>
      </c>
    </row>
    <row r="813" spans="10:24" x14ac:dyDescent="0.25">
      <c r="J813" s="59" t="e">
        <f>+VLOOKUP($X813,Vector!$A:$P,4,0)-$A813</f>
        <v>#N/A</v>
      </c>
      <c r="K813" s="59" t="e">
        <f>+VLOOKUP($X813,Vector!$A:$P,2,0)</f>
        <v>#N/A</v>
      </c>
      <c r="L813" s="59" t="e">
        <f>VLOOKUP(VLOOKUP($X813,Vector!$A:$P,5,0),Catalogos!K:L,2,0)</f>
        <v>#N/A</v>
      </c>
      <c r="M813" s="55" t="str">
        <f>IFERROR(VLOOKUP($F813,Catalogos!$A:$B,2,0),"VII")</f>
        <v>VII</v>
      </c>
      <c r="N813" s="58" t="e">
        <f>VLOOKUP(MIN(IFERROR(VLOOKUP(T813,Catalogos!$F:$G,2,0),200),IFERROR(VLOOKUP(U813,Catalogos!$F:$G,2,0),200),IFERROR(VLOOKUP(V813,Catalogos!$F:$G,2,0),200),IFERROR(VLOOKUP(W813,Catalogos!$F:$G,2,0),200)),Catalogos!$G$30:$H$57,2,0)</f>
        <v>#N/A</v>
      </c>
      <c r="O813" s="55" t="e">
        <f>VLOOKUP($F813,Catalogos!$A:$C,3,0)</f>
        <v>#N/A</v>
      </c>
      <c r="P813" s="14" t="e">
        <f t="shared" si="40"/>
        <v>#N/A</v>
      </c>
      <c r="Q813" s="20">
        <f t="shared" si="41"/>
        <v>0</v>
      </c>
      <c r="R813" s="20" t="e">
        <f t="shared" si="42"/>
        <v>#N/A</v>
      </c>
      <c r="S813" s="20" t="s">
        <v>194</v>
      </c>
      <c r="T813" s="67" t="e">
        <f>VLOOKUP($X813,Vector!$A:$I,6,0)</f>
        <v>#N/A</v>
      </c>
      <c r="U813" s="67" t="e">
        <f>VLOOKUP($X813,Vector!$A:$I,7,0)</f>
        <v>#N/A</v>
      </c>
      <c r="V813" s="67" t="e">
        <f>VLOOKUP($X813,Vector!$A:$I,8,0)</f>
        <v>#N/A</v>
      </c>
      <c r="W813" s="67" t="e">
        <f>VLOOKUP($X813,Vector!$A:$I,9,0)</f>
        <v>#N/A</v>
      </c>
      <c r="X813" s="13" t="str">
        <f t="shared" si="43"/>
        <v/>
      </c>
    </row>
    <row r="814" spans="10:24" x14ac:dyDescent="0.25">
      <c r="J814" s="59" t="e">
        <f>+VLOOKUP($X814,Vector!$A:$P,4,0)-$A814</f>
        <v>#N/A</v>
      </c>
      <c r="K814" s="59" t="e">
        <f>+VLOOKUP($X814,Vector!$A:$P,2,0)</f>
        <v>#N/A</v>
      </c>
      <c r="L814" s="59" t="e">
        <f>VLOOKUP(VLOOKUP($X814,Vector!$A:$P,5,0),Catalogos!K:L,2,0)</f>
        <v>#N/A</v>
      </c>
      <c r="M814" s="55" t="str">
        <f>IFERROR(VLOOKUP($F814,Catalogos!$A:$B,2,0),"VII")</f>
        <v>VII</v>
      </c>
      <c r="N814" s="58" t="e">
        <f>VLOOKUP(MIN(IFERROR(VLOOKUP(T814,Catalogos!$F:$G,2,0),200),IFERROR(VLOOKUP(U814,Catalogos!$F:$G,2,0),200),IFERROR(VLOOKUP(V814,Catalogos!$F:$G,2,0),200),IFERROR(VLOOKUP(W814,Catalogos!$F:$G,2,0),200)),Catalogos!$G$30:$H$57,2,0)</f>
        <v>#N/A</v>
      </c>
      <c r="O814" s="55" t="e">
        <f>VLOOKUP($F814,Catalogos!$A:$C,3,0)</f>
        <v>#N/A</v>
      </c>
      <c r="P814" s="14" t="e">
        <f t="shared" si="40"/>
        <v>#N/A</v>
      </c>
      <c r="Q814" s="20">
        <f t="shared" si="41"/>
        <v>0</v>
      </c>
      <c r="R814" s="20" t="e">
        <f t="shared" si="42"/>
        <v>#N/A</v>
      </c>
      <c r="S814" s="20" t="s">
        <v>194</v>
      </c>
      <c r="T814" s="67" t="e">
        <f>VLOOKUP($X814,Vector!$A:$I,6,0)</f>
        <v>#N/A</v>
      </c>
      <c r="U814" s="67" t="e">
        <f>VLOOKUP($X814,Vector!$A:$I,7,0)</f>
        <v>#N/A</v>
      </c>
      <c r="V814" s="67" t="e">
        <f>VLOOKUP($X814,Vector!$A:$I,8,0)</f>
        <v>#N/A</v>
      </c>
      <c r="W814" s="67" t="e">
        <f>VLOOKUP($X814,Vector!$A:$I,9,0)</f>
        <v>#N/A</v>
      </c>
      <c r="X814" s="13" t="str">
        <f t="shared" si="43"/>
        <v/>
      </c>
    </row>
    <row r="815" spans="10:24" x14ac:dyDescent="0.25">
      <c r="J815" s="59" t="e">
        <f>+VLOOKUP($X815,Vector!$A:$P,4,0)-$A815</f>
        <v>#N/A</v>
      </c>
      <c r="K815" s="59" t="e">
        <f>+VLOOKUP($X815,Vector!$A:$P,2,0)</f>
        <v>#N/A</v>
      </c>
      <c r="L815" s="59" t="e">
        <f>VLOOKUP(VLOOKUP($X815,Vector!$A:$P,5,0),Catalogos!K:L,2,0)</f>
        <v>#N/A</v>
      </c>
      <c r="M815" s="55" t="str">
        <f>IFERROR(VLOOKUP($F815,Catalogos!$A:$B,2,0),"VII")</f>
        <v>VII</v>
      </c>
      <c r="N815" s="58" t="e">
        <f>VLOOKUP(MIN(IFERROR(VLOOKUP(T815,Catalogos!$F:$G,2,0),200),IFERROR(VLOOKUP(U815,Catalogos!$F:$G,2,0),200),IFERROR(VLOOKUP(V815,Catalogos!$F:$G,2,0),200),IFERROR(VLOOKUP(W815,Catalogos!$F:$G,2,0),200)),Catalogos!$G$30:$H$57,2,0)</f>
        <v>#N/A</v>
      </c>
      <c r="O815" s="55" t="e">
        <f>VLOOKUP($F815,Catalogos!$A:$C,3,0)</f>
        <v>#N/A</v>
      </c>
      <c r="P815" s="14" t="e">
        <f t="shared" ref="P815:P878" si="44">+K815*D815</f>
        <v>#N/A</v>
      </c>
      <c r="Q815" s="20">
        <f t="shared" ref="Q815:Q878" si="45">+H815-A815</f>
        <v>0</v>
      </c>
      <c r="R815" s="20" t="e">
        <f t="shared" ref="R815:R878" si="46">+J815-A815</f>
        <v>#N/A</v>
      </c>
      <c r="S815" s="20" t="s">
        <v>194</v>
      </c>
      <c r="T815" s="67" t="e">
        <f>VLOOKUP($X815,Vector!$A:$I,6,0)</f>
        <v>#N/A</v>
      </c>
      <c r="U815" s="67" t="e">
        <f>VLOOKUP($X815,Vector!$A:$I,7,0)</f>
        <v>#N/A</v>
      </c>
      <c r="V815" s="67" t="e">
        <f>VLOOKUP($X815,Vector!$A:$I,8,0)</f>
        <v>#N/A</v>
      </c>
      <c r="W815" s="67" t="e">
        <f>VLOOKUP($X815,Vector!$A:$I,9,0)</f>
        <v>#N/A</v>
      </c>
      <c r="X815" s="13" t="str">
        <f t="shared" ref="X815:X878" si="47">E815&amp;F815&amp;G815</f>
        <v/>
      </c>
    </row>
    <row r="816" spans="10:24" x14ac:dyDescent="0.25">
      <c r="J816" s="59" t="e">
        <f>+VLOOKUP($X816,Vector!$A:$P,4,0)-$A816</f>
        <v>#N/A</v>
      </c>
      <c r="K816" s="59" t="e">
        <f>+VLOOKUP($X816,Vector!$A:$P,2,0)</f>
        <v>#N/A</v>
      </c>
      <c r="L816" s="59" t="e">
        <f>VLOOKUP(VLOOKUP($X816,Vector!$A:$P,5,0),Catalogos!K:L,2,0)</f>
        <v>#N/A</v>
      </c>
      <c r="M816" s="55" t="str">
        <f>IFERROR(VLOOKUP($F816,Catalogos!$A:$B,2,0),"VII")</f>
        <v>VII</v>
      </c>
      <c r="N816" s="58" t="e">
        <f>VLOOKUP(MIN(IFERROR(VLOOKUP(T816,Catalogos!$F:$G,2,0),200),IFERROR(VLOOKUP(U816,Catalogos!$F:$G,2,0),200),IFERROR(VLOOKUP(V816,Catalogos!$F:$G,2,0),200),IFERROR(VLOOKUP(W816,Catalogos!$F:$G,2,0),200)),Catalogos!$G$30:$H$57,2,0)</f>
        <v>#N/A</v>
      </c>
      <c r="O816" s="55" t="e">
        <f>VLOOKUP($F816,Catalogos!$A:$C,3,0)</f>
        <v>#N/A</v>
      </c>
      <c r="P816" s="14" t="e">
        <f t="shared" si="44"/>
        <v>#N/A</v>
      </c>
      <c r="Q816" s="20">
        <f t="shared" si="45"/>
        <v>0</v>
      </c>
      <c r="R816" s="20" t="e">
        <f t="shared" si="46"/>
        <v>#N/A</v>
      </c>
      <c r="S816" s="20" t="s">
        <v>194</v>
      </c>
      <c r="T816" s="67" t="e">
        <f>VLOOKUP($X816,Vector!$A:$I,6,0)</f>
        <v>#N/A</v>
      </c>
      <c r="U816" s="67" t="e">
        <f>VLOOKUP($X816,Vector!$A:$I,7,0)</f>
        <v>#N/A</v>
      </c>
      <c r="V816" s="67" t="e">
        <f>VLOOKUP($X816,Vector!$A:$I,8,0)</f>
        <v>#N/A</v>
      </c>
      <c r="W816" s="67" t="e">
        <f>VLOOKUP($X816,Vector!$A:$I,9,0)</f>
        <v>#N/A</v>
      </c>
      <c r="X816" s="13" t="str">
        <f t="shared" si="47"/>
        <v/>
      </c>
    </row>
    <row r="817" spans="10:24" x14ac:dyDescent="0.25">
      <c r="J817" s="59" t="e">
        <f>+VLOOKUP($X817,Vector!$A:$P,4,0)-$A817</f>
        <v>#N/A</v>
      </c>
      <c r="K817" s="59" t="e">
        <f>+VLOOKUP($X817,Vector!$A:$P,2,0)</f>
        <v>#N/A</v>
      </c>
      <c r="L817" s="59" t="e">
        <f>VLOOKUP(VLOOKUP($X817,Vector!$A:$P,5,0),Catalogos!K:L,2,0)</f>
        <v>#N/A</v>
      </c>
      <c r="M817" s="55" t="str">
        <f>IFERROR(VLOOKUP($F817,Catalogos!$A:$B,2,0),"VII")</f>
        <v>VII</v>
      </c>
      <c r="N817" s="58" t="e">
        <f>VLOOKUP(MIN(IFERROR(VLOOKUP(T817,Catalogos!$F:$G,2,0),200),IFERROR(VLOOKUP(U817,Catalogos!$F:$G,2,0),200),IFERROR(VLOOKUP(V817,Catalogos!$F:$G,2,0),200),IFERROR(VLOOKUP(W817,Catalogos!$F:$G,2,0),200)),Catalogos!$G$30:$H$57,2,0)</f>
        <v>#N/A</v>
      </c>
      <c r="O817" s="55" t="e">
        <f>VLOOKUP($F817,Catalogos!$A:$C,3,0)</f>
        <v>#N/A</v>
      </c>
      <c r="P817" s="14" t="e">
        <f t="shared" si="44"/>
        <v>#N/A</v>
      </c>
      <c r="Q817" s="20">
        <f t="shared" si="45"/>
        <v>0</v>
      </c>
      <c r="R817" s="20" t="e">
        <f t="shared" si="46"/>
        <v>#N/A</v>
      </c>
      <c r="S817" s="20" t="s">
        <v>194</v>
      </c>
      <c r="T817" s="67" t="e">
        <f>VLOOKUP($X817,Vector!$A:$I,6,0)</f>
        <v>#N/A</v>
      </c>
      <c r="U817" s="67" t="e">
        <f>VLOOKUP($X817,Vector!$A:$I,7,0)</f>
        <v>#N/A</v>
      </c>
      <c r="V817" s="67" t="e">
        <f>VLOOKUP($X817,Vector!$A:$I,8,0)</f>
        <v>#N/A</v>
      </c>
      <c r="W817" s="67" t="e">
        <f>VLOOKUP($X817,Vector!$A:$I,9,0)</f>
        <v>#N/A</v>
      </c>
      <c r="X817" s="13" t="str">
        <f t="shared" si="47"/>
        <v/>
      </c>
    </row>
    <row r="818" spans="10:24" x14ac:dyDescent="0.25">
      <c r="J818" s="59" t="e">
        <f>+VLOOKUP($X818,Vector!$A:$P,4,0)-$A818</f>
        <v>#N/A</v>
      </c>
      <c r="K818" s="59" t="e">
        <f>+VLOOKUP($X818,Vector!$A:$P,2,0)</f>
        <v>#N/A</v>
      </c>
      <c r="L818" s="59" t="e">
        <f>VLOOKUP(VLOOKUP($X818,Vector!$A:$P,5,0),Catalogos!K:L,2,0)</f>
        <v>#N/A</v>
      </c>
      <c r="M818" s="55" t="str">
        <f>IFERROR(VLOOKUP($F818,Catalogos!$A:$B,2,0),"VII")</f>
        <v>VII</v>
      </c>
      <c r="N818" s="58" t="e">
        <f>VLOOKUP(MIN(IFERROR(VLOOKUP(T818,Catalogos!$F:$G,2,0),200),IFERROR(VLOOKUP(U818,Catalogos!$F:$G,2,0),200),IFERROR(VLOOKUP(V818,Catalogos!$F:$G,2,0),200),IFERROR(VLOOKUP(W818,Catalogos!$F:$G,2,0),200)),Catalogos!$G$30:$H$57,2,0)</f>
        <v>#N/A</v>
      </c>
      <c r="O818" s="55" t="e">
        <f>VLOOKUP($F818,Catalogos!$A:$C,3,0)</f>
        <v>#N/A</v>
      </c>
      <c r="P818" s="14" t="e">
        <f t="shared" si="44"/>
        <v>#N/A</v>
      </c>
      <c r="Q818" s="20">
        <f t="shared" si="45"/>
        <v>0</v>
      </c>
      <c r="R818" s="20" t="e">
        <f t="shared" si="46"/>
        <v>#N/A</v>
      </c>
      <c r="S818" s="20" t="s">
        <v>194</v>
      </c>
      <c r="T818" s="67" t="e">
        <f>VLOOKUP($X818,Vector!$A:$I,6,0)</f>
        <v>#N/A</v>
      </c>
      <c r="U818" s="67" t="e">
        <f>VLOOKUP($X818,Vector!$A:$I,7,0)</f>
        <v>#N/A</v>
      </c>
      <c r="V818" s="67" t="e">
        <f>VLOOKUP($X818,Vector!$A:$I,8,0)</f>
        <v>#N/A</v>
      </c>
      <c r="W818" s="67" t="e">
        <f>VLOOKUP($X818,Vector!$A:$I,9,0)</f>
        <v>#N/A</v>
      </c>
      <c r="X818" s="13" t="str">
        <f t="shared" si="47"/>
        <v/>
      </c>
    </row>
    <row r="819" spans="10:24" x14ac:dyDescent="0.25">
      <c r="J819" s="59" t="e">
        <f>+VLOOKUP($X819,Vector!$A:$P,4,0)-$A819</f>
        <v>#N/A</v>
      </c>
      <c r="K819" s="59" t="e">
        <f>+VLOOKUP($X819,Vector!$A:$P,2,0)</f>
        <v>#N/A</v>
      </c>
      <c r="L819" s="59" t="e">
        <f>VLOOKUP(VLOOKUP($X819,Vector!$A:$P,5,0),Catalogos!K:L,2,0)</f>
        <v>#N/A</v>
      </c>
      <c r="M819" s="55" t="str">
        <f>IFERROR(VLOOKUP($F819,Catalogos!$A:$B,2,0),"VII")</f>
        <v>VII</v>
      </c>
      <c r="N819" s="58" t="e">
        <f>VLOOKUP(MIN(IFERROR(VLOOKUP(T819,Catalogos!$F:$G,2,0),200),IFERROR(VLOOKUP(U819,Catalogos!$F:$G,2,0),200),IFERROR(VLOOKUP(V819,Catalogos!$F:$G,2,0),200),IFERROR(VLOOKUP(W819,Catalogos!$F:$G,2,0),200)),Catalogos!$G$30:$H$57,2,0)</f>
        <v>#N/A</v>
      </c>
      <c r="O819" s="55" t="e">
        <f>VLOOKUP($F819,Catalogos!$A:$C,3,0)</f>
        <v>#N/A</v>
      </c>
      <c r="P819" s="14" t="e">
        <f t="shared" si="44"/>
        <v>#N/A</v>
      </c>
      <c r="Q819" s="20">
        <f t="shared" si="45"/>
        <v>0</v>
      </c>
      <c r="R819" s="20" t="e">
        <f t="shared" si="46"/>
        <v>#N/A</v>
      </c>
      <c r="S819" s="20" t="s">
        <v>194</v>
      </c>
      <c r="T819" s="67" t="e">
        <f>VLOOKUP($X819,Vector!$A:$I,6,0)</f>
        <v>#N/A</v>
      </c>
      <c r="U819" s="67" t="e">
        <f>VLOOKUP($X819,Vector!$A:$I,7,0)</f>
        <v>#N/A</v>
      </c>
      <c r="V819" s="67" t="e">
        <f>VLOOKUP($X819,Vector!$A:$I,8,0)</f>
        <v>#N/A</v>
      </c>
      <c r="W819" s="67" t="e">
        <f>VLOOKUP($X819,Vector!$A:$I,9,0)</f>
        <v>#N/A</v>
      </c>
      <c r="X819" s="13" t="str">
        <f t="shared" si="47"/>
        <v/>
      </c>
    </row>
    <row r="820" spans="10:24" x14ac:dyDescent="0.25">
      <c r="J820" s="59" t="e">
        <f>+VLOOKUP($X820,Vector!$A:$P,4,0)-$A820</f>
        <v>#N/A</v>
      </c>
      <c r="K820" s="59" t="e">
        <f>+VLOOKUP($X820,Vector!$A:$P,2,0)</f>
        <v>#N/A</v>
      </c>
      <c r="L820" s="59" t="e">
        <f>VLOOKUP(VLOOKUP($X820,Vector!$A:$P,5,0),Catalogos!K:L,2,0)</f>
        <v>#N/A</v>
      </c>
      <c r="M820" s="55" t="str">
        <f>IFERROR(VLOOKUP($F820,Catalogos!$A:$B,2,0),"VII")</f>
        <v>VII</v>
      </c>
      <c r="N820" s="58" t="e">
        <f>VLOOKUP(MIN(IFERROR(VLOOKUP(T820,Catalogos!$F:$G,2,0),200),IFERROR(VLOOKUP(U820,Catalogos!$F:$G,2,0),200),IFERROR(VLOOKUP(V820,Catalogos!$F:$G,2,0),200),IFERROR(VLOOKUP(W820,Catalogos!$F:$G,2,0),200)),Catalogos!$G$30:$H$57,2,0)</f>
        <v>#N/A</v>
      </c>
      <c r="O820" s="55" t="e">
        <f>VLOOKUP($F820,Catalogos!$A:$C,3,0)</f>
        <v>#N/A</v>
      </c>
      <c r="P820" s="14" t="e">
        <f t="shared" si="44"/>
        <v>#N/A</v>
      </c>
      <c r="Q820" s="20">
        <f t="shared" si="45"/>
        <v>0</v>
      </c>
      <c r="R820" s="20" t="e">
        <f t="shared" si="46"/>
        <v>#N/A</v>
      </c>
      <c r="S820" s="20" t="s">
        <v>194</v>
      </c>
      <c r="T820" s="67" t="e">
        <f>VLOOKUP($X820,Vector!$A:$I,6,0)</f>
        <v>#N/A</v>
      </c>
      <c r="U820" s="67" t="e">
        <f>VLOOKUP($X820,Vector!$A:$I,7,0)</f>
        <v>#N/A</v>
      </c>
      <c r="V820" s="67" t="e">
        <f>VLOOKUP($X820,Vector!$A:$I,8,0)</f>
        <v>#N/A</v>
      </c>
      <c r="W820" s="67" t="e">
        <f>VLOOKUP($X820,Vector!$A:$I,9,0)</f>
        <v>#N/A</v>
      </c>
      <c r="X820" s="13" t="str">
        <f t="shared" si="47"/>
        <v/>
      </c>
    </row>
    <row r="821" spans="10:24" x14ac:dyDescent="0.25">
      <c r="J821" s="59" t="e">
        <f>+VLOOKUP($X821,Vector!$A:$P,4,0)-$A821</f>
        <v>#N/A</v>
      </c>
      <c r="K821" s="59" t="e">
        <f>+VLOOKUP($X821,Vector!$A:$P,2,0)</f>
        <v>#N/A</v>
      </c>
      <c r="L821" s="59" t="e">
        <f>VLOOKUP(VLOOKUP($X821,Vector!$A:$P,5,0),Catalogos!K:L,2,0)</f>
        <v>#N/A</v>
      </c>
      <c r="M821" s="55" t="str">
        <f>IFERROR(VLOOKUP($F821,Catalogos!$A:$B,2,0),"VII")</f>
        <v>VII</v>
      </c>
      <c r="N821" s="58" t="e">
        <f>VLOOKUP(MIN(IFERROR(VLOOKUP(T821,Catalogos!$F:$G,2,0),200),IFERROR(VLOOKUP(U821,Catalogos!$F:$G,2,0),200),IFERROR(VLOOKUP(V821,Catalogos!$F:$G,2,0),200),IFERROR(VLOOKUP(W821,Catalogos!$F:$G,2,0),200)),Catalogos!$G$30:$H$57,2,0)</f>
        <v>#N/A</v>
      </c>
      <c r="O821" s="55" t="e">
        <f>VLOOKUP($F821,Catalogos!$A:$C,3,0)</f>
        <v>#N/A</v>
      </c>
      <c r="P821" s="14" t="e">
        <f t="shared" si="44"/>
        <v>#N/A</v>
      </c>
      <c r="Q821" s="20">
        <f t="shared" si="45"/>
        <v>0</v>
      </c>
      <c r="R821" s="20" t="e">
        <f t="shared" si="46"/>
        <v>#N/A</v>
      </c>
      <c r="S821" s="20" t="s">
        <v>194</v>
      </c>
      <c r="T821" s="67" t="e">
        <f>VLOOKUP($X821,Vector!$A:$I,6,0)</f>
        <v>#N/A</v>
      </c>
      <c r="U821" s="67" t="e">
        <f>VLOOKUP($X821,Vector!$A:$I,7,0)</f>
        <v>#N/A</v>
      </c>
      <c r="V821" s="67" t="e">
        <f>VLOOKUP($X821,Vector!$A:$I,8,0)</f>
        <v>#N/A</v>
      </c>
      <c r="W821" s="67" t="e">
        <f>VLOOKUP($X821,Vector!$A:$I,9,0)</f>
        <v>#N/A</v>
      </c>
      <c r="X821" s="13" t="str">
        <f t="shared" si="47"/>
        <v/>
      </c>
    </row>
    <row r="822" spans="10:24" x14ac:dyDescent="0.25">
      <c r="J822" s="59" t="e">
        <f>+VLOOKUP($X822,Vector!$A:$P,4,0)-$A822</f>
        <v>#N/A</v>
      </c>
      <c r="K822" s="59" t="e">
        <f>+VLOOKUP($X822,Vector!$A:$P,2,0)</f>
        <v>#N/A</v>
      </c>
      <c r="L822" s="59" t="e">
        <f>VLOOKUP(VLOOKUP($X822,Vector!$A:$P,5,0),Catalogos!K:L,2,0)</f>
        <v>#N/A</v>
      </c>
      <c r="M822" s="55" t="str">
        <f>IFERROR(VLOOKUP($F822,Catalogos!$A:$B,2,0),"VII")</f>
        <v>VII</v>
      </c>
      <c r="N822" s="58" t="e">
        <f>VLOOKUP(MIN(IFERROR(VLOOKUP(T822,Catalogos!$F:$G,2,0),200),IFERROR(VLOOKUP(U822,Catalogos!$F:$G,2,0),200),IFERROR(VLOOKUP(V822,Catalogos!$F:$G,2,0),200),IFERROR(VLOOKUP(W822,Catalogos!$F:$G,2,0),200)),Catalogos!$G$30:$H$57,2,0)</f>
        <v>#N/A</v>
      </c>
      <c r="O822" s="55" t="e">
        <f>VLOOKUP($F822,Catalogos!$A:$C,3,0)</f>
        <v>#N/A</v>
      </c>
      <c r="P822" s="14" t="e">
        <f t="shared" si="44"/>
        <v>#N/A</v>
      </c>
      <c r="Q822" s="20">
        <f t="shared" si="45"/>
        <v>0</v>
      </c>
      <c r="R822" s="20" t="e">
        <f t="shared" si="46"/>
        <v>#N/A</v>
      </c>
      <c r="S822" s="20" t="s">
        <v>194</v>
      </c>
      <c r="T822" s="67" t="e">
        <f>VLOOKUP($X822,Vector!$A:$I,6,0)</f>
        <v>#N/A</v>
      </c>
      <c r="U822" s="67" t="e">
        <f>VLOOKUP($X822,Vector!$A:$I,7,0)</f>
        <v>#N/A</v>
      </c>
      <c r="V822" s="67" t="e">
        <f>VLOOKUP($X822,Vector!$A:$I,8,0)</f>
        <v>#N/A</v>
      </c>
      <c r="W822" s="67" t="e">
        <f>VLOOKUP($X822,Vector!$A:$I,9,0)</f>
        <v>#N/A</v>
      </c>
      <c r="X822" s="13" t="str">
        <f t="shared" si="47"/>
        <v/>
      </c>
    </row>
    <row r="823" spans="10:24" x14ac:dyDescent="0.25">
      <c r="J823" s="59" t="e">
        <f>+VLOOKUP($X823,Vector!$A:$P,4,0)-$A823</f>
        <v>#N/A</v>
      </c>
      <c r="K823" s="59" t="e">
        <f>+VLOOKUP($X823,Vector!$A:$P,2,0)</f>
        <v>#N/A</v>
      </c>
      <c r="L823" s="59" t="e">
        <f>VLOOKUP(VLOOKUP($X823,Vector!$A:$P,5,0),Catalogos!K:L,2,0)</f>
        <v>#N/A</v>
      </c>
      <c r="M823" s="55" t="str">
        <f>IFERROR(VLOOKUP($F823,Catalogos!$A:$B,2,0),"VII")</f>
        <v>VII</v>
      </c>
      <c r="N823" s="58" t="e">
        <f>VLOOKUP(MIN(IFERROR(VLOOKUP(T823,Catalogos!$F:$G,2,0),200),IFERROR(VLOOKUP(U823,Catalogos!$F:$G,2,0),200),IFERROR(VLOOKUP(V823,Catalogos!$F:$G,2,0),200),IFERROR(VLOOKUP(W823,Catalogos!$F:$G,2,0),200)),Catalogos!$G$30:$H$57,2,0)</f>
        <v>#N/A</v>
      </c>
      <c r="O823" s="55" t="e">
        <f>VLOOKUP($F823,Catalogos!$A:$C,3,0)</f>
        <v>#N/A</v>
      </c>
      <c r="P823" s="14" t="e">
        <f t="shared" si="44"/>
        <v>#N/A</v>
      </c>
      <c r="Q823" s="20">
        <f t="shared" si="45"/>
        <v>0</v>
      </c>
      <c r="R823" s="20" t="e">
        <f t="shared" si="46"/>
        <v>#N/A</v>
      </c>
      <c r="S823" s="20" t="s">
        <v>194</v>
      </c>
      <c r="T823" s="67" t="e">
        <f>VLOOKUP($X823,Vector!$A:$I,6,0)</f>
        <v>#N/A</v>
      </c>
      <c r="U823" s="67" t="e">
        <f>VLOOKUP($X823,Vector!$A:$I,7,0)</f>
        <v>#N/A</v>
      </c>
      <c r="V823" s="67" t="e">
        <f>VLOOKUP($X823,Vector!$A:$I,8,0)</f>
        <v>#N/A</v>
      </c>
      <c r="W823" s="67" t="e">
        <f>VLOOKUP($X823,Vector!$A:$I,9,0)</f>
        <v>#N/A</v>
      </c>
      <c r="X823" s="13" t="str">
        <f t="shared" si="47"/>
        <v/>
      </c>
    </row>
    <row r="824" spans="10:24" x14ac:dyDescent="0.25">
      <c r="J824" s="59" t="e">
        <f>+VLOOKUP($X824,Vector!$A:$P,4,0)-$A824</f>
        <v>#N/A</v>
      </c>
      <c r="K824" s="59" t="e">
        <f>+VLOOKUP($X824,Vector!$A:$P,2,0)</f>
        <v>#N/A</v>
      </c>
      <c r="L824" s="59" t="e">
        <f>VLOOKUP(VLOOKUP($X824,Vector!$A:$P,5,0),Catalogos!K:L,2,0)</f>
        <v>#N/A</v>
      </c>
      <c r="M824" s="55" t="str">
        <f>IFERROR(VLOOKUP($F824,Catalogos!$A:$B,2,0),"VII")</f>
        <v>VII</v>
      </c>
      <c r="N824" s="58" t="e">
        <f>VLOOKUP(MIN(IFERROR(VLOOKUP(T824,Catalogos!$F:$G,2,0),200),IFERROR(VLOOKUP(U824,Catalogos!$F:$G,2,0),200),IFERROR(VLOOKUP(V824,Catalogos!$F:$G,2,0),200),IFERROR(VLOOKUP(W824,Catalogos!$F:$G,2,0),200)),Catalogos!$G$30:$H$57,2,0)</f>
        <v>#N/A</v>
      </c>
      <c r="O824" s="55" t="e">
        <f>VLOOKUP($F824,Catalogos!$A:$C,3,0)</f>
        <v>#N/A</v>
      </c>
      <c r="P824" s="14" t="e">
        <f t="shared" si="44"/>
        <v>#N/A</v>
      </c>
      <c r="Q824" s="20">
        <f t="shared" si="45"/>
        <v>0</v>
      </c>
      <c r="R824" s="20" t="e">
        <f t="shared" si="46"/>
        <v>#N/A</v>
      </c>
      <c r="S824" s="20" t="s">
        <v>194</v>
      </c>
      <c r="T824" s="67" t="e">
        <f>VLOOKUP($X824,Vector!$A:$I,6,0)</f>
        <v>#N/A</v>
      </c>
      <c r="U824" s="67" t="e">
        <f>VLOOKUP($X824,Vector!$A:$I,7,0)</f>
        <v>#N/A</v>
      </c>
      <c r="V824" s="67" t="e">
        <f>VLOOKUP($X824,Vector!$A:$I,8,0)</f>
        <v>#N/A</v>
      </c>
      <c r="W824" s="67" t="e">
        <f>VLOOKUP($X824,Vector!$A:$I,9,0)</f>
        <v>#N/A</v>
      </c>
      <c r="X824" s="13" t="str">
        <f t="shared" si="47"/>
        <v/>
      </c>
    </row>
    <row r="825" spans="10:24" x14ac:dyDescent="0.25">
      <c r="J825" s="59" t="e">
        <f>+VLOOKUP($X825,Vector!$A:$P,4,0)-$A825</f>
        <v>#N/A</v>
      </c>
      <c r="K825" s="59" t="e">
        <f>+VLOOKUP($X825,Vector!$A:$P,2,0)</f>
        <v>#N/A</v>
      </c>
      <c r="L825" s="59" t="e">
        <f>VLOOKUP(VLOOKUP($X825,Vector!$A:$P,5,0),Catalogos!K:L,2,0)</f>
        <v>#N/A</v>
      </c>
      <c r="M825" s="55" t="str">
        <f>IFERROR(VLOOKUP($F825,Catalogos!$A:$B,2,0),"VII")</f>
        <v>VII</v>
      </c>
      <c r="N825" s="58" t="e">
        <f>VLOOKUP(MIN(IFERROR(VLOOKUP(T825,Catalogos!$F:$G,2,0),200),IFERROR(VLOOKUP(U825,Catalogos!$F:$G,2,0),200),IFERROR(VLOOKUP(V825,Catalogos!$F:$G,2,0),200),IFERROR(VLOOKUP(W825,Catalogos!$F:$G,2,0),200)),Catalogos!$G$30:$H$57,2,0)</f>
        <v>#N/A</v>
      </c>
      <c r="O825" s="55" t="e">
        <f>VLOOKUP($F825,Catalogos!$A:$C,3,0)</f>
        <v>#N/A</v>
      </c>
      <c r="P825" s="14" t="e">
        <f t="shared" si="44"/>
        <v>#N/A</v>
      </c>
      <c r="Q825" s="20">
        <f t="shared" si="45"/>
        <v>0</v>
      </c>
      <c r="R825" s="20" t="e">
        <f t="shared" si="46"/>
        <v>#N/A</v>
      </c>
      <c r="S825" s="20" t="s">
        <v>194</v>
      </c>
      <c r="T825" s="67" t="e">
        <f>VLOOKUP($X825,Vector!$A:$I,6,0)</f>
        <v>#N/A</v>
      </c>
      <c r="U825" s="67" t="e">
        <f>VLOOKUP($X825,Vector!$A:$I,7,0)</f>
        <v>#N/A</v>
      </c>
      <c r="V825" s="67" t="e">
        <f>VLOOKUP($X825,Vector!$A:$I,8,0)</f>
        <v>#N/A</v>
      </c>
      <c r="W825" s="67" t="e">
        <f>VLOOKUP($X825,Vector!$A:$I,9,0)</f>
        <v>#N/A</v>
      </c>
      <c r="X825" s="13" t="str">
        <f t="shared" si="47"/>
        <v/>
      </c>
    </row>
    <row r="826" spans="10:24" x14ac:dyDescent="0.25">
      <c r="J826" s="59" t="e">
        <f>+VLOOKUP($X826,Vector!$A:$P,4,0)-$A826</f>
        <v>#N/A</v>
      </c>
      <c r="K826" s="59" t="e">
        <f>+VLOOKUP($X826,Vector!$A:$P,2,0)</f>
        <v>#N/A</v>
      </c>
      <c r="L826" s="59" t="e">
        <f>VLOOKUP(VLOOKUP($X826,Vector!$A:$P,5,0),Catalogos!K:L,2,0)</f>
        <v>#N/A</v>
      </c>
      <c r="M826" s="55" t="str">
        <f>IFERROR(VLOOKUP($F826,Catalogos!$A:$B,2,0),"VII")</f>
        <v>VII</v>
      </c>
      <c r="N826" s="58" t="e">
        <f>VLOOKUP(MIN(IFERROR(VLOOKUP(T826,Catalogos!$F:$G,2,0),200),IFERROR(VLOOKUP(U826,Catalogos!$F:$G,2,0),200),IFERROR(VLOOKUP(V826,Catalogos!$F:$G,2,0),200),IFERROR(VLOOKUP(W826,Catalogos!$F:$G,2,0),200)),Catalogos!$G$30:$H$57,2,0)</f>
        <v>#N/A</v>
      </c>
      <c r="O826" s="55" t="e">
        <f>VLOOKUP($F826,Catalogos!$A:$C,3,0)</f>
        <v>#N/A</v>
      </c>
      <c r="P826" s="14" t="e">
        <f t="shared" si="44"/>
        <v>#N/A</v>
      </c>
      <c r="Q826" s="20">
        <f t="shared" si="45"/>
        <v>0</v>
      </c>
      <c r="R826" s="20" t="e">
        <f t="shared" si="46"/>
        <v>#N/A</v>
      </c>
      <c r="S826" s="20" t="s">
        <v>194</v>
      </c>
      <c r="T826" s="67" t="e">
        <f>VLOOKUP($X826,Vector!$A:$I,6,0)</f>
        <v>#N/A</v>
      </c>
      <c r="U826" s="67" t="e">
        <f>VLOOKUP($X826,Vector!$A:$I,7,0)</f>
        <v>#N/A</v>
      </c>
      <c r="V826" s="67" t="e">
        <f>VLOOKUP($X826,Vector!$A:$I,8,0)</f>
        <v>#N/A</v>
      </c>
      <c r="W826" s="67" t="e">
        <f>VLOOKUP($X826,Vector!$A:$I,9,0)</f>
        <v>#N/A</v>
      </c>
      <c r="X826" s="13" t="str">
        <f t="shared" si="47"/>
        <v/>
      </c>
    </row>
    <row r="827" spans="10:24" x14ac:dyDescent="0.25">
      <c r="J827" s="59" t="e">
        <f>+VLOOKUP($X827,Vector!$A:$P,4,0)-$A827</f>
        <v>#N/A</v>
      </c>
      <c r="K827" s="59" t="e">
        <f>+VLOOKUP($X827,Vector!$A:$P,2,0)</f>
        <v>#N/A</v>
      </c>
      <c r="L827" s="59" t="e">
        <f>VLOOKUP(VLOOKUP($X827,Vector!$A:$P,5,0),Catalogos!K:L,2,0)</f>
        <v>#N/A</v>
      </c>
      <c r="M827" s="55" t="str">
        <f>IFERROR(VLOOKUP($F827,Catalogos!$A:$B,2,0),"VII")</f>
        <v>VII</v>
      </c>
      <c r="N827" s="58" t="e">
        <f>VLOOKUP(MIN(IFERROR(VLOOKUP(T827,Catalogos!$F:$G,2,0),200),IFERROR(VLOOKUP(U827,Catalogos!$F:$G,2,0),200),IFERROR(VLOOKUP(V827,Catalogos!$F:$G,2,0),200),IFERROR(VLOOKUP(W827,Catalogos!$F:$G,2,0),200)),Catalogos!$G$30:$H$57,2,0)</f>
        <v>#N/A</v>
      </c>
      <c r="O827" s="55" t="e">
        <f>VLOOKUP($F827,Catalogos!$A:$C,3,0)</f>
        <v>#N/A</v>
      </c>
      <c r="P827" s="14" t="e">
        <f t="shared" si="44"/>
        <v>#N/A</v>
      </c>
      <c r="Q827" s="20">
        <f t="shared" si="45"/>
        <v>0</v>
      </c>
      <c r="R827" s="20" t="e">
        <f t="shared" si="46"/>
        <v>#N/A</v>
      </c>
      <c r="S827" s="20" t="s">
        <v>194</v>
      </c>
      <c r="T827" s="67" t="e">
        <f>VLOOKUP($X827,Vector!$A:$I,6,0)</f>
        <v>#N/A</v>
      </c>
      <c r="U827" s="67" t="e">
        <f>VLOOKUP($X827,Vector!$A:$I,7,0)</f>
        <v>#N/A</v>
      </c>
      <c r="V827" s="67" t="e">
        <f>VLOOKUP($X827,Vector!$A:$I,8,0)</f>
        <v>#N/A</v>
      </c>
      <c r="W827" s="67" t="e">
        <f>VLOOKUP($X827,Vector!$A:$I,9,0)</f>
        <v>#N/A</v>
      </c>
      <c r="X827" s="13" t="str">
        <f t="shared" si="47"/>
        <v/>
      </c>
    </row>
    <row r="828" spans="10:24" x14ac:dyDescent="0.25">
      <c r="J828" s="59" t="e">
        <f>+VLOOKUP($X828,Vector!$A:$P,4,0)-$A828</f>
        <v>#N/A</v>
      </c>
      <c r="K828" s="59" t="e">
        <f>+VLOOKUP($X828,Vector!$A:$P,2,0)</f>
        <v>#N/A</v>
      </c>
      <c r="L828" s="59" t="e">
        <f>VLOOKUP(VLOOKUP($X828,Vector!$A:$P,5,0),Catalogos!K:L,2,0)</f>
        <v>#N/A</v>
      </c>
      <c r="M828" s="55" t="str">
        <f>IFERROR(VLOOKUP($F828,Catalogos!$A:$B,2,0),"VII")</f>
        <v>VII</v>
      </c>
      <c r="N828" s="58" t="e">
        <f>VLOOKUP(MIN(IFERROR(VLOOKUP(T828,Catalogos!$F:$G,2,0),200),IFERROR(VLOOKUP(U828,Catalogos!$F:$G,2,0),200),IFERROR(VLOOKUP(V828,Catalogos!$F:$G,2,0),200),IFERROR(VLOOKUP(W828,Catalogos!$F:$G,2,0),200)),Catalogos!$G$30:$H$57,2,0)</f>
        <v>#N/A</v>
      </c>
      <c r="O828" s="55" t="e">
        <f>VLOOKUP($F828,Catalogos!$A:$C,3,0)</f>
        <v>#N/A</v>
      </c>
      <c r="P828" s="14" t="e">
        <f t="shared" si="44"/>
        <v>#N/A</v>
      </c>
      <c r="Q828" s="20">
        <f t="shared" si="45"/>
        <v>0</v>
      </c>
      <c r="R828" s="20" t="e">
        <f t="shared" si="46"/>
        <v>#N/A</v>
      </c>
      <c r="S828" s="20" t="s">
        <v>194</v>
      </c>
      <c r="T828" s="67" t="e">
        <f>VLOOKUP($X828,Vector!$A:$I,6,0)</f>
        <v>#N/A</v>
      </c>
      <c r="U828" s="67" t="e">
        <f>VLOOKUP($X828,Vector!$A:$I,7,0)</f>
        <v>#N/A</v>
      </c>
      <c r="V828" s="67" t="e">
        <f>VLOOKUP($X828,Vector!$A:$I,8,0)</f>
        <v>#N/A</v>
      </c>
      <c r="W828" s="67" t="e">
        <f>VLOOKUP($X828,Vector!$A:$I,9,0)</f>
        <v>#N/A</v>
      </c>
      <c r="X828" s="13" t="str">
        <f t="shared" si="47"/>
        <v/>
      </c>
    </row>
    <row r="829" spans="10:24" x14ac:dyDescent="0.25">
      <c r="J829" s="59" t="e">
        <f>+VLOOKUP($X829,Vector!$A:$P,4,0)-$A829</f>
        <v>#N/A</v>
      </c>
      <c r="K829" s="59" t="e">
        <f>+VLOOKUP($X829,Vector!$A:$P,2,0)</f>
        <v>#N/A</v>
      </c>
      <c r="L829" s="59" t="e">
        <f>VLOOKUP(VLOOKUP($X829,Vector!$A:$P,5,0),Catalogos!K:L,2,0)</f>
        <v>#N/A</v>
      </c>
      <c r="M829" s="55" t="str">
        <f>IFERROR(VLOOKUP($F829,Catalogos!$A:$B,2,0),"VII")</f>
        <v>VII</v>
      </c>
      <c r="N829" s="58" t="e">
        <f>VLOOKUP(MIN(IFERROR(VLOOKUP(T829,Catalogos!$F:$G,2,0),200),IFERROR(VLOOKUP(U829,Catalogos!$F:$G,2,0),200),IFERROR(VLOOKUP(V829,Catalogos!$F:$G,2,0),200),IFERROR(VLOOKUP(W829,Catalogos!$F:$G,2,0),200)),Catalogos!$G$30:$H$57,2,0)</f>
        <v>#N/A</v>
      </c>
      <c r="O829" s="55" t="e">
        <f>VLOOKUP($F829,Catalogos!$A:$C,3,0)</f>
        <v>#N/A</v>
      </c>
      <c r="P829" s="14" t="e">
        <f t="shared" si="44"/>
        <v>#N/A</v>
      </c>
      <c r="Q829" s="20">
        <f t="shared" si="45"/>
        <v>0</v>
      </c>
      <c r="R829" s="20" t="e">
        <f t="shared" si="46"/>
        <v>#N/A</v>
      </c>
      <c r="S829" s="20" t="s">
        <v>194</v>
      </c>
      <c r="T829" s="67" t="e">
        <f>VLOOKUP($X829,Vector!$A:$I,6,0)</f>
        <v>#N/A</v>
      </c>
      <c r="U829" s="67" t="e">
        <f>VLOOKUP($X829,Vector!$A:$I,7,0)</f>
        <v>#N/A</v>
      </c>
      <c r="V829" s="67" t="e">
        <f>VLOOKUP($X829,Vector!$A:$I,8,0)</f>
        <v>#N/A</v>
      </c>
      <c r="W829" s="67" t="e">
        <f>VLOOKUP($X829,Vector!$A:$I,9,0)</f>
        <v>#N/A</v>
      </c>
      <c r="X829" s="13" t="str">
        <f t="shared" si="47"/>
        <v/>
      </c>
    </row>
    <row r="830" spans="10:24" x14ac:dyDescent="0.25">
      <c r="J830" s="59" t="e">
        <f>+VLOOKUP($X830,Vector!$A:$P,4,0)-$A830</f>
        <v>#N/A</v>
      </c>
      <c r="K830" s="59" t="e">
        <f>+VLOOKUP($X830,Vector!$A:$P,2,0)</f>
        <v>#N/A</v>
      </c>
      <c r="L830" s="59" t="e">
        <f>VLOOKUP(VLOOKUP($X830,Vector!$A:$P,5,0),Catalogos!K:L,2,0)</f>
        <v>#N/A</v>
      </c>
      <c r="M830" s="55" t="str">
        <f>IFERROR(VLOOKUP($F830,Catalogos!$A:$B,2,0),"VII")</f>
        <v>VII</v>
      </c>
      <c r="N830" s="58" t="e">
        <f>VLOOKUP(MIN(IFERROR(VLOOKUP(T830,Catalogos!$F:$G,2,0),200),IFERROR(VLOOKUP(U830,Catalogos!$F:$G,2,0),200),IFERROR(VLOOKUP(V830,Catalogos!$F:$G,2,0),200),IFERROR(VLOOKUP(W830,Catalogos!$F:$G,2,0),200)),Catalogos!$G$30:$H$57,2,0)</f>
        <v>#N/A</v>
      </c>
      <c r="O830" s="55" t="e">
        <f>VLOOKUP($F830,Catalogos!$A:$C,3,0)</f>
        <v>#N/A</v>
      </c>
      <c r="P830" s="14" t="e">
        <f t="shared" si="44"/>
        <v>#N/A</v>
      </c>
      <c r="Q830" s="20">
        <f t="shared" si="45"/>
        <v>0</v>
      </c>
      <c r="R830" s="20" t="e">
        <f t="shared" si="46"/>
        <v>#N/A</v>
      </c>
      <c r="S830" s="20" t="s">
        <v>194</v>
      </c>
      <c r="T830" s="67" t="e">
        <f>VLOOKUP($X830,Vector!$A:$I,6,0)</f>
        <v>#N/A</v>
      </c>
      <c r="U830" s="67" t="e">
        <f>VLOOKUP($X830,Vector!$A:$I,7,0)</f>
        <v>#N/A</v>
      </c>
      <c r="V830" s="67" t="e">
        <f>VLOOKUP($X830,Vector!$A:$I,8,0)</f>
        <v>#N/A</v>
      </c>
      <c r="W830" s="67" t="e">
        <f>VLOOKUP($X830,Vector!$A:$I,9,0)</f>
        <v>#N/A</v>
      </c>
      <c r="X830" s="13" t="str">
        <f t="shared" si="47"/>
        <v/>
      </c>
    </row>
    <row r="831" spans="10:24" x14ac:dyDescent="0.25">
      <c r="J831" s="59" t="e">
        <f>+VLOOKUP($X831,Vector!$A:$P,4,0)-$A831</f>
        <v>#N/A</v>
      </c>
      <c r="K831" s="59" t="e">
        <f>+VLOOKUP($X831,Vector!$A:$P,2,0)</f>
        <v>#N/A</v>
      </c>
      <c r="L831" s="59" t="e">
        <f>VLOOKUP(VLOOKUP($X831,Vector!$A:$P,5,0),Catalogos!K:L,2,0)</f>
        <v>#N/A</v>
      </c>
      <c r="M831" s="55" t="str">
        <f>IFERROR(VLOOKUP($F831,Catalogos!$A:$B,2,0),"VII")</f>
        <v>VII</v>
      </c>
      <c r="N831" s="58" t="e">
        <f>VLOOKUP(MIN(IFERROR(VLOOKUP(T831,Catalogos!$F:$G,2,0),200),IFERROR(VLOOKUP(U831,Catalogos!$F:$G,2,0),200),IFERROR(VLOOKUP(V831,Catalogos!$F:$G,2,0),200),IFERROR(VLOOKUP(W831,Catalogos!$F:$G,2,0),200)),Catalogos!$G$30:$H$57,2,0)</f>
        <v>#N/A</v>
      </c>
      <c r="O831" s="55" t="e">
        <f>VLOOKUP($F831,Catalogos!$A:$C,3,0)</f>
        <v>#N/A</v>
      </c>
      <c r="P831" s="14" t="e">
        <f t="shared" si="44"/>
        <v>#N/A</v>
      </c>
      <c r="Q831" s="20">
        <f t="shared" si="45"/>
        <v>0</v>
      </c>
      <c r="R831" s="20" t="e">
        <f t="shared" si="46"/>
        <v>#N/A</v>
      </c>
      <c r="S831" s="20" t="s">
        <v>194</v>
      </c>
      <c r="T831" s="67" t="e">
        <f>VLOOKUP($X831,Vector!$A:$I,6,0)</f>
        <v>#N/A</v>
      </c>
      <c r="U831" s="67" t="e">
        <f>VLOOKUP($X831,Vector!$A:$I,7,0)</f>
        <v>#N/A</v>
      </c>
      <c r="V831" s="67" t="e">
        <f>VLOOKUP($X831,Vector!$A:$I,8,0)</f>
        <v>#N/A</v>
      </c>
      <c r="W831" s="67" t="e">
        <f>VLOOKUP($X831,Vector!$A:$I,9,0)</f>
        <v>#N/A</v>
      </c>
      <c r="X831" s="13" t="str">
        <f t="shared" si="47"/>
        <v/>
      </c>
    </row>
    <row r="832" spans="10:24" x14ac:dyDescent="0.25">
      <c r="J832" s="59" t="e">
        <f>+VLOOKUP($X832,Vector!$A:$P,4,0)-$A832</f>
        <v>#N/A</v>
      </c>
      <c r="K832" s="59" t="e">
        <f>+VLOOKUP($X832,Vector!$A:$P,2,0)</f>
        <v>#N/A</v>
      </c>
      <c r="L832" s="59" t="e">
        <f>VLOOKUP(VLOOKUP($X832,Vector!$A:$P,5,0),Catalogos!K:L,2,0)</f>
        <v>#N/A</v>
      </c>
      <c r="M832" s="55" t="str">
        <f>IFERROR(VLOOKUP($F832,Catalogos!$A:$B,2,0),"VII")</f>
        <v>VII</v>
      </c>
      <c r="N832" s="58" t="e">
        <f>VLOOKUP(MIN(IFERROR(VLOOKUP(T832,Catalogos!$F:$G,2,0),200),IFERROR(VLOOKUP(U832,Catalogos!$F:$G,2,0),200),IFERROR(VLOOKUP(V832,Catalogos!$F:$G,2,0),200),IFERROR(VLOOKUP(W832,Catalogos!$F:$G,2,0),200)),Catalogos!$G$30:$H$57,2,0)</f>
        <v>#N/A</v>
      </c>
      <c r="O832" s="55" t="e">
        <f>VLOOKUP($F832,Catalogos!$A:$C,3,0)</f>
        <v>#N/A</v>
      </c>
      <c r="P832" s="14" t="e">
        <f t="shared" si="44"/>
        <v>#N/A</v>
      </c>
      <c r="Q832" s="20">
        <f t="shared" si="45"/>
        <v>0</v>
      </c>
      <c r="R832" s="20" t="e">
        <f t="shared" si="46"/>
        <v>#N/A</v>
      </c>
      <c r="S832" s="20" t="s">
        <v>194</v>
      </c>
      <c r="T832" s="67" t="e">
        <f>VLOOKUP($X832,Vector!$A:$I,6,0)</f>
        <v>#N/A</v>
      </c>
      <c r="U832" s="67" t="e">
        <f>VLOOKUP($X832,Vector!$A:$I,7,0)</f>
        <v>#N/A</v>
      </c>
      <c r="V832" s="67" t="e">
        <f>VLOOKUP($X832,Vector!$A:$I,8,0)</f>
        <v>#N/A</v>
      </c>
      <c r="W832" s="67" t="e">
        <f>VLOOKUP($X832,Vector!$A:$I,9,0)</f>
        <v>#N/A</v>
      </c>
      <c r="X832" s="13" t="str">
        <f t="shared" si="47"/>
        <v/>
      </c>
    </row>
    <row r="833" spans="10:24" x14ac:dyDescent="0.25">
      <c r="J833" s="59" t="e">
        <f>+VLOOKUP($X833,Vector!$A:$P,4,0)-$A833</f>
        <v>#N/A</v>
      </c>
      <c r="K833" s="59" t="e">
        <f>+VLOOKUP($X833,Vector!$A:$P,2,0)</f>
        <v>#N/A</v>
      </c>
      <c r="L833" s="59" t="e">
        <f>VLOOKUP(VLOOKUP($X833,Vector!$A:$P,5,0),Catalogos!K:L,2,0)</f>
        <v>#N/A</v>
      </c>
      <c r="M833" s="55" t="str">
        <f>IFERROR(VLOOKUP($F833,Catalogos!$A:$B,2,0),"VII")</f>
        <v>VII</v>
      </c>
      <c r="N833" s="58" t="e">
        <f>VLOOKUP(MIN(IFERROR(VLOOKUP(T833,Catalogos!$F:$G,2,0),200),IFERROR(VLOOKUP(U833,Catalogos!$F:$G,2,0),200),IFERROR(VLOOKUP(V833,Catalogos!$F:$G,2,0),200),IFERROR(VLOOKUP(W833,Catalogos!$F:$G,2,0),200)),Catalogos!$G$30:$H$57,2,0)</f>
        <v>#N/A</v>
      </c>
      <c r="O833" s="55" t="e">
        <f>VLOOKUP($F833,Catalogos!$A:$C,3,0)</f>
        <v>#N/A</v>
      </c>
      <c r="P833" s="14" t="e">
        <f t="shared" si="44"/>
        <v>#N/A</v>
      </c>
      <c r="Q833" s="20">
        <f t="shared" si="45"/>
        <v>0</v>
      </c>
      <c r="R833" s="20" t="e">
        <f t="shared" si="46"/>
        <v>#N/A</v>
      </c>
      <c r="S833" s="20" t="s">
        <v>194</v>
      </c>
      <c r="T833" s="67" t="e">
        <f>VLOOKUP($X833,Vector!$A:$I,6,0)</f>
        <v>#N/A</v>
      </c>
      <c r="U833" s="67" t="e">
        <f>VLOOKUP($X833,Vector!$A:$I,7,0)</f>
        <v>#N/A</v>
      </c>
      <c r="V833" s="67" t="e">
        <f>VLOOKUP($X833,Vector!$A:$I,8,0)</f>
        <v>#N/A</v>
      </c>
      <c r="W833" s="67" t="e">
        <f>VLOOKUP($X833,Vector!$A:$I,9,0)</f>
        <v>#N/A</v>
      </c>
      <c r="X833" s="13" t="str">
        <f t="shared" si="47"/>
        <v/>
      </c>
    </row>
    <row r="834" spans="10:24" x14ac:dyDescent="0.25">
      <c r="J834" s="59" t="e">
        <f>+VLOOKUP($X834,Vector!$A:$P,4,0)-$A834</f>
        <v>#N/A</v>
      </c>
      <c r="K834" s="59" t="e">
        <f>+VLOOKUP($X834,Vector!$A:$P,2,0)</f>
        <v>#N/A</v>
      </c>
      <c r="L834" s="59" t="e">
        <f>VLOOKUP(VLOOKUP($X834,Vector!$A:$P,5,0),Catalogos!K:L,2,0)</f>
        <v>#N/A</v>
      </c>
      <c r="M834" s="55" t="str">
        <f>IFERROR(VLOOKUP($F834,Catalogos!$A:$B,2,0),"VII")</f>
        <v>VII</v>
      </c>
      <c r="N834" s="58" t="e">
        <f>VLOOKUP(MIN(IFERROR(VLOOKUP(T834,Catalogos!$F:$G,2,0),200),IFERROR(VLOOKUP(U834,Catalogos!$F:$G,2,0),200),IFERROR(VLOOKUP(V834,Catalogos!$F:$G,2,0),200),IFERROR(VLOOKUP(W834,Catalogos!$F:$G,2,0),200)),Catalogos!$G$30:$H$57,2,0)</f>
        <v>#N/A</v>
      </c>
      <c r="O834" s="55" t="e">
        <f>VLOOKUP($F834,Catalogos!$A:$C,3,0)</f>
        <v>#N/A</v>
      </c>
      <c r="P834" s="14" t="e">
        <f t="shared" si="44"/>
        <v>#N/A</v>
      </c>
      <c r="Q834" s="20">
        <f t="shared" si="45"/>
        <v>0</v>
      </c>
      <c r="R834" s="20" t="e">
        <f t="shared" si="46"/>
        <v>#N/A</v>
      </c>
      <c r="S834" s="20" t="s">
        <v>194</v>
      </c>
      <c r="T834" s="67" t="e">
        <f>VLOOKUP($X834,Vector!$A:$I,6,0)</f>
        <v>#N/A</v>
      </c>
      <c r="U834" s="67" t="e">
        <f>VLOOKUP($X834,Vector!$A:$I,7,0)</f>
        <v>#N/A</v>
      </c>
      <c r="V834" s="67" t="e">
        <f>VLOOKUP($X834,Vector!$A:$I,8,0)</f>
        <v>#N/A</v>
      </c>
      <c r="W834" s="67" t="e">
        <f>VLOOKUP($X834,Vector!$A:$I,9,0)</f>
        <v>#N/A</v>
      </c>
      <c r="X834" s="13" t="str">
        <f t="shared" si="47"/>
        <v/>
      </c>
    </row>
    <row r="835" spans="10:24" x14ac:dyDescent="0.25">
      <c r="J835" s="59" t="e">
        <f>+VLOOKUP($X835,Vector!$A:$P,4,0)-$A835</f>
        <v>#N/A</v>
      </c>
      <c r="K835" s="59" t="e">
        <f>+VLOOKUP($X835,Vector!$A:$P,2,0)</f>
        <v>#N/A</v>
      </c>
      <c r="L835" s="59" t="e">
        <f>VLOOKUP(VLOOKUP($X835,Vector!$A:$P,5,0),Catalogos!K:L,2,0)</f>
        <v>#N/A</v>
      </c>
      <c r="M835" s="55" t="str">
        <f>IFERROR(VLOOKUP($F835,Catalogos!$A:$B,2,0),"VII")</f>
        <v>VII</v>
      </c>
      <c r="N835" s="58" t="e">
        <f>VLOOKUP(MIN(IFERROR(VLOOKUP(T835,Catalogos!$F:$G,2,0),200),IFERROR(VLOOKUP(U835,Catalogos!$F:$G,2,0),200),IFERROR(VLOOKUP(V835,Catalogos!$F:$G,2,0),200),IFERROR(VLOOKUP(W835,Catalogos!$F:$G,2,0),200)),Catalogos!$G$30:$H$57,2,0)</f>
        <v>#N/A</v>
      </c>
      <c r="O835" s="55" t="e">
        <f>VLOOKUP($F835,Catalogos!$A:$C,3,0)</f>
        <v>#N/A</v>
      </c>
      <c r="P835" s="14" t="e">
        <f t="shared" si="44"/>
        <v>#N/A</v>
      </c>
      <c r="Q835" s="20">
        <f t="shared" si="45"/>
        <v>0</v>
      </c>
      <c r="R835" s="20" t="e">
        <f t="shared" si="46"/>
        <v>#N/A</v>
      </c>
      <c r="S835" s="20" t="s">
        <v>194</v>
      </c>
      <c r="T835" s="67" t="e">
        <f>VLOOKUP($X835,Vector!$A:$I,6,0)</f>
        <v>#N/A</v>
      </c>
      <c r="U835" s="67" t="e">
        <f>VLOOKUP($X835,Vector!$A:$I,7,0)</f>
        <v>#N/A</v>
      </c>
      <c r="V835" s="67" t="e">
        <f>VLOOKUP($X835,Vector!$A:$I,8,0)</f>
        <v>#N/A</v>
      </c>
      <c r="W835" s="67" t="e">
        <f>VLOOKUP($X835,Vector!$A:$I,9,0)</f>
        <v>#N/A</v>
      </c>
      <c r="X835" s="13" t="str">
        <f t="shared" si="47"/>
        <v/>
      </c>
    </row>
    <row r="836" spans="10:24" x14ac:dyDescent="0.25">
      <c r="J836" s="59" t="e">
        <f>+VLOOKUP($X836,Vector!$A:$P,4,0)-$A836</f>
        <v>#N/A</v>
      </c>
      <c r="K836" s="59" t="e">
        <f>+VLOOKUP($X836,Vector!$A:$P,2,0)</f>
        <v>#N/A</v>
      </c>
      <c r="L836" s="59" t="e">
        <f>VLOOKUP(VLOOKUP($X836,Vector!$A:$P,5,0),Catalogos!K:L,2,0)</f>
        <v>#N/A</v>
      </c>
      <c r="M836" s="55" t="str">
        <f>IFERROR(VLOOKUP($F836,Catalogos!$A:$B,2,0),"VII")</f>
        <v>VII</v>
      </c>
      <c r="N836" s="58" t="e">
        <f>VLOOKUP(MIN(IFERROR(VLOOKUP(T836,Catalogos!$F:$G,2,0),200),IFERROR(VLOOKUP(U836,Catalogos!$F:$G,2,0),200),IFERROR(VLOOKUP(V836,Catalogos!$F:$G,2,0),200),IFERROR(VLOOKUP(W836,Catalogos!$F:$G,2,0),200)),Catalogos!$G$30:$H$57,2,0)</f>
        <v>#N/A</v>
      </c>
      <c r="O836" s="55" t="e">
        <f>VLOOKUP($F836,Catalogos!$A:$C,3,0)</f>
        <v>#N/A</v>
      </c>
      <c r="P836" s="14" t="e">
        <f t="shared" si="44"/>
        <v>#N/A</v>
      </c>
      <c r="Q836" s="20">
        <f t="shared" si="45"/>
        <v>0</v>
      </c>
      <c r="R836" s="20" t="e">
        <f t="shared" si="46"/>
        <v>#N/A</v>
      </c>
      <c r="S836" s="20" t="s">
        <v>194</v>
      </c>
      <c r="T836" s="67" t="e">
        <f>VLOOKUP($X836,Vector!$A:$I,6,0)</f>
        <v>#N/A</v>
      </c>
      <c r="U836" s="67" t="e">
        <f>VLOOKUP($X836,Vector!$A:$I,7,0)</f>
        <v>#N/A</v>
      </c>
      <c r="V836" s="67" t="e">
        <f>VLOOKUP($X836,Vector!$A:$I,8,0)</f>
        <v>#N/A</v>
      </c>
      <c r="W836" s="67" t="e">
        <f>VLOOKUP($X836,Vector!$A:$I,9,0)</f>
        <v>#N/A</v>
      </c>
      <c r="X836" s="13" t="str">
        <f t="shared" si="47"/>
        <v/>
      </c>
    </row>
    <row r="837" spans="10:24" x14ac:dyDescent="0.25">
      <c r="J837" s="59" t="e">
        <f>+VLOOKUP($X837,Vector!$A:$P,4,0)-$A837</f>
        <v>#N/A</v>
      </c>
      <c r="K837" s="59" t="e">
        <f>+VLOOKUP($X837,Vector!$A:$P,2,0)</f>
        <v>#N/A</v>
      </c>
      <c r="L837" s="59" t="e">
        <f>VLOOKUP(VLOOKUP($X837,Vector!$A:$P,5,0),Catalogos!K:L,2,0)</f>
        <v>#N/A</v>
      </c>
      <c r="M837" s="55" t="str">
        <f>IFERROR(VLOOKUP($F837,Catalogos!$A:$B,2,0),"VII")</f>
        <v>VII</v>
      </c>
      <c r="N837" s="58" t="e">
        <f>VLOOKUP(MIN(IFERROR(VLOOKUP(T837,Catalogos!$F:$G,2,0),200),IFERROR(VLOOKUP(U837,Catalogos!$F:$G,2,0),200),IFERROR(VLOOKUP(V837,Catalogos!$F:$G,2,0),200),IFERROR(VLOOKUP(W837,Catalogos!$F:$G,2,0),200)),Catalogos!$G$30:$H$57,2,0)</f>
        <v>#N/A</v>
      </c>
      <c r="O837" s="55" t="e">
        <f>VLOOKUP($F837,Catalogos!$A:$C,3,0)</f>
        <v>#N/A</v>
      </c>
      <c r="P837" s="14" t="e">
        <f t="shared" si="44"/>
        <v>#N/A</v>
      </c>
      <c r="Q837" s="20">
        <f t="shared" si="45"/>
        <v>0</v>
      </c>
      <c r="R837" s="20" t="e">
        <f t="shared" si="46"/>
        <v>#N/A</v>
      </c>
      <c r="S837" s="20" t="s">
        <v>194</v>
      </c>
      <c r="T837" s="67" t="e">
        <f>VLOOKUP($X837,Vector!$A:$I,6,0)</f>
        <v>#N/A</v>
      </c>
      <c r="U837" s="67" t="e">
        <f>VLOOKUP($X837,Vector!$A:$I,7,0)</f>
        <v>#N/A</v>
      </c>
      <c r="V837" s="67" t="e">
        <f>VLOOKUP($X837,Vector!$A:$I,8,0)</f>
        <v>#N/A</v>
      </c>
      <c r="W837" s="67" t="e">
        <f>VLOOKUP($X837,Vector!$A:$I,9,0)</f>
        <v>#N/A</v>
      </c>
      <c r="X837" s="13" t="str">
        <f t="shared" si="47"/>
        <v/>
      </c>
    </row>
    <row r="838" spans="10:24" x14ac:dyDescent="0.25">
      <c r="J838" s="59" t="e">
        <f>+VLOOKUP($X838,Vector!$A:$P,4,0)-$A838</f>
        <v>#N/A</v>
      </c>
      <c r="K838" s="59" t="e">
        <f>+VLOOKUP($X838,Vector!$A:$P,2,0)</f>
        <v>#N/A</v>
      </c>
      <c r="L838" s="59" t="e">
        <f>VLOOKUP(VLOOKUP($X838,Vector!$A:$P,5,0),Catalogos!K:L,2,0)</f>
        <v>#N/A</v>
      </c>
      <c r="M838" s="55" t="str">
        <f>IFERROR(VLOOKUP($F838,Catalogos!$A:$B,2,0),"VII")</f>
        <v>VII</v>
      </c>
      <c r="N838" s="58" t="e">
        <f>VLOOKUP(MIN(IFERROR(VLOOKUP(T838,Catalogos!$F:$G,2,0),200),IFERROR(VLOOKUP(U838,Catalogos!$F:$G,2,0),200),IFERROR(VLOOKUP(V838,Catalogos!$F:$G,2,0),200),IFERROR(VLOOKUP(W838,Catalogos!$F:$G,2,0),200)),Catalogos!$G$30:$H$57,2,0)</f>
        <v>#N/A</v>
      </c>
      <c r="O838" s="55" t="e">
        <f>VLOOKUP($F838,Catalogos!$A:$C,3,0)</f>
        <v>#N/A</v>
      </c>
      <c r="P838" s="14" t="e">
        <f t="shared" si="44"/>
        <v>#N/A</v>
      </c>
      <c r="Q838" s="20">
        <f t="shared" si="45"/>
        <v>0</v>
      </c>
      <c r="R838" s="20" t="e">
        <f t="shared" si="46"/>
        <v>#N/A</v>
      </c>
      <c r="S838" s="20" t="s">
        <v>194</v>
      </c>
      <c r="T838" s="67" t="e">
        <f>VLOOKUP($X838,Vector!$A:$I,6,0)</f>
        <v>#N/A</v>
      </c>
      <c r="U838" s="67" t="e">
        <f>VLOOKUP($X838,Vector!$A:$I,7,0)</f>
        <v>#N/A</v>
      </c>
      <c r="V838" s="67" t="e">
        <f>VLOOKUP($X838,Vector!$A:$I,8,0)</f>
        <v>#N/A</v>
      </c>
      <c r="W838" s="67" t="e">
        <f>VLOOKUP($X838,Vector!$A:$I,9,0)</f>
        <v>#N/A</v>
      </c>
      <c r="X838" s="13" t="str">
        <f t="shared" si="47"/>
        <v/>
      </c>
    </row>
    <row r="839" spans="10:24" x14ac:dyDescent="0.25">
      <c r="J839" s="59" t="e">
        <f>+VLOOKUP($X839,Vector!$A:$P,4,0)-$A839</f>
        <v>#N/A</v>
      </c>
      <c r="K839" s="59" t="e">
        <f>+VLOOKUP($X839,Vector!$A:$P,2,0)</f>
        <v>#N/A</v>
      </c>
      <c r="L839" s="59" t="e">
        <f>VLOOKUP(VLOOKUP($X839,Vector!$A:$P,5,0),Catalogos!K:L,2,0)</f>
        <v>#N/A</v>
      </c>
      <c r="M839" s="55" t="str">
        <f>IFERROR(VLOOKUP($F839,Catalogos!$A:$B,2,0),"VII")</f>
        <v>VII</v>
      </c>
      <c r="N839" s="58" t="e">
        <f>VLOOKUP(MIN(IFERROR(VLOOKUP(T839,Catalogos!$F:$G,2,0),200),IFERROR(VLOOKUP(U839,Catalogos!$F:$G,2,0),200),IFERROR(VLOOKUP(V839,Catalogos!$F:$G,2,0),200),IFERROR(VLOOKUP(W839,Catalogos!$F:$G,2,0),200)),Catalogos!$G$30:$H$57,2,0)</f>
        <v>#N/A</v>
      </c>
      <c r="O839" s="55" t="e">
        <f>VLOOKUP($F839,Catalogos!$A:$C,3,0)</f>
        <v>#N/A</v>
      </c>
      <c r="P839" s="14" t="e">
        <f t="shared" si="44"/>
        <v>#N/A</v>
      </c>
      <c r="Q839" s="20">
        <f t="shared" si="45"/>
        <v>0</v>
      </c>
      <c r="R839" s="20" t="e">
        <f t="shared" si="46"/>
        <v>#N/A</v>
      </c>
      <c r="S839" s="20" t="s">
        <v>194</v>
      </c>
      <c r="T839" s="67" t="e">
        <f>VLOOKUP($X839,Vector!$A:$I,6,0)</f>
        <v>#N/A</v>
      </c>
      <c r="U839" s="67" t="e">
        <f>VLOOKUP($X839,Vector!$A:$I,7,0)</f>
        <v>#N/A</v>
      </c>
      <c r="V839" s="67" t="e">
        <f>VLOOKUP($X839,Vector!$A:$I,8,0)</f>
        <v>#N/A</v>
      </c>
      <c r="W839" s="67" t="e">
        <f>VLOOKUP($X839,Vector!$A:$I,9,0)</f>
        <v>#N/A</v>
      </c>
      <c r="X839" s="13" t="str">
        <f t="shared" si="47"/>
        <v/>
      </c>
    </row>
    <row r="840" spans="10:24" x14ac:dyDescent="0.25">
      <c r="J840" s="59" t="e">
        <f>+VLOOKUP($X840,Vector!$A:$P,4,0)-$A840</f>
        <v>#N/A</v>
      </c>
      <c r="K840" s="59" t="e">
        <f>+VLOOKUP($X840,Vector!$A:$P,2,0)</f>
        <v>#N/A</v>
      </c>
      <c r="L840" s="59" t="e">
        <f>VLOOKUP(VLOOKUP($X840,Vector!$A:$P,5,0),Catalogos!K:L,2,0)</f>
        <v>#N/A</v>
      </c>
      <c r="M840" s="55" t="str">
        <f>IFERROR(VLOOKUP($F840,Catalogos!$A:$B,2,0),"VII")</f>
        <v>VII</v>
      </c>
      <c r="N840" s="58" t="e">
        <f>VLOOKUP(MIN(IFERROR(VLOOKUP(T840,Catalogos!$F:$G,2,0),200),IFERROR(VLOOKUP(U840,Catalogos!$F:$G,2,0),200),IFERROR(VLOOKUP(V840,Catalogos!$F:$G,2,0),200),IFERROR(VLOOKUP(W840,Catalogos!$F:$G,2,0),200)),Catalogos!$G$30:$H$57,2,0)</f>
        <v>#N/A</v>
      </c>
      <c r="O840" s="55" t="e">
        <f>VLOOKUP($F840,Catalogos!$A:$C,3,0)</f>
        <v>#N/A</v>
      </c>
      <c r="P840" s="14" t="e">
        <f t="shared" si="44"/>
        <v>#N/A</v>
      </c>
      <c r="Q840" s="20">
        <f t="shared" si="45"/>
        <v>0</v>
      </c>
      <c r="R840" s="20" t="e">
        <f t="shared" si="46"/>
        <v>#N/A</v>
      </c>
      <c r="S840" s="20" t="s">
        <v>194</v>
      </c>
      <c r="T840" s="67" t="e">
        <f>VLOOKUP($X840,Vector!$A:$I,6,0)</f>
        <v>#N/A</v>
      </c>
      <c r="U840" s="67" t="e">
        <f>VLOOKUP($X840,Vector!$A:$I,7,0)</f>
        <v>#N/A</v>
      </c>
      <c r="V840" s="67" t="e">
        <f>VLOOKUP($X840,Vector!$A:$I,8,0)</f>
        <v>#N/A</v>
      </c>
      <c r="W840" s="67" t="e">
        <f>VLOOKUP($X840,Vector!$A:$I,9,0)</f>
        <v>#N/A</v>
      </c>
      <c r="X840" s="13" t="str">
        <f t="shared" si="47"/>
        <v/>
      </c>
    </row>
    <row r="841" spans="10:24" x14ac:dyDescent="0.25">
      <c r="J841" s="59" t="e">
        <f>+VLOOKUP($X841,Vector!$A:$P,4,0)-$A841</f>
        <v>#N/A</v>
      </c>
      <c r="K841" s="59" t="e">
        <f>+VLOOKUP($X841,Vector!$A:$P,2,0)</f>
        <v>#N/A</v>
      </c>
      <c r="L841" s="59" t="e">
        <f>VLOOKUP(VLOOKUP($X841,Vector!$A:$P,5,0),Catalogos!K:L,2,0)</f>
        <v>#N/A</v>
      </c>
      <c r="M841" s="55" t="str">
        <f>IFERROR(VLOOKUP($F841,Catalogos!$A:$B,2,0),"VII")</f>
        <v>VII</v>
      </c>
      <c r="N841" s="58" t="e">
        <f>VLOOKUP(MIN(IFERROR(VLOOKUP(T841,Catalogos!$F:$G,2,0),200),IFERROR(VLOOKUP(U841,Catalogos!$F:$G,2,0),200),IFERROR(VLOOKUP(V841,Catalogos!$F:$G,2,0),200),IFERROR(VLOOKUP(W841,Catalogos!$F:$G,2,0),200)),Catalogos!$G$30:$H$57,2,0)</f>
        <v>#N/A</v>
      </c>
      <c r="O841" s="55" t="e">
        <f>VLOOKUP($F841,Catalogos!$A:$C,3,0)</f>
        <v>#N/A</v>
      </c>
      <c r="P841" s="14" t="e">
        <f t="shared" si="44"/>
        <v>#N/A</v>
      </c>
      <c r="Q841" s="20">
        <f t="shared" si="45"/>
        <v>0</v>
      </c>
      <c r="R841" s="20" t="e">
        <f t="shared" si="46"/>
        <v>#N/A</v>
      </c>
      <c r="S841" s="20" t="s">
        <v>194</v>
      </c>
      <c r="T841" s="67" t="e">
        <f>VLOOKUP($X841,Vector!$A:$I,6,0)</f>
        <v>#N/A</v>
      </c>
      <c r="U841" s="67" t="e">
        <f>VLOOKUP($X841,Vector!$A:$I,7,0)</f>
        <v>#N/A</v>
      </c>
      <c r="V841" s="67" t="e">
        <f>VLOOKUP($X841,Vector!$A:$I,8,0)</f>
        <v>#N/A</v>
      </c>
      <c r="W841" s="67" t="e">
        <f>VLOOKUP($X841,Vector!$A:$I,9,0)</f>
        <v>#N/A</v>
      </c>
      <c r="X841" s="13" t="str">
        <f t="shared" si="47"/>
        <v/>
      </c>
    </row>
    <row r="842" spans="10:24" x14ac:dyDescent="0.25">
      <c r="J842" s="59" t="e">
        <f>+VLOOKUP($X842,Vector!$A:$P,4,0)-$A842</f>
        <v>#N/A</v>
      </c>
      <c r="K842" s="59" t="e">
        <f>+VLOOKUP($X842,Vector!$A:$P,2,0)</f>
        <v>#N/A</v>
      </c>
      <c r="L842" s="59" t="e">
        <f>VLOOKUP(VLOOKUP($X842,Vector!$A:$P,5,0),Catalogos!K:L,2,0)</f>
        <v>#N/A</v>
      </c>
      <c r="M842" s="55" t="str">
        <f>IFERROR(VLOOKUP($F842,Catalogos!$A:$B,2,0),"VII")</f>
        <v>VII</v>
      </c>
      <c r="N842" s="58" t="e">
        <f>VLOOKUP(MIN(IFERROR(VLOOKUP(T842,Catalogos!$F:$G,2,0),200),IFERROR(VLOOKUP(U842,Catalogos!$F:$G,2,0),200),IFERROR(VLOOKUP(V842,Catalogos!$F:$G,2,0),200),IFERROR(VLOOKUP(W842,Catalogos!$F:$G,2,0),200)),Catalogos!$G$30:$H$57,2,0)</f>
        <v>#N/A</v>
      </c>
      <c r="O842" s="55" t="e">
        <f>VLOOKUP($F842,Catalogos!$A:$C,3,0)</f>
        <v>#N/A</v>
      </c>
      <c r="P842" s="14" t="e">
        <f t="shared" si="44"/>
        <v>#N/A</v>
      </c>
      <c r="Q842" s="20">
        <f t="shared" si="45"/>
        <v>0</v>
      </c>
      <c r="R842" s="20" t="e">
        <f t="shared" si="46"/>
        <v>#N/A</v>
      </c>
      <c r="S842" s="20" t="s">
        <v>194</v>
      </c>
      <c r="T842" s="67" t="e">
        <f>VLOOKUP($X842,Vector!$A:$I,6,0)</f>
        <v>#N/A</v>
      </c>
      <c r="U842" s="67" t="e">
        <f>VLOOKUP($X842,Vector!$A:$I,7,0)</f>
        <v>#N/A</v>
      </c>
      <c r="V842" s="67" t="e">
        <f>VLOOKUP($X842,Vector!$A:$I,8,0)</f>
        <v>#N/A</v>
      </c>
      <c r="W842" s="67" t="e">
        <f>VLOOKUP($X842,Vector!$A:$I,9,0)</f>
        <v>#N/A</v>
      </c>
      <c r="X842" s="13" t="str">
        <f t="shared" si="47"/>
        <v/>
      </c>
    </row>
    <row r="843" spans="10:24" x14ac:dyDescent="0.25">
      <c r="J843" s="59" t="e">
        <f>+VLOOKUP($X843,Vector!$A:$P,4,0)-$A843</f>
        <v>#N/A</v>
      </c>
      <c r="K843" s="59" t="e">
        <f>+VLOOKUP($X843,Vector!$A:$P,2,0)</f>
        <v>#N/A</v>
      </c>
      <c r="L843" s="59" t="e">
        <f>VLOOKUP(VLOOKUP($X843,Vector!$A:$P,5,0),Catalogos!K:L,2,0)</f>
        <v>#N/A</v>
      </c>
      <c r="M843" s="55" t="str">
        <f>IFERROR(VLOOKUP($F843,Catalogos!$A:$B,2,0),"VII")</f>
        <v>VII</v>
      </c>
      <c r="N843" s="58" t="e">
        <f>VLOOKUP(MIN(IFERROR(VLOOKUP(T843,Catalogos!$F:$G,2,0),200),IFERROR(VLOOKUP(U843,Catalogos!$F:$G,2,0),200),IFERROR(VLOOKUP(V843,Catalogos!$F:$G,2,0),200),IFERROR(VLOOKUP(W843,Catalogos!$F:$G,2,0),200)),Catalogos!$G$30:$H$57,2,0)</f>
        <v>#N/A</v>
      </c>
      <c r="O843" s="55" t="e">
        <f>VLOOKUP($F843,Catalogos!$A:$C,3,0)</f>
        <v>#N/A</v>
      </c>
      <c r="P843" s="14" t="e">
        <f t="shared" si="44"/>
        <v>#N/A</v>
      </c>
      <c r="Q843" s="20">
        <f t="shared" si="45"/>
        <v>0</v>
      </c>
      <c r="R843" s="20" t="e">
        <f t="shared" si="46"/>
        <v>#N/A</v>
      </c>
      <c r="S843" s="20" t="s">
        <v>194</v>
      </c>
      <c r="T843" s="67" t="e">
        <f>VLOOKUP($X843,Vector!$A:$I,6,0)</f>
        <v>#N/A</v>
      </c>
      <c r="U843" s="67" t="e">
        <f>VLOOKUP($X843,Vector!$A:$I,7,0)</f>
        <v>#N/A</v>
      </c>
      <c r="V843" s="67" t="e">
        <f>VLOOKUP($X843,Vector!$A:$I,8,0)</f>
        <v>#N/A</v>
      </c>
      <c r="W843" s="67" t="e">
        <f>VLOOKUP($X843,Vector!$A:$I,9,0)</f>
        <v>#N/A</v>
      </c>
      <c r="X843" s="13" t="str">
        <f t="shared" si="47"/>
        <v/>
      </c>
    </row>
    <row r="844" spans="10:24" x14ac:dyDescent="0.25">
      <c r="J844" s="59" t="e">
        <f>+VLOOKUP($X844,Vector!$A:$P,4,0)-$A844</f>
        <v>#N/A</v>
      </c>
      <c r="K844" s="59" t="e">
        <f>+VLOOKUP($X844,Vector!$A:$P,2,0)</f>
        <v>#N/A</v>
      </c>
      <c r="L844" s="59" t="e">
        <f>VLOOKUP(VLOOKUP($X844,Vector!$A:$P,5,0),Catalogos!K:L,2,0)</f>
        <v>#N/A</v>
      </c>
      <c r="M844" s="55" t="str">
        <f>IFERROR(VLOOKUP($F844,Catalogos!$A:$B,2,0),"VII")</f>
        <v>VII</v>
      </c>
      <c r="N844" s="58" t="e">
        <f>VLOOKUP(MIN(IFERROR(VLOOKUP(T844,Catalogos!$F:$G,2,0),200),IFERROR(VLOOKUP(U844,Catalogos!$F:$G,2,0),200),IFERROR(VLOOKUP(V844,Catalogos!$F:$G,2,0),200),IFERROR(VLOOKUP(W844,Catalogos!$F:$G,2,0),200)),Catalogos!$G$30:$H$57,2,0)</f>
        <v>#N/A</v>
      </c>
      <c r="O844" s="55" t="e">
        <f>VLOOKUP($F844,Catalogos!$A:$C,3,0)</f>
        <v>#N/A</v>
      </c>
      <c r="P844" s="14" t="e">
        <f t="shared" si="44"/>
        <v>#N/A</v>
      </c>
      <c r="Q844" s="20">
        <f t="shared" si="45"/>
        <v>0</v>
      </c>
      <c r="R844" s="20" t="e">
        <f t="shared" si="46"/>
        <v>#N/A</v>
      </c>
      <c r="S844" s="20" t="s">
        <v>194</v>
      </c>
      <c r="T844" s="67" t="e">
        <f>VLOOKUP($X844,Vector!$A:$I,6,0)</f>
        <v>#N/A</v>
      </c>
      <c r="U844" s="67" t="e">
        <f>VLOOKUP($X844,Vector!$A:$I,7,0)</f>
        <v>#N/A</v>
      </c>
      <c r="V844" s="67" t="e">
        <f>VLOOKUP($X844,Vector!$A:$I,8,0)</f>
        <v>#N/A</v>
      </c>
      <c r="W844" s="67" t="e">
        <f>VLOOKUP($X844,Vector!$A:$I,9,0)</f>
        <v>#N/A</v>
      </c>
      <c r="X844" s="13" t="str">
        <f t="shared" si="47"/>
        <v/>
      </c>
    </row>
    <row r="845" spans="10:24" x14ac:dyDescent="0.25">
      <c r="J845" s="59" t="e">
        <f>+VLOOKUP($X845,Vector!$A:$P,4,0)-$A845</f>
        <v>#N/A</v>
      </c>
      <c r="K845" s="59" t="e">
        <f>+VLOOKUP($X845,Vector!$A:$P,2,0)</f>
        <v>#N/A</v>
      </c>
      <c r="L845" s="59" t="e">
        <f>VLOOKUP(VLOOKUP($X845,Vector!$A:$P,5,0),Catalogos!K:L,2,0)</f>
        <v>#N/A</v>
      </c>
      <c r="M845" s="55" t="str">
        <f>IFERROR(VLOOKUP($F845,Catalogos!$A:$B,2,0),"VII")</f>
        <v>VII</v>
      </c>
      <c r="N845" s="58" t="e">
        <f>VLOOKUP(MIN(IFERROR(VLOOKUP(T845,Catalogos!$F:$G,2,0),200),IFERROR(VLOOKUP(U845,Catalogos!$F:$G,2,0),200),IFERROR(VLOOKUP(V845,Catalogos!$F:$G,2,0),200),IFERROR(VLOOKUP(W845,Catalogos!$F:$G,2,0),200)),Catalogos!$G$30:$H$57,2,0)</f>
        <v>#N/A</v>
      </c>
      <c r="O845" s="55" t="e">
        <f>VLOOKUP($F845,Catalogos!$A:$C,3,0)</f>
        <v>#N/A</v>
      </c>
      <c r="P845" s="14" t="e">
        <f t="shared" si="44"/>
        <v>#N/A</v>
      </c>
      <c r="Q845" s="20">
        <f t="shared" si="45"/>
        <v>0</v>
      </c>
      <c r="R845" s="20" t="e">
        <f t="shared" si="46"/>
        <v>#N/A</v>
      </c>
      <c r="S845" s="20" t="s">
        <v>194</v>
      </c>
      <c r="T845" s="67" t="e">
        <f>VLOOKUP($X845,Vector!$A:$I,6,0)</f>
        <v>#N/A</v>
      </c>
      <c r="U845" s="67" t="e">
        <f>VLOOKUP($X845,Vector!$A:$I,7,0)</f>
        <v>#N/A</v>
      </c>
      <c r="V845" s="67" t="e">
        <f>VLOOKUP($X845,Vector!$A:$I,8,0)</f>
        <v>#N/A</v>
      </c>
      <c r="W845" s="67" t="e">
        <f>VLOOKUP($X845,Vector!$A:$I,9,0)</f>
        <v>#N/A</v>
      </c>
      <c r="X845" s="13" t="str">
        <f t="shared" si="47"/>
        <v/>
      </c>
    </row>
    <row r="846" spans="10:24" x14ac:dyDescent="0.25">
      <c r="J846" s="59" t="e">
        <f>+VLOOKUP($X846,Vector!$A:$P,4,0)-$A846</f>
        <v>#N/A</v>
      </c>
      <c r="K846" s="59" t="e">
        <f>+VLOOKUP($X846,Vector!$A:$P,2,0)</f>
        <v>#N/A</v>
      </c>
      <c r="L846" s="59" t="e">
        <f>VLOOKUP(VLOOKUP($X846,Vector!$A:$P,5,0),Catalogos!K:L,2,0)</f>
        <v>#N/A</v>
      </c>
      <c r="M846" s="55" t="str">
        <f>IFERROR(VLOOKUP($F846,Catalogos!$A:$B,2,0),"VII")</f>
        <v>VII</v>
      </c>
      <c r="N846" s="58" t="e">
        <f>VLOOKUP(MIN(IFERROR(VLOOKUP(T846,Catalogos!$F:$G,2,0),200),IFERROR(VLOOKUP(U846,Catalogos!$F:$G,2,0),200),IFERROR(VLOOKUP(V846,Catalogos!$F:$G,2,0),200),IFERROR(VLOOKUP(W846,Catalogos!$F:$G,2,0),200)),Catalogos!$G$30:$H$57,2,0)</f>
        <v>#N/A</v>
      </c>
      <c r="O846" s="55" t="e">
        <f>VLOOKUP($F846,Catalogos!$A:$C,3,0)</f>
        <v>#N/A</v>
      </c>
      <c r="P846" s="14" t="e">
        <f t="shared" si="44"/>
        <v>#N/A</v>
      </c>
      <c r="Q846" s="20">
        <f t="shared" si="45"/>
        <v>0</v>
      </c>
      <c r="R846" s="20" t="e">
        <f t="shared" si="46"/>
        <v>#N/A</v>
      </c>
      <c r="S846" s="20" t="s">
        <v>194</v>
      </c>
      <c r="T846" s="67" t="e">
        <f>VLOOKUP($X846,Vector!$A:$I,6,0)</f>
        <v>#N/A</v>
      </c>
      <c r="U846" s="67" t="e">
        <f>VLOOKUP($X846,Vector!$A:$I,7,0)</f>
        <v>#N/A</v>
      </c>
      <c r="V846" s="67" t="e">
        <f>VLOOKUP($X846,Vector!$A:$I,8,0)</f>
        <v>#N/A</v>
      </c>
      <c r="W846" s="67" t="e">
        <f>VLOOKUP($X846,Vector!$A:$I,9,0)</f>
        <v>#N/A</v>
      </c>
      <c r="X846" s="13" t="str">
        <f t="shared" si="47"/>
        <v/>
      </c>
    </row>
    <row r="847" spans="10:24" x14ac:dyDescent="0.25">
      <c r="J847" s="59" t="e">
        <f>+VLOOKUP($X847,Vector!$A:$P,4,0)-$A847</f>
        <v>#N/A</v>
      </c>
      <c r="K847" s="59" t="e">
        <f>+VLOOKUP($X847,Vector!$A:$P,2,0)</f>
        <v>#N/A</v>
      </c>
      <c r="L847" s="59" t="e">
        <f>VLOOKUP(VLOOKUP($X847,Vector!$A:$P,5,0),Catalogos!K:L,2,0)</f>
        <v>#N/A</v>
      </c>
      <c r="M847" s="55" t="str">
        <f>IFERROR(VLOOKUP($F847,Catalogos!$A:$B,2,0),"VII")</f>
        <v>VII</v>
      </c>
      <c r="N847" s="58" t="e">
        <f>VLOOKUP(MIN(IFERROR(VLOOKUP(T847,Catalogos!$F:$G,2,0),200),IFERROR(VLOOKUP(U847,Catalogos!$F:$G,2,0),200),IFERROR(VLOOKUP(V847,Catalogos!$F:$G,2,0),200),IFERROR(VLOOKUP(W847,Catalogos!$F:$G,2,0),200)),Catalogos!$G$30:$H$57,2,0)</f>
        <v>#N/A</v>
      </c>
      <c r="O847" s="55" t="e">
        <f>VLOOKUP($F847,Catalogos!$A:$C,3,0)</f>
        <v>#N/A</v>
      </c>
      <c r="P847" s="14" t="e">
        <f t="shared" si="44"/>
        <v>#N/A</v>
      </c>
      <c r="Q847" s="20">
        <f t="shared" si="45"/>
        <v>0</v>
      </c>
      <c r="R847" s="20" t="e">
        <f t="shared" si="46"/>
        <v>#N/A</v>
      </c>
      <c r="S847" s="20" t="s">
        <v>194</v>
      </c>
      <c r="T847" s="67" t="e">
        <f>VLOOKUP($X847,Vector!$A:$I,6,0)</f>
        <v>#N/A</v>
      </c>
      <c r="U847" s="67" t="e">
        <f>VLOOKUP($X847,Vector!$A:$I,7,0)</f>
        <v>#N/A</v>
      </c>
      <c r="V847" s="67" t="e">
        <f>VLOOKUP($X847,Vector!$A:$I,8,0)</f>
        <v>#N/A</v>
      </c>
      <c r="W847" s="67" t="e">
        <f>VLOOKUP($X847,Vector!$A:$I,9,0)</f>
        <v>#N/A</v>
      </c>
      <c r="X847" s="13" t="str">
        <f t="shared" si="47"/>
        <v/>
      </c>
    </row>
    <row r="848" spans="10:24" x14ac:dyDescent="0.25">
      <c r="J848" s="59" t="e">
        <f>+VLOOKUP($X848,Vector!$A:$P,4,0)-$A848</f>
        <v>#N/A</v>
      </c>
      <c r="K848" s="59" t="e">
        <f>+VLOOKUP($X848,Vector!$A:$P,2,0)</f>
        <v>#N/A</v>
      </c>
      <c r="L848" s="59" t="e">
        <f>VLOOKUP(VLOOKUP($X848,Vector!$A:$P,5,0),Catalogos!K:L,2,0)</f>
        <v>#N/A</v>
      </c>
      <c r="M848" s="55" t="str">
        <f>IFERROR(VLOOKUP($F848,Catalogos!$A:$B,2,0),"VII")</f>
        <v>VII</v>
      </c>
      <c r="N848" s="58" t="e">
        <f>VLOOKUP(MIN(IFERROR(VLOOKUP(T848,Catalogos!$F:$G,2,0),200),IFERROR(VLOOKUP(U848,Catalogos!$F:$G,2,0),200),IFERROR(VLOOKUP(V848,Catalogos!$F:$G,2,0),200),IFERROR(VLOOKUP(W848,Catalogos!$F:$G,2,0),200)),Catalogos!$G$30:$H$57,2,0)</f>
        <v>#N/A</v>
      </c>
      <c r="O848" s="55" t="e">
        <f>VLOOKUP($F848,Catalogos!$A:$C,3,0)</f>
        <v>#N/A</v>
      </c>
      <c r="P848" s="14" t="e">
        <f t="shared" si="44"/>
        <v>#N/A</v>
      </c>
      <c r="Q848" s="20">
        <f t="shared" si="45"/>
        <v>0</v>
      </c>
      <c r="R848" s="20" t="e">
        <f t="shared" si="46"/>
        <v>#N/A</v>
      </c>
      <c r="S848" s="20" t="s">
        <v>194</v>
      </c>
      <c r="T848" s="67" t="e">
        <f>VLOOKUP($X848,Vector!$A:$I,6,0)</f>
        <v>#N/A</v>
      </c>
      <c r="U848" s="67" t="e">
        <f>VLOOKUP($X848,Vector!$A:$I,7,0)</f>
        <v>#N/A</v>
      </c>
      <c r="V848" s="67" t="e">
        <f>VLOOKUP($X848,Vector!$A:$I,8,0)</f>
        <v>#N/A</v>
      </c>
      <c r="W848" s="67" t="e">
        <f>VLOOKUP($X848,Vector!$A:$I,9,0)</f>
        <v>#N/A</v>
      </c>
      <c r="X848" s="13" t="str">
        <f t="shared" si="47"/>
        <v/>
      </c>
    </row>
    <row r="849" spans="10:24" x14ac:dyDescent="0.25">
      <c r="J849" s="59" t="e">
        <f>+VLOOKUP($X849,Vector!$A:$P,4,0)-$A849</f>
        <v>#N/A</v>
      </c>
      <c r="K849" s="59" t="e">
        <f>+VLOOKUP($X849,Vector!$A:$P,2,0)</f>
        <v>#N/A</v>
      </c>
      <c r="L849" s="59" t="e">
        <f>VLOOKUP(VLOOKUP($X849,Vector!$A:$P,5,0),Catalogos!K:L,2,0)</f>
        <v>#N/A</v>
      </c>
      <c r="M849" s="55" t="str">
        <f>IFERROR(VLOOKUP($F849,Catalogos!$A:$B,2,0),"VII")</f>
        <v>VII</v>
      </c>
      <c r="N849" s="58" t="e">
        <f>VLOOKUP(MIN(IFERROR(VLOOKUP(T849,Catalogos!$F:$G,2,0),200),IFERROR(VLOOKUP(U849,Catalogos!$F:$G,2,0),200),IFERROR(VLOOKUP(V849,Catalogos!$F:$G,2,0),200),IFERROR(VLOOKUP(W849,Catalogos!$F:$G,2,0),200)),Catalogos!$G$30:$H$57,2,0)</f>
        <v>#N/A</v>
      </c>
      <c r="O849" s="55" t="e">
        <f>VLOOKUP($F849,Catalogos!$A:$C,3,0)</f>
        <v>#N/A</v>
      </c>
      <c r="P849" s="14" t="e">
        <f t="shared" si="44"/>
        <v>#N/A</v>
      </c>
      <c r="Q849" s="20">
        <f t="shared" si="45"/>
        <v>0</v>
      </c>
      <c r="R849" s="20" t="e">
        <f t="shared" si="46"/>
        <v>#N/A</v>
      </c>
      <c r="S849" s="20" t="s">
        <v>194</v>
      </c>
      <c r="T849" s="67" t="e">
        <f>VLOOKUP($X849,Vector!$A:$I,6,0)</f>
        <v>#N/A</v>
      </c>
      <c r="U849" s="67" t="e">
        <f>VLOOKUP($X849,Vector!$A:$I,7,0)</f>
        <v>#N/A</v>
      </c>
      <c r="V849" s="67" t="e">
        <f>VLOOKUP($X849,Vector!$A:$I,8,0)</f>
        <v>#N/A</v>
      </c>
      <c r="W849" s="67" t="e">
        <f>VLOOKUP($X849,Vector!$A:$I,9,0)</f>
        <v>#N/A</v>
      </c>
      <c r="X849" s="13" t="str">
        <f t="shared" si="47"/>
        <v/>
      </c>
    </row>
    <row r="850" spans="10:24" x14ac:dyDescent="0.25">
      <c r="J850" s="59" t="e">
        <f>+VLOOKUP($X850,Vector!$A:$P,4,0)-$A850</f>
        <v>#N/A</v>
      </c>
      <c r="K850" s="59" t="e">
        <f>+VLOOKUP($X850,Vector!$A:$P,2,0)</f>
        <v>#N/A</v>
      </c>
      <c r="L850" s="59" t="e">
        <f>VLOOKUP(VLOOKUP($X850,Vector!$A:$P,5,0),Catalogos!K:L,2,0)</f>
        <v>#N/A</v>
      </c>
      <c r="M850" s="55" t="str">
        <f>IFERROR(VLOOKUP($F850,Catalogos!$A:$B,2,0),"VII")</f>
        <v>VII</v>
      </c>
      <c r="N850" s="58" t="e">
        <f>VLOOKUP(MIN(IFERROR(VLOOKUP(T850,Catalogos!$F:$G,2,0),200),IFERROR(VLOOKUP(U850,Catalogos!$F:$G,2,0),200),IFERROR(VLOOKUP(V850,Catalogos!$F:$G,2,0),200),IFERROR(VLOOKUP(W850,Catalogos!$F:$G,2,0),200)),Catalogos!$G$30:$H$57,2,0)</f>
        <v>#N/A</v>
      </c>
      <c r="O850" s="55" t="e">
        <f>VLOOKUP($F850,Catalogos!$A:$C,3,0)</f>
        <v>#N/A</v>
      </c>
      <c r="P850" s="14" t="e">
        <f t="shared" si="44"/>
        <v>#N/A</v>
      </c>
      <c r="Q850" s="20">
        <f t="shared" si="45"/>
        <v>0</v>
      </c>
      <c r="R850" s="20" t="e">
        <f t="shared" si="46"/>
        <v>#N/A</v>
      </c>
      <c r="S850" s="20" t="s">
        <v>194</v>
      </c>
      <c r="T850" s="67" t="e">
        <f>VLOOKUP($X850,Vector!$A:$I,6,0)</f>
        <v>#N/A</v>
      </c>
      <c r="U850" s="67" t="e">
        <f>VLOOKUP($X850,Vector!$A:$I,7,0)</f>
        <v>#N/A</v>
      </c>
      <c r="V850" s="67" t="e">
        <f>VLOOKUP($X850,Vector!$A:$I,8,0)</f>
        <v>#N/A</v>
      </c>
      <c r="W850" s="67" t="e">
        <f>VLOOKUP($X850,Vector!$A:$I,9,0)</f>
        <v>#N/A</v>
      </c>
      <c r="X850" s="13" t="str">
        <f t="shared" si="47"/>
        <v/>
      </c>
    </row>
    <row r="851" spans="10:24" x14ac:dyDescent="0.25">
      <c r="J851" s="59" t="e">
        <f>+VLOOKUP($X851,Vector!$A:$P,4,0)-$A851</f>
        <v>#N/A</v>
      </c>
      <c r="K851" s="59" t="e">
        <f>+VLOOKUP($X851,Vector!$A:$P,2,0)</f>
        <v>#N/A</v>
      </c>
      <c r="L851" s="59" t="e">
        <f>VLOOKUP(VLOOKUP($X851,Vector!$A:$P,5,0),Catalogos!K:L,2,0)</f>
        <v>#N/A</v>
      </c>
      <c r="M851" s="55" t="str">
        <f>IFERROR(VLOOKUP($F851,Catalogos!$A:$B,2,0),"VII")</f>
        <v>VII</v>
      </c>
      <c r="N851" s="58" t="e">
        <f>VLOOKUP(MIN(IFERROR(VLOOKUP(T851,Catalogos!$F:$G,2,0),200),IFERROR(VLOOKUP(U851,Catalogos!$F:$G,2,0),200),IFERROR(VLOOKUP(V851,Catalogos!$F:$G,2,0),200),IFERROR(VLOOKUP(W851,Catalogos!$F:$G,2,0),200)),Catalogos!$G$30:$H$57,2,0)</f>
        <v>#N/A</v>
      </c>
      <c r="O851" s="55" t="e">
        <f>VLOOKUP($F851,Catalogos!$A:$C,3,0)</f>
        <v>#N/A</v>
      </c>
      <c r="P851" s="14" t="e">
        <f t="shared" si="44"/>
        <v>#N/A</v>
      </c>
      <c r="Q851" s="20">
        <f t="shared" si="45"/>
        <v>0</v>
      </c>
      <c r="R851" s="20" t="e">
        <f t="shared" si="46"/>
        <v>#N/A</v>
      </c>
      <c r="S851" s="20" t="s">
        <v>194</v>
      </c>
      <c r="T851" s="67" t="e">
        <f>VLOOKUP($X851,Vector!$A:$I,6,0)</f>
        <v>#N/A</v>
      </c>
      <c r="U851" s="67" t="e">
        <f>VLOOKUP($X851,Vector!$A:$I,7,0)</f>
        <v>#N/A</v>
      </c>
      <c r="V851" s="67" t="e">
        <f>VLOOKUP($X851,Vector!$A:$I,8,0)</f>
        <v>#N/A</v>
      </c>
      <c r="W851" s="67" t="e">
        <f>VLOOKUP($X851,Vector!$A:$I,9,0)</f>
        <v>#N/A</v>
      </c>
      <c r="X851" s="13" t="str">
        <f t="shared" si="47"/>
        <v/>
      </c>
    </row>
    <row r="852" spans="10:24" x14ac:dyDescent="0.25">
      <c r="J852" s="59" t="e">
        <f>+VLOOKUP($X852,Vector!$A:$P,4,0)-$A852</f>
        <v>#N/A</v>
      </c>
      <c r="K852" s="59" t="e">
        <f>+VLOOKUP($X852,Vector!$A:$P,2,0)</f>
        <v>#N/A</v>
      </c>
      <c r="L852" s="59" t="e">
        <f>VLOOKUP(VLOOKUP($X852,Vector!$A:$P,5,0),Catalogos!K:L,2,0)</f>
        <v>#N/A</v>
      </c>
      <c r="M852" s="55" t="str">
        <f>IFERROR(VLOOKUP($F852,Catalogos!$A:$B,2,0),"VII")</f>
        <v>VII</v>
      </c>
      <c r="N852" s="58" t="e">
        <f>VLOOKUP(MIN(IFERROR(VLOOKUP(T852,Catalogos!$F:$G,2,0),200),IFERROR(VLOOKUP(U852,Catalogos!$F:$G,2,0),200),IFERROR(VLOOKUP(V852,Catalogos!$F:$G,2,0),200),IFERROR(VLOOKUP(W852,Catalogos!$F:$G,2,0),200)),Catalogos!$G$30:$H$57,2,0)</f>
        <v>#N/A</v>
      </c>
      <c r="O852" s="55" t="e">
        <f>VLOOKUP($F852,Catalogos!$A:$C,3,0)</f>
        <v>#N/A</v>
      </c>
      <c r="P852" s="14" t="e">
        <f t="shared" si="44"/>
        <v>#N/A</v>
      </c>
      <c r="Q852" s="20">
        <f t="shared" si="45"/>
        <v>0</v>
      </c>
      <c r="R852" s="20" t="e">
        <f t="shared" si="46"/>
        <v>#N/A</v>
      </c>
      <c r="S852" s="20" t="s">
        <v>194</v>
      </c>
      <c r="T852" s="67" t="e">
        <f>VLOOKUP($X852,Vector!$A:$I,6,0)</f>
        <v>#N/A</v>
      </c>
      <c r="U852" s="67" t="e">
        <f>VLOOKUP($X852,Vector!$A:$I,7,0)</f>
        <v>#N/A</v>
      </c>
      <c r="V852" s="67" t="e">
        <f>VLOOKUP($X852,Vector!$A:$I,8,0)</f>
        <v>#N/A</v>
      </c>
      <c r="W852" s="67" t="e">
        <f>VLOOKUP($X852,Vector!$A:$I,9,0)</f>
        <v>#N/A</v>
      </c>
      <c r="X852" s="13" t="str">
        <f t="shared" si="47"/>
        <v/>
      </c>
    </row>
    <row r="853" spans="10:24" x14ac:dyDescent="0.25">
      <c r="J853" s="59" t="e">
        <f>+VLOOKUP($X853,Vector!$A:$P,4,0)-$A853</f>
        <v>#N/A</v>
      </c>
      <c r="K853" s="59" t="e">
        <f>+VLOOKUP($X853,Vector!$A:$P,2,0)</f>
        <v>#N/A</v>
      </c>
      <c r="L853" s="59" t="e">
        <f>VLOOKUP(VLOOKUP($X853,Vector!$A:$P,5,0),Catalogos!K:L,2,0)</f>
        <v>#N/A</v>
      </c>
      <c r="M853" s="55" t="str">
        <f>IFERROR(VLOOKUP($F853,Catalogos!$A:$B,2,0),"VII")</f>
        <v>VII</v>
      </c>
      <c r="N853" s="58" t="e">
        <f>VLOOKUP(MIN(IFERROR(VLOOKUP(T853,Catalogos!$F:$G,2,0),200),IFERROR(VLOOKUP(U853,Catalogos!$F:$G,2,0),200),IFERROR(VLOOKUP(V853,Catalogos!$F:$G,2,0),200),IFERROR(VLOOKUP(W853,Catalogos!$F:$G,2,0),200)),Catalogos!$G$30:$H$57,2,0)</f>
        <v>#N/A</v>
      </c>
      <c r="O853" s="55" t="e">
        <f>VLOOKUP($F853,Catalogos!$A:$C,3,0)</f>
        <v>#N/A</v>
      </c>
      <c r="P853" s="14" t="e">
        <f t="shared" si="44"/>
        <v>#N/A</v>
      </c>
      <c r="Q853" s="20">
        <f t="shared" si="45"/>
        <v>0</v>
      </c>
      <c r="R853" s="20" t="e">
        <f t="shared" si="46"/>
        <v>#N/A</v>
      </c>
      <c r="S853" s="20" t="s">
        <v>194</v>
      </c>
      <c r="T853" s="67" t="e">
        <f>VLOOKUP($X853,Vector!$A:$I,6,0)</f>
        <v>#N/A</v>
      </c>
      <c r="U853" s="67" t="e">
        <f>VLOOKUP($X853,Vector!$A:$I,7,0)</f>
        <v>#N/A</v>
      </c>
      <c r="V853" s="67" t="e">
        <f>VLOOKUP($X853,Vector!$A:$I,8,0)</f>
        <v>#N/A</v>
      </c>
      <c r="W853" s="67" t="e">
        <f>VLOOKUP($X853,Vector!$A:$I,9,0)</f>
        <v>#N/A</v>
      </c>
      <c r="X853" s="13" t="str">
        <f t="shared" si="47"/>
        <v/>
      </c>
    </row>
    <row r="854" spans="10:24" x14ac:dyDescent="0.25">
      <c r="J854" s="59" t="e">
        <f>+VLOOKUP($X854,Vector!$A:$P,4,0)-$A854</f>
        <v>#N/A</v>
      </c>
      <c r="K854" s="59" t="e">
        <f>+VLOOKUP($X854,Vector!$A:$P,2,0)</f>
        <v>#N/A</v>
      </c>
      <c r="L854" s="59" t="e">
        <f>VLOOKUP(VLOOKUP($X854,Vector!$A:$P,5,0),Catalogos!K:L,2,0)</f>
        <v>#N/A</v>
      </c>
      <c r="M854" s="55" t="str">
        <f>IFERROR(VLOOKUP($F854,Catalogos!$A:$B,2,0),"VII")</f>
        <v>VII</v>
      </c>
      <c r="N854" s="58" t="e">
        <f>VLOOKUP(MIN(IFERROR(VLOOKUP(T854,Catalogos!$F:$G,2,0),200),IFERROR(VLOOKUP(U854,Catalogos!$F:$G,2,0),200),IFERROR(VLOOKUP(V854,Catalogos!$F:$G,2,0),200),IFERROR(VLOOKUP(W854,Catalogos!$F:$G,2,0),200)),Catalogos!$G$30:$H$57,2,0)</f>
        <v>#N/A</v>
      </c>
      <c r="O854" s="55" t="e">
        <f>VLOOKUP($F854,Catalogos!$A:$C,3,0)</f>
        <v>#N/A</v>
      </c>
      <c r="P854" s="14" t="e">
        <f t="shared" si="44"/>
        <v>#N/A</v>
      </c>
      <c r="Q854" s="20">
        <f t="shared" si="45"/>
        <v>0</v>
      </c>
      <c r="R854" s="20" t="e">
        <f t="shared" si="46"/>
        <v>#N/A</v>
      </c>
      <c r="S854" s="20" t="s">
        <v>194</v>
      </c>
      <c r="T854" s="67" t="e">
        <f>VLOOKUP($X854,Vector!$A:$I,6,0)</f>
        <v>#N/A</v>
      </c>
      <c r="U854" s="67" t="e">
        <f>VLOOKUP($X854,Vector!$A:$I,7,0)</f>
        <v>#N/A</v>
      </c>
      <c r="V854" s="67" t="e">
        <f>VLOOKUP($X854,Vector!$A:$I,8,0)</f>
        <v>#N/A</v>
      </c>
      <c r="W854" s="67" t="e">
        <f>VLOOKUP($X854,Vector!$A:$I,9,0)</f>
        <v>#N/A</v>
      </c>
      <c r="X854" s="13" t="str">
        <f t="shared" si="47"/>
        <v/>
      </c>
    </row>
    <row r="855" spans="10:24" x14ac:dyDescent="0.25">
      <c r="J855" s="59" t="e">
        <f>+VLOOKUP($X855,Vector!$A:$P,4,0)-$A855</f>
        <v>#N/A</v>
      </c>
      <c r="K855" s="59" t="e">
        <f>+VLOOKUP($X855,Vector!$A:$P,2,0)</f>
        <v>#N/A</v>
      </c>
      <c r="L855" s="59" t="e">
        <f>VLOOKUP(VLOOKUP($X855,Vector!$A:$P,5,0),Catalogos!K:L,2,0)</f>
        <v>#N/A</v>
      </c>
      <c r="M855" s="55" t="str">
        <f>IFERROR(VLOOKUP($F855,Catalogos!$A:$B,2,0),"VII")</f>
        <v>VII</v>
      </c>
      <c r="N855" s="58" t="e">
        <f>VLOOKUP(MIN(IFERROR(VLOOKUP(T855,Catalogos!$F:$G,2,0),200),IFERROR(VLOOKUP(U855,Catalogos!$F:$G,2,0),200),IFERROR(VLOOKUP(V855,Catalogos!$F:$G,2,0),200),IFERROR(VLOOKUP(W855,Catalogos!$F:$G,2,0),200)),Catalogos!$G$30:$H$57,2,0)</f>
        <v>#N/A</v>
      </c>
      <c r="O855" s="55" t="e">
        <f>VLOOKUP($F855,Catalogos!$A:$C,3,0)</f>
        <v>#N/A</v>
      </c>
      <c r="P855" s="14" t="e">
        <f t="shared" si="44"/>
        <v>#N/A</v>
      </c>
      <c r="Q855" s="20">
        <f t="shared" si="45"/>
        <v>0</v>
      </c>
      <c r="R855" s="20" t="e">
        <f t="shared" si="46"/>
        <v>#N/A</v>
      </c>
      <c r="S855" s="20" t="s">
        <v>194</v>
      </c>
      <c r="T855" s="67" t="e">
        <f>VLOOKUP($X855,Vector!$A:$I,6,0)</f>
        <v>#N/A</v>
      </c>
      <c r="U855" s="67" t="e">
        <f>VLOOKUP($X855,Vector!$A:$I,7,0)</f>
        <v>#N/A</v>
      </c>
      <c r="V855" s="67" t="e">
        <f>VLOOKUP($X855,Vector!$A:$I,8,0)</f>
        <v>#N/A</v>
      </c>
      <c r="W855" s="67" t="e">
        <f>VLOOKUP($X855,Vector!$A:$I,9,0)</f>
        <v>#N/A</v>
      </c>
      <c r="X855" s="13" t="str">
        <f t="shared" si="47"/>
        <v/>
      </c>
    </row>
    <row r="856" spans="10:24" x14ac:dyDescent="0.25">
      <c r="J856" s="59" t="e">
        <f>+VLOOKUP($X856,Vector!$A:$P,4,0)-$A856</f>
        <v>#N/A</v>
      </c>
      <c r="K856" s="59" t="e">
        <f>+VLOOKUP($X856,Vector!$A:$P,2,0)</f>
        <v>#N/A</v>
      </c>
      <c r="L856" s="59" t="e">
        <f>VLOOKUP(VLOOKUP($X856,Vector!$A:$P,5,0),Catalogos!K:L,2,0)</f>
        <v>#N/A</v>
      </c>
      <c r="M856" s="55" t="str">
        <f>IFERROR(VLOOKUP($F856,Catalogos!$A:$B,2,0),"VII")</f>
        <v>VII</v>
      </c>
      <c r="N856" s="58" t="e">
        <f>VLOOKUP(MIN(IFERROR(VLOOKUP(T856,Catalogos!$F:$G,2,0),200),IFERROR(VLOOKUP(U856,Catalogos!$F:$G,2,0),200),IFERROR(VLOOKUP(V856,Catalogos!$F:$G,2,0),200),IFERROR(VLOOKUP(W856,Catalogos!$F:$G,2,0),200)),Catalogos!$G$30:$H$57,2,0)</f>
        <v>#N/A</v>
      </c>
      <c r="O856" s="55" t="e">
        <f>VLOOKUP($F856,Catalogos!$A:$C,3,0)</f>
        <v>#N/A</v>
      </c>
      <c r="P856" s="14" t="e">
        <f t="shared" si="44"/>
        <v>#N/A</v>
      </c>
      <c r="Q856" s="20">
        <f t="shared" si="45"/>
        <v>0</v>
      </c>
      <c r="R856" s="20" t="e">
        <f t="shared" si="46"/>
        <v>#N/A</v>
      </c>
      <c r="S856" s="20" t="s">
        <v>194</v>
      </c>
      <c r="T856" s="67" t="e">
        <f>VLOOKUP($X856,Vector!$A:$I,6,0)</f>
        <v>#N/A</v>
      </c>
      <c r="U856" s="67" t="e">
        <f>VLOOKUP($X856,Vector!$A:$I,7,0)</f>
        <v>#N/A</v>
      </c>
      <c r="V856" s="67" t="e">
        <f>VLOOKUP($X856,Vector!$A:$I,8,0)</f>
        <v>#N/A</v>
      </c>
      <c r="W856" s="67" t="e">
        <f>VLOOKUP($X856,Vector!$A:$I,9,0)</f>
        <v>#N/A</v>
      </c>
      <c r="X856" s="13" t="str">
        <f t="shared" si="47"/>
        <v/>
      </c>
    </row>
    <row r="857" spans="10:24" x14ac:dyDescent="0.25">
      <c r="J857" s="59" t="e">
        <f>+VLOOKUP($X857,Vector!$A:$P,4,0)-$A857</f>
        <v>#N/A</v>
      </c>
      <c r="K857" s="59" t="e">
        <f>+VLOOKUP($X857,Vector!$A:$P,2,0)</f>
        <v>#N/A</v>
      </c>
      <c r="L857" s="59" t="e">
        <f>VLOOKUP(VLOOKUP($X857,Vector!$A:$P,5,0),Catalogos!K:L,2,0)</f>
        <v>#N/A</v>
      </c>
      <c r="M857" s="55" t="str">
        <f>IFERROR(VLOOKUP($F857,Catalogos!$A:$B,2,0),"VII")</f>
        <v>VII</v>
      </c>
      <c r="N857" s="58" t="e">
        <f>VLOOKUP(MIN(IFERROR(VLOOKUP(T857,Catalogos!$F:$G,2,0),200),IFERROR(VLOOKUP(U857,Catalogos!$F:$G,2,0),200),IFERROR(VLOOKUP(V857,Catalogos!$F:$G,2,0),200),IFERROR(VLOOKUP(W857,Catalogos!$F:$G,2,0),200)),Catalogos!$G$30:$H$57,2,0)</f>
        <v>#N/A</v>
      </c>
      <c r="O857" s="55" t="e">
        <f>VLOOKUP($F857,Catalogos!$A:$C,3,0)</f>
        <v>#N/A</v>
      </c>
      <c r="P857" s="14" t="e">
        <f t="shared" si="44"/>
        <v>#N/A</v>
      </c>
      <c r="Q857" s="20">
        <f t="shared" si="45"/>
        <v>0</v>
      </c>
      <c r="R857" s="20" t="e">
        <f t="shared" si="46"/>
        <v>#N/A</v>
      </c>
      <c r="S857" s="20" t="s">
        <v>194</v>
      </c>
      <c r="T857" s="67" t="e">
        <f>VLOOKUP($X857,Vector!$A:$I,6,0)</f>
        <v>#N/A</v>
      </c>
      <c r="U857" s="67" t="e">
        <f>VLOOKUP($X857,Vector!$A:$I,7,0)</f>
        <v>#N/A</v>
      </c>
      <c r="V857" s="67" t="e">
        <f>VLOOKUP($X857,Vector!$A:$I,8,0)</f>
        <v>#N/A</v>
      </c>
      <c r="W857" s="67" t="e">
        <f>VLOOKUP($X857,Vector!$A:$I,9,0)</f>
        <v>#N/A</v>
      </c>
      <c r="X857" s="13" t="str">
        <f t="shared" si="47"/>
        <v/>
      </c>
    </row>
    <row r="858" spans="10:24" x14ac:dyDescent="0.25">
      <c r="J858" s="59" t="e">
        <f>+VLOOKUP($X858,Vector!$A:$P,4,0)-$A858</f>
        <v>#N/A</v>
      </c>
      <c r="K858" s="59" t="e">
        <f>+VLOOKUP($X858,Vector!$A:$P,2,0)</f>
        <v>#N/A</v>
      </c>
      <c r="L858" s="59" t="e">
        <f>VLOOKUP(VLOOKUP($X858,Vector!$A:$P,5,0),Catalogos!K:L,2,0)</f>
        <v>#N/A</v>
      </c>
      <c r="M858" s="55" t="str">
        <f>IFERROR(VLOOKUP($F858,Catalogos!$A:$B,2,0),"VII")</f>
        <v>VII</v>
      </c>
      <c r="N858" s="58" t="e">
        <f>VLOOKUP(MIN(IFERROR(VLOOKUP(T858,Catalogos!$F:$G,2,0),200),IFERROR(VLOOKUP(U858,Catalogos!$F:$G,2,0),200),IFERROR(VLOOKUP(V858,Catalogos!$F:$G,2,0),200),IFERROR(VLOOKUP(W858,Catalogos!$F:$G,2,0),200)),Catalogos!$G$30:$H$57,2,0)</f>
        <v>#N/A</v>
      </c>
      <c r="O858" s="55" t="e">
        <f>VLOOKUP($F858,Catalogos!$A:$C,3,0)</f>
        <v>#N/A</v>
      </c>
      <c r="P858" s="14" t="e">
        <f t="shared" si="44"/>
        <v>#N/A</v>
      </c>
      <c r="Q858" s="20">
        <f t="shared" si="45"/>
        <v>0</v>
      </c>
      <c r="R858" s="20" t="e">
        <f t="shared" si="46"/>
        <v>#N/A</v>
      </c>
      <c r="S858" s="20" t="s">
        <v>194</v>
      </c>
      <c r="T858" s="67" t="e">
        <f>VLOOKUP($X858,Vector!$A:$I,6,0)</f>
        <v>#N/A</v>
      </c>
      <c r="U858" s="67" t="e">
        <f>VLOOKUP($X858,Vector!$A:$I,7,0)</f>
        <v>#N/A</v>
      </c>
      <c r="V858" s="67" t="e">
        <f>VLOOKUP($X858,Vector!$A:$I,8,0)</f>
        <v>#N/A</v>
      </c>
      <c r="W858" s="67" t="e">
        <f>VLOOKUP($X858,Vector!$A:$I,9,0)</f>
        <v>#N/A</v>
      </c>
      <c r="X858" s="13" t="str">
        <f t="shared" si="47"/>
        <v/>
      </c>
    </row>
    <row r="859" spans="10:24" x14ac:dyDescent="0.25">
      <c r="J859" s="59" t="e">
        <f>+VLOOKUP($X859,Vector!$A:$P,4,0)-$A859</f>
        <v>#N/A</v>
      </c>
      <c r="K859" s="59" t="e">
        <f>+VLOOKUP($X859,Vector!$A:$P,2,0)</f>
        <v>#N/A</v>
      </c>
      <c r="L859" s="59" t="e">
        <f>VLOOKUP(VLOOKUP($X859,Vector!$A:$P,5,0),Catalogos!K:L,2,0)</f>
        <v>#N/A</v>
      </c>
      <c r="M859" s="55" t="str">
        <f>IFERROR(VLOOKUP($F859,Catalogos!$A:$B,2,0),"VII")</f>
        <v>VII</v>
      </c>
      <c r="N859" s="58" t="e">
        <f>VLOOKUP(MIN(IFERROR(VLOOKUP(T859,Catalogos!$F:$G,2,0),200),IFERROR(VLOOKUP(U859,Catalogos!$F:$G,2,0),200),IFERROR(VLOOKUP(V859,Catalogos!$F:$G,2,0),200),IFERROR(VLOOKUP(W859,Catalogos!$F:$G,2,0),200)),Catalogos!$G$30:$H$57,2,0)</f>
        <v>#N/A</v>
      </c>
      <c r="O859" s="55" t="e">
        <f>VLOOKUP($F859,Catalogos!$A:$C,3,0)</f>
        <v>#N/A</v>
      </c>
      <c r="P859" s="14" t="e">
        <f t="shared" si="44"/>
        <v>#N/A</v>
      </c>
      <c r="Q859" s="20">
        <f t="shared" si="45"/>
        <v>0</v>
      </c>
      <c r="R859" s="20" t="e">
        <f t="shared" si="46"/>
        <v>#N/A</v>
      </c>
      <c r="S859" s="20" t="s">
        <v>194</v>
      </c>
      <c r="T859" s="67" t="e">
        <f>VLOOKUP($X859,Vector!$A:$I,6,0)</f>
        <v>#N/A</v>
      </c>
      <c r="U859" s="67" t="e">
        <f>VLOOKUP($X859,Vector!$A:$I,7,0)</f>
        <v>#N/A</v>
      </c>
      <c r="V859" s="67" t="e">
        <f>VLOOKUP($X859,Vector!$A:$I,8,0)</f>
        <v>#N/A</v>
      </c>
      <c r="W859" s="67" t="e">
        <f>VLOOKUP($X859,Vector!$A:$I,9,0)</f>
        <v>#N/A</v>
      </c>
      <c r="X859" s="13" t="str">
        <f t="shared" si="47"/>
        <v/>
      </c>
    </row>
    <row r="860" spans="10:24" x14ac:dyDescent="0.25">
      <c r="J860" s="59" t="e">
        <f>+VLOOKUP($X860,Vector!$A:$P,4,0)-$A860</f>
        <v>#N/A</v>
      </c>
      <c r="K860" s="59" t="e">
        <f>+VLOOKUP($X860,Vector!$A:$P,2,0)</f>
        <v>#N/A</v>
      </c>
      <c r="L860" s="59" t="e">
        <f>VLOOKUP(VLOOKUP($X860,Vector!$A:$P,5,0),Catalogos!K:L,2,0)</f>
        <v>#N/A</v>
      </c>
      <c r="M860" s="55" t="str">
        <f>IFERROR(VLOOKUP($F860,Catalogos!$A:$B,2,0),"VII")</f>
        <v>VII</v>
      </c>
      <c r="N860" s="58" t="e">
        <f>VLOOKUP(MIN(IFERROR(VLOOKUP(T860,Catalogos!$F:$G,2,0),200),IFERROR(VLOOKUP(U860,Catalogos!$F:$G,2,0),200),IFERROR(VLOOKUP(V860,Catalogos!$F:$G,2,0),200),IFERROR(VLOOKUP(W860,Catalogos!$F:$G,2,0),200)),Catalogos!$G$30:$H$57,2,0)</f>
        <v>#N/A</v>
      </c>
      <c r="O860" s="55" t="e">
        <f>VLOOKUP($F860,Catalogos!$A:$C,3,0)</f>
        <v>#N/A</v>
      </c>
      <c r="P860" s="14" t="e">
        <f t="shared" si="44"/>
        <v>#N/A</v>
      </c>
      <c r="Q860" s="20">
        <f t="shared" si="45"/>
        <v>0</v>
      </c>
      <c r="R860" s="20" t="e">
        <f t="shared" si="46"/>
        <v>#N/A</v>
      </c>
      <c r="S860" s="20" t="s">
        <v>194</v>
      </c>
      <c r="T860" s="67" t="e">
        <f>VLOOKUP($X860,Vector!$A:$I,6,0)</f>
        <v>#N/A</v>
      </c>
      <c r="U860" s="67" t="e">
        <f>VLOOKUP($X860,Vector!$A:$I,7,0)</f>
        <v>#N/A</v>
      </c>
      <c r="V860" s="67" t="e">
        <f>VLOOKUP($X860,Vector!$A:$I,8,0)</f>
        <v>#N/A</v>
      </c>
      <c r="W860" s="67" t="e">
        <f>VLOOKUP($X860,Vector!$A:$I,9,0)</f>
        <v>#N/A</v>
      </c>
      <c r="X860" s="13" t="str">
        <f t="shared" si="47"/>
        <v/>
      </c>
    </row>
    <row r="861" spans="10:24" x14ac:dyDescent="0.25">
      <c r="J861" s="59" t="e">
        <f>+VLOOKUP($X861,Vector!$A:$P,4,0)-$A861</f>
        <v>#N/A</v>
      </c>
      <c r="K861" s="59" t="e">
        <f>+VLOOKUP($X861,Vector!$A:$P,2,0)</f>
        <v>#N/A</v>
      </c>
      <c r="L861" s="59" t="e">
        <f>VLOOKUP(VLOOKUP($X861,Vector!$A:$P,5,0),Catalogos!K:L,2,0)</f>
        <v>#N/A</v>
      </c>
      <c r="M861" s="55" t="str">
        <f>IFERROR(VLOOKUP($F861,Catalogos!$A:$B,2,0),"VII")</f>
        <v>VII</v>
      </c>
      <c r="N861" s="58" t="e">
        <f>VLOOKUP(MIN(IFERROR(VLOOKUP(T861,Catalogos!$F:$G,2,0),200),IFERROR(VLOOKUP(U861,Catalogos!$F:$G,2,0),200),IFERROR(VLOOKUP(V861,Catalogos!$F:$G,2,0),200),IFERROR(VLOOKUP(W861,Catalogos!$F:$G,2,0),200)),Catalogos!$G$30:$H$57,2,0)</f>
        <v>#N/A</v>
      </c>
      <c r="O861" s="55" t="e">
        <f>VLOOKUP($F861,Catalogos!$A:$C,3,0)</f>
        <v>#N/A</v>
      </c>
      <c r="P861" s="14" t="e">
        <f t="shared" si="44"/>
        <v>#N/A</v>
      </c>
      <c r="Q861" s="20">
        <f t="shared" si="45"/>
        <v>0</v>
      </c>
      <c r="R861" s="20" t="e">
        <f t="shared" si="46"/>
        <v>#N/A</v>
      </c>
      <c r="S861" s="20" t="s">
        <v>194</v>
      </c>
      <c r="T861" s="67" t="e">
        <f>VLOOKUP($X861,Vector!$A:$I,6,0)</f>
        <v>#N/A</v>
      </c>
      <c r="U861" s="67" t="e">
        <f>VLOOKUP($X861,Vector!$A:$I,7,0)</f>
        <v>#N/A</v>
      </c>
      <c r="V861" s="67" t="e">
        <f>VLOOKUP($X861,Vector!$A:$I,8,0)</f>
        <v>#N/A</v>
      </c>
      <c r="W861" s="67" t="e">
        <f>VLOOKUP($X861,Vector!$A:$I,9,0)</f>
        <v>#N/A</v>
      </c>
      <c r="X861" s="13" t="str">
        <f t="shared" si="47"/>
        <v/>
      </c>
    </row>
    <row r="862" spans="10:24" x14ac:dyDescent="0.25">
      <c r="J862" s="59" t="e">
        <f>+VLOOKUP($X862,Vector!$A:$P,4,0)-$A862</f>
        <v>#N/A</v>
      </c>
      <c r="K862" s="59" t="e">
        <f>+VLOOKUP($X862,Vector!$A:$P,2,0)</f>
        <v>#N/A</v>
      </c>
      <c r="L862" s="59" t="e">
        <f>VLOOKUP(VLOOKUP($X862,Vector!$A:$P,5,0),Catalogos!K:L,2,0)</f>
        <v>#N/A</v>
      </c>
      <c r="M862" s="55" t="str">
        <f>IFERROR(VLOOKUP($F862,Catalogos!$A:$B,2,0),"VII")</f>
        <v>VII</v>
      </c>
      <c r="N862" s="58" t="e">
        <f>VLOOKUP(MIN(IFERROR(VLOOKUP(T862,Catalogos!$F:$G,2,0),200),IFERROR(VLOOKUP(U862,Catalogos!$F:$G,2,0),200),IFERROR(VLOOKUP(V862,Catalogos!$F:$G,2,0),200),IFERROR(VLOOKUP(W862,Catalogos!$F:$G,2,0),200)),Catalogos!$G$30:$H$57,2,0)</f>
        <v>#N/A</v>
      </c>
      <c r="O862" s="55" t="e">
        <f>VLOOKUP($F862,Catalogos!$A:$C,3,0)</f>
        <v>#N/A</v>
      </c>
      <c r="P862" s="14" t="e">
        <f t="shared" si="44"/>
        <v>#N/A</v>
      </c>
      <c r="Q862" s="20">
        <f t="shared" si="45"/>
        <v>0</v>
      </c>
      <c r="R862" s="20" t="e">
        <f t="shared" si="46"/>
        <v>#N/A</v>
      </c>
      <c r="S862" s="20" t="s">
        <v>194</v>
      </c>
      <c r="T862" s="67" t="e">
        <f>VLOOKUP($X862,Vector!$A:$I,6,0)</f>
        <v>#N/A</v>
      </c>
      <c r="U862" s="67" t="e">
        <f>VLOOKUP($X862,Vector!$A:$I,7,0)</f>
        <v>#N/A</v>
      </c>
      <c r="V862" s="67" t="e">
        <f>VLOOKUP($X862,Vector!$A:$I,8,0)</f>
        <v>#N/A</v>
      </c>
      <c r="W862" s="67" t="e">
        <f>VLOOKUP($X862,Vector!$A:$I,9,0)</f>
        <v>#N/A</v>
      </c>
      <c r="X862" s="13" t="str">
        <f t="shared" si="47"/>
        <v/>
      </c>
    </row>
    <row r="863" spans="10:24" x14ac:dyDescent="0.25">
      <c r="J863" s="59" t="e">
        <f>+VLOOKUP($X863,Vector!$A:$P,4,0)-$A863</f>
        <v>#N/A</v>
      </c>
      <c r="K863" s="59" t="e">
        <f>+VLOOKUP($X863,Vector!$A:$P,2,0)</f>
        <v>#N/A</v>
      </c>
      <c r="L863" s="59" t="e">
        <f>VLOOKUP(VLOOKUP($X863,Vector!$A:$P,5,0),Catalogos!K:L,2,0)</f>
        <v>#N/A</v>
      </c>
      <c r="M863" s="55" t="str">
        <f>IFERROR(VLOOKUP($F863,Catalogos!$A:$B,2,0),"VII")</f>
        <v>VII</v>
      </c>
      <c r="N863" s="58" t="e">
        <f>VLOOKUP(MIN(IFERROR(VLOOKUP(T863,Catalogos!$F:$G,2,0),200),IFERROR(VLOOKUP(U863,Catalogos!$F:$G,2,0),200),IFERROR(VLOOKUP(V863,Catalogos!$F:$G,2,0),200),IFERROR(VLOOKUP(W863,Catalogos!$F:$G,2,0),200)),Catalogos!$G$30:$H$57,2,0)</f>
        <v>#N/A</v>
      </c>
      <c r="O863" s="55" t="e">
        <f>VLOOKUP($F863,Catalogos!$A:$C,3,0)</f>
        <v>#N/A</v>
      </c>
      <c r="P863" s="14" t="e">
        <f t="shared" si="44"/>
        <v>#N/A</v>
      </c>
      <c r="Q863" s="20">
        <f t="shared" si="45"/>
        <v>0</v>
      </c>
      <c r="R863" s="20" t="e">
        <f t="shared" si="46"/>
        <v>#N/A</v>
      </c>
      <c r="S863" s="20" t="s">
        <v>194</v>
      </c>
      <c r="T863" s="67" t="e">
        <f>VLOOKUP($X863,Vector!$A:$I,6,0)</f>
        <v>#N/A</v>
      </c>
      <c r="U863" s="67" t="e">
        <f>VLOOKUP($X863,Vector!$A:$I,7,0)</f>
        <v>#N/A</v>
      </c>
      <c r="V863" s="67" t="e">
        <f>VLOOKUP($X863,Vector!$A:$I,8,0)</f>
        <v>#N/A</v>
      </c>
      <c r="W863" s="67" t="e">
        <f>VLOOKUP($X863,Vector!$A:$I,9,0)</f>
        <v>#N/A</v>
      </c>
      <c r="X863" s="13" t="str">
        <f t="shared" si="47"/>
        <v/>
      </c>
    </row>
    <row r="864" spans="10:24" x14ac:dyDescent="0.25">
      <c r="J864" s="59" t="e">
        <f>+VLOOKUP($X864,Vector!$A:$P,4,0)-$A864</f>
        <v>#N/A</v>
      </c>
      <c r="K864" s="59" t="e">
        <f>+VLOOKUP($X864,Vector!$A:$P,2,0)</f>
        <v>#N/A</v>
      </c>
      <c r="L864" s="59" t="e">
        <f>VLOOKUP(VLOOKUP($X864,Vector!$A:$P,5,0),Catalogos!K:L,2,0)</f>
        <v>#N/A</v>
      </c>
      <c r="M864" s="55" t="str">
        <f>IFERROR(VLOOKUP($F864,Catalogos!$A:$B,2,0),"VII")</f>
        <v>VII</v>
      </c>
      <c r="N864" s="58" t="e">
        <f>VLOOKUP(MIN(IFERROR(VLOOKUP(T864,Catalogos!$F:$G,2,0),200),IFERROR(VLOOKUP(U864,Catalogos!$F:$G,2,0),200),IFERROR(VLOOKUP(V864,Catalogos!$F:$G,2,0),200),IFERROR(VLOOKUP(W864,Catalogos!$F:$G,2,0),200)),Catalogos!$G$30:$H$57,2,0)</f>
        <v>#N/A</v>
      </c>
      <c r="O864" s="55" t="e">
        <f>VLOOKUP($F864,Catalogos!$A:$C,3,0)</f>
        <v>#N/A</v>
      </c>
      <c r="P864" s="14" t="e">
        <f t="shared" si="44"/>
        <v>#N/A</v>
      </c>
      <c r="Q864" s="20">
        <f t="shared" si="45"/>
        <v>0</v>
      </c>
      <c r="R864" s="20" t="e">
        <f t="shared" si="46"/>
        <v>#N/A</v>
      </c>
      <c r="S864" s="20" t="s">
        <v>194</v>
      </c>
      <c r="T864" s="67" t="e">
        <f>VLOOKUP($X864,Vector!$A:$I,6,0)</f>
        <v>#N/A</v>
      </c>
      <c r="U864" s="67" t="e">
        <f>VLOOKUP($X864,Vector!$A:$I,7,0)</f>
        <v>#N/A</v>
      </c>
      <c r="V864" s="67" t="e">
        <f>VLOOKUP($X864,Vector!$A:$I,8,0)</f>
        <v>#N/A</v>
      </c>
      <c r="W864" s="67" t="e">
        <f>VLOOKUP($X864,Vector!$A:$I,9,0)</f>
        <v>#N/A</v>
      </c>
      <c r="X864" s="13" t="str">
        <f t="shared" si="47"/>
        <v/>
      </c>
    </row>
    <row r="865" spans="10:24" x14ac:dyDescent="0.25">
      <c r="J865" s="59" t="e">
        <f>+VLOOKUP($X865,Vector!$A:$P,4,0)-$A865</f>
        <v>#N/A</v>
      </c>
      <c r="K865" s="59" t="e">
        <f>+VLOOKUP($X865,Vector!$A:$P,2,0)</f>
        <v>#N/A</v>
      </c>
      <c r="L865" s="59" t="e">
        <f>VLOOKUP(VLOOKUP($X865,Vector!$A:$P,5,0),Catalogos!K:L,2,0)</f>
        <v>#N/A</v>
      </c>
      <c r="M865" s="55" t="str">
        <f>IFERROR(VLOOKUP($F865,Catalogos!$A:$B,2,0),"VII")</f>
        <v>VII</v>
      </c>
      <c r="N865" s="58" t="e">
        <f>VLOOKUP(MIN(IFERROR(VLOOKUP(T865,Catalogos!$F:$G,2,0),200),IFERROR(VLOOKUP(U865,Catalogos!$F:$G,2,0),200),IFERROR(VLOOKUP(V865,Catalogos!$F:$G,2,0),200),IFERROR(VLOOKUP(W865,Catalogos!$F:$G,2,0),200)),Catalogos!$G$30:$H$57,2,0)</f>
        <v>#N/A</v>
      </c>
      <c r="O865" s="55" t="e">
        <f>VLOOKUP($F865,Catalogos!$A:$C,3,0)</f>
        <v>#N/A</v>
      </c>
      <c r="P865" s="14" t="e">
        <f t="shared" si="44"/>
        <v>#N/A</v>
      </c>
      <c r="Q865" s="20">
        <f t="shared" si="45"/>
        <v>0</v>
      </c>
      <c r="R865" s="20" t="e">
        <f t="shared" si="46"/>
        <v>#N/A</v>
      </c>
      <c r="S865" s="20" t="s">
        <v>194</v>
      </c>
      <c r="T865" s="67" t="e">
        <f>VLOOKUP($X865,Vector!$A:$I,6,0)</f>
        <v>#N/A</v>
      </c>
      <c r="U865" s="67" t="e">
        <f>VLOOKUP($X865,Vector!$A:$I,7,0)</f>
        <v>#N/A</v>
      </c>
      <c r="V865" s="67" t="e">
        <f>VLOOKUP($X865,Vector!$A:$I,8,0)</f>
        <v>#N/A</v>
      </c>
      <c r="W865" s="67" t="e">
        <f>VLOOKUP($X865,Vector!$A:$I,9,0)</f>
        <v>#N/A</v>
      </c>
      <c r="X865" s="13" t="str">
        <f t="shared" si="47"/>
        <v/>
      </c>
    </row>
    <row r="866" spans="10:24" x14ac:dyDescent="0.25">
      <c r="J866" s="59" t="e">
        <f>+VLOOKUP($X866,Vector!$A:$P,4,0)-$A866</f>
        <v>#N/A</v>
      </c>
      <c r="K866" s="59" t="e">
        <f>+VLOOKUP($X866,Vector!$A:$P,2,0)</f>
        <v>#N/A</v>
      </c>
      <c r="L866" s="59" t="e">
        <f>VLOOKUP(VLOOKUP($X866,Vector!$A:$P,5,0),Catalogos!K:L,2,0)</f>
        <v>#N/A</v>
      </c>
      <c r="M866" s="55" t="str">
        <f>IFERROR(VLOOKUP($F866,Catalogos!$A:$B,2,0),"VII")</f>
        <v>VII</v>
      </c>
      <c r="N866" s="58" t="e">
        <f>VLOOKUP(MIN(IFERROR(VLOOKUP(T866,Catalogos!$F:$G,2,0),200),IFERROR(VLOOKUP(U866,Catalogos!$F:$G,2,0),200),IFERROR(VLOOKUP(V866,Catalogos!$F:$G,2,0),200),IFERROR(VLOOKUP(W866,Catalogos!$F:$G,2,0),200)),Catalogos!$G$30:$H$57,2,0)</f>
        <v>#N/A</v>
      </c>
      <c r="O866" s="55" t="e">
        <f>VLOOKUP($F866,Catalogos!$A:$C,3,0)</f>
        <v>#N/A</v>
      </c>
      <c r="P866" s="14" t="e">
        <f t="shared" si="44"/>
        <v>#N/A</v>
      </c>
      <c r="Q866" s="20">
        <f t="shared" si="45"/>
        <v>0</v>
      </c>
      <c r="R866" s="20" t="e">
        <f t="shared" si="46"/>
        <v>#N/A</v>
      </c>
      <c r="S866" s="20" t="s">
        <v>194</v>
      </c>
      <c r="T866" s="67" t="e">
        <f>VLOOKUP($X866,Vector!$A:$I,6,0)</f>
        <v>#N/A</v>
      </c>
      <c r="U866" s="67" t="e">
        <f>VLOOKUP($X866,Vector!$A:$I,7,0)</f>
        <v>#N/A</v>
      </c>
      <c r="V866" s="67" t="e">
        <f>VLOOKUP($X866,Vector!$A:$I,8,0)</f>
        <v>#N/A</v>
      </c>
      <c r="W866" s="67" t="e">
        <f>VLOOKUP($X866,Vector!$A:$I,9,0)</f>
        <v>#N/A</v>
      </c>
      <c r="X866" s="13" t="str">
        <f t="shared" si="47"/>
        <v/>
      </c>
    </row>
    <row r="867" spans="10:24" x14ac:dyDescent="0.25">
      <c r="J867" s="59" t="e">
        <f>+VLOOKUP($X867,Vector!$A:$P,4,0)-$A867</f>
        <v>#N/A</v>
      </c>
      <c r="K867" s="59" t="e">
        <f>+VLOOKUP($X867,Vector!$A:$P,2,0)</f>
        <v>#N/A</v>
      </c>
      <c r="L867" s="59" t="e">
        <f>VLOOKUP(VLOOKUP($X867,Vector!$A:$P,5,0),Catalogos!K:L,2,0)</f>
        <v>#N/A</v>
      </c>
      <c r="M867" s="55" t="str">
        <f>IFERROR(VLOOKUP($F867,Catalogos!$A:$B,2,0),"VII")</f>
        <v>VII</v>
      </c>
      <c r="N867" s="58" t="e">
        <f>VLOOKUP(MIN(IFERROR(VLOOKUP(T867,Catalogos!$F:$G,2,0),200),IFERROR(VLOOKUP(U867,Catalogos!$F:$G,2,0),200),IFERROR(VLOOKUP(V867,Catalogos!$F:$G,2,0),200),IFERROR(VLOOKUP(W867,Catalogos!$F:$G,2,0),200)),Catalogos!$G$30:$H$57,2,0)</f>
        <v>#N/A</v>
      </c>
      <c r="O867" s="55" t="e">
        <f>VLOOKUP($F867,Catalogos!$A:$C,3,0)</f>
        <v>#N/A</v>
      </c>
      <c r="P867" s="14" t="e">
        <f t="shared" si="44"/>
        <v>#N/A</v>
      </c>
      <c r="Q867" s="20">
        <f t="shared" si="45"/>
        <v>0</v>
      </c>
      <c r="R867" s="20" t="e">
        <f t="shared" si="46"/>
        <v>#N/A</v>
      </c>
      <c r="S867" s="20" t="s">
        <v>194</v>
      </c>
      <c r="T867" s="67" t="e">
        <f>VLOOKUP($X867,Vector!$A:$I,6,0)</f>
        <v>#N/A</v>
      </c>
      <c r="U867" s="67" t="e">
        <f>VLOOKUP($X867,Vector!$A:$I,7,0)</f>
        <v>#N/A</v>
      </c>
      <c r="V867" s="67" t="e">
        <f>VLOOKUP($X867,Vector!$A:$I,8,0)</f>
        <v>#N/A</v>
      </c>
      <c r="W867" s="67" t="e">
        <f>VLOOKUP($X867,Vector!$A:$I,9,0)</f>
        <v>#N/A</v>
      </c>
      <c r="X867" s="13" t="str">
        <f t="shared" si="47"/>
        <v/>
      </c>
    </row>
    <row r="868" spans="10:24" x14ac:dyDescent="0.25">
      <c r="J868" s="59" t="e">
        <f>+VLOOKUP($X868,Vector!$A:$P,4,0)-$A868</f>
        <v>#N/A</v>
      </c>
      <c r="K868" s="59" t="e">
        <f>+VLOOKUP($X868,Vector!$A:$P,2,0)</f>
        <v>#N/A</v>
      </c>
      <c r="L868" s="59" t="e">
        <f>VLOOKUP(VLOOKUP($X868,Vector!$A:$P,5,0),Catalogos!K:L,2,0)</f>
        <v>#N/A</v>
      </c>
      <c r="M868" s="55" t="str">
        <f>IFERROR(VLOOKUP($F868,Catalogos!$A:$B,2,0),"VII")</f>
        <v>VII</v>
      </c>
      <c r="N868" s="58" t="e">
        <f>VLOOKUP(MIN(IFERROR(VLOOKUP(T868,Catalogos!$F:$G,2,0),200),IFERROR(VLOOKUP(U868,Catalogos!$F:$G,2,0),200),IFERROR(VLOOKUP(V868,Catalogos!$F:$G,2,0),200),IFERROR(VLOOKUP(W868,Catalogos!$F:$G,2,0),200)),Catalogos!$G$30:$H$57,2,0)</f>
        <v>#N/A</v>
      </c>
      <c r="O868" s="55" t="e">
        <f>VLOOKUP($F868,Catalogos!$A:$C,3,0)</f>
        <v>#N/A</v>
      </c>
      <c r="P868" s="14" t="e">
        <f t="shared" si="44"/>
        <v>#N/A</v>
      </c>
      <c r="Q868" s="20">
        <f t="shared" si="45"/>
        <v>0</v>
      </c>
      <c r="R868" s="20" t="e">
        <f t="shared" si="46"/>
        <v>#N/A</v>
      </c>
      <c r="S868" s="20" t="s">
        <v>194</v>
      </c>
      <c r="T868" s="67" t="e">
        <f>VLOOKUP($X868,Vector!$A:$I,6,0)</f>
        <v>#N/A</v>
      </c>
      <c r="U868" s="67" t="e">
        <f>VLOOKUP($X868,Vector!$A:$I,7,0)</f>
        <v>#N/A</v>
      </c>
      <c r="V868" s="67" t="e">
        <f>VLOOKUP($X868,Vector!$A:$I,8,0)</f>
        <v>#N/A</v>
      </c>
      <c r="W868" s="67" t="e">
        <f>VLOOKUP($X868,Vector!$A:$I,9,0)</f>
        <v>#N/A</v>
      </c>
      <c r="X868" s="13" t="str">
        <f t="shared" si="47"/>
        <v/>
      </c>
    </row>
    <row r="869" spans="10:24" x14ac:dyDescent="0.25">
      <c r="J869" s="59" t="e">
        <f>+VLOOKUP($X869,Vector!$A:$P,4,0)-$A869</f>
        <v>#N/A</v>
      </c>
      <c r="K869" s="59" t="e">
        <f>+VLOOKUP($X869,Vector!$A:$P,2,0)</f>
        <v>#N/A</v>
      </c>
      <c r="L869" s="59" t="e">
        <f>VLOOKUP(VLOOKUP($X869,Vector!$A:$P,5,0),Catalogos!K:L,2,0)</f>
        <v>#N/A</v>
      </c>
      <c r="M869" s="55" t="str">
        <f>IFERROR(VLOOKUP($F869,Catalogos!$A:$B,2,0),"VII")</f>
        <v>VII</v>
      </c>
      <c r="N869" s="58" t="e">
        <f>VLOOKUP(MIN(IFERROR(VLOOKUP(T869,Catalogos!$F:$G,2,0),200),IFERROR(VLOOKUP(U869,Catalogos!$F:$G,2,0),200),IFERROR(VLOOKUP(V869,Catalogos!$F:$G,2,0),200),IFERROR(VLOOKUP(W869,Catalogos!$F:$G,2,0),200)),Catalogos!$G$30:$H$57,2,0)</f>
        <v>#N/A</v>
      </c>
      <c r="O869" s="55" t="e">
        <f>VLOOKUP($F869,Catalogos!$A:$C,3,0)</f>
        <v>#N/A</v>
      </c>
      <c r="P869" s="14" t="e">
        <f t="shared" si="44"/>
        <v>#N/A</v>
      </c>
      <c r="Q869" s="20">
        <f t="shared" si="45"/>
        <v>0</v>
      </c>
      <c r="R869" s="20" t="e">
        <f t="shared" si="46"/>
        <v>#N/A</v>
      </c>
      <c r="S869" s="20" t="s">
        <v>194</v>
      </c>
      <c r="T869" s="67" t="e">
        <f>VLOOKUP($X869,Vector!$A:$I,6,0)</f>
        <v>#N/A</v>
      </c>
      <c r="U869" s="67" t="e">
        <f>VLOOKUP($X869,Vector!$A:$I,7,0)</f>
        <v>#N/A</v>
      </c>
      <c r="V869" s="67" t="e">
        <f>VLOOKUP($X869,Vector!$A:$I,8,0)</f>
        <v>#N/A</v>
      </c>
      <c r="W869" s="67" t="e">
        <f>VLOOKUP($X869,Vector!$A:$I,9,0)</f>
        <v>#N/A</v>
      </c>
      <c r="X869" s="13" t="str">
        <f t="shared" si="47"/>
        <v/>
      </c>
    </row>
    <row r="870" spans="10:24" x14ac:dyDescent="0.25">
      <c r="J870" s="59" t="e">
        <f>+VLOOKUP($X870,Vector!$A:$P,4,0)-$A870</f>
        <v>#N/A</v>
      </c>
      <c r="K870" s="59" t="e">
        <f>+VLOOKUP($X870,Vector!$A:$P,2,0)</f>
        <v>#N/A</v>
      </c>
      <c r="L870" s="59" t="e">
        <f>VLOOKUP(VLOOKUP($X870,Vector!$A:$P,5,0),Catalogos!K:L,2,0)</f>
        <v>#N/A</v>
      </c>
      <c r="M870" s="55" t="str">
        <f>IFERROR(VLOOKUP($F870,Catalogos!$A:$B,2,0),"VII")</f>
        <v>VII</v>
      </c>
      <c r="N870" s="58" t="e">
        <f>VLOOKUP(MIN(IFERROR(VLOOKUP(T870,Catalogos!$F:$G,2,0),200),IFERROR(VLOOKUP(U870,Catalogos!$F:$G,2,0),200),IFERROR(VLOOKUP(V870,Catalogos!$F:$G,2,0),200),IFERROR(VLOOKUP(W870,Catalogos!$F:$G,2,0),200)),Catalogos!$G$30:$H$57,2,0)</f>
        <v>#N/A</v>
      </c>
      <c r="O870" s="55" t="e">
        <f>VLOOKUP($F870,Catalogos!$A:$C,3,0)</f>
        <v>#N/A</v>
      </c>
      <c r="P870" s="14" t="e">
        <f t="shared" si="44"/>
        <v>#N/A</v>
      </c>
      <c r="Q870" s="20">
        <f t="shared" si="45"/>
        <v>0</v>
      </c>
      <c r="R870" s="20" t="e">
        <f t="shared" si="46"/>
        <v>#N/A</v>
      </c>
      <c r="S870" s="20" t="s">
        <v>194</v>
      </c>
      <c r="T870" s="67" t="e">
        <f>VLOOKUP($X870,Vector!$A:$I,6,0)</f>
        <v>#N/A</v>
      </c>
      <c r="U870" s="67" t="e">
        <f>VLOOKUP($X870,Vector!$A:$I,7,0)</f>
        <v>#N/A</v>
      </c>
      <c r="V870" s="67" t="e">
        <f>VLOOKUP($X870,Vector!$A:$I,8,0)</f>
        <v>#N/A</v>
      </c>
      <c r="W870" s="67" t="e">
        <f>VLOOKUP($X870,Vector!$A:$I,9,0)</f>
        <v>#N/A</v>
      </c>
      <c r="X870" s="13" t="str">
        <f t="shared" si="47"/>
        <v/>
      </c>
    </row>
    <row r="871" spans="10:24" x14ac:dyDescent="0.25">
      <c r="J871" s="59" t="e">
        <f>+VLOOKUP($X871,Vector!$A:$P,4,0)-$A871</f>
        <v>#N/A</v>
      </c>
      <c r="K871" s="59" t="e">
        <f>+VLOOKUP($X871,Vector!$A:$P,2,0)</f>
        <v>#N/A</v>
      </c>
      <c r="L871" s="59" t="e">
        <f>VLOOKUP(VLOOKUP($X871,Vector!$A:$P,5,0),Catalogos!K:L,2,0)</f>
        <v>#N/A</v>
      </c>
      <c r="M871" s="55" t="str">
        <f>IFERROR(VLOOKUP($F871,Catalogos!$A:$B,2,0),"VII")</f>
        <v>VII</v>
      </c>
      <c r="N871" s="58" t="e">
        <f>VLOOKUP(MIN(IFERROR(VLOOKUP(T871,Catalogos!$F:$G,2,0),200),IFERROR(VLOOKUP(U871,Catalogos!$F:$G,2,0),200),IFERROR(VLOOKUP(V871,Catalogos!$F:$G,2,0),200),IFERROR(VLOOKUP(W871,Catalogos!$F:$G,2,0),200)),Catalogos!$G$30:$H$57,2,0)</f>
        <v>#N/A</v>
      </c>
      <c r="O871" s="55" t="e">
        <f>VLOOKUP($F871,Catalogos!$A:$C,3,0)</f>
        <v>#N/A</v>
      </c>
      <c r="P871" s="14" t="e">
        <f t="shared" si="44"/>
        <v>#N/A</v>
      </c>
      <c r="Q871" s="20">
        <f t="shared" si="45"/>
        <v>0</v>
      </c>
      <c r="R871" s="20" t="e">
        <f t="shared" si="46"/>
        <v>#N/A</v>
      </c>
      <c r="S871" s="20" t="s">
        <v>194</v>
      </c>
      <c r="T871" s="67" t="e">
        <f>VLOOKUP($X871,Vector!$A:$I,6,0)</f>
        <v>#N/A</v>
      </c>
      <c r="U871" s="67" t="e">
        <f>VLOOKUP($X871,Vector!$A:$I,7,0)</f>
        <v>#N/A</v>
      </c>
      <c r="V871" s="67" t="e">
        <f>VLOOKUP($X871,Vector!$A:$I,8,0)</f>
        <v>#N/A</v>
      </c>
      <c r="W871" s="67" t="e">
        <f>VLOOKUP($X871,Vector!$A:$I,9,0)</f>
        <v>#N/A</v>
      </c>
      <c r="X871" s="13" t="str">
        <f t="shared" si="47"/>
        <v/>
      </c>
    </row>
    <row r="872" spans="10:24" x14ac:dyDescent="0.25">
      <c r="J872" s="59" t="e">
        <f>+VLOOKUP($X872,Vector!$A:$P,4,0)-$A872</f>
        <v>#N/A</v>
      </c>
      <c r="K872" s="59" t="e">
        <f>+VLOOKUP($X872,Vector!$A:$P,2,0)</f>
        <v>#N/A</v>
      </c>
      <c r="L872" s="59" t="e">
        <f>VLOOKUP(VLOOKUP($X872,Vector!$A:$P,5,0),Catalogos!K:L,2,0)</f>
        <v>#N/A</v>
      </c>
      <c r="M872" s="55" t="str">
        <f>IFERROR(VLOOKUP($F872,Catalogos!$A:$B,2,0),"VII")</f>
        <v>VII</v>
      </c>
      <c r="N872" s="58" t="e">
        <f>VLOOKUP(MIN(IFERROR(VLOOKUP(T872,Catalogos!$F:$G,2,0),200),IFERROR(VLOOKUP(U872,Catalogos!$F:$G,2,0),200),IFERROR(VLOOKUP(V872,Catalogos!$F:$G,2,0),200),IFERROR(VLOOKUP(W872,Catalogos!$F:$G,2,0),200)),Catalogos!$G$30:$H$57,2,0)</f>
        <v>#N/A</v>
      </c>
      <c r="O872" s="55" t="e">
        <f>VLOOKUP($F872,Catalogos!$A:$C,3,0)</f>
        <v>#N/A</v>
      </c>
      <c r="P872" s="14" t="e">
        <f t="shared" si="44"/>
        <v>#N/A</v>
      </c>
      <c r="Q872" s="20">
        <f t="shared" si="45"/>
        <v>0</v>
      </c>
      <c r="R872" s="20" t="e">
        <f t="shared" si="46"/>
        <v>#N/A</v>
      </c>
      <c r="S872" s="20" t="s">
        <v>194</v>
      </c>
      <c r="T872" s="67" t="e">
        <f>VLOOKUP($X872,Vector!$A:$I,6,0)</f>
        <v>#N/A</v>
      </c>
      <c r="U872" s="67" t="e">
        <f>VLOOKUP($X872,Vector!$A:$I,7,0)</f>
        <v>#N/A</v>
      </c>
      <c r="V872" s="67" t="e">
        <f>VLOOKUP($X872,Vector!$A:$I,8,0)</f>
        <v>#N/A</v>
      </c>
      <c r="W872" s="67" t="e">
        <f>VLOOKUP($X872,Vector!$A:$I,9,0)</f>
        <v>#N/A</v>
      </c>
      <c r="X872" s="13" t="str">
        <f t="shared" si="47"/>
        <v/>
      </c>
    </row>
    <row r="873" spans="10:24" x14ac:dyDescent="0.25">
      <c r="J873" s="59" t="e">
        <f>+VLOOKUP($X873,Vector!$A:$P,4,0)-$A873</f>
        <v>#N/A</v>
      </c>
      <c r="K873" s="59" t="e">
        <f>+VLOOKUP($X873,Vector!$A:$P,2,0)</f>
        <v>#N/A</v>
      </c>
      <c r="L873" s="59" t="e">
        <f>VLOOKUP(VLOOKUP($X873,Vector!$A:$P,5,0),Catalogos!K:L,2,0)</f>
        <v>#N/A</v>
      </c>
      <c r="M873" s="55" t="str">
        <f>IFERROR(VLOOKUP($F873,Catalogos!$A:$B,2,0),"VII")</f>
        <v>VII</v>
      </c>
      <c r="N873" s="58" t="e">
        <f>VLOOKUP(MIN(IFERROR(VLOOKUP(T873,Catalogos!$F:$G,2,0),200),IFERROR(VLOOKUP(U873,Catalogos!$F:$G,2,0),200),IFERROR(VLOOKUP(V873,Catalogos!$F:$G,2,0),200),IFERROR(VLOOKUP(W873,Catalogos!$F:$G,2,0),200)),Catalogos!$G$30:$H$57,2,0)</f>
        <v>#N/A</v>
      </c>
      <c r="O873" s="55" t="e">
        <f>VLOOKUP($F873,Catalogos!$A:$C,3,0)</f>
        <v>#N/A</v>
      </c>
      <c r="P873" s="14" t="e">
        <f t="shared" si="44"/>
        <v>#N/A</v>
      </c>
      <c r="Q873" s="20">
        <f t="shared" si="45"/>
        <v>0</v>
      </c>
      <c r="R873" s="20" t="e">
        <f t="shared" si="46"/>
        <v>#N/A</v>
      </c>
      <c r="S873" s="20" t="s">
        <v>194</v>
      </c>
      <c r="T873" s="67" t="e">
        <f>VLOOKUP($X873,Vector!$A:$I,6,0)</f>
        <v>#N/A</v>
      </c>
      <c r="U873" s="67" t="e">
        <f>VLOOKUP($X873,Vector!$A:$I,7,0)</f>
        <v>#N/A</v>
      </c>
      <c r="V873" s="67" t="e">
        <f>VLOOKUP($X873,Vector!$A:$I,8,0)</f>
        <v>#N/A</v>
      </c>
      <c r="W873" s="67" t="e">
        <f>VLOOKUP($X873,Vector!$A:$I,9,0)</f>
        <v>#N/A</v>
      </c>
      <c r="X873" s="13" t="str">
        <f t="shared" si="47"/>
        <v/>
      </c>
    </row>
    <row r="874" spans="10:24" x14ac:dyDescent="0.25">
      <c r="J874" s="59" t="e">
        <f>+VLOOKUP($X874,Vector!$A:$P,4,0)-$A874</f>
        <v>#N/A</v>
      </c>
      <c r="K874" s="59" t="e">
        <f>+VLOOKUP($X874,Vector!$A:$P,2,0)</f>
        <v>#N/A</v>
      </c>
      <c r="L874" s="59" t="e">
        <f>VLOOKUP(VLOOKUP($X874,Vector!$A:$P,5,0),Catalogos!K:L,2,0)</f>
        <v>#N/A</v>
      </c>
      <c r="M874" s="55" t="str">
        <f>IFERROR(VLOOKUP($F874,Catalogos!$A:$B,2,0),"VII")</f>
        <v>VII</v>
      </c>
      <c r="N874" s="58" t="e">
        <f>VLOOKUP(MIN(IFERROR(VLOOKUP(T874,Catalogos!$F:$G,2,0),200),IFERROR(VLOOKUP(U874,Catalogos!$F:$G,2,0),200),IFERROR(VLOOKUP(V874,Catalogos!$F:$G,2,0),200),IFERROR(VLOOKUP(W874,Catalogos!$F:$G,2,0),200)),Catalogos!$G$30:$H$57,2,0)</f>
        <v>#N/A</v>
      </c>
      <c r="O874" s="55" t="e">
        <f>VLOOKUP($F874,Catalogos!$A:$C,3,0)</f>
        <v>#N/A</v>
      </c>
      <c r="P874" s="14" t="e">
        <f t="shared" si="44"/>
        <v>#N/A</v>
      </c>
      <c r="Q874" s="20">
        <f t="shared" si="45"/>
        <v>0</v>
      </c>
      <c r="R874" s="20" t="e">
        <f t="shared" si="46"/>
        <v>#N/A</v>
      </c>
      <c r="S874" s="20" t="s">
        <v>194</v>
      </c>
      <c r="T874" s="67" t="e">
        <f>VLOOKUP($X874,Vector!$A:$I,6,0)</f>
        <v>#N/A</v>
      </c>
      <c r="U874" s="67" t="e">
        <f>VLOOKUP($X874,Vector!$A:$I,7,0)</f>
        <v>#N/A</v>
      </c>
      <c r="V874" s="67" t="e">
        <f>VLOOKUP($X874,Vector!$A:$I,8,0)</f>
        <v>#N/A</v>
      </c>
      <c r="W874" s="67" t="e">
        <f>VLOOKUP($X874,Vector!$A:$I,9,0)</f>
        <v>#N/A</v>
      </c>
      <c r="X874" s="13" t="str">
        <f t="shared" si="47"/>
        <v/>
      </c>
    </row>
    <row r="875" spans="10:24" x14ac:dyDescent="0.25">
      <c r="J875" s="59" t="e">
        <f>+VLOOKUP($X875,Vector!$A:$P,4,0)-$A875</f>
        <v>#N/A</v>
      </c>
      <c r="K875" s="59" t="e">
        <f>+VLOOKUP($X875,Vector!$A:$P,2,0)</f>
        <v>#N/A</v>
      </c>
      <c r="L875" s="59" t="e">
        <f>VLOOKUP(VLOOKUP($X875,Vector!$A:$P,5,0),Catalogos!K:L,2,0)</f>
        <v>#N/A</v>
      </c>
      <c r="M875" s="55" t="str">
        <f>IFERROR(VLOOKUP($F875,Catalogos!$A:$B,2,0),"VII")</f>
        <v>VII</v>
      </c>
      <c r="N875" s="58" t="e">
        <f>VLOOKUP(MIN(IFERROR(VLOOKUP(T875,Catalogos!$F:$G,2,0),200),IFERROR(VLOOKUP(U875,Catalogos!$F:$G,2,0),200),IFERROR(VLOOKUP(V875,Catalogos!$F:$G,2,0),200),IFERROR(VLOOKUP(W875,Catalogos!$F:$G,2,0),200)),Catalogos!$G$30:$H$57,2,0)</f>
        <v>#N/A</v>
      </c>
      <c r="O875" s="55" t="e">
        <f>VLOOKUP($F875,Catalogos!$A:$C,3,0)</f>
        <v>#N/A</v>
      </c>
      <c r="P875" s="14" t="e">
        <f t="shared" si="44"/>
        <v>#N/A</v>
      </c>
      <c r="Q875" s="20">
        <f t="shared" si="45"/>
        <v>0</v>
      </c>
      <c r="R875" s="20" t="e">
        <f t="shared" si="46"/>
        <v>#N/A</v>
      </c>
      <c r="S875" s="20" t="s">
        <v>194</v>
      </c>
      <c r="T875" s="67" t="e">
        <f>VLOOKUP($X875,Vector!$A:$I,6,0)</f>
        <v>#N/A</v>
      </c>
      <c r="U875" s="67" t="e">
        <f>VLOOKUP($X875,Vector!$A:$I,7,0)</f>
        <v>#N/A</v>
      </c>
      <c r="V875" s="67" t="e">
        <f>VLOOKUP($X875,Vector!$A:$I,8,0)</f>
        <v>#N/A</v>
      </c>
      <c r="W875" s="67" t="e">
        <f>VLOOKUP($X875,Vector!$A:$I,9,0)</f>
        <v>#N/A</v>
      </c>
      <c r="X875" s="13" t="str">
        <f t="shared" si="47"/>
        <v/>
      </c>
    </row>
    <row r="876" spans="10:24" x14ac:dyDescent="0.25">
      <c r="J876" s="59" t="e">
        <f>+VLOOKUP($X876,Vector!$A:$P,4,0)-$A876</f>
        <v>#N/A</v>
      </c>
      <c r="K876" s="59" t="e">
        <f>+VLOOKUP($X876,Vector!$A:$P,2,0)</f>
        <v>#N/A</v>
      </c>
      <c r="L876" s="59" t="e">
        <f>VLOOKUP(VLOOKUP($X876,Vector!$A:$P,5,0),Catalogos!K:L,2,0)</f>
        <v>#N/A</v>
      </c>
      <c r="M876" s="55" t="str">
        <f>IFERROR(VLOOKUP($F876,Catalogos!$A:$B,2,0),"VII")</f>
        <v>VII</v>
      </c>
      <c r="N876" s="58" t="e">
        <f>VLOOKUP(MIN(IFERROR(VLOOKUP(T876,Catalogos!$F:$G,2,0),200),IFERROR(VLOOKUP(U876,Catalogos!$F:$G,2,0),200),IFERROR(VLOOKUP(V876,Catalogos!$F:$G,2,0),200),IFERROR(VLOOKUP(W876,Catalogos!$F:$G,2,0),200)),Catalogos!$G$30:$H$57,2,0)</f>
        <v>#N/A</v>
      </c>
      <c r="O876" s="55" t="e">
        <f>VLOOKUP($F876,Catalogos!$A:$C,3,0)</f>
        <v>#N/A</v>
      </c>
      <c r="P876" s="14" t="e">
        <f t="shared" si="44"/>
        <v>#N/A</v>
      </c>
      <c r="Q876" s="20">
        <f t="shared" si="45"/>
        <v>0</v>
      </c>
      <c r="R876" s="20" t="e">
        <f t="shared" si="46"/>
        <v>#N/A</v>
      </c>
      <c r="S876" s="20" t="s">
        <v>194</v>
      </c>
      <c r="T876" s="67" t="e">
        <f>VLOOKUP($X876,Vector!$A:$I,6,0)</f>
        <v>#N/A</v>
      </c>
      <c r="U876" s="67" t="e">
        <f>VLOOKUP($X876,Vector!$A:$I,7,0)</f>
        <v>#N/A</v>
      </c>
      <c r="V876" s="67" t="e">
        <f>VLOOKUP($X876,Vector!$A:$I,8,0)</f>
        <v>#N/A</v>
      </c>
      <c r="W876" s="67" t="e">
        <f>VLOOKUP($X876,Vector!$A:$I,9,0)</f>
        <v>#N/A</v>
      </c>
      <c r="X876" s="13" t="str">
        <f t="shared" si="47"/>
        <v/>
      </c>
    </row>
    <row r="877" spans="10:24" x14ac:dyDescent="0.25">
      <c r="J877" s="59" t="e">
        <f>+VLOOKUP($X877,Vector!$A:$P,4,0)-$A877</f>
        <v>#N/A</v>
      </c>
      <c r="K877" s="59" t="e">
        <f>+VLOOKUP($X877,Vector!$A:$P,2,0)</f>
        <v>#N/A</v>
      </c>
      <c r="L877" s="59" t="e">
        <f>VLOOKUP(VLOOKUP($X877,Vector!$A:$P,5,0),Catalogos!K:L,2,0)</f>
        <v>#N/A</v>
      </c>
      <c r="M877" s="55" t="str">
        <f>IFERROR(VLOOKUP($F877,Catalogos!$A:$B,2,0),"VII")</f>
        <v>VII</v>
      </c>
      <c r="N877" s="58" t="e">
        <f>VLOOKUP(MIN(IFERROR(VLOOKUP(T877,Catalogos!$F:$G,2,0),200),IFERROR(VLOOKUP(U877,Catalogos!$F:$G,2,0),200),IFERROR(VLOOKUP(V877,Catalogos!$F:$G,2,0),200),IFERROR(VLOOKUP(W877,Catalogos!$F:$G,2,0),200)),Catalogos!$G$30:$H$57,2,0)</f>
        <v>#N/A</v>
      </c>
      <c r="O877" s="55" t="e">
        <f>VLOOKUP($F877,Catalogos!$A:$C,3,0)</f>
        <v>#N/A</v>
      </c>
      <c r="P877" s="14" t="e">
        <f t="shared" si="44"/>
        <v>#N/A</v>
      </c>
      <c r="Q877" s="20">
        <f t="shared" si="45"/>
        <v>0</v>
      </c>
      <c r="R877" s="20" t="e">
        <f t="shared" si="46"/>
        <v>#N/A</v>
      </c>
      <c r="S877" s="20" t="s">
        <v>194</v>
      </c>
      <c r="T877" s="67" t="e">
        <f>VLOOKUP($X877,Vector!$A:$I,6,0)</f>
        <v>#N/A</v>
      </c>
      <c r="U877" s="67" t="e">
        <f>VLOOKUP($X877,Vector!$A:$I,7,0)</f>
        <v>#N/A</v>
      </c>
      <c r="V877" s="67" t="e">
        <f>VLOOKUP($X877,Vector!$A:$I,8,0)</f>
        <v>#N/A</v>
      </c>
      <c r="W877" s="67" t="e">
        <f>VLOOKUP($X877,Vector!$A:$I,9,0)</f>
        <v>#N/A</v>
      </c>
      <c r="X877" s="13" t="str">
        <f t="shared" si="47"/>
        <v/>
      </c>
    </row>
    <row r="878" spans="10:24" x14ac:dyDescent="0.25">
      <c r="J878" s="59" t="e">
        <f>+VLOOKUP($X878,Vector!$A:$P,4,0)-$A878</f>
        <v>#N/A</v>
      </c>
      <c r="K878" s="59" t="e">
        <f>+VLOOKUP($X878,Vector!$A:$P,2,0)</f>
        <v>#N/A</v>
      </c>
      <c r="L878" s="59" t="e">
        <f>VLOOKUP(VLOOKUP($X878,Vector!$A:$P,5,0),Catalogos!K:L,2,0)</f>
        <v>#N/A</v>
      </c>
      <c r="M878" s="55" t="str">
        <f>IFERROR(VLOOKUP($F878,Catalogos!$A:$B,2,0),"VII")</f>
        <v>VII</v>
      </c>
      <c r="N878" s="58" t="e">
        <f>VLOOKUP(MIN(IFERROR(VLOOKUP(T878,Catalogos!$F:$G,2,0),200),IFERROR(VLOOKUP(U878,Catalogos!$F:$G,2,0),200),IFERROR(VLOOKUP(V878,Catalogos!$F:$G,2,0),200),IFERROR(VLOOKUP(W878,Catalogos!$F:$G,2,0),200)),Catalogos!$G$30:$H$57,2,0)</f>
        <v>#N/A</v>
      </c>
      <c r="O878" s="55" t="e">
        <f>VLOOKUP($F878,Catalogos!$A:$C,3,0)</f>
        <v>#N/A</v>
      </c>
      <c r="P878" s="14" t="e">
        <f t="shared" si="44"/>
        <v>#N/A</v>
      </c>
      <c r="Q878" s="20">
        <f t="shared" si="45"/>
        <v>0</v>
      </c>
      <c r="R878" s="20" t="e">
        <f t="shared" si="46"/>
        <v>#N/A</v>
      </c>
      <c r="S878" s="20" t="s">
        <v>194</v>
      </c>
      <c r="T878" s="67" t="e">
        <f>VLOOKUP($X878,Vector!$A:$I,6,0)</f>
        <v>#N/A</v>
      </c>
      <c r="U878" s="67" t="e">
        <f>VLOOKUP($X878,Vector!$A:$I,7,0)</f>
        <v>#N/A</v>
      </c>
      <c r="V878" s="67" t="e">
        <f>VLOOKUP($X878,Vector!$A:$I,8,0)</f>
        <v>#N/A</v>
      </c>
      <c r="W878" s="67" t="e">
        <f>VLOOKUP($X878,Vector!$A:$I,9,0)</f>
        <v>#N/A</v>
      </c>
      <c r="X878" s="13" t="str">
        <f t="shared" si="47"/>
        <v/>
      </c>
    </row>
    <row r="879" spans="10:24" x14ac:dyDescent="0.25">
      <c r="J879" s="59" t="e">
        <f>+VLOOKUP($X879,Vector!$A:$P,4,0)-$A879</f>
        <v>#N/A</v>
      </c>
      <c r="K879" s="59" t="e">
        <f>+VLOOKUP($X879,Vector!$A:$P,2,0)</f>
        <v>#N/A</v>
      </c>
      <c r="L879" s="59" t="e">
        <f>VLOOKUP(VLOOKUP($X879,Vector!$A:$P,5,0),Catalogos!K:L,2,0)</f>
        <v>#N/A</v>
      </c>
      <c r="M879" s="55" t="str">
        <f>IFERROR(VLOOKUP($F879,Catalogos!$A:$B,2,0),"VII")</f>
        <v>VII</v>
      </c>
      <c r="N879" s="58" t="e">
        <f>VLOOKUP(MIN(IFERROR(VLOOKUP(T879,Catalogos!$F:$G,2,0),200),IFERROR(VLOOKUP(U879,Catalogos!$F:$G,2,0),200),IFERROR(VLOOKUP(V879,Catalogos!$F:$G,2,0),200),IFERROR(VLOOKUP(W879,Catalogos!$F:$G,2,0),200)),Catalogos!$G$30:$H$57,2,0)</f>
        <v>#N/A</v>
      </c>
      <c r="O879" s="55" t="e">
        <f>VLOOKUP($F879,Catalogos!$A:$C,3,0)</f>
        <v>#N/A</v>
      </c>
      <c r="P879" s="14" t="e">
        <f t="shared" ref="P879:P942" si="48">+K879*D879</f>
        <v>#N/A</v>
      </c>
      <c r="Q879" s="20">
        <f t="shared" ref="Q879:Q942" si="49">+H879-A879</f>
        <v>0</v>
      </c>
      <c r="R879" s="20" t="e">
        <f t="shared" ref="R879:R942" si="50">+J879-A879</f>
        <v>#N/A</v>
      </c>
      <c r="S879" s="20" t="s">
        <v>194</v>
      </c>
      <c r="T879" s="67" t="e">
        <f>VLOOKUP($X879,Vector!$A:$I,6,0)</f>
        <v>#N/A</v>
      </c>
      <c r="U879" s="67" t="e">
        <f>VLOOKUP($X879,Vector!$A:$I,7,0)</f>
        <v>#N/A</v>
      </c>
      <c r="V879" s="67" t="e">
        <f>VLOOKUP($X879,Vector!$A:$I,8,0)</f>
        <v>#N/A</v>
      </c>
      <c r="W879" s="67" t="e">
        <f>VLOOKUP($X879,Vector!$A:$I,9,0)</f>
        <v>#N/A</v>
      </c>
      <c r="X879" s="13" t="str">
        <f t="shared" ref="X879:X942" si="51">E879&amp;F879&amp;G879</f>
        <v/>
      </c>
    </row>
    <row r="880" spans="10:24" x14ac:dyDescent="0.25">
      <c r="J880" s="59" t="e">
        <f>+VLOOKUP($X880,Vector!$A:$P,4,0)-$A880</f>
        <v>#N/A</v>
      </c>
      <c r="K880" s="59" t="e">
        <f>+VLOOKUP($X880,Vector!$A:$P,2,0)</f>
        <v>#N/A</v>
      </c>
      <c r="L880" s="59" t="e">
        <f>VLOOKUP(VLOOKUP($X880,Vector!$A:$P,5,0),Catalogos!K:L,2,0)</f>
        <v>#N/A</v>
      </c>
      <c r="M880" s="55" t="str">
        <f>IFERROR(VLOOKUP($F880,Catalogos!$A:$B,2,0),"VII")</f>
        <v>VII</v>
      </c>
      <c r="N880" s="58" t="e">
        <f>VLOOKUP(MIN(IFERROR(VLOOKUP(T880,Catalogos!$F:$G,2,0),200),IFERROR(VLOOKUP(U880,Catalogos!$F:$G,2,0),200),IFERROR(VLOOKUP(V880,Catalogos!$F:$G,2,0),200),IFERROR(VLOOKUP(W880,Catalogos!$F:$G,2,0),200)),Catalogos!$G$30:$H$57,2,0)</f>
        <v>#N/A</v>
      </c>
      <c r="O880" s="55" t="e">
        <f>VLOOKUP($F880,Catalogos!$A:$C,3,0)</f>
        <v>#N/A</v>
      </c>
      <c r="P880" s="14" t="e">
        <f t="shared" si="48"/>
        <v>#N/A</v>
      </c>
      <c r="Q880" s="20">
        <f t="shared" si="49"/>
        <v>0</v>
      </c>
      <c r="R880" s="20" t="e">
        <f t="shared" si="50"/>
        <v>#N/A</v>
      </c>
      <c r="S880" s="20" t="s">
        <v>194</v>
      </c>
      <c r="T880" s="67" t="e">
        <f>VLOOKUP($X880,Vector!$A:$I,6,0)</f>
        <v>#N/A</v>
      </c>
      <c r="U880" s="67" t="e">
        <f>VLOOKUP($X880,Vector!$A:$I,7,0)</f>
        <v>#N/A</v>
      </c>
      <c r="V880" s="67" t="e">
        <f>VLOOKUP($X880,Vector!$A:$I,8,0)</f>
        <v>#N/A</v>
      </c>
      <c r="W880" s="67" t="e">
        <f>VLOOKUP($X880,Vector!$A:$I,9,0)</f>
        <v>#N/A</v>
      </c>
      <c r="X880" s="13" t="str">
        <f t="shared" si="51"/>
        <v/>
      </c>
    </row>
    <row r="881" spans="10:24" x14ac:dyDescent="0.25">
      <c r="J881" s="59" t="e">
        <f>+VLOOKUP($X881,Vector!$A:$P,4,0)-$A881</f>
        <v>#N/A</v>
      </c>
      <c r="K881" s="59" t="e">
        <f>+VLOOKUP($X881,Vector!$A:$P,2,0)</f>
        <v>#N/A</v>
      </c>
      <c r="L881" s="59" t="e">
        <f>VLOOKUP(VLOOKUP($X881,Vector!$A:$P,5,0),Catalogos!K:L,2,0)</f>
        <v>#N/A</v>
      </c>
      <c r="M881" s="55" t="str">
        <f>IFERROR(VLOOKUP($F881,Catalogos!$A:$B,2,0),"VII")</f>
        <v>VII</v>
      </c>
      <c r="N881" s="58" t="e">
        <f>VLOOKUP(MIN(IFERROR(VLOOKUP(T881,Catalogos!$F:$G,2,0),200),IFERROR(VLOOKUP(U881,Catalogos!$F:$G,2,0),200),IFERROR(VLOOKUP(V881,Catalogos!$F:$G,2,0),200),IFERROR(VLOOKUP(W881,Catalogos!$F:$G,2,0),200)),Catalogos!$G$30:$H$57,2,0)</f>
        <v>#N/A</v>
      </c>
      <c r="O881" s="55" t="e">
        <f>VLOOKUP($F881,Catalogos!$A:$C,3,0)</f>
        <v>#N/A</v>
      </c>
      <c r="P881" s="14" t="e">
        <f t="shared" si="48"/>
        <v>#N/A</v>
      </c>
      <c r="Q881" s="20">
        <f t="shared" si="49"/>
        <v>0</v>
      </c>
      <c r="R881" s="20" t="e">
        <f t="shared" si="50"/>
        <v>#N/A</v>
      </c>
      <c r="S881" s="20" t="s">
        <v>194</v>
      </c>
      <c r="T881" s="67" t="e">
        <f>VLOOKUP($X881,Vector!$A:$I,6,0)</f>
        <v>#N/A</v>
      </c>
      <c r="U881" s="67" t="e">
        <f>VLOOKUP($X881,Vector!$A:$I,7,0)</f>
        <v>#N/A</v>
      </c>
      <c r="V881" s="67" t="e">
        <f>VLOOKUP($X881,Vector!$A:$I,8,0)</f>
        <v>#N/A</v>
      </c>
      <c r="W881" s="67" t="e">
        <f>VLOOKUP($X881,Vector!$A:$I,9,0)</f>
        <v>#N/A</v>
      </c>
      <c r="X881" s="13" t="str">
        <f t="shared" si="51"/>
        <v/>
      </c>
    </row>
    <row r="882" spans="10:24" x14ac:dyDescent="0.25">
      <c r="J882" s="59" t="e">
        <f>+VLOOKUP($X882,Vector!$A:$P,4,0)-$A882</f>
        <v>#N/A</v>
      </c>
      <c r="K882" s="59" t="e">
        <f>+VLOOKUP($X882,Vector!$A:$P,2,0)</f>
        <v>#N/A</v>
      </c>
      <c r="L882" s="59" t="e">
        <f>VLOOKUP(VLOOKUP($X882,Vector!$A:$P,5,0),Catalogos!K:L,2,0)</f>
        <v>#N/A</v>
      </c>
      <c r="M882" s="55" t="str">
        <f>IFERROR(VLOOKUP($F882,Catalogos!$A:$B,2,0),"VII")</f>
        <v>VII</v>
      </c>
      <c r="N882" s="58" t="e">
        <f>VLOOKUP(MIN(IFERROR(VLOOKUP(T882,Catalogos!$F:$G,2,0),200),IFERROR(VLOOKUP(U882,Catalogos!$F:$G,2,0),200),IFERROR(VLOOKUP(V882,Catalogos!$F:$G,2,0),200),IFERROR(VLOOKUP(W882,Catalogos!$F:$G,2,0),200)),Catalogos!$G$30:$H$57,2,0)</f>
        <v>#N/A</v>
      </c>
      <c r="O882" s="55" t="e">
        <f>VLOOKUP($F882,Catalogos!$A:$C,3,0)</f>
        <v>#N/A</v>
      </c>
      <c r="P882" s="14" t="e">
        <f t="shared" si="48"/>
        <v>#N/A</v>
      </c>
      <c r="Q882" s="20">
        <f t="shared" si="49"/>
        <v>0</v>
      </c>
      <c r="R882" s="20" t="e">
        <f t="shared" si="50"/>
        <v>#N/A</v>
      </c>
      <c r="S882" s="20" t="s">
        <v>194</v>
      </c>
      <c r="T882" s="67" t="e">
        <f>VLOOKUP($X882,Vector!$A:$I,6,0)</f>
        <v>#N/A</v>
      </c>
      <c r="U882" s="67" t="e">
        <f>VLOOKUP($X882,Vector!$A:$I,7,0)</f>
        <v>#N/A</v>
      </c>
      <c r="V882" s="67" t="e">
        <f>VLOOKUP($X882,Vector!$A:$I,8,0)</f>
        <v>#N/A</v>
      </c>
      <c r="W882" s="67" t="e">
        <f>VLOOKUP($X882,Vector!$A:$I,9,0)</f>
        <v>#N/A</v>
      </c>
      <c r="X882" s="13" t="str">
        <f t="shared" si="51"/>
        <v/>
      </c>
    </row>
    <row r="883" spans="10:24" x14ac:dyDescent="0.25">
      <c r="J883" s="59" t="e">
        <f>+VLOOKUP($X883,Vector!$A:$P,4,0)-$A883</f>
        <v>#N/A</v>
      </c>
      <c r="K883" s="59" t="e">
        <f>+VLOOKUP($X883,Vector!$A:$P,2,0)</f>
        <v>#N/A</v>
      </c>
      <c r="L883" s="59" t="e">
        <f>VLOOKUP(VLOOKUP($X883,Vector!$A:$P,5,0),Catalogos!K:L,2,0)</f>
        <v>#N/A</v>
      </c>
      <c r="M883" s="55" t="str">
        <f>IFERROR(VLOOKUP($F883,Catalogos!$A:$B,2,0),"VII")</f>
        <v>VII</v>
      </c>
      <c r="N883" s="58" t="e">
        <f>VLOOKUP(MIN(IFERROR(VLOOKUP(T883,Catalogos!$F:$G,2,0),200),IFERROR(VLOOKUP(U883,Catalogos!$F:$G,2,0),200),IFERROR(VLOOKUP(V883,Catalogos!$F:$G,2,0),200),IFERROR(VLOOKUP(W883,Catalogos!$F:$G,2,0),200)),Catalogos!$G$30:$H$57,2,0)</f>
        <v>#N/A</v>
      </c>
      <c r="O883" s="55" t="e">
        <f>VLOOKUP($F883,Catalogos!$A:$C,3,0)</f>
        <v>#N/A</v>
      </c>
      <c r="P883" s="14" t="e">
        <f t="shared" si="48"/>
        <v>#N/A</v>
      </c>
      <c r="Q883" s="20">
        <f t="shared" si="49"/>
        <v>0</v>
      </c>
      <c r="R883" s="20" t="e">
        <f t="shared" si="50"/>
        <v>#N/A</v>
      </c>
      <c r="S883" s="20" t="s">
        <v>194</v>
      </c>
      <c r="T883" s="67" t="e">
        <f>VLOOKUP($X883,Vector!$A:$I,6,0)</f>
        <v>#N/A</v>
      </c>
      <c r="U883" s="67" t="e">
        <f>VLOOKUP($X883,Vector!$A:$I,7,0)</f>
        <v>#N/A</v>
      </c>
      <c r="V883" s="67" t="e">
        <f>VLOOKUP($X883,Vector!$A:$I,8,0)</f>
        <v>#N/A</v>
      </c>
      <c r="W883" s="67" t="e">
        <f>VLOOKUP($X883,Vector!$A:$I,9,0)</f>
        <v>#N/A</v>
      </c>
      <c r="X883" s="13" t="str">
        <f t="shared" si="51"/>
        <v/>
      </c>
    </row>
    <row r="884" spans="10:24" x14ac:dyDescent="0.25">
      <c r="J884" s="59" t="e">
        <f>+VLOOKUP($X884,Vector!$A:$P,4,0)-$A884</f>
        <v>#N/A</v>
      </c>
      <c r="K884" s="59" t="e">
        <f>+VLOOKUP($X884,Vector!$A:$P,2,0)</f>
        <v>#N/A</v>
      </c>
      <c r="L884" s="59" t="e">
        <f>VLOOKUP(VLOOKUP($X884,Vector!$A:$P,5,0),Catalogos!K:L,2,0)</f>
        <v>#N/A</v>
      </c>
      <c r="M884" s="55" t="str">
        <f>IFERROR(VLOOKUP($F884,Catalogos!$A:$B,2,0),"VII")</f>
        <v>VII</v>
      </c>
      <c r="N884" s="58" t="e">
        <f>VLOOKUP(MIN(IFERROR(VLOOKUP(T884,Catalogos!$F:$G,2,0),200),IFERROR(VLOOKUP(U884,Catalogos!$F:$G,2,0),200),IFERROR(VLOOKUP(V884,Catalogos!$F:$G,2,0),200),IFERROR(VLOOKUP(W884,Catalogos!$F:$G,2,0),200)),Catalogos!$G$30:$H$57,2,0)</f>
        <v>#N/A</v>
      </c>
      <c r="O884" s="55" t="e">
        <f>VLOOKUP($F884,Catalogos!$A:$C,3,0)</f>
        <v>#N/A</v>
      </c>
      <c r="P884" s="14" t="e">
        <f t="shared" si="48"/>
        <v>#N/A</v>
      </c>
      <c r="Q884" s="20">
        <f t="shared" si="49"/>
        <v>0</v>
      </c>
      <c r="R884" s="20" t="e">
        <f t="shared" si="50"/>
        <v>#N/A</v>
      </c>
      <c r="S884" s="20" t="s">
        <v>194</v>
      </c>
      <c r="T884" s="67" t="e">
        <f>VLOOKUP($X884,Vector!$A:$I,6,0)</f>
        <v>#N/A</v>
      </c>
      <c r="U884" s="67" t="e">
        <f>VLOOKUP($X884,Vector!$A:$I,7,0)</f>
        <v>#N/A</v>
      </c>
      <c r="V884" s="67" t="e">
        <f>VLOOKUP($X884,Vector!$A:$I,8,0)</f>
        <v>#N/A</v>
      </c>
      <c r="W884" s="67" t="e">
        <f>VLOOKUP($X884,Vector!$A:$I,9,0)</f>
        <v>#N/A</v>
      </c>
      <c r="X884" s="13" t="str">
        <f t="shared" si="51"/>
        <v/>
      </c>
    </row>
    <row r="885" spans="10:24" x14ac:dyDescent="0.25">
      <c r="J885" s="59" t="e">
        <f>+VLOOKUP($X885,Vector!$A:$P,4,0)-$A885</f>
        <v>#N/A</v>
      </c>
      <c r="K885" s="59" t="e">
        <f>+VLOOKUP($X885,Vector!$A:$P,2,0)</f>
        <v>#N/A</v>
      </c>
      <c r="L885" s="59" t="e">
        <f>VLOOKUP(VLOOKUP($X885,Vector!$A:$P,5,0),Catalogos!K:L,2,0)</f>
        <v>#N/A</v>
      </c>
      <c r="M885" s="55" t="str">
        <f>IFERROR(VLOOKUP($F885,Catalogos!$A:$B,2,0),"VII")</f>
        <v>VII</v>
      </c>
      <c r="N885" s="58" t="e">
        <f>VLOOKUP(MIN(IFERROR(VLOOKUP(T885,Catalogos!$F:$G,2,0),200),IFERROR(VLOOKUP(U885,Catalogos!$F:$G,2,0),200),IFERROR(VLOOKUP(V885,Catalogos!$F:$G,2,0),200),IFERROR(VLOOKUP(W885,Catalogos!$F:$G,2,0),200)),Catalogos!$G$30:$H$57,2,0)</f>
        <v>#N/A</v>
      </c>
      <c r="O885" s="55" t="e">
        <f>VLOOKUP($F885,Catalogos!$A:$C,3,0)</f>
        <v>#N/A</v>
      </c>
      <c r="P885" s="14" t="e">
        <f t="shared" si="48"/>
        <v>#N/A</v>
      </c>
      <c r="Q885" s="20">
        <f t="shared" si="49"/>
        <v>0</v>
      </c>
      <c r="R885" s="20" t="e">
        <f t="shared" si="50"/>
        <v>#N/A</v>
      </c>
      <c r="S885" s="20" t="s">
        <v>194</v>
      </c>
      <c r="T885" s="67" t="e">
        <f>VLOOKUP($X885,Vector!$A:$I,6,0)</f>
        <v>#N/A</v>
      </c>
      <c r="U885" s="67" t="e">
        <f>VLOOKUP($X885,Vector!$A:$I,7,0)</f>
        <v>#N/A</v>
      </c>
      <c r="V885" s="67" t="e">
        <f>VLOOKUP($X885,Vector!$A:$I,8,0)</f>
        <v>#N/A</v>
      </c>
      <c r="W885" s="67" t="e">
        <f>VLOOKUP($X885,Vector!$A:$I,9,0)</f>
        <v>#N/A</v>
      </c>
      <c r="X885" s="13" t="str">
        <f t="shared" si="51"/>
        <v/>
      </c>
    </row>
    <row r="886" spans="10:24" x14ac:dyDescent="0.25">
      <c r="J886" s="59" t="e">
        <f>+VLOOKUP($X886,Vector!$A:$P,4,0)-$A886</f>
        <v>#N/A</v>
      </c>
      <c r="K886" s="59" t="e">
        <f>+VLOOKUP($X886,Vector!$A:$P,2,0)</f>
        <v>#N/A</v>
      </c>
      <c r="L886" s="59" t="e">
        <f>VLOOKUP(VLOOKUP($X886,Vector!$A:$P,5,0),Catalogos!K:L,2,0)</f>
        <v>#N/A</v>
      </c>
      <c r="M886" s="55" t="str">
        <f>IFERROR(VLOOKUP($F886,Catalogos!$A:$B,2,0),"VII")</f>
        <v>VII</v>
      </c>
      <c r="N886" s="58" t="e">
        <f>VLOOKUP(MIN(IFERROR(VLOOKUP(T886,Catalogos!$F:$G,2,0),200),IFERROR(VLOOKUP(U886,Catalogos!$F:$G,2,0),200),IFERROR(VLOOKUP(V886,Catalogos!$F:$G,2,0),200),IFERROR(VLOOKUP(W886,Catalogos!$F:$G,2,0),200)),Catalogos!$G$30:$H$57,2,0)</f>
        <v>#N/A</v>
      </c>
      <c r="O886" s="55" t="e">
        <f>VLOOKUP($F886,Catalogos!$A:$C,3,0)</f>
        <v>#N/A</v>
      </c>
      <c r="P886" s="14" t="e">
        <f t="shared" si="48"/>
        <v>#N/A</v>
      </c>
      <c r="Q886" s="20">
        <f t="shared" si="49"/>
        <v>0</v>
      </c>
      <c r="R886" s="20" t="e">
        <f t="shared" si="50"/>
        <v>#N/A</v>
      </c>
      <c r="S886" s="20" t="s">
        <v>194</v>
      </c>
      <c r="T886" s="67" t="e">
        <f>VLOOKUP($X886,Vector!$A:$I,6,0)</f>
        <v>#N/A</v>
      </c>
      <c r="U886" s="67" t="e">
        <f>VLOOKUP($X886,Vector!$A:$I,7,0)</f>
        <v>#N/A</v>
      </c>
      <c r="V886" s="67" t="e">
        <f>VLOOKUP($X886,Vector!$A:$I,8,0)</f>
        <v>#N/A</v>
      </c>
      <c r="W886" s="67" t="e">
        <f>VLOOKUP($X886,Vector!$A:$I,9,0)</f>
        <v>#N/A</v>
      </c>
      <c r="X886" s="13" t="str">
        <f t="shared" si="51"/>
        <v/>
      </c>
    </row>
    <row r="887" spans="10:24" x14ac:dyDescent="0.25">
      <c r="J887" s="59" t="e">
        <f>+VLOOKUP($X887,Vector!$A:$P,4,0)-$A887</f>
        <v>#N/A</v>
      </c>
      <c r="K887" s="59" t="e">
        <f>+VLOOKUP($X887,Vector!$A:$P,2,0)</f>
        <v>#N/A</v>
      </c>
      <c r="L887" s="59" t="e">
        <f>VLOOKUP(VLOOKUP($X887,Vector!$A:$P,5,0),Catalogos!K:L,2,0)</f>
        <v>#N/A</v>
      </c>
      <c r="M887" s="55" t="str">
        <f>IFERROR(VLOOKUP($F887,Catalogos!$A:$B,2,0),"VII")</f>
        <v>VII</v>
      </c>
      <c r="N887" s="58" t="e">
        <f>VLOOKUP(MIN(IFERROR(VLOOKUP(T887,Catalogos!$F:$G,2,0),200),IFERROR(VLOOKUP(U887,Catalogos!$F:$G,2,0),200),IFERROR(VLOOKUP(V887,Catalogos!$F:$G,2,0),200),IFERROR(VLOOKUP(W887,Catalogos!$F:$G,2,0),200)),Catalogos!$G$30:$H$57,2,0)</f>
        <v>#N/A</v>
      </c>
      <c r="O887" s="55" t="e">
        <f>VLOOKUP($F887,Catalogos!$A:$C,3,0)</f>
        <v>#N/A</v>
      </c>
      <c r="P887" s="14" t="e">
        <f t="shared" si="48"/>
        <v>#N/A</v>
      </c>
      <c r="Q887" s="20">
        <f t="shared" si="49"/>
        <v>0</v>
      </c>
      <c r="R887" s="20" t="e">
        <f t="shared" si="50"/>
        <v>#N/A</v>
      </c>
      <c r="S887" s="20" t="s">
        <v>194</v>
      </c>
      <c r="T887" s="67" t="e">
        <f>VLOOKUP($X887,Vector!$A:$I,6,0)</f>
        <v>#N/A</v>
      </c>
      <c r="U887" s="67" t="e">
        <f>VLOOKUP($X887,Vector!$A:$I,7,0)</f>
        <v>#N/A</v>
      </c>
      <c r="V887" s="67" t="e">
        <f>VLOOKUP($X887,Vector!$A:$I,8,0)</f>
        <v>#N/A</v>
      </c>
      <c r="W887" s="67" t="e">
        <f>VLOOKUP($X887,Vector!$A:$I,9,0)</f>
        <v>#N/A</v>
      </c>
      <c r="X887" s="13" t="str">
        <f t="shared" si="51"/>
        <v/>
      </c>
    </row>
    <row r="888" spans="10:24" x14ac:dyDescent="0.25">
      <c r="J888" s="59" t="e">
        <f>+VLOOKUP($X888,Vector!$A:$P,4,0)-$A888</f>
        <v>#N/A</v>
      </c>
      <c r="K888" s="59" t="e">
        <f>+VLOOKUP($X888,Vector!$A:$P,2,0)</f>
        <v>#N/A</v>
      </c>
      <c r="L888" s="59" t="e">
        <f>VLOOKUP(VLOOKUP($X888,Vector!$A:$P,5,0),Catalogos!K:L,2,0)</f>
        <v>#N/A</v>
      </c>
      <c r="M888" s="55" t="str">
        <f>IFERROR(VLOOKUP($F888,Catalogos!$A:$B,2,0),"VII")</f>
        <v>VII</v>
      </c>
      <c r="N888" s="58" t="e">
        <f>VLOOKUP(MIN(IFERROR(VLOOKUP(T888,Catalogos!$F:$G,2,0),200),IFERROR(VLOOKUP(U888,Catalogos!$F:$G,2,0),200),IFERROR(VLOOKUP(V888,Catalogos!$F:$G,2,0),200),IFERROR(VLOOKUP(W888,Catalogos!$F:$G,2,0),200)),Catalogos!$G$30:$H$57,2,0)</f>
        <v>#N/A</v>
      </c>
      <c r="O888" s="55" t="e">
        <f>VLOOKUP($F888,Catalogos!$A:$C,3,0)</f>
        <v>#N/A</v>
      </c>
      <c r="P888" s="14" t="e">
        <f t="shared" si="48"/>
        <v>#N/A</v>
      </c>
      <c r="Q888" s="20">
        <f t="shared" si="49"/>
        <v>0</v>
      </c>
      <c r="R888" s="20" t="e">
        <f t="shared" si="50"/>
        <v>#N/A</v>
      </c>
      <c r="S888" s="20" t="s">
        <v>194</v>
      </c>
      <c r="T888" s="67" t="e">
        <f>VLOOKUP($X888,Vector!$A:$I,6,0)</f>
        <v>#N/A</v>
      </c>
      <c r="U888" s="67" t="e">
        <f>VLOOKUP($X888,Vector!$A:$I,7,0)</f>
        <v>#N/A</v>
      </c>
      <c r="V888" s="67" t="e">
        <f>VLOOKUP($X888,Vector!$A:$I,8,0)</f>
        <v>#N/A</v>
      </c>
      <c r="W888" s="67" t="e">
        <f>VLOOKUP($X888,Vector!$A:$I,9,0)</f>
        <v>#N/A</v>
      </c>
      <c r="X888" s="13" t="str">
        <f t="shared" si="51"/>
        <v/>
      </c>
    </row>
    <row r="889" spans="10:24" x14ac:dyDescent="0.25">
      <c r="J889" s="59" t="e">
        <f>+VLOOKUP($X889,Vector!$A:$P,4,0)-$A889</f>
        <v>#N/A</v>
      </c>
      <c r="K889" s="59" t="e">
        <f>+VLOOKUP($X889,Vector!$A:$P,2,0)</f>
        <v>#N/A</v>
      </c>
      <c r="L889" s="59" t="e">
        <f>VLOOKUP(VLOOKUP($X889,Vector!$A:$P,5,0),Catalogos!K:L,2,0)</f>
        <v>#N/A</v>
      </c>
      <c r="M889" s="55" t="str">
        <f>IFERROR(VLOOKUP($F889,Catalogos!$A:$B,2,0),"VII")</f>
        <v>VII</v>
      </c>
      <c r="N889" s="58" t="e">
        <f>VLOOKUP(MIN(IFERROR(VLOOKUP(T889,Catalogos!$F:$G,2,0),200),IFERROR(VLOOKUP(U889,Catalogos!$F:$G,2,0),200),IFERROR(VLOOKUP(V889,Catalogos!$F:$G,2,0),200),IFERROR(VLOOKUP(W889,Catalogos!$F:$G,2,0),200)),Catalogos!$G$30:$H$57,2,0)</f>
        <v>#N/A</v>
      </c>
      <c r="O889" s="55" t="e">
        <f>VLOOKUP($F889,Catalogos!$A:$C,3,0)</f>
        <v>#N/A</v>
      </c>
      <c r="P889" s="14" t="e">
        <f t="shared" si="48"/>
        <v>#N/A</v>
      </c>
      <c r="Q889" s="20">
        <f t="shared" si="49"/>
        <v>0</v>
      </c>
      <c r="R889" s="20" t="e">
        <f t="shared" si="50"/>
        <v>#N/A</v>
      </c>
      <c r="S889" s="20" t="s">
        <v>194</v>
      </c>
      <c r="T889" s="67" t="e">
        <f>VLOOKUP($X889,Vector!$A:$I,6,0)</f>
        <v>#N/A</v>
      </c>
      <c r="U889" s="67" t="e">
        <f>VLOOKUP($X889,Vector!$A:$I,7,0)</f>
        <v>#N/A</v>
      </c>
      <c r="V889" s="67" t="e">
        <f>VLOOKUP($X889,Vector!$A:$I,8,0)</f>
        <v>#N/A</v>
      </c>
      <c r="W889" s="67" t="e">
        <f>VLOOKUP($X889,Vector!$A:$I,9,0)</f>
        <v>#N/A</v>
      </c>
      <c r="X889" s="13" t="str">
        <f t="shared" si="51"/>
        <v/>
      </c>
    </row>
    <row r="890" spans="10:24" x14ac:dyDescent="0.25">
      <c r="J890" s="59" t="e">
        <f>+VLOOKUP($X890,Vector!$A:$P,4,0)-$A890</f>
        <v>#N/A</v>
      </c>
      <c r="K890" s="59" t="e">
        <f>+VLOOKUP($X890,Vector!$A:$P,2,0)</f>
        <v>#N/A</v>
      </c>
      <c r="L890" s="59" t="e">
        <f>VLOOKUP(VLOOKUP($X890,Vector!$A:$P,5,0),Catalogos!K:L,2,0)</f>
        <v>#N/A</v>
      </c>
      <c r="M890" s="55" t="str">
        <f>IFERROR(VLOOKUP($F890,Catalogos!$A:$B,2,0),"VII")</f>
        <v>VII</v>
      </c>
      <c r="N890" s="58" t="e">
        <f>VLOOKUP(MIN(IFERROR(VLOOKUP(T890,Catalogos!$F:$G,2,0),200),IFERROR(VLOOKUP(U890,Catalogos!$F:$G,2,0),200),IFERROR(VLOOKUP(V890,Catalogos!$F:$G,2,0),200),IFERROR(VLOOKUP(W890,Catalogos!$F:$G,2,0),200)),Catalogos!$G$30:$H$57,2,0)</f>
        <v>#N/A</v>
      </c>
      <c r="O890" s="55" t="e">
        <f>VLOOKUP($F890,Catalogos!$A:$C,3,0)</f>
        <v>#N/A</v>
      </c>
      <c r="P890" s="14" t="e">
        <f t="shared" si="48"/>
        <v>#N/A</v>
      </c>
      <c r="Q890" s="20">
        <f t="shared" si="49"/>
        <v>0</v>
      </c>
      <c r="R890" s="20" t="e">
        <f t="shared" si="50"/>
        <v>#N/A</v>
      </c>
      <c r="S890" s="20" t="s">
        <v>194</v>
      </c>
      <c r="T890" s="67" t="e">
        <f>VLOOKUP($X890,Vector!$A:$I,6,0)</f>
        <v>#N/A</v>
      </c>
      <c r="U890" s="67" t="e">
        <f>VLOOKUP($X890,Vector!$A:$I,7,0)</f>
        <v>#N/A</v>
      </c>
      <c r="V890" s="67" t="e">
        <f>VLOOKUP($X890,Vector!$A:$I,8,0)</f>
        <v>#N/A</v>
      </c>
      <c r="W890" s="67" t="e">
        <f>VLOOKUP($X890,Vector!$A:$I,9,0)</f>
        <v>#N/A</v>
      </c>
      <c r="X890" s="13" t="str">
        <f t="shared" si="51"/>
        <v/>
      </c>
    </row>
    <row r="891" spans="10:24" x14ac:dyDescent="0.25">
      <c r="J891" s="59" t="e">
        <f>+VLOOKUP($X891,Vector!$A:$P,4,0)-$A891</f>
        <v>#N/A</v>
      </c>
      <c r="K891" s="59" t="e">
        <f>+VLOOKUP($X891,Vector!$A:$P,2,0)</f>
        <v>#N/A</v>
      </c>
      <c r="L891" s="59" t="e">
        <f>VLOOKUP(VLOOKUP($X891,Vector!$A:$P,5,0),Catalogos!K:L,2,0)</f>
        <v>#N/A</v>
      </c>
      <c r="M891" s="55" t="str">
        <f>IFERROR(VLOOKUP($F891,Catalogos!$A:$B,2,0),"VII")</f>
        <v>VII</v>
      </c>
      <c r="N891" s="58" t="e">
        <f>VLOOKUP(MIN(IFERROR(VLOOKUP(T891,Catalogos!$F:$G,2,0),200),IFERROR(VLOOKUP(U891,Catalogos!$F:$G,2,0),200),IFERROR(VLOOKUP(V891,Catalogos!$F:$G,2,0),200),IFERROR(VLOOKUP(W891,Catalogos!$F:$G,2,0),200)),Catalogos!$G$30:$H$57,2,0)</f>
        <v>#N/A</v>
      </c>
      <c r="O891" s="55" t="e">
        <f>VLOOKUP($F891,Catalogos!$A:$C,3,0)</f>
        <v>#N/A</v>
      </c>
      <c r="P891" s="14" t="e">
        <f t="shared" si="48"/>
        <v>#N/A</v>
      </c>
      <c r="Q891" s="20">
        <f t="shared" si="49"/>
        <v>0</v>
      </c>
      <c r="R891" s="20" t="e">
        <f t="shared" si="50"/>
        <v>#N/A</v>
      </c>
      <c r="S891" s="20" t="s">
        <v>194</v>
      </c>
      <c r="T891" s="67" t="e">
        <f>VLOOKUP($X891,Vector!$A:$I,6,0)</f>
        <v>#N/A</v>
      </c>
      <c r="U891" s="67" t="e">
        <f>VLOOKUP($X891,Vector!$A:$I,7,0)</f>
        <v>#N/A</v>
      </c>
      <c r="V891" s="67" t="e">
        <f>VLOOKUP($X891,Vector!$A:$I,8,0)</f>
        <v>#N/A</v>
      </c>
      <c r="W891" s="67" t="e">
        <f>VLOOKUP($X891,Vector!$A:$I,9,0)</f>
        <v>#N/A</v>
      </c>
      <c r="X891" s="13" t="str">
        <f t="shared" si="51"/>
        <v/>
      </c>
    </row>
    <row r="892" spans="10:24" x14ac:dyDescent="0.25">
      <c r="J892" s="59" t="e">
        <f>+VLOOKUP($X892,Vector!$A:$P,4,0)-$A892</f>
        <v>#N/A</v>
      </c>
      <c r="K892" s="59" t="e">
        <f>+VLOOKUP($X892,Vector!$A:$P,2,0)</f>
        <v>#N/A</v>
      </c>
      <c r="L892" s="59" t="e">
        <f>VLOOKUP(VLOOKUP($X892,Vector!$A:$P,5,0),Catalogos!K:L,2,0)</f>
        <v>#N/A</v>
      </c>
      <c r="M892" s="55" t="str">
        <f>IFERROR(VLOOKUP($F892,Catalogos!$A:$B,2,0),"VII")</f>
        <v>VII</v>
      </c>
      <c r="N892" s="58" t="e">
        <f>VLOOKUP(MIN(IFERROR(VLOOKUP(T892,Catalogos!$F:$G,2,0),200),IFERROR(VLOOKUP(U892,Catalogos!$F:$G,2,0),200),IFERROR(VLOOKUP(V892,Catalogos!$F:$G,2,0),200),IFERROR(VLOOKUP(W892,Catalogos!$F:$G,2,0),200)),Catalogos!$G$30:$H$57,2,0)</f>
        <v>#N/A</v>
      </c>
      <c r="O892" s="55" t="e">
        <f>VLOOKUP($F892,Catalogos!$A:$C,3,0)</f>
        <v>#N/A</v>
      </c>
      <c r="P892" s="14" t="e">
        <f t="shared" si="48"/>
        <v>#N/A</v>
      </c>
      <c r="Q892" s="20">
        <f t="shared" si="49"/>
        <v>0</v>
      </c>
      <c r="R892" s="20" t="e">
        <f t="shared" si="50"/>
        <v>#N/A</v>
      </c>
      <c r="S892" s="20" t="s">
        <v>194</v>
      </c>
      <c r="T892" s="67" t="e">
        <f>VLOOKUP($X892,Vector!$A:$I,6,0)</f>
        <v>#N/A</v>
      </c>
      <c r="U892" s="67" t="e">
        <f>VLOOKUP($X892,Vector!$A:$I,7,0)</f>
        <v>#N/A</v>
      </c>
      <c r="V892" s="67" t="e">
        <f>VLOOKUP($X892,Vector!$A:$I,8,0)</f>
        <v>#N/A</v>
      </c>
      <c r="W892" s="67" t="e">
        <f>VLOOKUP($X892,Vector!$A:$I,9,0)</f>
        <v>#N/A</v>
      </c>
      <c r="X892" s="13" t="str">
        <f t="shared" si="51"/>
        <v/>
      </c>
    </row>
    <row r="893" spans="10:24" x14ac:dyDescent="0.25">
      <c r="J893" s="59" t="e">
        <f>+VLOOKUP($X893,Vector!$A:$P,4,0)-$A893</f>
        <v>#N/A</v>
      </c>
      <c r="K893" s="59" t="e">
        <f>+VLOOKUP($X893,Vector!$A:$P,2,0)</f>
        <v>#N/A</v>
      </c>
      <c r="L893" s="59" t="e">
        <f>VLOOKUP(VLOOKUP($X893,Vector!$A:$P,5,0),Catalogos!K:L,2,0)</f>
        <v>#N/A</v>
      </c>
      <c r="M893" s="55" t="str">
        <f>IFERROR(VLOOKUP($F893,Catalogos!$A:$B,2,0),"VII")</f>
        <v>VII</v>
      </c>
      <c r="N893" s="58" t="e">
        <f>VLOOKUP(MIN(IFERROR(VLOOKUP(T893,Catalogos!$F:$G,2,0),200),IFERROR(VLOOKUP(U893,Catalogos!$F:$G,2,0),200),IFERROR(VLOOKUP(V893,Catalogos!$F:$G,2,0),200),IFERROR(VLOOKUP(W893,Catalogos!$F:$G,2,0),200)),Catalogos!$G$30:$H$57,2,0)</f>
        <v>#N/A</v>
      </c>
      <c r="O893" s="55" t="e">
        <f>VLOOKUP($F893,Catalogos!$A:$C,3,0)</f>
        <v>#N/A</v>
      </c>
      <c r="P893" s="14" t="e">
        <f t="shared" si="48"/>
        <v>#N/A</v>
      </c>
      <c r="Q893" s="20">
        <f t="shared" si="49"/>
        <v>0</v>
      </c>
      <c r="R893" s="20" t="e">
        <f t="shared" si="50"/>
        <v>#N/A</v>
      </c>
      <c r="S893" s="20" t="s">
        <v>194</v>
      </c>
      <c r="T893" s="67" t="e">
        <f>VLOOKUP($X893,Vector!$A:$I,6,0)</f>
        <v>#N/A</v>
      </c>
      <c r="U893" s="67" t="e">
        <f>VLOOKUP($X893,Vector!$A:$I,7,0)</f>
        <v>#N/A</v>
      </c>
      <c r="V893" s="67" t="e">
        <f>VLOOKUP($X893,Vector!$A:$I,8,0)</f>
        <v>#N/A</v>
      </c>
      <c r="W893" s="67" t="e">
        <f>VLOOKUP($X893,Vector!$A:$I,9,0)</f>
        <v>#N/A</v>
      </c>
      <c r="X893" s="13" t="str">
        <f t="shared" si="51"/>
        <v/>
      </c>
    </row>
    <row r="894" spans="10:24" x14ac:dyDescent="0.25">
      <c r="J894" s="59" t="e">
        <f>+VLOOKUP($X894,Vector!$A:$P,4,0)-$A894</f>
        <v>#N/A</v>
      </c>
      <c r="K894" s="59" t="e">
        <f>+VLOOKUP($X894,Vector!$A:$P,2,0)</f>
        <v>#N/A</v>
      </c>
      <c r="L894" s="59" t="e">
        <f>VLOOKUP(VLOOKUP($X894,Vector!$A:$P,5,0),Catalogos!K:L,2,0)</f>
        <v>#N/A</v>
      </c>
      <c r="M894" s="55" t="str">
        <f>IFERROR(VLOOKUP($F894,Catalogos!$A:$B,2,0),"VII")</f>
        <v>VII</v>
      </c>
      <c r="N894" s="58" t="e">
        <f>VLOOKUP(MIN(IFERROR(VLOOKUP(T894,Catalogos!$F:$G,2,0),200),IFERROR(VLOOKUP(U894,Catalogos!$F:$G,2,0),200),IFERROR(VLOOKUP(V894,Catalogos!$F:$G,2,0),200),IFERROR(VLOOKUP(W894,Catalogos!$F:$G,2,0),200)),Catalogos!$G$30:$H$57,2,0)</f>
        <v>#N/A</v>
      </c>
      <c r="O894" s="55" t="e">
        <f>VLOOKUP($F894,Catalogos!$A:$C,3,0)</f>
        <v>#N/A</v>
      </c>
      <c r="P894" s="14" t="e">
        <f t="shared" si="48"/>
        <v>#N/A</v>
      </c>
      <c r="Q894" s="20">
        <f t="shared" si="49"/>
        <v>0</v>
      </c>
      <c r="R894" s="20" t="e">
        <f t="shared" si="50"/>
        <v>#N/A</v>
      </c>
      <c r="S894" s="20" t="s">
        <v>194</v>
      </c>
      <c r="T894" s="67" t="e">
        <f>VLOOKUP($X894,Vector!$A:$I,6,0)</f>
        <v>#N/A</v>
      </c>
      <c r="U894" s="67" t="e">
        <f>VLOOKUP($X894,Vector!$A:$I,7,0)</f>
        <v>#N/A</v>
      </c>
      <c r="V894" s="67" t="e">
        <f>VLOOKUP($X894,Vector!$A:$I,8,0)</f>
        <v>#N/A</v>
      </c>
      <c r="W894" s="67" t="e">
        <f>VLOOKUP($X894,Vector!$A:$I,9,0)</f>
        <v>#N/A</v>
      </c>
      <c r="X894" s="13" t="str">
        <f t="shared" si="51"/>
        <v/>
      </c>
    </row>
    <row r="895" spans="10:24" x14ac:dyDescent="0.25">
      <c r="J895" s="59" t="e">
        <f>+VLOOKUP($X895,Vector!$A:$P,4,0)-$A895</f>
        <v>#N/A</v>
      </c>
      <c r="K895" s="59" t="e">
        <f>+VLOOKUP($X895,Vector!$A:$P,2,0)</f>
        <v>#N/A</v>
      </c>
      <c r="L895" s="59" t="e">
        <f>VLOOKUP(VLOOKUP($X895,Vector!$A:$P,5,0),Catalogos!K:L,2,0)</f>
        <v>#N/A</v>
      </c>
      <c r="M895" s="55" t="str">
        <f>IFERROR(VLOOKUP($F895,Catalogos!$A:$B,2,0),"VII")</f>
        <v>VII</v>
      </c>
      <c r="N895" s="58" t="e">
        <f>VLOOKUP(MIN(IFERROR(VLOOKUP(T895,Catalogos!$F:$G,2,0),200),IFERROR(VLOOKUP(U895,Catalogos!$F:$G,2,0),200),IFERROR(VLOOKUP(V895,Catalogos!$F:$G,2,0),200),IFERROR(VLOOKUP(W895,Catalogos!$F:$G,2,0),200)),Catalogos!$G$30:$H$57,2,0)</f>
        <v>#N/A</v>
      </c>
      <c r="O895" s="55" t="e">
        <f>VLOOKUP($F895,Catalogos!$A:$C,3,0)</f>
        <v>#N/A</v>
      </c>
      <c r="P895" s="14" t="e">
        <f t="shared" si="48"/>
        <v>#N/A</v>
      </c>
      <c r="Q895" s="20">
        <f t="shared" si="49"/>
        <v>0</v>
      </c>
      <c r="R895" s="20" t="e">
        <f t="shared" si="50"/>
        <v>#N/A</v>
      </c>
      <c r="S895" s="20" t="s">
        <v>194</v>
      </c>
      <c r="T895" s="67" t="e">
        <f>VLOOKUP($X895,Vector!$A:$I,6,0)</f>
        <v>#N/A</v>
      </c>
      <c r="U895" s="67" t="e">
        <f>VLOOKUP($X895,Vector!$A:$I,7,0)</f>
        <v>#N/A</v>
      </c>
      <c r="V895" s="67" t="e">
        <f>VLOOKUP($X895,Vector!$A:$I,8,0)</f>
        <v>#N/A</v>
      </c>
      <c r="W895" s="67" t="e">
        <f>VLOOKUP($X895,Vector!$A:$I,9,0)</f>
        <v>#N/A</v>
      </c>
      <c r="X895" s="13" t="str">
        <f t="shared" si="51"/>
        <v/>
      </c>
    </row>
    <row r="896" spans="10:24" x14ac:dyDescent="0.25">
      <c r="J896" s="59" t="e">
        <f>+VLOOKUP($X896,Vector!$A:$P,4,0)-$A896</f>
        <v>#N/A</v>
      </c>
      <c r="K896" s="59" t="e">
        <f>+VLOOKUP($X896,Vector!$A:$P,2,0)</f>
        <v>#N/A</v>
      </c>
      <c r="L896" s="59" t="e">
        <f>VLOOKUP(VLOOKUP($X896,Vector!$A:$P,5,0),Catalogos!K:L,2,0)</f>
        <v>#N/A</v>
      </c>
      <c r="M896" s="55" t="str">
        <f>IFERROR(VLOOKUP($F896,Catalogos!$A:$B,2,0),"VII")</f>
        <v>VII</v>
      </c>
      <c r="N896" s="58" t="e">
        <f>VLOOKUP(MIN(IFERROR(VLOOKUP(T896,Catalogos!$F:$G,2,0),200),IFERROR(VLOOKUP(U896,Catalogos!$F:$G,2,0),200),IFERROR(VLOOKUP(V896,Catalogos!$F:$G,2,0),200),IFERROR(VLOOKUP(W896,Catalogos!$F:$G,2,0),200)),Catalogos!$G$30:$H$57,2,0)</f>
        <v>#N/A</v>
      </c>
      <c r="O896" s="55" t="e">
        <f>VLOOKUP($F896,Catalogos!$A:$C,3,0)</f>
        <v>#N/A</v>
      </c>
      <c r="P896" s="14" t="e">
        <f t="shared" si="48"/>
        <v>#N/A</v>
      </c>
      <c r="Q896" s="20">
        <f t="shared" si="49"/>
        <v>0</v>
      </c>
      <c r="R896" s="20" t="e">
        <f t="shared" si="50"/>
        <v>#N/A</v>
      </c>
      <c r="S896" s="20" t="s">
        <v>194</v>
      </c>
      <c r="T896" s="67" t="e">
        <f>VLOOKUP($X896,Vector!$A:$I,6,0)</f>
        <v>#N/A</v>
      </c>
      <c r="U896" s="67" t="e">
        <f>VLOOKUP($X896,Vector!$A:$I,7,0)</f>
        <v>#N/A</v>
      </c>
      <c r="V896" s="67" t="e">
        <f>VLOOKUP($X896,Vector!$A:$I,8,0)</f>
        <v>#N/A</v>
      </c>
      <c r="W896" s="67" t="e">
        <f>VLOOKUP($X896,Vector!$A:$I,9,0)</f>
        <v>#N/A</v>
      </c>
      <c r="X896" s="13" t="str">
        <f t="shared" si="51"/>
        <v/>
      </c>
    </row>
    <row r="897" spans="10:24" x14ac:dyDescent="0.25">
      <c r="J897" s="59" t="e">
        <f>+VLOOKUP($X897,Vector!$A:$P,4,0)-$A897</f>
        <v>#N/A</v>
      </c>
      <c r="K897" s="59" t="e">
        <f>+VLOOKUP($X897,Vector!$A:$P,2,0)</f>
        <v>#N/A</v>
      </c>
      <c r="L897" s="59" t="e">
        <f>VLOOKUP(VLOOKUP($X897,Vector!$A:$P,5,0),Catalogos!K:L,2,0)</f>
        <v>#N/A</v>
      </c>
      <c r="M897" s="55" t="str">
        <f>IFERROR(VLOOKUP($F897,Catalogos!$A:$B,2,0),"VII")</f>
        <v>VII</v>
      </c>
      <c r="N897" s="58" t="e">
        <f>VLOOKUP(MIN(IFERROR(VLOOKUP(T897,Catalogos!$F:$G,2,0),200),IFERROR(VLOOKUP(U897,Catalogos!$F:$G,2,0),200),IFERROR(VLOOKUP(V897,Catalogos!$F:$G,2,0),200),IFERROR(VLOOKUP(W897,Catalogos!$F:$G,2,0),200)),Catalogos!$G$30:$H$57,2,0)</f>
        <v>#N/A</v>
      </c>
      <c r="O897" s="55" t="e">
        <f>VLOOKUP($F897,Catalogos!$A:$C,3,0)</f>
        <v>#N/A</v>
      </c>
      <c r="P897" s="14" t="e">
        <f t="shared" si="48"/>
        <v>#N/A</v>
      </c>
      <c r="Q897" s="20">
        <f t="shared" si="49"/>
        <v>0</v>
      </c>
      <c r="R897" s="20" t="e">
        <f t="shared" si="50"/>
        <v>#N/A</v>
      </c>
      <c r="S897" s="20" t="s">
        <v>194</v>
      </c>
      <c r="T897" s="67" t="e">
        <f>VLOOKUP($X897,Vector!$A:$I,6,0)</f>
        <v>#N/A</v>
      </c>
      <c r="U897" s="67" t="e">
        <f>VLOOKUP($X897,Vector!$A:$I,7,0)</f>
        <v>#N/A</v>
      </c>
      <c r="V897" s="67" t="e">
        <f>VLOOKUP($X897,Vector!$A:$I,8,0)</f>
        <v>#N/A</v>
      </c>
      <c r="W897" s="67" t="e">
        <f>VLOOKUP($X897,Vector!$A:$I,9,0)</f>
        <v>#N/A</v>
      </c>
      <c r="X897" s="13" t="str">
        <f t="shared" si="51"/>
        <v/>
      </c>
    </row>
    <row r="898" spans="10:24" x14ac:dyDescent="0.25">
      <c r="J898" s="59" t="e">
        <f>+VLOOKUP($X898,Vector!$A:$P,4,0)-$A898</f>
        <v>#N/A</v>
      </c>
      <c r="K898" s="59" t="e">
        <f>+VLOOKUP($X898,Vector!$A:$P,2,0)</f>
        <v>#N/A</v>
      </c>
      <c r="L898" s="59" t="e">
        <f>VLOOKUP(VLOOKUP($X898,Vector!$A:$P,5,0),Catalogos!K:L,2,0)</f>
        <v>#N/A</v>
      </c>
      <c r="M898" s="55" t="str">
        <f>IFERROR(VLOOKUP($F898,Catalogos!$A:$B,2,0),"VII")</f>
        <v>VII</v>
      </c>
      <c r="N898" s="58" t="e">
        <f>VLOOKUP(MIN(IFERROR(VLOOKUP(T898,Catalogos!$F:$G,2,0),200),IFERROR(VLOOKUP(U898,Catalogos!$F:$G,2,0),200),IFERROR(VLOOKUP(V898,Catalogos!$F:$G,2,0),200),IFERROR(VLOOKUP(W898,Catalogos!$F:$G,2,0),200)),Catalogos!$G$30:$H$57,2,0)</f>
        <v>#N/A</v>
      </c>
      <c r="O898" s="55" t="e">
        <f>VLOOKUP($F898,Catalogos!$A:$C,3,0)</f>
        <v>#N/A</v>
      </c>
      <c r="P898" s="14" t="e">
        <f t="shared" si="48"/>
        <v>#N/A</v>
      </c>
      <c r="Q898" s="20">
        <f t="shared" si="49"/>
        <v>0</v>
      </c>
      <c r="R898" s="20" t="e">
        <f t="shared" si="50"/>
        <v>#N/A</v>
      </c>
      <c r="S898" s="20" t="s">
        <v>194</v>
      </c>
      <c r="T898" s="67" t="e">
        <f>VLOOKUP($X898,Vector!$A:$I,6,0)</f>
        <v>#N/A</v>
      </c>
      <c r="U898" s="67" t="e">
        <f>VLOOKUP($X898,Vector!$A:$I,7,0)</f>
        <v>#N/A</v>
      </c>
      <c r="V898" s="67" t="e">
        <f>VLOOKUP($X898,Vector!$A:$I,8,0)</f>
        <v>#N/A</v>
      </c>
      <c r="W898" s="67" t="e">
        <f>VLOOKUP($X898,Vector!$A:$I,9,0)</f>
        <v>#N/A</v>
      </c>
      <c r="X898" s="13" t="str">
        <f t="shared" si="51"/>
        <v/>
      </c>
    </row>
    <row r="899" spans="10:24" x14ac:dyDescent="0.25">
      <c r="J899" s="59" t="e">
        <f>+VLOOKUP($X899,Vector!$A:$P,4,0)-$A899</f>
        <v>#N/A</v>
      </c>
      <c r="K899" s="59" t="e">
        <f>+VLOOKUP($X899,Vector!$A:$P,2,0)</f>
        <v>#N/A</v>
      </c>
      <c r="L899" s="59" t="e">
        <f>VLOOKUP(VLOOKUP($X899,Vector!$A:$P,5,0),Catalogos!K:L,2,0)</f>
        <v>#N/A</v>
      </c>
      <c r="M899" s="55" t="str">
        <f>IFERROR(VLOOKUP($F899,Catalogos!$A:$B,2,0),"VII")</f>
        <v>VII</v>
      </c>
      <c r="N899" s="58" t="e">
        <f>VLOOKUP(MIN(IFERROR(VLOOKUP(T899,Catalogos!$F:$G,2,0),200),IFERROR(VLOOKUP(U899,Catalogos!$F:$G,2,0),200),IFERROR(VLOOKUP(V899,Catalogos!$F:$G,2,0),200),IFERROR(VLOOKUP(W899,Catalogos!$F:$G,2,0),200)),Catalogos!$G$30:$H$57,2,0)</f>
        <v>#N/A</v>
      </c>
      <c r="O899" s="55" t="e">
        <f>VLOOKUP($F899,Catalogos!$A:$C,3,0)</f>
        <v>#N/A</v>
      </c>
      <c r="P899" s="14" t="e">
        <f t="shared" si="48"/>
        <v>#N/A</v>
      </c>
      <c r="Q899" s="20">
        <f t="shared" si="49"/>
        <v>0</v>
      </c>
      <c r="R899" s="20" t="e">
        <f t="shared" si="50"/>
        <v>#N/A</v>
      </c>
      <c r="S899" s="20" t="s">
        <v>194</v>
      </c>
      <c r="T899" s="67" t="e">
        <f>VLOOKUP($X899,Vector!$A:$I,6,0)</f>
        <v>#N/A</v>
      </c>
      <c r="U899" s="67" t="e">
        <f>VLOOKUP($X899,Vector!$A:$I,7,0)</f>
        <v>#N/A</v>
      </c>
      <c r="V899" s="67" t="e">
        <f>VLOOKUP($X899,Vector!$A:$I,8,0)</f>
        <v>#N/A</v>
      </c>
      <c r="W899" s="67" t="e">
        <f>VLOOKUP($X899,Vector!$A:$I,9,0)</f>
        <v>#N/A</v>
      </c>
      <c r="X899" s="13" t="str">
        <f t="shared" si="51"/>
        <v/>
      </c>
    </row>
    <row r="900" spans="10:24" x14ac:dyDescent="0.25">
      <c r="J900" s="59" t="e">
        <f>+VLOOKUP($X900,Vector!$A:$P,4,0)-$A900</f>
        <v>#N/A</v>
      </c>
      <c r="K900" s="59" t="e">
        <f>+VLOOKUP($X900,Vector!$A:$P,2,0)</f>
        <v>#N/A</v>
      </c>
      <c r="L900" s="59" t="e">
        <f>VLOOKUP(VLOOKUP($X900,Vector!$A:$P,5,0),Catalogos!K:L,2,0)</f>
        <v>#N/A</v>
      </c>
      <c r="M900" s="55" t="str">
        <f>IFERROR(VLOOKUP($F900,Catalogos!$A:$B,2,0),"VII")</f>
        <v>VII</v>
      </c>
      <c r="N900" s="58" t="e">
        <f>VLOOKUP(MIN(IFERROR(VLOOKUP(T900,Catalogos!$F:$G,2,0),200),IFERROR(VLOOKUP(U900,Catalogos!$F:$G,2,0),200),IFERROR(VLOOKUP(V900,Catalogos!$F:$G,2,0),200),IFERROR(VLOOKUP(W900,Catalogos!$F:$G,2,0),200)),Catalogos!$G$30:$H$57,2,0)</f>
        <v>#N/A</v>
      </c>
      <c r="O900" s="55" t="e">
        <f>VLOOKUP($F900,Catalogos!$A:$C,3,0)</f>
        <v>#N/A</v>
      </c>
      <c r="P900" s="14" t="e">
        <f t="shared" si="48"/>
        <v>#N/A</v>
      </c>
      <c r="Q900" s="20">
        <f t="shared" si="49"/>
        <v>0</v>
      </c>
      <c r="R900" s="20" t="e">
        <f t="shared" si="50"/>
        <v>#N/A</v>
      </c>
      <c r="S900" s="20" t="s">
        <v>194</v>
      </c>
      <c r="T900" s="67" t="e">
        <f>VLOOKUP($X900,Vector!$A:$I,6,0)</f>
        <v>#N/A</v>
      </c>
      <c r="U900" s="67" t="e">
        <f>VLOOKUP($X900,Vector!$A:$I,7,0)</f>
        <v>#N/A</v>
      </c>
      <c r="V900" s="67" t="e">
        <f>VLOOKUP($X900,Vector!$A:$I,8,0)</f>
        <v>#N/A</v>
      </c>
      <c r="W900" s="67" t="e">
        <f>VLOOKUP($X900,Vector!$A:$I,9,0)</f>
        <v>#N/A</v>
      </c>
      <c r="X900" s="13" t="str">
        <f t="shared" si="51"/>
        <v/>
      </c>
    </row>
    <row r="901" spans="10:24" x14ac:dyDescent="0.25">
      <c r="J901" s="59" t="e">
        <f>+VLOOKUP($X901,Vector!$A:$P,4,0)-$A901</f>
        <v>#N/A</v>
      </c>
      <c r="K901" s="59" t="e">
        <f>+VLOOKUP($X901,Vector!$A:$P,2,0)</f>
        <v>#N/A</v>
      </c>
      <c r="L901" s="59" t="e">
        <f>VLOOKUP(VLOOKUP($X901,Vector!$A:$P,5,0),Catalogos!K:L,2,0)</f>
        <v>#N/A</v>
      </c>
      <c r="M901" s="55" t="str">
        <f>IFERROR(VLOOKUP($F901,Catalogos!$A:$B,2,0),"VII")</f>
        <v>VII</v>
      </c>
      <c r="N901" s="58" t="e">
        <f>VLOOKUP(MIN(IFERROR(VLOOKUP(T901,Catalogos!$F:$G,2,0),200),IFERROR(VLOOKUP(U901,Catalogos!$F:$G,2,0),200),IFERROR(VLOOKUP(V901,Catalogos!$F:$G,2,0),200),IFERROR(VLOOKUP(W901,Catalogos!$F:$G,2,0),200)),Catalogos!$G$30:$H$57,2,0)</f>
        <v>#N/A</v>
      </c>
      <c r="O901" s="55" t="e">
        <f>VLOOKUP($F901,Catalogos!$A:$C,3,0)</f>
        <v>#N/A</v>
      </c>
      <c r="P901" s="14" t="e">
        <f t="shared" si="48"/>
        <v>#N/A</v>
      </c>
      <c r="Q901" s="20">
        <f t="shared" si="49"/>
        <v>0</v>
      </c>
      <c r="R901" s="20" t="e">
        <f t="shared" si="50"/>
        <v>#N/A</v>
      </c>
      <c r="S901" s="20" t="s">
        <v>194</v>
      </c>
      <c r="T901" s="67" t="e">
        <f>VLOOKUP($X901,Vector!$A:$I,6,0)</f>
        <v>#N/A</v>
      </c>
      <c r="U901" s="67" t="e">
        <f>VLOOKUP($X901,Vector!$A:$I,7,0)</f>
        <v>#N/A</v>
      </c>
      <c r="V901" s="67" t="e">
        <f>VLOOKUP($X901,Vector!$A:$I,8,0)</f>
        <v>#N/A</v>
      </c>
      <c r="W901" s="67" t="e">
        <f>VLOOKUP($X901,Vector!$A:$I,9,0)</f>
        <v>#N/A</v>
      </c>
      <c r="X901" s="13" t="str">
        <f t="shared" si="51"/>
        <v/>
      </c>
    </row>
    <row r="902" spans="10:24" x14ac:dyDescent="0.25">
      <c r="J902" s="59" t="e">
        <f>+VLOOKUP($X902,Vector!$A:$P,4,0)-$A902</f>
        <v>#N/A</v>
      </c>
      <c r="K902" s="59" t="e">
        <f>+VLOOKUP($X902,Vector!$A:$P,2,0)</f>
        <v>#N/A</v>
      </c>
      <c r="L902" s="59" t="e">
        <f>VLOOKUP(VLOOKUP($X902,Vector!$A:$P,5,0),Catalogos!K:L,2,0)</f>
        <v>#N/A</v>
      </c>
      <c r="M902" s="55" t="str">
        <f>IFERROR(VLOOKUP($F902,Catalogos!$A:$B,2,0),"VII")</f>
        <v>VII</v>
      </c>
      <c r="N902" s="58" t="e">
        <f>VLOOKUP(MIN(IFERROR(VLOOKUP(T902,Catalogos!$F:$G,2,0),200),IFERROR(VLOOKUP(U902,Catalogos!$F:$G,2,0),200),IFERROR(VLOOKUP(V902,Catalogos!$F:$G,2,0),200),IFERROR(VLOOKUP(W902,Catalogos!$F:$G,2,0),200)),Catalogos!$G$30:$H$57,2,0)</f>
        <v>#N/A</v>
      </c>
      <c r="O902" s="55" t="e">
        <f>VLOOKUP($F902,Catalogos!$A:$C,3,0)</f>
        <v>#N/A</v>
      </c>
      <c r="P902" s="14" t="e">
        <f t="shared" si="48"/>
        <v>#N/A</v>
      </c>
      <c r="Q902" s="20">
        <f t="shared" si="49"/>
        <v>0</v>
      </c>
      <c r="R902" s="20" t="e">
        <f t="shared" si="50"/>
        <v>#N/A</v>
      </c>
      <c r="S902" s="20" t="s">
        <v>194</v>
      </c>
      <c r="T902" s="67" t="e">
        <f>VLOOKUP($X902,Vector!$A:$I,6,0)</f>
        <v>#N/A</v>
      </c>
      <c r="U902" s="67" t="e">
        <f>VLOOKUP($X902,Vector!$A:$I,7,0)</f>
        <v>#N/A</v>
      </c>
      <c r="V902" s="67" t="e">
        <f>VLOOKUP($X902,Vector!$A:$I,8,0)</f>
        <v>#N/A</v>
      </c>
      <c r="W902" s="67" t="e">
        <f>VLOOKUP($X902,Vector!$A:$I,9,0)</f>
        <v>#N/A</v>
      </c>
      <c r="X902" s="13" t="str">
        <f t="shared" si="51"/>
        <v/>
      </c>
    </row>
    <row r="903" spans="10:24" x14ac:dyDescent="0.25">
      <c r="J903" s="59" t="e">
        <f>+VLOOKUP($X903,Vector!$A:$P,4,0)-$A903</f>
        <v>#N/A</v>
      </c>
      <c r="K903" s="59" t="e">
        <f>+VLOOKUP($X903,Vector!$A:$P,2,0)</f>
        <v>#N/A</v>
      </c>
      <c r="L903" s="59" t="e">
        <f>VLOOKUP(VLOOKUP($X903,Vector!$A:$P,5,0),Catalogos!K:L,2,0)</f>
        <v>#N/A</v>
      </c>
      <c r="M903" s="55" t="str">
        <f>IFERROR(VLOOKUP($F903,Catalogos!$A:$B,2,0),"VII")</f>
        <v>VII</v>
      </c>
      <c r="N903" s="58" t="e">
        <f>VLOOKUP(MIN(IFERROR(VLOOKUP(T903,Catalogos!$F:$G,2,0),200),IFERROR(VLOOKUP(U903,Catalogos!$F:$G,2,0),200),IFERROR(VLOOKUP(V903,Catalogos!$F:$G,2,0),200),IFERROR(VLOOKUP(W903,Catalogos!$F:$G,2,0),200)),Catalogos!$G$30:$H$57,2,0)</f>
        <v>#N/A</v>
      </c>
      <c r="O903" s="55" t="e">
        <f>VLOOKUP($F903,Catalogos!$A:$C,3,0)</f>
        <v>#N/A</v>
      </c>
      <c r="P903" s="14" t="e">
        <f t="shared" si="48"/>
        <v>#N/A</v>
      </c>
      <c r="Q903" s="20">
        <f t="shared" si="49"/>
        <v>0</v>
      </c>
      <c r="R903" s="20" t="e">
        <f t="shared" si="50"/>
        <v>#N/A</v>
      </c>
      <c r="S903" s="20" t="s">
        <v>194</v>
      </c>
      <c r="T903" s="67" t="e">
        <f>VLOOKUP($X903,Vector!$A:$I,6,0)</f>
        <v>#N/A</v>
      </c>
      <c r="U903" s="67" t="e">
        <f>VLOOKUP($X903,Vector!$A:$I,7,0)</f>
        <v>#N/A</v>
      </c>
      <c r="V903" s="67" t="e">
        <f>VLOOKUP($X903,Vector!$A:$I,8,0)</f>
        <v>#N/A</v>
      </c>
      <c r="W903" s="67" t="e">
        <f>VLOOKUP($X903,Vector!$A:$I,9,0)</f>
        <v>#N/A</v>
      </c>
      <c r="X903" s="13" t="str">
        <f t="shared" si="51"/>
        <v/>
      </c>
    </row>
    <row r="904" spans="10:24" x14ac:dyDescent="0.25">
      <c r="J904" s="59" t="e">
        <f>+VLOOKUP($X904,Vector!$A:$P,4,0)-$A904</f>
        <v>#N/A</v>
      </c>
      <c r="K904" s="59" t="e">
        <f>+VLOOKUP($X904,Vector!$A:$P,2,0)</f>
        <v>#N/A</v>
      </c>
      <c r="L904" s="59" t="e">
        <f>VLOOKUP(VLOOKUP($X904,Vector!$A:$P,5,0),Catalogos!K:L,2,0)</f>
        <v>#N/A</v>
      </c>
      <c r="M904" s="55" t="str">
        <f>IFERROR(VLOOKUP($F904,Catalogos!$A:$B,2,0),"VII")</f>
        <v>VII</v>
      </c>
      <c r="N904" s="58" t="e">
        <f>VLOOKUP(MIN(IFERROR(VLOOKUP(T904,Catalogos!$F:$G,2,0),200),IFERROR(VLOOKUP(U904,Catalogos!$F:$G,2,0),200),IFERROR(VLOOKUP(V904,Catalogos!$F:$G,2,0),200),IFERROR(VLOOKUP(W904,Catalogos!$F:$G,2,0),200)),Catalogos!$G$30:$H$57,2,0)</f>
        <v>#N/A</v>
      </c>
      <c r="O904" s="55" t="e">
        <f>VLOOKUP($F904,Catalogos!$A:$C,3,0)</f>
        <v>#N/A</v>
      </c>
      <c r="P904" s="14" t="e">
        <f t="shared" si="48"/>
        <v>#N/A</v>
      </c>
      <c r="Q904" s="20">
        <f t="shared" si="49"/>
        <v>0</v>
      </c>
      <c r="R904" s="20" t="e">
        <f t="shared" si="50"/>
        <v>#N/A</v>
      </c>
      <c r="S904" s="20" t="s">
        <v>194</v>
      </c>
      <c r="T904" s="67" t="e">
        <f>VLOOKUP($X904,Vector!$A:$I,6,0)</f>
        <v>#N/A</v>
      </c>
      <c r="U904" s="67" t="e">
        <f>VLOOKUP($X904,Vector!$A:$I,7,0)</f>
        <v>#N/A</v>
      </c>
      <c r="V904" s="67" t="e">
        <f>VLOOKUP($X904,Vector!$A:$I,8,0)</f>
        <v>#N/A</v>
      </c>
      <c r="W904" s="67" t="e">
        <f>VLOOKUP($X904,Vector!$A:$I,9,0)</f>
        <v>#N/A</v>
      </c>
      <c r="X904" s="13" t="str">
        <f t="shared" si="51"/>
        <v/>
      </c>
    </row>
    <row r="905" spans="10:24" x14ac:dyDescent="0.25">
      <c r="J905" s="59" t="e">
        <f>+VLOOKUP($X905,Vector!$A:$P,4,0)-$A905</f>
        <v>#N/A</v>
      </c>
      <c r="K905" s="59" t="e">
        <f>+VLOOKUP($X905,Vector!$A:$P,2,0)</f>
        <v>#N/A</v>
      </c>
      <c r="L905" s="59" t="e">
        <f>VLOOKUP(VLOOKUP($X905,Vector!$A:$P,5,0),Catalogos!K:L,2,0)</f>
        <v>#N/A</v>
      </c>
      <c r="M905" s="55" t="str">
        <f>IFERROR(VLOOKUP($F905,Catalogos!$A:$B,2,0),"VII")</f>
        <v>VII</v>
      </c>
      <c r="N905" s="58" t="e">
        <f>VLOOKUP(MIN(IFERROR(VLOOKUP(T905,Catalogos!$F:$G,2,0),200),IFERROR(VLOOKUP(U905,Catalogos!$F:$G,2,0),200),IFERROR(VLOOKUP(V905,Catalogos!$F:$G,2,0),200),IFERROR(VLOOKUP(W905,Catalogos!$F:$G,2,0),200)),Catalogos!$G$30:$H$57,2,0)</f>
        <v>#N/A</v>
      </c>
      <c r="O905" s="55" t="e">
        <f>VLOOKUP($F905,Catalogos!$A:$C,3,0)</f>
        <v>#N/A</v>
      </c>
      <c r="P905" s="14" t="e">
        <f t="shared" si="48"/>
        <v>#N/A</v>
      </c>
      <c r="Q905" s="20">
        <f t="shared" si="49"/>
        <v>0</v>
      </c>
      <c r="R905" s="20" t="e">
        <f t="shared" si="50"/>
        <v>#N/A</v>
      </c>
      <c r="S905" s="20" t="s">
        <v>194</v>
      </c>
      <c r="T905" s="67" t="e">
        <f>VLOOKUP($X905,Vector!$A:$I,6,0)</f>
        <v>#N/A</v>
      </c>
      <c r="U905" s="67" t="e">
        <f>VLOOKUP($X905,Vector!$A:$I,7,0)</f>
        <v>#N/A</v>
      </c>
      <c r="V905" s="67" t="e">
        <f>VLOOKUP($X905,Vector!$A:$I,8,0)</f>
        <v>#N/A</v>
      </c>
      <c r="W905" s="67" t="e">
        <f>VLOOKUP($X905,Vector!$A:$I,9,0)</f>
        <v>#N/A</v>
      </c>
      <c r="X905" s="13" t="str">
        <f t="shared" si="51"/>
        <v/>
      </c>
    </row>
    <row r="906" spans="10:24" x14ac:dyDescent="0.25">
      <c r="J906" s="59" t="e">
        <f>+VLOOKUP($X906,Vector!$A:$P,4,0)-$A906</f>
        <v>#N/A</v>
      </c>
      <c r="K906" s="59" t="e">
        <f>+VLOOKUP($X906,Vector!$A:$P,2,0)</f>
        <v>#N/A</v>
      </c>
      <c r="L906" s="59" t="e">
        <f>VLOOKUP(VLOOKUP($X906,Vector!$A:$P,5,0),Catalogos!K:L,2,0)</f>
        <v>#N/A</v>
      </c>
      <c r="M906" s="55" t="str">
        <f>IFERROR(VLOOKUP($F906,Catalogos!$A:$B,2,0),"VII")</f>
        <v>VII</v>
      </c>
      <c r="N906" s="58" t="e">
        <f>VLOOKUP(MIN(IFERROR(VLOOKUP(T906,Catalogos!$F:$G,2,0),200),IFERROR(VLOOKUP(U906,Catalogos!$F:$G,2,0),200),IFERROR(VLOOKUP(V906,Catalogos!$F:$G,2,0),200),IFERROR(VLOOKUP(W906,Catalogos!$F:$G,2,0),200)),Catalogos!$G$30:$H$57,2,0)</f>
        <v>#N/A</v>
      </c>
      <c r="O906" s="55" t="e">
        <f>VLOOKUP($F906,Catalogos!$A:$C,3,0)</f>
        <v>#N/A</v>
      </c>
      <c r="P906" s="14" t="e">
        <f t="shared" si="48"/>
        <v>#N/A</v>
      </c>
      <c r="Q906" s="20">
        <f t="shared" si="49"/>
        <v>0</v>
      </c>
      <c r="R906" s="20" t="e">
        <f t="shared" si="50"/>
        <v>#N/A</v>
      </c>
      <c r="S906" s="20" t="s">
        <v>194</v>
      </c>
      <c r="T906" s="67" t="e">
        <f>VLOOKUP($X906,Vector!$A:$I,6,0)</f>
        <v>#N/A</v>
      </c>
      <c r="U906" s="67" t="e">
        <f>VLOOKUP($X906,Vector!$A:$I,7,0)</f>
        <v>#N/A</v>
      </c>
      <c r="V906" s="67" t="e">
        <f>VLOOKUP($X906,Vector!$A:$I,8,0)</f>
        <v>#N/A</v>
      </c>
      <c r="W906" s="67" t="e">
        <f>VLOOKUP($X906,Vector!$A:$I,9,0)</f>
        <v>#N/A</v>
      </c>
      <c r="X906" s="13" t="str">
        <f t="shared" si="51"/>
        <v/>
      </c>
    </row>
    <row r="907" spans="10:24" x14ac:dyDescent="0.25">
      <c r="J907" s="59" t="e">
        <f>+VLOOKUP($X907,Vector!$A:$P,4,0)-$A907</f>
        <v>#N/A</v>
      </c>
      <c r="K907" s="59" t="e">
        <f>+VLOOKUP($X907,Vector!$A:$P,2,0)</f>
        <v>#N/A</v>
      </c>
      <c r="L907" s="59" t="e">
        <f>VLOOKUP(VLOOKUP($X907,Vector!$A:$P,5,0),Catalogos!K:L,2,0)</f>
        <v>#N/A</v>
      </c>
      <c r="M907" s="55" t="str">
        <f>IFERROR(VLOOKUP($F907,Catalogos!$A:$B,2,0),"VII")</f>
        <v>VII</v>
      </c>
      <c r="N907" s="58" t="e">
        <f>VLOOKUP(MIN(IFERROR(VLOOKUP(T907,Catalogos!$F:$G,2,0),200),IFERROR(VLOOKUP(U907,Catalogos!$F:$G,2,0),200),IFERROR(VLOOKUP(V907,Catalogos!$F:$G,2,0),200),IFERROR(VLOOKUP(W907,Catalogos!$F:$G,2,0),200)),Catalogos!$G$30:$H$57,2,0)</f>
        <v>#N/A</v>
      </c>
      <c r="O907" s="55" t="e">
        <f>VLOOKUP($F907,Catalogos!$A:$C,3,0)</f>
        <v>#N/A</v>
      </c>
      <c r="P907" s="14" t="e">
        <f t="shared" si="48"/>
        <v>#N/A</v>
      </c>
      <c r="Q907" s="20">
        <f t="shared" si="49"/>
        <v>0</v>
      </c>
      <c r="R907" s="20" t="e">
        <f t="shared" si="50"/>
        <v>#N/A</v>
      </c>
      <c r="S907" s="20" t="s">
        <v>194</v>
      </c>
      <c r="T907" s="67" t="e">
        <f>VLOOKUP($X907,Vector!$A:$I,6,0)</f>
        <v>#N/A</v>
      </c>
      <c r="U907" s="67" t="e">
        <f>VLOOKUP($X907,Vector!$A:$I,7,0)</f>
        <v>#N/A</v>
      </c>
      <c r="V907" s="67" t="e">
        <f>VLOOKUP($X907,Vector!$A:$I,8,0)</f>
        <v>#N/A</v>
      </c>
      <c r="W907" s="67" t="e">
        <f>VLOOKUP($X907,Vector!$A:$I,9,0)</f>
        <v>#N/A</v>
      </c>
      <c r="X907" s="13" t="str">
        <f t="shared" si="51"/>
        <v/>
      </c>
    </row>
    <row r="908" spans="10:24" x14ac:dyDescent="0.25">
      <c r="J908" s="59" t="e">
        <f>+VLOOKUP($X908,Vector!$A:$P,4,0)-$A908</f>
        <v>#N/A</v>
      </c>
      <c r="K908" s="59" t="e">
        <f>+VLOOKUP($X908,Vector!$A:$P,2,0)</f>
        <v>#N/A</v>
      </c>
      <c r="L908" s="59" t="e">
        <f>VLOOKUP(VLOOKUP($X908,Vector!$A:$P,5,0),Catalogos!K:L,2,0)</f>
        <v>#N/A</v>
      </c>
      <c r="M908" s="55" t="str">
        <f>IFERROR(VLOOKUP($F908,Catalogos!$A:$B,2,0),"VII")</f>
        <v>VII</v>
      </c>
      <c r="N908" s="58" t="e">
        <f>VLOOKUP(MIN(IFERROR(VLOOKUP(T908,Catalogos!$F:$G,2,0),200),IFERROR(VLOOKUP(U908,Catalogos!$F:$G,2,0),200),IFERROR(VLOOKUP(V908,Catalogos!$F:$G,2,0),200),IFERROR(VLOOKUP(W908,Catalogos!$F:$G,2,0),200)),Catalogos!$G$30:$H$57,2,0)</f>
        <v>#N/A</v>
      </c>
      <c r="O908" s="55" t="e">
        <f>VLOOKUP($F908,Catalogos!$A:$C,3,0)</f>
        <v>#N/A</v>
      </c>
      <c r="P908" s="14" t="e">
        <f t="shared" si="48"/>
        <v>#N/A</v>
      </c>
      <c r="Q908" s="20">
        <f t="shared" si="49"/>
        <v>0</v>
      </c>
      <c r="R908" s="20" t="e">
        <f t="shared" si="50"/>
        <v>#N/A</v>
      </c>
      <c r="S908" s="20" t="s">
        <v>194</v>
      </c>
      <c r="T908" s="67" t="e">
        <f>VLOOKUP($X908,Vector!$A:$I,6,0)</f>
        <v>#N/A</v>
      </c>
      <c r="U908" s="67" t="e">
        <f>VLOOKUP($X908,Vector!$A:$I,7,0)</f>
        <v>#N/A</v>
      </c>
      <c r="V908" s="67" t="e">
        <f>VLOOKUP($X908,Vector!$A:$I,8,0)</f>
        <v>#N/A</v>
      </c>
      <c r="W908" s="67" t="e">
        <f>VLOOKUP($X908,Vector!$A:$I,9,0)</f>
        <v>#N/A</v>
      </c>
      <c r="X908" s="13" t="str">
        <f t="shared" si="51"/>
        <v/>
      </c>
    </row>
    <row r="909" spans="10:24" x14ac:dyDescent="0.25">
      <c r="J909" s="59" t="e">
        <f>+VLOOKUP($X909,Vector!$A:$P,4,0)-$A909</f>
        <v>#N/A</v>
      </c>
      <c r="K909" s="59" t="e">
        <f>+VLOOKUP($X909,Vector!$A:$P,2,0)</f>
        <v>#N/A</v>
      </c>
      <c r="L909" s="59" t="e">
        <f>VLOOKUP(VLOOKUP($X909,Vector!$A:$P,5,0),Catalogos!K:L,2,0)</f>
        <v>#N/A</v>
      </c>
      <c r="M909" s="55" t="str">
        <f>IFERROR(VLOOKUP($F909,Catalogos!$A:$B,2,0),"VII")</f>
        <v>VII</v>
      </c>
      <c r="N909" s="58" t="e">
        <f>VLOOKUP(MIN(IFERROR(VLOOKUP(T909,Catalogos!$F:$G,2,0),200),IFERROR(VLOOKUP(U909,Catalogos!$F:$G,2,0),200),IFERROR(VLOOKUP(V909,Catalogos!$F:$G,2,0),200),IFERROR(VLOOKUP(W909,Catalogos!$F:$G,2,0),200)),Catalogos!$G$30:$H$57,2,0)</f>
        <v>#N/A</v>
      </c>
      <c r="O909" s="55" t="e">
        <f>VLOOKUP($F909,Catalogos!$A:$C,3,0)</f>
        <v>#N/A</v>
      </c>
      <c r="P909" s="14" t="e">
        <f t="shared" si="48"/>
        <v>#N/A</v>
      </c>
      <c r="Q909" s="20">
        <f t="shared" si="49"/>
        <v>0</v>
      </c>
      <c r="R909" s="20" t="e">
        <f t="shared" si="50"/>
        <v>#N/A</v>
      </c>
      <c r="S909" s="20" t="s">
        <v>194</v>
      </c>
      <c r="T909" s="67" t="e">
        <f>VLOOKUP($X909,Vector!$A:$I,6,0)</f>
        <v>#N/A</v>
      </c>
      <c r="U909" s="67" t="e">
        <f>VLOOKUP($X909,Vector!$A:$I,7,0)</f>
        <v>#N/A</v>
      </c>
      <c r="V909" s="67" t="e">
        <f>VLOOKUP($X909,Vector!$A:$I,8,0)</f>
        <v>#N/A</v>
      </c>
      <c r="W909" s="67" t="e">
        <f>VLOOKUP($X909,Vector!$A:$I,9,0)</f>
        <v>#N/A</v>
      </c>
      <c r="X909" s="13" t="str">
        <f t="shared" si="51"/>
        <v/>
      </c>
    </row>
    <row r="910" spans="10:24" x14ac:dyDescent="0.25">
      <c r="J910" s="59" t="e">
        <f>+VLOOKUP($X910,Vector!$A:$P,4,0)-$A910</f>
        <v>#N/A</v>
      </c>
      <c r="K910" s="59" t="e">
        <f>+VLOOKUP($X910,Vector!$A:$P,2,0)</f>
        <v>#N/A</v>
      </c>
      <c r="L910" s="59" t="e">
        <f>VLOOKUP(VLOOKUP($X910,Vector!$A:$P,5,0),Catalogos!K:L,2,0)</f>
        <v>#N/A</v>
      </c>
      <c r="M910" s="55" t="str">
        <f>IFERROR(VLOOKUP($F910,Catalogos!$A:$B,2,0),"VII")</f>
        <v>VII</v>
      </c>
      <c r="N910" s="58" t="e">
        <f>VLOOKUP(MIN(IFERROR(VLOOKUP(T910,Catalogos!$F:$G,2,0),200),IFERROR(VLOOKUP(U910,Catalogos!$F:$G,2,0),200),IFERROR(VLOOKUP(V910,Catalogos!$F:$G,2,0),200),IFERROR(VLOOKUP(W910,Catalogos!$F:$G,2,0),200)),Catalogos!$G$30:$H$57,2,0)</f>
        <v>#N/A</v>
      </c>
      <c r="O910" s="55" t="e">
        <f>VLOOKUP($F910,Catalogos!$A:$C,3,0)</f>
        <v>#N/A</v>
      </c>
      <c r="P910" s="14" t="e">
        <f t="shared" si="48"/>
        <v>#N/A</v>
      </c>
      <c r="Q910" s="20">
        <f t="shared" si="49"/>
        <v>0</v>
      </c>
      <c r="R910" s="20" t="e">
        <f t="shared" si="50"/>
        <v>#N/A</v>
      </c>
      <c r="S910" s="20" t="s">
        <v>194</v>
      </c>
      <c r="T910" s="67" t="e">
        <f>VLOOKUP($X910,Vector!$A:$I,6,0)</f>
        <v>#N/A</v>
      </c>
      <c r="U910" s="67" t="e">
        <f>VLOOKUP($X910,Vector!$A:$I,7,0)</f>
        <v>#N/A</v>
      </c>
      <c r="V910" s="67" t="e">
        <f>VLOOKUP($X910,Vector!$A:$I,8,0)</f>
        <v>#N/A</v>
      </c>
      <c r="W910" s="67" t="e">
        <f>VLOOKUP($X910,Vector!$A:$I,9,0)</f>
        <v>#N/A</v>
      </c>
      <c r="X910" s="13" t="str">
        <f t="shared" si="51"/>
        <v/>
      </c>
    </row>
    <row r="911" spans="10:24" x14ac:dyDescent="0.25">
      <c r="J911" s="59" t="e">
        <f>+VLOOKUP($X911,Vector!$A:$P,4,0)-$A911</f>
        <v>#N/A</v>
      </c>
      <c r="K911" s="59" t="e">
        <f>+VLOOKUP($X911,Vector!$A:$P,2,0)</f>
        <v>#N/A</v>
      </c>
      <c r="L911" s="59" t="e">
        <f>VLOOKUP(VLOOKUP($X911,Vector!$A:$P,5,0),Catalogos!K:L,2,0)</f>
        <v>#N/A</v>
      </c>
      <c r="M911" s="55" t="str">
        <f>IFERROR(VLOOKUP($F911,Catalogos!$A:$B,2,0),"VII")</f>
        <v>VII</v>
      </c>
      <c r="N911" s="58" t="e">
        <f>VLOOKUP(MIN(IFERROR(VLOOKUP(T911,Catalogos!$F:$G,2,0),200),IFERROR(VLOOKUP(U911,Catalogos!$F:$G,2,0),200),IFERROR(VLOOKUP(V911,Catalogos!$F:$G,2,0),200),IFERROR(VLOOKUP(W911,Catalogos!$F:$G,2,0),200)),Catalogos!$G$30:$H$57,2,0)</f>
        <v>#N/A</v>
      </c>
      <c r="O911" s="55" t="e">
        <f>VLOOKUP($F911,Catalogos!$A:$C,3,0)</f>
        <v>#N/A</v>
      </c>
      <c r="P911" s="14" t="e">
        <f t="shared" si="48"/>
        <v>#N/A</v>
      </c>
      <c r="Q911" s="20">
        <f t="shared" si="49"/>
        <v>0</v>
      </c>
      <c r="R911" s="20" t="e">
        <f t="shared" si="50"/>
        <v>#N/A</v>
      </c>
      <c r="S911" s="20" t="s">
        <v>194</v>
      </c>
      <c r="T911" s="67" t="e">
        <f>VLOOKUP($X911,Vector!$A:$I,6,0)</f>
        <v>#N/A</v>
      </c>
      <c r="U911" s="67" t="e">
        <f>VLOOKUP($X911,Vector!$A:$I,7,0)</f>
        <v>#N/A</v>
      </c>
      <c r="V911" s="67" t="e">
        <f>VLOOKUP($X911,Vector!$A:$I,8,0)</f>
        <v>#N/A</v>
      </c>
      <c r="W911" s="67" t="e">
        <f>VLOOKUP($X911,Vector!$A:$I,9,0)</f>
        <v>#N/A</v>
      </c>
      <c r="X911" s="13" t="str">
        <f t="shared" si="51"/>
        <v/>
      </c>
    </row>
    <row r="912" spans="10:24" x14ac:dyDescent="0.25">
      <c r="J912" s="59" t="e">
        <f>+VLOOKUP($X912,Vector!$A:$P,4,0)-$A912</f>
        <v>#N/A</v>
      </c>
      <c r="K912" s="59" t="e">
        <f>+VLOOKUP($X912,Vector!$A:$P,2,0)</f>
        <v>#N/A</v>
      </c>
      <c r="L912" s="59" t="e">
        <f>VLOOKUP(VLOOKUP($X912,Vector!$A:$P,5,0),Catalogos!K:L,2,0)</f>
        <v>#N/A</v>
      </c>
      <c r="M912" s="55" t="str">
        <f>IFERROR(VLOOKUP($F912,Catalogos!$A:$B,2,0),"VII")</f>
        <v>VII</v>
      </c>
      <c r="N912" s="58" t="e">
        <f>VLOOKUP(MIN(IFERROR(VLOOKUP(T912,Catalogos!$F:$G,2,0),200),IFERROR(VLOOKUP(U912,Catalogos!$F:$G,2,0),200),IFERROR(VLOOKUP(V912,Catalogos!$F:$G,2,0),200),IFERROR(VLOOKUP(W912,Catalogos!$F:$G,2,0),200)),Catalogos!$G$30:$H$57,2,0)</f>
        <v>#N/A</v>
      </c>
      <c r="O912" s="55" t="e">
        <f>VLOOKUP($F912,Catalogos!$A:$C,3,0)</f>
        <v>#N/A</v>
      </c>
      <c r="P912" s="14" t="e">
        <f t="shared" si="48"/>
        <v>#N/A</v>
      </c>
      <c r="Q912" s="20">
        <f t="shared" si="49"/>
        <v>0</v>
      </c>
      <c r="R912" s="20" t="e">
        <f t="shared" si="50"/>
        <v>#N/A</v>
      </c>
      <c r="S912" s="20" t="s">
        <v>194</v>
      </c>
      <c r="T912" s="67" t="e">
        <f>VLOOKUP($X912,Vector!$A:$I,6,0)</f>
        <v>#N/A</v>
      </c>
      <c r="U912" s="67" t="e">
        <f>VLOOKUP($X912,Vector!$A:$I,7,0)</f>
        <v>#N/A</v>
      </c>
      <c r="V912" s="67" t="e">
        <f>VLOOKUP($X912,Vector!$A:$I,8,0)</f>
        <v>#N/A</v>
      </c>
      <c r="W912" s="67" t="e">
        <f>VLOOKUP($X912,Vector!$A:$I,9,0)</f>
        <v>#N/A</v>
      </c>
      <c r="X912" s="13" t="str">
        <f t="shared" si="51"/>
        <v/>
      </c>
    </row>
    <row r="913" spans="10:24" x14ac:dyDescent="0.25">
      <c r="J913" s="59" t="e">
        <f>+VLOOKUP($X913,Vector!$A:$P,4,0)-$A913</f>
        <v>#N/A</v>
      </c>
      <c r="K913" s="59" t="e">
        <f>+VLOOKUP($X913,Vector!$A:$P,2,0)</f>
        <v>#N/A</v>
      </c>
      <c r="L913" s="59" t="e">
        <f>VLOOKUP(VLOOKUP($X913,Vector!$A:$P,5,0),Catalogos!K:L,2,0)</f>
        <v>#N/A</v>
      </c>
      <c r="M913" s="55" t="str">
        <f>IFERROR(VLOOKUP($F913,Catalogos!$A:$B,2,0),"VII")</f>
        <v>VII</v>
      </c>
      <c r="N913" s="58" t="e">
        <f>VLOOKUP(MIN(IFERROR(VLOOKUP(T913,Catalogos!$F:$G,2,0),200),IFERROR(VLOOKUP(U913,Catalogos!$F:$G,2,0),200),IFERROR(VLOOKUP(V913,Catalogos!$F:$G,2,0),200),IFERROR(VLOOKUP(W913,Catalogos!$F:$G,2,0),200)),Catalogos!$G$30:$H$57,2,0)</f>
        <v>#N/A</v>
      </c>
      <c r="O913" s="55" t="e">
        <f>VLOOKUP($F913,Catalogos!$A:$C,3,0)</f>
        <v>#N/A</v>
      </c>
      <c r="P913" s="14" t="e">
        <f t="shared" si="48"/>
        <v>#N/A</v>
      </c>
      <c r="Q913" s="20">
        <f t="shared" si="49"/>
        <v>0</v>
      </c>
      <c r="R913" s="20" t="e">
        <f t="shared" si="50"/>
        <v>#N/A</v>
      </c>
      <c r="S913" s="20" t="s">
        <v>194</v>
      </c>
      <c r="T913" s="67" t="e">
        <f>VLOOKUP($X913,Vector!$A:$I,6,0)</f>
        <v>#N/A</v>
      </c>
      <c r="U913" s="67" t="e">
        <f>VLOOKUP($X913,Vector!$A:$I,7,0)</f>
        <v>#N/A</v>
      </c>
      <c r="V913" s="67" t="e">
        <f>VLOOKUP($X913,Vector!$A:$I,8,0)</f>
        <v>#N/A</v>
      </c>
      <c r="W913" s="67" t="e">
        <f>VLOOKUP($X913,Vector!$A:$I,9,0)</f>
        <v>#N/A</v>
      </c>
      <c r="X913" s="13" t="str">
        <f t="shared" si="51"/>
        <v/>
      </c>
    </row>
    <row r="914" spans="10:24" x14ac:dyDescent="0.25">
      <c r="J914" s="59" t="e">
        <f>+VLOOKUP($X914,Vector!$A:$P,4,0)-$A914</f>
        <v>#N/A</v>
      </c>
      <c r="K914" s="59" t="e">
        <f>+VLOOKUP($X914,Vector!$A:$P,2,0)</f>
        <v>#N/A</v>
      </c>
      <c r="L914" s="59" t="e">
        <f>VLOOKUP(VLOOKUP($X914,Vector!$A:$P,5,0),Catalogos!K:L,2,0)</f>
        <v>#N/A</v>
      </c>
      <c r="M914" s="55" t="str">
        <f>IFERROR(VLOOKUP($F914,Catalogos!$A:$B,2,0),"VII")</f>
        <v>VII</v>
      </c>
      <c r="N914" s="58" t="e">
        <f>VLOOKUP(MIN(IFERROR(VLOOKUP(T914,Catalogos!$F:$G,2,0),200),IFERROR(VLOOKUP(U914,Catalogos!$F:$G,2,0),200),IFERROR(VLOOKUP(V914,Catalogos!$F:$G,2,0),200),IFERROR(VLOOKUP(W914,Catalogos!$F:$G,2,0),200)),Catalogos!$G$30:$H$57,2,0)</f>
        <v>#N/A</v>
      </c>
      <c r="O914" s="55" t="e">
        <f>VLOOKUP($F914,Catalogos!$A:$C,3,0)</f>
        <v>#N/A</v>
      </c>
      <c r="P914" s="14" t="e">
        <f t="shared" si="48"/>
        <v>#N/A</v>
      </c>
      <c r="Q914" s="20">
        <f t="shared" si="49"/>
        <v>0</v>
      </c>
      <c r="R914" s="20" t="e">
        <f t="shared" si="50"/>
        <v>#N/A</v>
      </c>
      <c r="S914" s="20" t="s">
        <v>194</v>
      </c>
      <c r="T914" s="67" t="e">
        <f>VLOOKUP($X914,Vector!$A:$I,6,0)</f>
        <v>#N/A</v>
      </c>
      <c r="U914" s="67" t="e">
        <f>VLOOKUP($X914,Vector!$A:$I,7,0)</f>
        <v>#N/A</v>
      </c>
      <c r="V914" s="67" t="e">
        <f>VLOOKUP($X914,Vector!$A:$I,8,0)</f>
        <v>#N/A</v>
      </c>
      <c r="W914" s="67" t="e">
        <f>VLOOKUP($X914,Vector!$A:$I,9,0)</f>
        <v>#N/A</v>
      </c>
      <c r="X914" s="13" t="str">
        <f t="shared" si="51"/>
        <v/>
      </c>
    </row>
    <row r="915" spans="10:24" x14ac:dyDescent="0.25">
      <c r="J915" s="59" t="e">
        <f>+VLOOKUP($X915,Vector!$A:$P,4,0)-$A915</f>
        <v>#N/A</v>
      </c>
      <c r="K915" s="59" t="e">
        <f>+VLOOKUP($X915,Vector!$A:$P,2,0)</f>
        <v>#N/A</v>
      </c>
      <c r="L915" s="59" t="e">
        <f>VLOOKUP(VLOOKUP($X915,Vector!$A:$P,5,0),Catalogos!K:L,2,0)</f>
        <v>#N/A</v>
      </c>
      <c r="M915" s="55" t="str">
        <f>IFERROR(VLOOKUP($F915,Catalogos!$A:$B,2,0),"VII")</f>
        <v>VII</v>
      </c>
      <c r="N915" s="58" t="e">
        <f>VLOOKUP(MIN(IFERROR(VLOOKUP(T915,Catalogos!$F:$G,2,0),200),IFERROR(VLOOKUP(U915,Catalogos!$F:$G,2,0),200),IFERROR(VLOOKUP(V915,Catalogos!$F:$G,2,0),200),IFERROR(VLOOKUP(W915,Catalogos!$F:$G,2,0),200)),Catalogos!$G$30:$H$57,2,0)</f>
        <v>#N/A</v>
      </c>
      <c r="O915" s="55" t="e">
        <f>VLOOKUP($F915,Catalogos!$A:$C,3,0)</f>
        <v>#N/A</v>
      </c>
      <c r="P915" s="14" t="e">
        <f t="shared" si="48"/>
        <v>#N/A</v>
      </c>
      <c r="Q915" s="20">
        <f t="shared" si="49"/>
        <v>0</v>
      </c>
      <c r="R915" s="20" t="e">
        <f t="shared" si="50"/>
        <v>#N/A</v>
      </c>
      <c r="S915" s="20" t="s">
        <v>194</v>
      </c>
      <c r="T915" s="67" t="e">
        <f>VLOOKUP($X915,Vector!$A:$I,6,0)</f>
        <v>#N/A</v>
      </c>
      <c r="U915" s="67" t="e">
        <f>VLOOKUP($X915,Vector!$A:$I,7,0)</f>
        <v>#N/A</v>
      </c>
      <c r="V915" s="67" t="e">
        <f>VLOOKUP($X915,Vector!$A:$I,8,0)</f>
        <v>#N/A</v>
      </c>
      <c r="W915" s="67" t="e">
        <f>VLOOKUP($X915,Vector!$A:$I,9,0)</f>
        <v>#N/A</v>
      </c>
      <c r="X915" s="13" t="str">
        <f t="shared" si="51"/>
        <v/>
      </c>
    </row>
    <row r="916" spans="10:24" x14ac:dyDescent="0.25">
      <c r="J916" s="59" t="e">
        <f>+VLOOKUP($X916,Vector!$A:$P,4,0)-$A916</f>
        <v>#N/A</v>
      </c>
      <c r="K916" s="59" t="e">
        <f>+VLOOKUP($X916,Vector!$A:$P,2,0)</f>
        <v>#N/A</v>
      </c>
      <c r="L916" s="59" t="e">
        <f>VLOOKUP(VLOOKUP($X916,Vector!$A:$P,5,0),Catalogos!K:L,2,0)</f>
        <v>#N/A</v>
      </c>
      <c r="M916" s="55" t="str">
        <f>IFERROR(VLOOKUP($F916,Catalogos!$A:$B,2,0),"VII")</f>
        <v>VII</v>
      </c>
      <c r="N916" s="58" t="e">
        <f>VLOOKUP(MIN(IFERROR(VLOOKUP(T916,Catalogos!$F:$G,2,0),200),IFERROR(VLOOKUP(U916,Catalogos!$F:$G,2,0),200),IFERROR(VLOOKUP(V916,Catalogos!$F:$G,2,0),200),IFERROR(VLOOKUP(W916,Catalogos!$F:$G,2,0),200)),Catalogos!$G$30:$H$57,2,0)</f>
        <v>#N/A</v>
      </c>
      <c r="O916" s="55" t="e">
        <f>VLOOKUP($F916,Catalogos!$A:$C,3,0)</f>
        <v>#N/A</v>
      </c>
      <c r="P916" s="14" t="e">
        <f t="shared" si="48"/>
        <v>#N/A</v>
      </c>
      <c r="Q916" s="20">
        <f t="shared" si="49"/>
        <v>0</v>
      </c>
      <c r="R916" s="20" t="e">
        <f t="shared" si="50"/>
        <v>#N/A</v>
      </c>
      <c r="S916" s="20" t="s">
        <v>194</v>
      </c>
      <c r="T916" s="67" t="e">
        <f>VLOOKUP($X916,Vector!$A:$I,6,0)</f>
        <v>#N/A</v>
      </c>
      <c r="U916" s="67" t="e">
        <f>VLOOKUP($X916,Vector!$A:$I,7,0)</f>
        <v>#N/A</v>
      </c>
      <c r="V916" s="67" t="e">
        <f>VLOOKUP($X916,Vector!$A:$I,8,0)</f>
        <v>#N/A</v>
      </c>
      <c r="W916" s="67" t="e">
        <f>VLOOKUP($X916,Vector!$A:$I,9,0)</f>
        <v>#N/A</v>
      </c>
      <c r="X916" s="13" t="str">
        <f t="shared" si="51"/>
        <v/>
      </c>
    </row>
    <row r="917" spans="10:24" x14ac:dyDescent="0.25">
      <c r="J917" s="59" t="e">
        <f>+VLOOKUP($X917,Vector!$A:$P,4,0)-$A917</f>
        <v>#N/A</v>
      </c>
      <c r="K917" s="59" t="e">
        <f>+VLOOKUP($X917,Vector!$A:$P,2,0)</f>
        <v>#N/A</v>
      </c>
      <c r="L917" s="59" t="e">
        <f>VLOOKUP(VLOOKUP($X917,Vector!$A:$P,5,0),Catalogos!K:L,2,0)</f>
        <v>#N/A</v>
      </c>
      <c r="M917" s="55" t="str">
        <f>IFERROR(VLOOKUP($F917,Catalogos!$A:$B,2,0),"VII")</f>
        <v>VII</v>
      </c>
      <c r="N917" s="58" t="e">
        <f>VLOOKUP(MIN(IFERROR(VLOOKUP(T917,Catalogos!$F:$G,2,0),200),IFERROR(VLOOKUP(U917,Catalogos!$F:$G,2,0),200),IFERROR(VLOOKUP(V917,Catalogos!$F:$G,2,0),200),IFERROR(VLOOKUP(W917,Catalogos!$F:$G,2,0),200)),Catalogos!$G$30:$H$57,2,0)</f>
        <v>#N/A</v>
      </c>
      <c r="O917" s="55" t="e">
        <f>VLOOKUP($F917,Catalogos!$A:$C,3,0)</f>
        <v>#N/A</v>
      </c>
      <c r="P917" s="14" t="e">
        <f t="shared" si="48"/>
        <v>#N/A</v>
      </c>
      <c r="Q917" s="20">
        <f t="shared" si="49"/>
        <v>0</v>
      </c>
      <c r="R917" s="20" t="e">
        <f t="shared" si="50"/>
        <v>#N/A</v>
      </c>
      <c r="S917" s="20" t="s">
        <v>194</v>
      </c>
      <c r="T917" s="67" t="e">
        <f>VLOOKUP($X917,Vector!$A:$I,6,0)</f>
        <v>#N/A</v>
      </c>
      <c r="U917" s="67" t="e">
        <f>VLOOKUP($X917,Vector!$A:$I,7,0)</f>
        <v>#N/A</v>
      </c>
      <c r="V917" s="67" t="e">
        <f>VLOOKUP($X917,Vector!$A:$I,8,0)</f>
        <v>#N/A</v>
      </c>
      <c r="W917" s="67" t="e">
        <f>VLOOKUP($X917,Vector!$A:$I,9,0)</f>
        <v>#N/A</v>
      </c>
      <c r="X917" s="13" t="str">
        <f t="shared" si="51"/>
        <v/>
      </c>
    </row>
    <row r="918" spans="10:24" x14ac:dyDescent="0.25">
      <c r="J918" s="59" t="e">
        <f>+VLOOKUP($X918,Vector!$A:$P,4,0)-$A918</f>
        <v>#N/A</v>
      </c>
      <c r="K918" s="59" t="e">
        <f>+VLOOKUP($X918,Vector!$A:$P,2,0)</f>
        <v>#N/A</v>
      </c>
      <c r="L918" s="59" t="e">
        <f>VLOOKUP(VLOOKUP($X918,Vector!$A:$P,5,0),Catalogos!K:L,2,0)</f>
        <v>#N/A</v>
      </c>
      <c r="M918" s="55" t="str">
        <f>IFERROR(VLOOKUP($F918,Catalogos!$A:$B,2,0),"VII")</f>
        <v>VII</v>
      </c>
      <c r="N918" s="58" t="e">
        <f>VLOOKUP(MIN(IFERROR(VLOOKUP(T918,Catalogos!$F:$G,2,0),200),IFERROR(VLOOKUP(U918,Catalogos!$F:$G,2,0),200),IFERROR(VLOOKUP(V918,Catalogos!$F:$G,2,0),200),IFERROR(VLOOKUP(W918,Catalogos!$F:$G,2,0),200)),Catalogos!$G$30:$H$57,2,0)</f>
        <v>#N/A</v>
      </c>
      <c r="O918" s="55" t="e">
        <f>VLOOKUP($F918,Catalogos!$A:$C,3,0)</f>
        <v>#N/A</v>
      </c>
      <c r="P918" s="14" t="e">
        <f t="shared" si="48"/>
        <v>#N/A</v>
      </c>
      <c r="Q918" s="20">
        <f t="shared" si="49"/>
        <v>0</v>
      </c>
      <c r="R918" s="20" t="e">
        <f t="shared" si="50"/>
        <v>#N/A</v>
      </c>
      <c r="S918" s="20" t="s">
        <v>194</v>
      </c>
      <c r="T918" s="67" t="e">
        <f>VLOOKUP($X918,Vector!$A:$I,6,0)</f>
        <v>#N/A</v>
      </c>
      <c r="U918" s="67" t="e">
        <f>VLOOKUP($X918,Vector!$A:$I,7,0)</f>
        <v>#N/A</v>
      </c>
      <c r="V918" s="67" t="e">
        <f>VLOOKUP($X918,Vector!$A:$I,8,0)</f>
        <v>#N/A</v>
      </c>
      <c r="W918" s="67" t="e">
        <f>VLOOKUP($X918,Vector!$A:$I,9,0)</f>
        <v>#N/A</v>
      </c>
      <c r="X918" s="13" t="str">
        <f t="shared" si="51"/>
        <v/>
      </c>
    </row>
    <row r="919" spans="10:24" x14ac:dyDescent="0.25">
      <c r="J919" s="59" t="e">
        <f>+VLOOKUP($X919,Vector!$A:$P,4,0)-$A919</f>
        <v>#N/A</v>
      </c>
      <c r="K919" s="59" t="e">
        <f>+VLOOKUP($X919,Vector!$A:$P,2,0)</f>
        <v>#N/A</v>
      </c>
      <c r="L919" s="59" t="e">
        <f>VLOOKUP(VLOOKUP($X919,Vector!$A:$P,5,0),Catalogos!K:L,2,0)</f>
        <v>#N/A</v>
      </c>
      <c r="M919" s="55" t="str">
        <f>IFERROR(VLOOKUP($F919,Catalogos!$A:$B,2,0),"VII")</f>
        <v>VII</v>
      </c>
      <c r="N919" s="58" t="e">
        <f>VLOOKUP(MIN(IFERROR(VLOOKUP(T919,Catalogos!$F:$G,2,0),200),IFERROR(VLOOKUP(U919,Catalogos!$F:$G,2,0),200),IFERROR(VLOOKUP(V919,Catalogos!$F:$G,2,0),200),IFERROR(VLOOKUP(W919,Catalogos!$F:$G,2,0),200)),Catalogos!$G$30:$H$57,2,0)</f>
        <v>#N/A</v>
      </c>
      <c r="O919" s="55" t="e">
        <f>VLOOKUP($F919,Catalogos!$A:$C,3,0)</f>
        <v>#N/A</v>
      </c>
      <c r="P919" s="14" t="e">
        <f t="shared" si="48"/>
        <v>#N/A</v>
      </c>
      <c r="Q919" s="20">
        <f t="shared" si="49"/>
        <v>0</v>
      </c>
      <c r="R919" s="20" t="e">
        <f t="shared" si="50"/>
        <v>#N/A</v>
      </c>
      <c r="S919" s="20" t="s">
        <v>194</v>
      </c>
      <c r="T919" s="67" t="e">
        <f>VLOOKUP($X919,Vector!$A:$I,6,0)</f>
        <v>#N/A</v>
      </c>
      <c r="U919" s="67" t="e">
        <f>VLOOKUP($X919,Vector!$A:$I,7,0)</f>
        <v>#N/A</v>
      </c>
      <c r="V919" s="67" t="e">
        <f>VLOOKUP($X919,Vector!$A:$I,8,0)</f>
        <v>#N/A</v>
      </c>
      <c r="W919" s="67" t="e">
        <f>VLOOKUP($X919,Vector!$A:$I,9,0)</f>
        <v>#N/A</v>
      </c>
      <c r="X919" s="13" t="str">
        <f t="shared" si="51"/>
        <v/>
      </c>
    </row>
    <row r="920" spans="10:24" x14ac:dyDescent="0.25">
      <c r="J920" s="59" t="e">
        <f>+VLOOKUP($X920,Vector!$A:$P,4,0)-$A920</f>
        <v>#N/A</v>
      </c>
      <c r="K920" s="59" t="e">
        <f>+VLOOKUP($X920,Vector!$A:$P,2,0)</f>
        <v>#N/A</v>
      </c>
      <c r="L920" s="59" t="e">
        <f>VLOOKUP(VLOOKUP($X920,Vector!$A:$P,5,0),Catalogos!K:L,2,0)</f>
        <v>#N/A</v>
      </c>
      <c r="M920" s="55" t="str">
        <f>IFERROR(VLOOKUP($F920,Catalogos!$A:$B,2,0),"VII")</f>
        <v>VII</v>
      </c>
      <c r="N920" s="58" t="e">
        <f>VLOOKUP(MIN(IFERROR(VLOOKUP(T920,Catalogos!$F:$G,2,0),200),IFERROR(VLOOKUP(U920,Catalogos!$F:$G,2,0),200),IFERROR(VLOOKUP(V920,Catalogos!$F:$G,2,0),200),IFERROR(VLOOKUP(W920,Catalogos!$F:$G,2,0),200)),Catalogos!$G$30:$H$57,2,0)</f>
        <v>#N/A</v>
      </c>
      <c r="O920" s="55" t="e">
        <f>VLOOKUP($F920,Catalogos!$A:$C,3,0)</f>
        <v>#N/A</v>
      </c>
      <c r="P920" s="14" t="e">
        <f t="shared" si="48"/>
        <v>#N/A</v>
      </c>
      <c r="Q920" s="20">
        <f t="shared" si="49"/>
        <v>0</v>
      </c>
      <c r="R920" s="20" t="e">
        <f t="shared" si="50"/>
        <v>#N/A</v>
      </c>
      <c r="S920" s="20" t="s">
        <v>194</v>
      </c>
      <c r="T920" s="67" t="e">
        <f>VLOOKUP($X920,Vector!$A:$I,6,0)</f>
        <v>#N/A</v>
      </c>
      <c r="U920" s="67" t="e">
        <f>VLOOKUP($X920,Vector!$A:$I,7,0)</f>
        <v>#N/A</v>
      </c>
      <c r="V920" s="67" t="e">
        <f>VLOOKUP($X920,Vector!$A:$I,8,0)</f>
        <v>#N/A</v>
      </c>
      <c r="W920" s="67" t="e">
        <f>VLOOKUP($X920,Vector!$A:$I,9,0)</f>
        <v>#N/A</v>
      </c>
      <c r="X920" s="13" t="str">
        <f t="shared" si="51"/>
        <v/>
      </c>
    </row>
    <row r="921" spans="10:24" x14ac:dyDescent="0.25">
      <c r="J921" s="59" t="e">
        <f>+VLOOKUP($X921,Vector!$A:$P,4,0)-$A921</f>
        <v>#N/A</v>
      </c>
      <c r="K921" s="59" t="e">
        <f>+VLOOKUP($X921,Vector!$A:$P,2,0)</f>
        <v>#N/A</v>
      </c>
      <c r="L921" s="59" t="e">
        <f>VLOOKUP(VLOOKUP($X921,Vector!$A:$P,5,0),Catalogos!K:L,2,0)</f>
        <v>#N/A</v>
      </c>
      <c r="M921" s="55" t="str">
        <f>IFERROR(VLOOKUP($F921,Catalogos!$A:$B,2,0),"VII")</f>
        <v>VII</v>
      </c>
      <c r="N921" s="58" t="e">
        <f>VLOOKUP(MIN(IFERROR(VLOOKUP(T921,Catalogos!$F:$G,2,0),200),IFERROR(VLOOKUP(U921,Catalogos!$F:$G,2,0),200),IFERROR(VLOOKUP(V921,Catalogos!$F:$G,2,0),200),IFERROR(VLOOKUP(W921,Catalogos!$F:$G,2,0),200)),Catalogos!$G$30:$H$57,2,0)</f>
        <v>#N/A</v>
      </c>
      <c r="O921" s="55" t="e">
        <f>VLOOKUP($F921,Catalogos!$A:$C,3,0)</f>
        <v>#N/A</v>
      </c>
      <c r="P921" s="14" t="e">
        <f t="shared" si="48"/>
        <v>#N/A</v>
      </c>
      <c r="Q921" s="20">
        <f t="shared" si="49"/>
        <v>0</v>
      </c>
      <c r="R921" s="20" t="e">
        <f t="shared" si="50"/>
        <v>#N/A</v>
      </c>
      <c r="S921" s="20" t="s">
        <v>194</v>
      </c>
      <c r="T921" s="67" t="e">
        <f>VLOOKUP($X921,Vector!$A:$I,6,0)</f>
        <v>#N/A</v>
      </c>
      <c r="U921" s="67" t="e">
        <f>VLOOKUP($X921,Vector!$A:$I,7,0)</f>
        <v>#N/A</v>
      </c>
      <c r="V921" s="67" t="e">
        <f>VLOOKUP($X921,Vector!$A:$I,8,0)</f>
        <v>#N/A</v>
      </c>
      <c r="W921" s="67" t="e">
        <f>VLOOKUP($X921,Vector!$A:$I,9,0)</f>
        <v>#N/A</v>
      </c>
      <c r="X921" s="13" t="str">
        <f t="shared" si="51"/>
        <v/>
      </c>
    </row>
    <row r="922" spans="10:24" x14ac:dyDescent="0.25">
      <c r="J922" s="59" t="e">
        <f>+VLOOKUP($X922,Vector!$A:$P,4,0)-$A922</f>
        <v>#N/A</v>
      </c>
      <c r="K922" s="59" t="e">
        <f>+VLOOKUP($X922,Vector!$A:$P,2,0)</f>
        <v>#N/A</v>
      </c>
      <c r="L922" s="59" t="e">
        <f>VLOOKUP(VLOOKUP($X922,Vector!$A:$P,5,0),Catalogos!K:L,2,0)</f>
        <v>#N/A</v>
      </c>
      <c r="M922" s="55" t="str">
        <f>IFERROR(VLOOKUP($F922,Catalogos!$A:$B,2,0),"VII")</f>
        <v>VII</v>
      </c>
      <c r="N922" s="58" t="e">
        <f>VLOOKUP(MIN(IFERROR(VLOOKUP(T922,Catalogos!$F:$G,2,0),200),IFERROR(VLOOKUP(U922,Catalogos!$F:$G,2,0),200),IFERROR(VLOOKUP(V922,Catalogos!$F:$G,2,0),200),IFERROR(VLOOKUP(W922,Catalogos!$F:$G,2,0),200)),Catalogos!$G$30:$H$57,2,0)</f>
        <v>#N/A</v>
      </c>
      <c r="O922" s="55" t="e">
        <f>VLOOKUP($F922,Catalogos!$A:$C,3,0)</f>
        <v>#N/A</v>
      </c>
      <c r="P922" s="14" t="e">
        <f t="shared" si="48"/>
        <v>#N/A</v>
      </c>
      <c r="Q922" s="20">
        <f t="shared" si="49"/>
        <v>0</v>
      </c>
      <c r="R922" s="20" t="e">
        <f t="shared" si="50"/>
        <v>#N/A</v>
      </c>
      <c r="S922" s="20" t="s">
        <v>194</v>
      </c>
      <c r="T922" s="67" t="e">
        <f>VLOOKUP($X922,Vector!$A:$I,6,0)</f>
        <v>#N/A</v>
      </c>
      <c r="U922" s="67" t="e">
        <f>VLOOKUP($X922,Vector!$A:$I,7,0)</f>
        <v>#N/A</v>
      </c>
      <c r="V922" s="67" t="e">
        <f>VLOOKUP($X922,Vector!$A:$I,8,0)</f>
        <v>#N/A</v>
      </c>
      <c r="W922" s="67" t="e">
        <f>VLOOKUP($X922,Vector!$A:$I,9,0)</f>
        <v>#N/A</v>
      </c>
      <c r="X922" s="13" t="str">
        <f t="shared" si="51"/>
        <v/>
      </c>
    </row>
    <row r="923" spans="10:24" x14ac:dyDescent="0.25">
      <c r="J923" s="59" t="e">
        <f>+VLOOKUP($X923,Vector!$A:$P,4,0)-$A923</f>
        <v>#N/A</v>
      </c>
      <c r="K923" s="59" t="e">
        <f>+VLOOKUP($X923,Vector!$A:$P,2,0)</f>
        <v>#N/A</v>
      </c>
      <c r="L923" s="59" t="e">
        <f>VLOOKUP(VLOOKUP($X923,Vector!$A:$P,5,0),Catalogos!K:L,2,0)</f>
        <v>#N/A</v>
      </c>
      <c r="M923" s="55" t="str">
        <f>IFERROR(VLOOKUP($F923,Catalogos!$A:$B,2,0),"VII")</f>
        <v>VII</v>
      </c>
      <c r="N923" s="58" t="e">
        <f>VLOOKUP(MIN(IFERROR(VLOOKUP(T923,Catalogos!$F:$G,2,0),200),IFERROR(VLOOKUP(U923,Catalogos!$F:$G,2,0),200),IFERROR(VLOOKUP(V923,Catalogos!$F:$G,2,0),200),IFERROR(VLOOKUP(W923,Catalogos!$F:$G,2,0),200)),Catalogos!$G$30:$H$57,2,0)</f>
        <v>#N/A</v>
      </c>
      <c r="O923" s="55" t="e">
        <f>VLOOKUP($F923,Catalogos!$A:$C,3,0)</f>
        <v>#N/A</v>
      </c>
      <c r="P923" s="14" t="e">
        <f t="shared" si="48"/>
        <v>#N/A</v>
      </c>
      <c r="Q923" s="20">
        <f t="shared" si="49"/>
        <v>0</v>
      </c>
      <c r="R923" s="20" t="e">
        <f t="shared" si="50"/>
        <v>#N/A</v>
      </c>
      <c r="S923" s="20" t="s">
        <v>194</v>
      </c>
      <c r="T923" s="67" t="e">
        <f>VLOOKUP($X923,Vector!$A:$I,6,0)</f>
        <v>#N/A</v>
      </c>
      <c r="U923" s="67" t="e">
        <f>VLOOKUP($X923,Vector!$A:$I,7,0)</f>
        <v>#N/A</v>
      </c>
      <c r="V923" s="67" t="e">
        <f>VLOOKUP($X923,Vector!$A:$I,8,0)</f>
        <v>#N/A</v>
      </c>
      <c r="W923" s="67" t="e">
        <f>VLOOKUP($X923,Vector!$A:$I,9,0)</f>
        <v>#N/A</v>
      </c>
      <c r="X923" s="13" t="str">
        <f t="shared" si="51"/>
        <v/>
      </c>
    </row>
    <row r="924" spans="10:24" x14ac:dyDescent="0.25">
      <c r="J924" s="59" t="e">
        <f>+VLOOKUP($X924,Vector!$A:$P,4,0)-$A924</f>
        <v>#N/A</v>
      </c>
      <c r="K924" s="59" t="e">
        <f>+VLOOKUP($X924,Vector!$A:$P,2,0)</f>
        <v>#N/A</v>
      </c>
      <c r="L924" s="59" t="e">
        <f>VLOOKUP(VLOOKUP($X924,Vector!$A:$P,5,0),Catalogos!K:L,2,0)</f>
        <v>#N/A</v>
      </c>
      <c r="M924" s="55" t="str">
        <f>IFERROR(VLOOKUP($F924,Catalogos!$A:$B,2,0),"VII")</f>
        <v>VII</v>
      </c>
      <c r="N924" s="58" t="e">
        <f>VLOOKUP(MIN(IFERROR(VLOOKUP(T924,Catalogos!$F:$G,2,0),200),IFERROR(VLOOKUP(U924,Catalogos!$F:$G,2,0),200),IFERROR(VLOOKUP(V924,Catalogos!$F:$G,2,0),200),IFERROR(VLOOKUP(W924,Catalogos!$F:$G,2,0),200)),Catalogos!$G$30:$H$57,2,0)</f>
        <v>#N/A</v>
      </c>
      <c r="O924" s="55" t="e">
        <f>VLOOKUP($F924,Catalogos!$A:$C,3,0)</f>
        <v>#N/A</v>
      </c>
      <c r="P924" s="14" t="e">
        <f t="shared" si="48"/>
        <v>#N/A</v>
      </c>
      <c r="Q924" s="20">
        <f t="shared" si="49"/>
        <v>0</v>
      </c>
      <c r="R924" s="20" t="e">
        <f t="shared" si="50"/>
        <v>#N/A</v>
      </c>
      <c r="S924" s="20" t="s">
        <v>194</v>
      </c>
      <c r="T924" s="67" t="e">
        <f>VLOOKUP($X924,Vector!$A:$I,6,0)</f>
        <v>#N/A</v>
      </c>
      <c r="U924" s="67" t="e">
        <f>VLOOKUP($X924,Vector!$A:$I,7,0)</f>
        <v>#N/A</v>
      </c>
      <c r="V924" s="67" t="e">
        <f>VLOOKUP($X924,Vector!$A:$I,8,0)</f>
        <v>#N/A</v>
      </c>
      <c r="W924" s="67" t="e">
        <f>VLOOKUP($X924,Vector!$A:$I,9,0)</f>
        <v>#N/A</v>
      </c>
      <c r="X924" s="13" t="str">
        <f t="shared" si="51"/>
        <v/>
      </c>
    </row>
    <row r="925" spans="10:24" x14ac:dyDescent="0.25">
      <c r="J925" s="59" t="e">
        <f>+VLOOKUP($X925,Vector!$A:$P,4,0)-$A925</f>
        <v>#N/A</v>
      </c>
      <c r="K925" s="59" t="e">
        <f>+VLOOKUP($X925,Vector!$A:$P,2,0)</f>
        <v>#N/A</v>
      </c>
      <c r="L925" s="59" t="e">
        <f>VLOOKUP(VLOOKUP($X925,Vector!$A:$P,5,0),Catalogos!K:L,2,0)</f>
        <v>#N/A</v>
      </c>
      <c r="M925" s="55" t="str">
        <f>IFERROR(VLOOKUP($F925,Catalogos!$A:$B,2,0),"VII")</f>
        <v>VII</v>
      </c>
      <c r="N925" s="58" t="e">
        <f>VLOOKUP(MIN(IFERROR(VLOOKUP(T925,Catalogos!$F:$G,2,0),200),IFERROR(VLOOKUP(U925,Catalogos!$F:$G,2,0),200),IFERROR(VLOOKUP(V925,Catalogos!$F:$G,2,0),200),IFERROR(VLOOKUP(W925,Catalogos!$F:$G,2,0),200)),Catalogos!$G$30:$H$57,2,0)</f>
        <v>#N/A</v>
      </c>
      <c r="O925" s="55" t="e">
        <f>VLOOKUP($F925,Catalogos!$A:$C,3,0)</f>
        <v>#N/A</v>
      </c>
      <c r="P925" s="14" t="e">
        <f t="shared" si="48"/>
        <v>#N/A</v>
      </c>
      <c r="Q925" s="20">
        <f t="shared" si="49"/>
        <v>0</v>
      </c>
      <c r="R925" s="20" t="e">
        <f t="shared" si="50"/>
        <v>#N/A</v>
      </c>
      <c r="S925" s="20" t="s">
        <v>194</v>
      </c>
      <c r="T925" s="67" t="e">
        <f>VLOOKUP($X925,Vector!$A:$I,6,0)</f>
        <v>#N/A</v>
      </c>
      <c r="U925" s="67" t="e">
        <f>VLOOKUP($X925,Vector!$A:$I,7,0)</f>
        <v>#N/A</v>
      </c>
      <c r="V925" s="67" t="e">
        <f>VLOOKUP($X925,Vector!$A:$I,8,0)</f>
        <v>#N/A</v>
      </c>
      <c r="W925" s="67" t="e">
        <f>VLOOKUP($X925,Vector!$A:$I,9,0)</f>
        <v>#N/A</v>
      </c>
      <c r="X925" s="13" t="str">
        <f t="shared" si="51"/>
        <v/>
      </c>
    </row>
    <row r="926" spans="10:24" x14ac:dyDescent="0.25">
      <c r="J926" s="59" t="e">
        <f>+VLOOKUP($X926,Vector!$A:$P,4,0)-$A926</f>
        <v>#N/A</v>
      </c>
      <c r="K926" s="59" t="e">
        <f>+VLOOKUP($X926,Vector!$A:$P,2,0)</f>
        <v>#N/A</v>
      </c>
      <c r="L926" s="59" t="e">
        <f>VLOOKUP(VLOOKUP($X926,Vector!$A:$P,5,0),Catalogos!K:L,2,0)</f>
        <v>#N/A</v>
      </c>
      <c r="M926" s="55" t="str">
        <f>IFERROR(VLOOKUP($F926,Catalogos!$A:$B,2,0),"VII")</f>
        <v>VII</v>
      </c>
      <c r="N926" s="58" t="e">
        <f>VLOOKUP(MIN(IFERROR(VLOOKUP(T926,Catalogos!$F:$G,2,0),200),IFERROR(VLOOKUP(U926,Catalogos!$F:$G,2,0),200),IFERROR(VLOOKUP(V926,Catalogos!$F:$G,2,0),200),IFERROR(VLOOKUP(W926,Catalogos!$F:$G,2,0),200)),Catalogos!$G$30:$H$57,2,0)</f>
        <v>#N/A</v>
      </c>
      <c r="O926" s="55" t="e">
        <f>VLOOKUP($F926,Catalogos!$A:$C,3,0)</f>
        <v>#N/A</v>
      </c>
      <c r="P926" s="14" t="e">
        <f t="shared" si="48"/>
        <v>#N/A</v>
      </c>
      <c r="Q926" s="20">
        <f t="shared" si="49"/>
        <v>0</v>
      </c>
      <c r="R926" s="20" t="e">
        <f t="shared" si="50"/>
        <v>#N/A</v>
      </c>
      <c r="S926" s="20" t="s">
        <v>194</v>
      </c>
      <c r="T926" s="67" t="e">
        <f>VLOOKUP($X926,Vector!$A:$I,6,0)</f>
        <v>#N/A</v>
      </c>
      <c r="U926" s="67" t="e">
        <f>VLOOKUP($X926,Vector!$A:$I,7,0)</f>
        <v>#N/A</v>
      </c>
      <c r="V926" s="67" t="e">
        <f>VLOOKUP($X926,Vector!$A:$I,8,0)</f>
        <v>#N/A</v>
      </c>
      <c r="W926" s="67" t="e">
        <f>VLOOKUP($X926,Vector!$A:$I,9,0)</f>
        <v>#N/A</v>
      </c>
      <c r="X926" s="13" t="str">
        <f t="shared" si="51"/>
        <v/>
      </c>
    </row>
    <row r="927" spans="10:24" x14ac:dyDescent="0.25">
      <c r="J927" s="59" t="e">
        <f>+VLOOKUP($X927,Vector!$A:$P,4,0)-$A927</f>
        <v>#N/A</v>
      </c>
      <c r="K927" s="59" t="e">
        <f>+VLOOKUP($X927,Vector!$A:$P,2,0)</f>
        <v>#N/A</v>
      </c>
      <c r="L927" s="59" t="e">
        <f>VLOOKUP(VLOOKUP($X927,Vector!$A:$P,5,0),Catalogos!K:L,2,0)</f>
        <v>#N/A</v>
      </c>
      <c r="M927" s="55" t="str">
        <f>IFERROR(VLOOKUP($F927,Catalogos!$A:$B,2,0),"VII")</f>
        <v>VII</v>
      </c>
      <c r="N927" s="58" t="e">
        <f>VLOOKUP(MIN(IFERROR(VLOOKUP(T927,Catalogos!$F:$G,2,0),200),IFERROR(VLOOKUP(U927,Catalogos!$F:$G,2,0),200),IFERROR(VLOOKUP(V927,Catalogos!$F:$G,2,0),200),IFERROR(VLOOKUP(W927,Catalogos!$F:$G,2,0),200)),Catalogos!$G$30:$H$57,2,0)</f>
        <v>#N/A</v>
      </c>
      <c r="O927" s="55" t="e">
        <f>VLOOKUP($F927,Catalogos!$A:$C,3,0)</f>
        <v>#N/A</v>
      </c>
      <c r="P927" s="14" t="e">
        <f t="shared" si="48"/>
        <v>#N/A</v>
      </c>
      <c r="Q927" s="20">
        <f t="shared" si="49"/>
        <v>0</v>
      </c>
      <c r="R927" s="20" t="e">
        <f t="shared" si="50"/>
        <v>#N/A</v>
      </c>
      <c r="S927" s="20" t="s">
        <v>194</v>
      </c>
      <c r="T927" s="67" t="e">
        <f>VLOOKUP($X927,Vector!$A:$I,6,0)</f>
        <v>#N/A</v>
      </c>
      <c r="U927" s="67" t="e">
        <f>VLOOKUP($X927,Vector!$A:$I,7,0)</f>
        <v>#N/A</v>
      </c>
      <c r="V927" s="67" t="e">
        <f>VLOOKUP($X927,Vector!$A:$I,8,0)</f>
        <v>#N/A</v>
      </c>
      <c r="W927" s="67" t="e">
        <f>VLOOKUP($X927,Vector!$A:$I,9,0)</f>
        <v>#N/A</v>
      </c>
      <c r="X927" s="13" t="str">
        <f t="shared" si="51"/>
        <v/>
      </c>
    </row>
    <row r="928" spans="10:24" x14ac:dyDescent="0.25">
      <c r="J928" s="59" t="e">
        <f>+VLOOKUP($X928,Vector!$A:$P,4,0)-$A928</f>
        <v>#N/A</v>
      </c>
      <c r="K928" s="59" t="e">
        <f>+VLOOKUP($X928,Vector!$A:$P,2,0)</f>
        <v>#N/A</v>
      </c>
      <c r="L928" s="59" t="e">
        <f>VLOOKUP(VLOOKUP($X928,Vector!$A:$P,5,0),Catalogos!K:L,2,0)</f>
        <v>#N/A</v>
      </c>
      <c r="M928" s="55" t="str">
        <f>IFERROR(VLOOKUP($F928,Catalogos!$A:$B,2,0),"VII")</f>
        <v>VII</v>
      </c>
      <c r="N928" s="58" t="e">
        <f>VLOOKUP(MIN(IFERROR(VLOOKUP(T928,Catalogos!$F:$G,2,0),200),IFERROR(VLOOKUP(U928,Catalogos!$F:$G,2,0),200),IFERROR(VLOOKUP(V928,Catalogos!$F:$G,2,0),200),IFERROR(VLOOKUP(W928,Catalogos!$F:$G,2,0),200)),Catalogos!$G$30:$H$57,2,0)</f>
        <v>#N/A</v>
      </c>
      <c r="O928" s="55" t="e">
        <f>VLOOKUP($F928,Catalogos!$A:$C,3,0)</f>
        <v>#N/A</v>
      </c>
      <c r="P928" s="14" t="e">
        <f t="shared" si="48"/>
        <v>#N/A</v>
      </c>
      <c r="Q928" s="20">
        <f t="shared" si="49"/>
        <v>0</v>
      </c>
      <c r="R928" s="20" t="e">
        <f t="shared" si="50"/>
        <v>#N/A</v>
      </c>
      <c r="S928" s="20" t="s">
        <v>194</v>
      </c>
      <c r="T928" s="67" t="e">
        <f>VLOOKUP($X928,Vector!$A:$I,6,0)</f>
        <v>#N/A</v>
      </c>
      <c r="U928" s="67" t="e">
        <f>VLOOKUP($X928,Vector!$A:$I,7,0)</f>
        <v>#N/A</v>
      </c>
      <c r="V928" s="67" t="e">
        <f>VLOOKUP($X928,Vector!$A:$I,8,0)</f>
        <v>#N/A</v>
      </c>
      <c r="W928" s="67" t="e">
        <f>VLOOKUP($X928,Vector!$A:$I,9,0)</f>
        <v>#N/A</v>
      </c>
      <c r="X928" s="13" t="str">
        <f t="shared" si="51"/>
        <v/>
      </c>
    </row>
    <row r="929" spans="10:24" x14ac:dyDescent="0.25">
      <c r="J929" s="59" t="e">
        <f>+VLOOKUP($X929,Vector!$A:$P,4,0)-$A929</f>
        <v>#N/A</v>
      </c>
      <c r="K929" s="59" t="e">
        <f>+VLOOKUP($X929,Vector!$A:$P,2,0)</f>
        <v>#N/A</v>
      </c>
      <c r="L929" s="59" t="e">
        <f>VLOOKUP(VLOOKUP($X929,Vector!$A:$P,5,0),Catalogos!K:L,2,0)</f>
        <v>#N/A</v>
      </c>
      <c r="M929" s="55" t="str">
        <f>IFERROR(VLOOKUP($F929,Catalogos!$A:$B,2,0),"VII")</f>
        <v>VII</v>
      </c>
      <c r="N929" s="58" t="e">
        <f>VLOOKUP(MIN(IFERROR(VLOOKUP(T929,Catalogos!$F:$G,2,0),200),IFERROR(VLOOKUP(U929,Catalogos!$F:$G,2,0),200),IFERROR(VLOOKUP(V929,Catalogos!$F:$G,2,0),200),IFERROR(VLOOKUP(W929,Catalogos!$F:$G,2,0),200)),Catalogos!$G$30:$H$57,2,0)</f>
        <v>#N/A</v>
      </c>
      <c r="O929" s="55" t="e">
        <f>VLOOKUP($F929,Catalogos!$A:$C,3,0)</f>
        <v>#N/A</v>
      </c>
      <c r="P929" s="14" t="e">
        <f t="shared" si="48"/>
        <v>#N/A</v>
      </c>
      <c r="Q929" s="20">
        <f t="shared" si="49"/>
        <v>0</v>
      </c>
      <c r="R929" s="20" t="e">
        <f t="shared" si="50"/>
        <v>#N/A</v>
      </c>
      <c r="S929" s="20" t="s">
        <v>194</v>
      </c>
      <c r="T929" s="67" t="e">
        <f>VLOOKUP($X929,Vector!$A:$I,6,0)</f>
        <v>#N/A</v>
      </c>
      <c r="U929" s="67" t="e">
        <f>VLOOKUP($X929,Vector!$A:$I,7,0)</f>
        <v>#N/A</v>
      </c>
      <c r="V929" s="67" t="e">
        <f>VLOOKUP($X929,Vector!$A:$I,8,0)</f>
        <v>#N/A</v>
      </c>
      <c r="W929" s="67" t="e">
        <f>VLOOKUP($X929,Vector!$A:$I,9,0)</f>
        <v>#N/A</v>
      </c>
      <c r="X929" s="13" t="str">
        <f t="shared" si="51"/>
        <v/>
      </c>
    </row>
    <row r="930" spans="10:24" x14ac:dyDescent="0.25">
      <c r="J930" s="59" t="e">
        <f>+VLOOKUP($X930,Vector!$A:$P,4,0)-$A930</f>
        <v>#N/A</v>
      </c>
      <c r="K930" s="59" t="e">
        <f>+VLOOKUP($X930,Vector!$A:$P,2,0)</f>
        <v>#N/A</v>
      </c>
      <c r="L930" s="59" t="e">
        <f>VLOOKUP(VLOOKUP($X930,Vector!$A:$P,5,0),Catalogos!K:L,2,0)</f>
        <v>#N/A</v>
      </c>
      <c r="M930" s="55" t="str">
        <f>IFERROR(VLOOKUP($F930,Catalogos!$A:$B,2,0),"VII")</f>
        <v>VII</v>
      </c>
      <c r="N930" s="58" t="e">
        <f>VLOOKUP(MIN(IFERROR(VLOOKUP(T930,Catalogos!$F:$G,2,0),200),IFERROR(VLOOKUP(U930,Catalogos!$F:$G,2,0),200),IFERROR(VLOOKUP(V930,Catalogos!$F:$G,2,0),200),IFERROR(VLOOKUP(W930,Catalogos!$F:$G,2,0),200)),Catalogos!$G$30:$H$57,2,0)</f>
        <v>#N/A</v>
      </c>
      <c r="O930" s="55" t="e">
        <f>VLOOKUP($F930,Catalogos!$A:$C,3,0)</f>
        <v>#N/A</v>
      </c>
      <c r="P930" s="14" t="e">
        <f t="shared" si="48"/>
        <v>#N/A</v>
      </c>
      <c r="Q930" s="20">
        <f t="shared" si="49"/>
        <v>0</v>
      </c>
      <c r="R930" s="20" t="e">
        <f t="shared" si="50"/>
        <v>#N/A</v>
      </c>
      <c r="S930" s="20" t="s">
        <v>194</v>
      </c>
      <c r="T930" s="67" t="e">
        <f>VLOOKUP($X930,Vector!$A:$I,6,0)</f>
        <v>#N/A</v>
      </c>
      <c r="U930" s="67" t="e">
        <f>VLOOKUP($X930,Vector!$A:$I,7,0)</f>
        <v>#N/A</v>
      </c>
      <c r="V930" s="67" t="e">
        <f>VLOOKUP($X930,Vector!$A:$I,8,0)</f>
        <v>#N/A</v>
      </c>
      <c r="W930" s="67" t="e">
        <f>VLOOKUP($X930,Vector!$A:$I,9,0)</f>
        <v>#N/A</v>
      </c>
      <c r="X930" s="13" t="str">
        <f t="shared" si="51"/>
        <v/>
      </c>
    </row>
    <row r="931" spans="10:24" x14ac:dyDescent="0.25">
      <c r="J931" s="59" t="e">
        <f>+VLOOKUP($X931,Vector!$A:$P,4,0)-$A931</f>
        <v>#N/A</v>
      </c>
      <c r="K931" s="59" t="e">
        <f>+VLOOKUP($X931,Vector!$A:$P,2,0)</f>
        <v>#N/A</v>
      </c>
      <c r="L931" s="59" t="e">
        <f>VLOOKUP(VLOOKUP($X931,Vector!$A:$P,5,0),Catalogos!K:L,2,0)</f>
        <v>#N/A</v>
      </c>
      <c r="M931" s="55" t="str">
        <f>IFERROR(VLOOKUP($F931,Catalogos!$A:$B,2,0),"VII")</f>
        <v>VII</v>
      </c>
      <c r="N931" s="58" t="e">
        <f>VLOOKUP(MIN(IFERROR(VLOOKUP(T931,Catalogos!$F:$G,2,0),200),IFERROR(VLOOKUP(U931,Catalogos!$F:$G,2,0),200),IFERROR(VLOOKUP(V931,Catalogos!$F:$G,2,0),200),IFERROR(VLOOKUP(W931,Catalogos!$F:$G,2,0),200)),Catalogos!$G$30:$H$57,2,0)</f>
        <v>#N/A</v>
      </c>
      <c r="O931" s="55" t="e">
        <f>VLOOKUP($F931,Catalogos!$A:$C,3,0)</f>
        <v>#N/A</v>
      </c>
      <c r="P931" s="14" t="e">
        <f t="shared" si="48"/>
        <v>#N/A</v>
      </c>
      <c r="Q931" s="20">
        <f t="shared" si="49"/>
        <v>0</v>
      </c>
      <c r="R931" s="20" t="e">
        <f t="shared" si="50"/>
        <v>#N/A</v>
      </c>
      <c r="S931" s="20" t="s">
        <v>194</v>
      </c>
      <c r="T931" s="67" t="e">
        <f>VLOOKUP($X931,Vector!$A:$I,6,0)</f>
        <v>#N/A</v>
      </c>
      <c r="U931" s="67" t="e">
        <f>VLOOKUP($X931,Vector!$A:$I,7,0)</f>
        <v>#N/A</v>
      </c>
      <c r="V931" s="67" t="e">
        <f>VLOOKUP($X931,Vector!$A:$I,8,0)</f>
        <v>#N/A</v>
      </c>
      <c r="W931" s="67" t="e">
        <f>VLOOKUP($X931,Vector!$A:$I,9,0)</f>
        <v>#N/A</v>
      </c>
      <c r="X931" s="13" t="str">
        <f t="shared" si="51"/>
        <v/>
      </c>
    </row>
    <row r="932" spans="10:24" x14ac:dyDescent="0.25">
      <c r="J932" s="59" t="e">
        <f>+VLOOKUP($X932,Vector!$A:$P,4,0)-$A932</f>
        <v>#N/A</v>
      </c>
      <c r="K932" s="59" t="e">
        <f>+VLOOKUP($X932,Vector!$A:$P,2,0)</f>
        <v>#N/A</v>
      </c>
      <c r="L932" s="59" t="e">
        <f>VLOOKUP(VLOOKUP($X932,Vector!$A:$P,5,0),Catalogos!K:L,2,0)</f>
        <v>#N/A</v>
      </c>
      <c r="M932" s="55" t="str">
        <f>IFERROR(VLOOKUP($F932,Catalogos!$A:$B,2,0),"VII")</f>
        <v>VII</v>
      </c>
      <c r="N932" s="58" t="e">
        <f>VLOOKUP(MIN(IFERROR(VLOOKUP(T932,Catalogos!$F:$G,2,0),200),IFERROR(VLOOKUP(U932,Catalogos!$F:$G,2,0),200),IFERROR(VLOOKUP(V932,Catalogos!$F:$G,2,0),200),IFERROR(VLOOKUP(W932,Catalogos!$F:$G,2,0),200)),Catalogos!$G$30:$H$57,2,0)</f>
        <v>#N/A</v>
      </c>
      <c r="O932" s="55" t="e">
        <f>VLOOKUP($F932,Catalogos!$A:$C,3,0)</f>
        <v>#N/A</v>
      </c>
      <c r="P932" s="14" t="e">
        <f t="shared" si="48"/>
        <v>#N/A</v>
      </c>
      <c r="Q932" s="20">
        <f t="shared" si="49"/>
        <v>0</v>
      </c>
      <c r="R932" s="20" t="e">
        <f t="shared" si="50"/>
        <v>#N/A</v>
      </c>
      <c r="S932" s="20" t="s">
        <v>194</v>
      </c>
      <c r="T932" s="67" t="e">
        <f>VLOOKUP($X932,Vector!$A:$I,6,0)</f>
        <v>#N/A</v>
      </c>
      <c r="U932" s="67" t="e">
        <f>VLOOKUP($X932,Vector!$A:$I,7,0)</f>
        <v>#N/A</v>
      </c>
      <c r="V932" s="67" t="e">
        <f>VLOOKUP($X932,Vector!$A:$I,8,0)</f>
        <v>#N/A</v>
      </c>
      <c r="W932" s="67" t="e">
        <f>VLOOKUP($X932,Vector!$A:$I,9,0)</f>
        <v>#N/A</v>
      </c>
      <c r="X932" s="13" t="str">
        <f t="shared" si="51"/>
        <v/>
      </c>
    </row>
    <row r="933" spans="10:24" x14ac:dyDescent="0.25">
      <c r="J933" s="59" t="e">
        <f>+VLOOKUP($X933,Vector!$A:$P,4,0)-$A933</f>
        <v>#N/A</v>
      </c>
      <c r="K933" s="59" t="e">
        <f>+VLOOKUP($X933,Vector!$A:$P,2,0)</f>
        <v>#N/A</v>
      </c>
      <c r="L933" s="59" t="e">
        <f>VLOOKUP(VLOOKUP($X933,Vector!$A:$P,5,0),Catalogos!K:L,2,0)</f>
        <v>#N/A</v>
      </c>
      <c r="M933" s="55" t="str">
        <f>IFERROR(VLOOKUP($F933,Catalogos!$A:$B,2,0),"VII")</f>
        <v>VII</v>
      </c>
      <c r="N933" s="58" t="e">
        <f>VLOOKUP(MIN(IFERROR(VLOOKUP(T933,Catalogos!$F:$G,2,0),200),IFERROR(VLOOKUP(U933,Catalogos!$F:$G,2,0),200),IFERROR(VLOOKUP(V933,Catalogos!$F:$G,2,0),200),IFERROR(VLOOKUP(W933,Catalogos!$F:$G,2,0),200)),Catalogos!$G$30:$H$57,2,0)</f>
        <v>#N/A</v>
      </c>
      <c r="O933" s="55" t="e">
        <f>VLOOKUP($F933,Catalogos!$A:$C,3,0)</f>
        <v>#N/A</v>
      </c>
      <c r="P933" s="14" t="e">
        <f t="shared" si="48"/>
        <v>#N/A</v>
      </c>
      <c r="Q933" s="20">
        <f t="shared" si="49"/>
        <v>0</v>
      </c>
      <c r="R933" s="20" t="e">
        <f t="shared" si="50"/>
        <v>#N/A</v>
      </c>
      <c r="S933" s="20" t="s">
        <v>194</v>
      </c>
      <c r="T933" s="67" t="e">
        <f>VLOOKUP($X933,Vector!$A:$I,6,0)</f>
        <v>#N/A</v>
      </c>
      <c r="U933" s="67" t="e">
        <f>VLOOKUP($X933,Vector!$A:$I,7,0)</f>
        <v>#N/A</v>
      </c>
      <c r="V933" s="67" t="e">
        <f>VLOOKUP($X933,Vector!$A:$I,8,0)</f>
        <v>#N/A</v>
      </c>
      <c r="W933" s="67" t="e">
        <f>VLOOKUP($X933,Vector!$A:$I,9,0)</f>
        <v>#N/A</v>
      </c>
      <c r="X933" s="13" t="str">
        <f t="shared" si="51"/>
        <v/>
      </c>
    </row>
    <row r="934" spans="10:24" x14ac:dyDescent="0.25">
      <c r="J934" s="59" t="e">
        <f>+VLOOKUP($X934,Vector!$A:$P,4,0)-$A934</f>
        <v>#N/A</v>
      </c>
      <c r="K934" s="59" t="e">
        <f>+VLOOKUP($X934,Vector!$A:$P,2,0)</f>
        <v>#N/A</v>
      </c>
      <c r="L934" s="59" t="e">
        <f>VLOOKUP(VLOOKUP($X934,Vector!$A:$P,5,0),Catalogos!K:L,2,0)</f>
        <v>#N/A</v>
      </c>
      <c r="M934" s="55" t="str">
        <f>IFERROR(VLOOKUP($F934,Catalogos!$A:$B,2,0),"VII")</f>
        <v>VII</v>
      </c>
      <c r="N934" s="58" t="e">
        <f>VLOOKUP(MIN(IFERROR(VLOOKUP(T934,Catalogos!$F:$G,2,0),200),IFERROR(VLOOKUP(U934,Catalogos!$F:$G,2,0),200),IFERROR(VLOOKUP(V934,Catalogos!$F:$G,2,0),200),IFERROR(VLOOKUP(W934,Catalogos!$F:$G,2,0),200)),Catalogos!$G$30:$H$57,2,0)</f>
        <v>#N/A</v>
      </c>
      <c r="O934" s="55" t="e">
        <f>VLOOKUP($F934,Catalogos!$A:$C,3,0)</f>
        <v>#N/A</v>
      </c>
      <c r="P934" s="14" t="e">
        <f t="shared" si="48"/>
        <v>#N/A</v>
      </c>
      <c r="Q934" s="20">
        <f t="shared" si="49"/>
        <v>0</v>
      </c>
      <c r="R934" s="20" t="e">
        <f t="shared" si="50"/>
        <v>#N/A</v>
      </c>
      <c r="S934" s="20" t="s">
        <v>194</v>
      </c>
      <c r="T934" s="67" t="e">
        <f>VLOOKUP($X934,Vector!$A:$I,6,0)</f>
        <v>#N/A</v>
      </c>
      <c r="U934" s="67" t="e">
        <f>VLOOKUP($X934,Vector!$A:$I,7,0)</f>
        <v>#N/A</v>
      </c>
      <c r="V934" s="67" t="e">
        <f>VLOOKUP($X934,Vector!$A:$I,8,0)</f>
        <v>#N/A</v>
      </c>
      <c r="W934" s="67" t="e">
        <f>VLOOKUP($X934,Vector!$A:$I,9,0)</f>
        <v>#N/A</v>
      </c>
      <c r="X934" s="13" t="str">
        <f t="shared" si="51"/>
        <v/>
      </c>
    </row>
    <row r="935" spans="10:24" x14ac:dyDescent="0.25">
      <c r="J935" s="59" t="e">
        <f>+VLOOKUP($X935,Vector!$A:$P,4,0)-$A935</f>
        <v>#N/A</v>
      </c>
      <c r="K935" s="59" t="e">
        <f>+VLOOKUP($X935,Vector!$A:$P,2,0)</f>
        <v>#N/A</v>
      </c>
      <c r="L935" s="59" t="e">
        <f>VLOOKUP(VLOOKUP($X935,Vector!$A:$P,5,0),Catalogos!K:L,2,0)</f>
        <v>#N/A</v>
      </c>
      <c r="M935" s="55" t="str">
        <f>IFERROR(VLOOKUP($F935,Catalogos!$A:$B,2,0),"VII")</f>
        <v>VII</v>
      </c>
      <c r="N935" s="58" t="e">
        <f>VLOOKUP(MIN(IFERROR(VLOOKUP(T935,Catalogos!$F:$G,2,0),200),IFERROR(VLOOKUP(U935,Catalogos!$F:$G,2,0),200),IFERROR(VLOOKUP(V935,Catalogos!$F:$G,2,0),200),IFERROR(VLOOKUP(W935,Catalogos!$F:$G,2,0),200)),Catalogos!$G$30:$H$57,2,0)</f>
        <v>#N/A</v>
      </c>
      <c r="O935" s="55" t="e">
        <f>VLOOKUP($F935,Catalogos!$A:$C,3,0)</f>
        <v>#N/A</v>
      </c>
      <c r="P935" s="14" t="e">
        <f t="shared" si="48"/>
        <v>#N/A</v>
      </c>
      <c r="Q935" s="20">
        <f t="shared" si="49"/>
        <v>0</v>
      </c>
      <c r="R935" s="20" t="e">
        <f t="shared" si="50"/>
        <v>#N/A</v>
      </c>
      <c r="S935" s="20" t="s">
        <v>194</v>
      </c>
      <c r="T935" s="67" t="e">
        <f>VLOOKUP($X935,Vector!$A:$I,6,0)</f>
        <v>#N/A</v>
      </c>
      <c r="U935" s="67" t="e">
        <f>VLOOKUP($X935,Vector!$A:$I,7,0)</f>
        <v>#N/A</v>
      </c>
      <c r="V935" s="67" t="e">
        <f>VLOOKUP($X935,Vector!$A:$I,8,0)</f>
        <v>#N/A</v>
      </c>
      <c r="W935" s="67" t="e">
        <f>VLOOKUP($X935,Vector!$A:$I,9,0)</f>
        <v>#N/A</v>
      </c>
      <c r="X935" s="13" t="str">
        <f t="shared" si="51"/>
        <v/>
      </c>
    </row>
    <row r="936" spans="10:24" x14ac:dyDescent="0.25">
      <c r="J936" s="59" t="e">
        <f>+VLOOKUP($X936,Vector!$A:$P,4,0)-$A936</f>
        <v>#N/A</v>
      </c>
      <c r="K936" s="59" t="e">
        <f>+VLOOKUP($X936,Vector!$A:$P,2,0)</f>
        <v>#N/A</v>
      </c>
      <c r="L936" s="59" t="e">
        <f>VLOOKUP(VLOOKUP($X936,Vector!$A:$P,5,0),Catalogos!K:L,2,0)</f>
        <v>#N/A</v>
      </c>
      <c r="M936" s="55" t="str">
        <f>IFERROR(VLOOKUP($F936,Catalogos!$A:$B,2,0),"VII")</f>
        <v>VII</v>
      </c>
      <c r="N936" s="58" t="e">
        <f>VLOOKUP(MIN(IFERROR(VLOOKUP(T936,Catalogos!$F:$G,2,0),200),IFERROR(VLOOKUP(U936,Catalogos!$F:$G,2,0),200),IFERROR(VLOOKUP(V936,Catalogos!$F:$G,2,0),200),IFERROR(VLOOKUP(W936,Catalogos!$F:$G,2,0),200)),Catalogos!$G$30:$H$57,2,0)</f>
        <v>#N/A</v>
      </c>
      <c r="O936" s="55" t="e">
        <f>VLOOKUP($F936,Catalogos!$A:$C,3,0)</f>
        <v>#N/A</v>
      </c>
      <c r="P936" s="14" t="e">
        <f t="shared" si="48"/>
        <v>#N/A</v>
      </c>
      <c r="Q936" s="20">
        <f t="shared" si="49"/>
        <v>0</v>
      </c>
      <c r="R936" s="20" t="e">
        <f t="shared" si="50"/>
        <v>#N/A</v>
      </c>
      <c r="S936" s="20" t="s">
        <v>194</v>
      </c>
      <c r="T936" s="67" t="e">
        <f>VLOOKUP($X936,Vector!$A:$I,6,0)</f>
        <v>#N/A</v>
      </c>
      <c r="U936" s="67" t="e">
        <f>VLOOKUP($X936,Vector!$A:$I,7,0)</f>
        <v>#N/A</v>
      </c>
      <c r="V936" s="67" t="e">
        <f>VLOOKUP($X936,Vector!$A:$I,8,0)</f>
        <v>#N/A</v>
      </c>
      <c r="W936" s="67" t="e">
        <f>VLOOKUP($X936,Vector!$A:$I,9,0)</f>
        <v>#N/A</v>
      </c>
      <c r="X936" s="13" t="str">
        <f t="shared" si="51"/>
        <v/>
      </c>
    </row>
    <row r="937" spans="10:24" x14ac:dyDescent="0.25">
      <c r="J937" s="59" t="e">
        <f>+VLOOKUP($X937,Vector!$A:$P,4,0)-$A937</f>
        <v>#N/A</v>
      </c>
      <c r="K937" s="59" t="e">
        <f>+VLOOKUP($X937,Vector!$A:$P,2,0)</f>
        <v>#N/A</v>
      </c>
      <c r="L937" s="59" t="e">
        <f>VLOOKUP(VLOOKUP($X937,Vector!$A:$P,5,0),Catalogos!K:L,2,0)</f>
        <v>#N/A</v>
      </c>
      <c r="M937" s="55" t="str">
        <f>IFERROR(VLOOKUP($F937,Catalogos!$A:$B,2,0),"VII")</f>
        <v>VII</v>
      </c>
      <c r="N937" s="58" t="e">
        <f>VLOOKUP(MIN(IFERROR(VLOOKUP(T937,Catalogos!$F:$G,2,0),200),IFERROR(VLOOKUP(U937,Catalogos!$F:$G,2,0),200),IFERROR(VLOOKUP(V937,Catalogos!$F:$G,2,0),200),IFERROR(VLOOKUP(W937,Catalogos!$F:$G,2,0),200)),Catalogos!$G$30:$H$57,2,0)</f>
        <v>#N/A</v>
      </c>
      <c r="O937" s="55" t="e">
        <f>VLOOKUP($F937,Catalogos!$A:$C,3,0)</f>
        <v>#N/A</v>
      </c>
      <c r="P937" s="14" t="e">
        <f t="shared" si="48"/>
        <v>#N/A</v>
      </c>
      <c r="Q937" s="20">
        <f t="shared" si="49"/>
        <v>0</v>
      </c>
      <c r="R937" s="20" t="e">
        <f t="shared" si="50"/>
        <v>#N/A</v>
      </c>
      <c r="S937" s="20" t="s">
        <v>194</v>
      </c>
      <c r="T937" s="67" t="e">
        <f>VLOOKUP($X937,Vector!$A:$I,6,0)</f>
        <v>#N/A</v>
      </c>
      <c r="U937" s="67" t="e">
        <f>VLOOKUP($X937,Vector!$A:$I,7,0)</f>
        <v>#N/A</v>
      </c>
      <c r="V937" s="67" t="e">
        <f>VLOOKUP($X937,Vector!$A:$I,8,0)</f>
        <v>#N/A</v>
      </c>
      <c r="W937" s="67" t="e">
        <f>VLOOKUP($X937,Vector!$A:$I,9,0)</f>
        <v>#N/A</v>
      </c>
      <c r="X937" s="13" t="str">
        <f t="shared" si="51"/>
        <v/>
      </c>
    </row>
    <row r="938" spans="10:24" x14ac:dyDescent="0.25">
      <c r="J938" s="59" t="e">
        <f>+VLOOKUP($X938,Vector!$A:$P,4,0)-$A938</f>
        <v>#N/A</v>
      </c>
      <c r="K938" s="59" t="e">
        <f>+VLOOKUP($X938,Vector!$A:$P,2,0)</f>
        <v>#N/A</v>
      </c>
      <c r="L938" s="59" t="e">
        <f>VLOOKUP(VLOOKUP($X938,Vector!$A:$P,5,0),Catalogos!K:L,2,0)</f>
        <v>#N/A</v>
      </c>
      <c r="M938" s="55" t="str">
        <f>IFERROR(VLOOKUP($F938,Catalogos!$A:$B,2,0),"VII")</f>
        <v>VII</v>
      </c>
      <c r="N938" s="58" t="e">
        <f>VLOOKUP(MIN(IFERROR(VLOOKUP(T938,Catalogos!$F:$G,2,0),200),IFERROR(VLOOKUP(U938,Catalogos!$F:$G,2,0),200),IFERROR(VLOOKUP(V938,Catalogos!$F:$G,2,0),200),IFERROR(VLOOKUP(W938,Catalogos!$F:$G,2,0),200)),Catalogos!$G$30:$H$57,2,0)</f>
        <v>#N/A</v>
      </c>
      <c r="O938" s="55" t="e">
        <f>VLOOKUP($F938,Catalogos!$A:$C,3,0)</f>
        <v>#N/A</v>
      </c>
      <c r="P938" s="14" t="e">
        <f t="shared" si="48"/>
        <v>#N/A</v>
      </c>
      <c r="Q938" s="20">
        <f t="shared" si="49"/>
        <v>0</v>
      </c>
      <c r="R938" s="20" t="e">
        <f t="shared" si="50"/>
        <v>#N/A</v>
      </c>
      <c r="S938" s="20" t="s">
        <v>194</v>
      </c>
      <c r="T938" s="67" t="e">
        <f>VLOOKUP($X938,Vector!$A:$I,6,0)</f>
        <v>#N/A</v>
      </c>
      <c r="U938" s="67" t="e">
        <f>VLOOKUP($X938,Vector!$A:$I,7,0)</f>
        <v>#N/A</v>
      </c>
      <c r="V938" s="67" t="e">
        <f>VLOOKUP($X938,Vector!$A:$I,8,0)</f>
        <v>#N/A</v>
      </c>
      <c r="W938" s="67" t="e">
        <f>VLOOKUP($X938,Vector!$A:$I,9,0)</f>
        <v>#N/A</v>
      </c>
      <c r="X938" s="13" t="str">
        <f t="shared" si="51"/>
        <v/>
      </c>
    </row>
    <row r="939" spans="10:24" x14ac:dyDescent="0.25">
      <c r="J939" s="59" t="e">
        <f>+VLOOKUP($X939,Vector!$A:$P,4,0)-$A939</f>
        <v>#N/A</v>
      </c>
      <c r="K939" s="59" t="e">
        <f>+VLOOKUP($X939,Vector!$A:$P,2,0)</f>
        <v>#N/A</v>
      </c>
      <c r="L939" s="59" t="e">
        <f>VLOOKUP(VLOOKUP($X939,Vector!$A:$P,5,0),Catalogos!K:L,2,0)</f>
        <v>#N/A</v>
      </c>
      <c r="M939" s="55" t="str">
        <f>IFERROR(VLOOKUP($F939,Catalogos!$A:$B,2,0),"VII")</f>
        <v>VII</v>
      </c>
      <c r="N939" s="58" t="e">
        <f>VLOOKUP(MIN(IFERROR(VLOOKUP(T939,Catalogos!$F:$G,2,0),200),IFERROR(VLOOKUP(U939,Catalogos!$F:$G,2,0),200),IFERROR(VLOOKUP(V939,Catalogos!$F:$G,2,0),200),IFERROR(VLOOKUP(W939,Catalogos!$F:$G,2,0),200)),Catalogos!$G$30:$H$57,2,0)</f>
        <v>#N/A</v>
      </c>
      <c r="O939" s="55" t="e">
        <f>VLOOKUP($F939,Catalogos!$A:$C,3,0)</f>
        <v>#N/A</v>
      </c>
      <c r="P939" s="14" t="e">
        <f t="shared" si="48"/>
        <v>#N/A</v>
      </c>
      <c r="Q939" s="20">
        <f t="shared" si="49"/>
        <v>0</v>
      </c>
      <c r="R939" s="20" t="e">
        <f t="shared" si="50"/>
        <v>#N/A</v>
      </c>
      <c r="S939" s="20" t="s">
        <v>194</v>
      </c>
      <c r="T939" s="67" t="e">
        <f>VLOOKUP($X939,Vector!$A:$I,6,0)</f>
        <v>#N/A</v>
      </c>
      <c r="U939" s="67" t="e">
        <f>VLOOKUP($X939,Vector!$A:$I,7,0)</f>
        <v>#N/A</v>
      </c>
      <c r="V939" s="67" t="e">
        <f>VLOOKUP($X939,Vector!$A:$I,8,0)</f>
        <v>#N/A</v>
      </c>
      <c r="W939" s="67" t="e">
        <f>VLOOKUP($X939,Vector!$A:$I,9,0)</f>
        <v>#N/A</v>
      </c>
      <c r="X939" s="13" t="str">
        <f t="shared" si="51"/>
        <v/>
      </c>
    </row>
    <row r="940" spans="10:24" x14ac:dyDescent="0.25">
      <c r="J940" s="59" t="e">
        <f>+VLOOKUP($X940,Vector!$A:$P,4,0)-$A940</f>
        <v>#N/A</v>
      </c>
      <c r="K940" s="59" t="e">
        <f>+VLOOKUP($X940,Vector!$A:$P,2,0)</f>
        <v>#N/A</v>
      </c>
      <c r="L940" s="59" t="e">
        <f>VLOOKUP(VLOOKUP($X940,Vector!$A:$P,5,0),Catalogos!K:L,2,0)</f>
        <v>#N/A</v>
      </c>
      <c r="M940" s="55" t="str">
        <f>IFERROR(VLOOKUP($F940,Catalogos!$A:$B,2,0),"VII")</f>
        <v>VII</v>
      </c>
      <c r="N940" s="58" t="e">
        <f>VLOOKUP(MIN(IFERROR(VLOOKUP(T940,Catalogos!$F:$G,2,0),200),IFERROR(VLOOKUP(U940,Catalogos!$F:$G,2,0),200),IFERROR(VLOOKUP(V940,Catalogos!$F:$G,2,0),200),IFERROR(VLOOKUP(W940,Catalogos!$F:$G,2,0),200)),Catalogos!$G$30:$H$57,2,0)</f>
        <v>#N/A</v>
      </c>
      <c r="O940" s="55" t="e">
        <f>VLOOKUP($F940,Catalogos!$A:$C,3,0)</f>
        <v>#N/A</v>
      </c>
      <c r="P940" s="14" t="e">
        <f t="shared" si="48"/>
        <v>#N/A</v>
      </c>
      <c r="Q940" s="20">
        <f t="shared" si="49"/>
        <v>0</v>
      </c>
      <c r="R940" s="20" t="e">
        <f t="shared" si="50"/>
        <v>#N/A</v>
      </c>
      <c r="S940" s="20" t="s">
        <v>194</v>
      </c>
      <c r="T940" s="67" t="e">
        <f>VLOOKUP($X940,Vector!$A:$I,6,0)</f>
        <v>#N/A</v>
      </c>
      <c r="U940" s="67" t="e">
        <f>VLOOKUP($X940,Vector!$A:$I,7,0)</f>
        <v>#N/A</v>
      </c>
      <c r="V940" s="67" t="e">
        <f>VLOOKUP($X940,Vector!$A:$I,8,0)</f>
        <v>#N/A</v>
      </c>
      <c r="W940" s="67" t="e">
        <f>VLOOKUP($X940,Vector!$A:$I,9,0)</f>
        <v>#N/A</v>
      </c>
      <c r="X940" s="13" t="str">
        <f t="shared" si="51"/>
        <v/>
      </c>
    </row>
    <row r="941" spans="10:24" x14ac:dyDescent="0.25">
      <c r="J941" s="59" t="e">
        <f>+VLOOKUP($X941,Vector!$A:$P,4,0)-$A941</f>
        <v>#N/A</v>
      </c>
      <c r="K941" s="59" t="e">
        <f>+VLOOKUP($X941,Vector!$A:$P,2,0)</f>
        <v>#N/A</v>
      </c>
      <c r="L941" s="59" t="e">
        <f>VLOOKUP(VLOOKUP($X941,Vector!$A:$P,5,0),Catalogos!K:L,2,0)</f>
        <v>#N/A</v>
      </c>
      <c r="M941" s="55" t="str">
        <f>IFERROR(VLOOKUP($F941,Catalogos!$A:$B,2,0),"VII")</f>
        <v>VII</v>
      </c>
      <c r="N941" s="58" t="e">
        <f>VLOOKUP(MIN(IFERROR(VLOOKUP(T941,Catalogos!$F:$G,2,0),200),IFERROR(VLOOKUP(U941,Catalogos!$F:$G,2,0),200),IFERROR(VLOOKUP(V941,Catalogos!$F:$G,2,0),200),IFERROR(VLOOKUP(W941,Catalogos!$F:$G,2,0),200)),Catalogos!$G$30:$H$57,2,0)</f>
        <v>#N/A</v>
      </c>
      <c r="O941" s="55" t="e">
        <f>VLOOKUP($F941,Catalogos!$A:$C,3,0)</f>
        <v>#N/A</v>
      </c>
      <c r="P941" s="14" t="e">
        <f t="shared" si="48"/>
        <v>#N/A</v>
      </c>
      <c r="Q941" s="20">
        <f t="shared" si="49"/>
        <v>0</v>
      </c>
      <c r="R941" s="20" t="e">
        <f t="shared" si="50"/>
        <v>#N/A</v>
      </c>
      <c r="S941" s="20" t="s">
        <v>194</v>
      </c>
      <c r="T941" s="67" t="e">
        <f>VLOOKUP($X941,Vector!$A:$I,6,0)</f>
        <v>#N/A</v>
      </c>
      <c r="U941" s="67" t="e">
        <f>VLOOKUP($X941,Vector!$A:$I,7,0)</f>
        <v>#N/A</v>
      </c>
      <c r="V941" s="67" t="e">
        <f>VLOOKUP($X941,Vector!$A:$I,8,0)</f>
        <v>#N/A</v>
      </c>
      <c r="W941" s="67" t="e">
        <f>VLOOKUP($X941,Vector!$A:$I,9,0)</f>
        <v>#N/A</v>
      </c>
      <c r="X941" s="13" t="str">
        <f t="shared" si="51"/>
        <v/>
      </c>
    </row>
    <row r="942" spans="10:24" x14ac:dyDescent="0.25">
      <c r="J942" s="59" t="e">
        <f>+VLOOKUP($X942,Vector!$A:$P,4,0)-$A942</f>
        <v>#N/A</v>
      </c>
      <c r="K942" s="59" t="e">
        <f>+VLOOKUP($X942,Vector!$A:$P,2,0)</f>
        <v>#N/A</v>
      </c>
      <c r="L942" s="59" t="e">
        <f>VLOOKUP(VLOOKUP($X942,Vector!$A:$P,5,0),Catalogos!K:L,2,0)</f>
        <v>#N/A</v>
      </c>
      <c r="M942" s="55" t="str">
        <f>IFERROR(VLOOKUP($F942,Catalogos!$A:$B,2,0),"VII")</f>
        <v>VII</v>
      </c>
      <c r="N942" s="58" t="e">
        <f>VLOOKUP(MIN(IFERROR(VLOOKUP(T942,Catalogos!$F:$G,2,0),200),IFERROR(VLOOKUP(U942,Catalogos!$F:$G,2,0),200),IFERROR(VLOOKUP(V942,Catalogos!$F:$G,2,0),200),IFERROR(VLOOKUP(W942,Catalogos!$F:$G,2,0),200)),Catalogos!$G$30:$H$57,2,0)</f>
        <v>#N/A</v>
      </c>
      <c r="O942" s="55" t="e">
        <f>VLOOKUP($F942,Catalogos!$A:$C,3,0)</f>
        <v>#N/A</v>
      </c>
      <c r="P942" s="14" t="e">
        <f t="shared" si="48"/>
        <v>#N/A</v>
      </c>
      <c r="Q942" s="20">
        <f t="shared" si="49"/>
        <v>0</v>
      </c>
      <c r="R942" s="20" t="e">
        <f t="shared" si="50"/>
        <v>#N/A</v>
      </c>
      <c r="S942" s="20" t="s">
        <v>194</v>
      </c>
      <c r="T942" s="67" t="e">
        <f>VLOOKUP($X942,Vector!$A:$I,6,0)</f>
        <v>#N/A</v>
      </c>
      <c r="U942" s="67" t="e">
        <f>VLOOKUP($X942,Vector!$A:$I,7,0)</f>
        <v>#N/A</v>
      </c>
      <c r="V942" s="67" t="e">
        <f>VLOOKUP($X942,Vector!$A:$I,8,0)</f>
        <v>#N/A</v>
      </c>
      <c r="W942" s="67" t="e">
        <f>VLOOKUP($X942,Vector!$A:$I,9,0)</f>
        <v>#N/A</v>
      </c>
      <c r="X942" s="13" t="str">
        <f t="shared" si="51"/>
        <v/>
      </c>
    </row>
    <row r="943" spans="10:24" x14ac:dyDescent="0.25">
      <c r="J943" s="59" t="e">
        <f>+VLOOKUP($X943,Vector!$A:$P,4,0)-$A943</f>
        <v>#N/A</v>
      </c>
      <c r="K943" s="59" t="e">
        <f>+VLOOKUP($X943,Vector!$A:$P,2,0)</f>
        <v>#N/A</v>
      </c>
      <c r="L943" s="59" t="e">
        <f>VLOOKUP(VLOOKUP($X943,Vector!$A:$P,5,0),Catalogos!K:L,2,0)</f>
        <v>#N/A</v>
      </c>
      <c r="M943" s="55" t="str">
        <f>IFERROR(VLOOKUP($F943,Catalogos!$A:$B,2,0),"VII")</f>
        <v>VII</v>
      </c>
      <c r="N943" s="58" t="e">
        <f>VLOOKUP(MIN(IFERROR(VLOOKUP(T943,Catalogos!$F:$G,2,0),200),IFERROR(VLOOKUP(U943,Catalogos!$F:$G,2,0),200),IFERROR(VLOOKUP(V943,Catalogos!$F:$G,2,0),200),IFERROR(VLOOKUP(W943,Catalogos!$F:$G,2,0),200)),Catalogos!$G$30:$H$57,2,0)</f>
        <v>#N/A</v>
      </c>
      <c r="O943" s="55" t="e">
        <f>VLOOKUP($F943,Catalogos!$A:$C,3,0)</f>
        <v>#N/A</v>
      </c>
      <c r="P943" s="14" t="e">
        <f t="shared" ref="P943:P997" si="52">+K943*D943</f>
        <v>#N/A</v>
      </c>
      <c r="Q943" s="20">
        <f t="shared" ref="Q943:Q997" si="53">+H943-A943</f>
        <v>0</v>
      </c>
      <c r="R943" s="20" t="e">
        <f t="shared" ref="R943:R997" si="54">+J943-A943</f>
        <v>#N/A</v>
      </c>
      <c r="S943" s="20" t="s">
        <v>194</v>
      </c>
      <c r="T943" s="67" t="e">
        <f>VLOOKUP($X943,Vector!$A:$I,6,0)</f>
        <v>#N/A</v>
      </c>
      <c r="U943" s="67" t="e">
        <f>VLOOKUP($X943,Vector!$A:$I,7,0)</f>
        <v>#N/A</v>
      </c>
      <c r="V943" s="67" t="e">
        <f>VLOOKUP($X943,Vector!$A:$I,8,0)</f>
        <v>#N/A</v>
      </c>
      <c r="W943" s="67" t="e">
        <f>VLOOKUP($X943,Vector!$A:$I,9,0)</f>
        <v>#N/A</v>
      </c>
      <c r="X943" s="13" t="str">
        <f t="shared" ref="X943:X997" si="55">E943&amp;F943&amp;G943</f>
        <v/>
      </c>
    </row>
    <row r="944" spans="10:24" x14ac:dyDescent="0.25">
      <c r="J944" s="59" t="e">
        <f>+VLOOKUP($X944,Vector!$A:$P,4,0)-$A944</f>
        <v>#N/A</v>
      </c>
      <c r="K944" s="59" t="e">
        <f>+VLOOKUP($X944,Vector!$A:$P,2,0)</f>
        <v>#N/A</v>
      </c>
      <c r="L944" s="59" t="e">
        <f>VLOOKUP(VLOOKUP($X944,Vector!$A:$P,5,0),Catalogos!K:L,2,0)</f>
        <v>#N/A</v>
      </c>
      <c r="M944" s="55" t="str">
        <f>IFERROR(VLOOKUP($F944,Catalogos!$A:$B,2,0),"VII")</f>
        <v>VII</v>
      </c>
      <c r="N944" s="58" t="e">
        <f>VLOOKUP(MIN(IFERROR(VLOOKUP(T944,Catalogos!$F:$G,2,0),200),IFERROR(VLOOKUP(U944,Catalogos!$F:$G,2,0),200),IFERROR(VLOOKUP(V944,Catalogos!$F:$G,2,0),200),IFERROR(VLOOKUP(W944,Catalogos!$F:$G,2,0),200)),Catalogos!$G$30:$H$57,2,0)</f>
        <v>#N/A</v>
      </c>
      <c r="O944" s="55" t="e">
        <f>VLOOKUP($F944,Catalogos!$A:$C,3,0)</f>
        <v>#N/A</v>
      </c>
      <c r="P944" s="14" t="e">
        <f t="shared" si="52"/>
        <v>#N/A</v>
      </c>
      <c r="Q944" s="20">
        <f t="shared" si="53"/>
        <v>0</v>
      </c>
      <c r="R944" s="20" t="e">
        <f t="shared" si="54"/>
        <v>#N/A</v>
      </c>
      <c r="S944" s="20" t="s">
        <v>194</v>
      </c>
      <c r="T944" s="67" t="e">
        <f>VLOOKUP($X944,Vector!$A:$I,6,0)</f>
        <v>#N/A</v>
      </c>
      <c r="U944" s="67" t="e">
        <f>VLOOKUP($X944,Vector!$A:$I,7,0)</f>
        <v>#N/A</v>
      </c>
      <c r="V944" s="67" t="e">
        <f>VLOOKUP($X944,Vector!$A:$I,8,0)</f>
        <v>#N/A</v>
      </c>
      <c r="W944" s="67" t="e">
        <f>VLOOKUP($X944,Vector!$A:$I,9,0)</f>
        <v>#N/A</v>
      </c>
      <c r="X944" s="13" t="str">
        <f t="shared" si="55"/>
        <v/>
      </c>
    </row>
    <row r="945" spans="10:24" x14ac:dyDescent="0.25">
      <c r="J945" s="59" t="e">
        <f>+VLOOKUP($X945,Vector!$A:$P,4,0)-$A945</f>
        <v>#N/A</v>
      </c>
      <c r="K945" s="59" t="e">
        <f>+VLOOKUP($X945,Vector!$A:$P,2,0)</f>
        <v>#N/A</v>
      </c>
      <c r="L945" s="59" t="e">
        <f>VLOOKUP(VLOOKUP($X945,Vector!$A:$P,5,0),Catalogos!K:L,2,0)</f>
        <v>#N/A</v>
      </c>
      <c r="M945" s="55" t="str">
        <f>IFERROR(VLOOKUP($F945,Catalogos!$A:$B,2,0),"VII")</f>
        <v>VII</v>
      </c>
      <c r="N945" s="58" t="e">
        <f>VLOOKUP(MIN(IFERROR(VLOOKUP(T945,Catalogos!$F:$G,2,0),200),IFERROR(VLOOKUP(U945,Catalogos!$F:$G,2,0),200),IFERROR(VLOOKUP(V945,Catalogos!$F:$G,2,0),200),IFERROR(VLOOKUP(W945,Catalogos!$F:$G,2,0),200)),Catalogos!$G$30:$H$57,2,0)</f>
        <v>#N/A</v>
      </c>
      <c r="O945" s="55" t="e">
        <f>VLOOKUP($F945,Catalogos!$A:$C,3,0)</f>
        <v>#N/A</v>
      </c>
      <c r="P945" s="14" t="e">
        <f t="shared" si="52"/>
        <v>#N/A</v>
      </c>
      <c r="Q945" s="20">
        <f t="shared" si="53"/>
        <v>0</v>
      </c>
      <c r="R945" s="20" t="e">
        <f t="shared" si="54"/>
        <v>#N/A</v>
      </c>
      <c r="S945" s="20" t="s">
        <v>194</v>
      </c>
      <c r="T945" s="67" t="e">
        <f>VLOOKUP($X945,Vector!$A:$I,6,0)</f>
        <v>#N/A</v>
      </c>
      <c r="U945" s="67" t="e">
        <f>VLOOKUP($X945,Vector!$A:$I,7,0)</f>
        <v>#N/A</v>
      </c>
      <c r="V945" s="67" t="e">
        <f>VLOOKUP($X945,Vector!$A:$I,8,0)</f>
        <v>#N/A</v>
      </c>
      <c r="W945" s="67" t="e">
        <f>VLOOKUP($X945,Vector!$A:$I,9,0)</f>
        <v>#N/A</v>
      </c>
      <c r="X945" s="13" t="str">
        <f t="shared" si="55"/>
        <v/>
      </c>
    </row>
    <row r="946" spans="10:24" x14ac:dyDescent="0.25">
      <c r="J946" s="59" t="e">
        <f>+VLOOKUP($X946,Vector!$A:$P,4,0)-$A946</f>
        <v>#N/A</v>
      </c>
      <c r="K946" s="59" t="e">
        <f>+VLOOKUP($X946,Vector!$A:$P,2,0)</f>
        <v>#N/A</v>
      </c>
      <c r="L946" s="59" t="e">
        <f>VLOOKUP(VLOOKUP($X946,Vector!$A:$P,5,0),Catalogos!K:L,2,0)</f>
        <v>#N/A</v>
      </c>
      <c r="M946" s="55" t="str">
        <f>IFERROR(VLOOKUP($F946,Catalogos!$A:$B,2,0),"VII")</f>
        <v>VII</v>
      </c>
      <c r="N946" s="58" t="e">
        <f>VLOOKUP(MIN(IFERROR(VLOOKUP(T946,Catalogos!$F:$G,2,0),200),IFERROR(VLOOKUP(U946,Catalogos!$F:$G,2,0),200),IFERROR(VLOOKUP(V946,Catalogos!$F:$G,2,0),200),IFERROR(VLOOKUP(W946,Catalogos!$F:$G,2,0),200)),Catalogos!$G$30:$H$57,2,0)</f>
        <v>#N/A</v>
      </c>
      <c r="O946" s="55" t="e">
        <f>VLOOKUP($F946,Catalogos!$A:$C,3,0)</f>
        <v>#N/A</v>
      </c>
      <c r="P946" s="14" t="e">
        <f t="shared" si="52"/>
        <v>#N/A</v>
      </c>
      <c r="Q946" s="20">
        <f t="shared" si="53"/>
        <v>0</v>
      </c>
      <c r="R946" s="20" t="e">
        <f t="shared" si="54"/>
        <v>#N/A</v>
      </c>
      <c r="S946" s="20" t="s">
        <v>194</v>
      </c>
      <c r="T946" s="67" t="e">
        <f>VLOOKUP($X946,Vector!$A:$I,6,0)</f>
        <v>#N/A</v>
      </c>
      <c r="U946" s="67" t="e">
        <f>VLOOKUP($X946,Vector!$A:$I,7,0)</f>
        <v>#N/A</v>
      </c>
      <c r="V946" s="67" t="e">
        <f>VLOOKUP($X946,Vector!$A:$I,8,0)</f>
        <v>#N/A</v>
      </c>
      <c r="W946" s="67" t="e">
        <f>VLOOKUP($X946,Vector!$A:$I,9,0)</f>
        <v>#N/A</v>
      </c>
      <c r="X946" s="13" t="str">
        <f t="shared" si="55"/>
        <v/>
      </c>
    </row>
    <row r="947" spans="10:24" x14ac:dyDescent="0.25">
      <c r="J947" s="59" t="e">
        <f>+VLOOKUP($X947,Vector!$A:$P,4,0)-$A947</f>
        <v>#N/A</v>
      </c>
      <c r="K947" s="59" t="e">
        <f>+VLOOKUP($X947,Vector!$A:$P,2,0)</f>
        <v>#N/A</v>
      </c>
      <c r="L947" s="59" t="e">
        <f>VLOOKUP(VLOOKUP($X947,Vector!$A:$P,5,0),Catalogos!K:L,2,0)</f>
        <v>#N/A</v>
      </c>
      <c r="M947" s="55" t="str">
        <f>IFERROR(VLOOKUP($F947,Catalogos!$A:$B,2,0),"VII")</f>
        <v>VII</v>
      </c>
      <c r="N947" s="58" t="e">
        <f>VLOOKUP(MIN(IFERROR(VLOOKUP(T947,Catalogos!$F:$G,2,0),200),IFERROR(VLOOKUP(U947,Catalogos!$F:$G,2,0),200),IFERROR(VLOOKUP(V947,Catalogos!$F:$G,2,0),200),IFERROR(VLOOKUP(W947,Catalogos!$F:$G,2,0),200)),Catalogos!$G$30:$H$57,2,0)</f>
        <v>#N/A</v>
      </c>
      <c r="O947" s="55" t="e">
        <f>VLOOKUP($F947,Catalogos!$A:$C,3,0)</f>
        <v>#N/A</v>
      </c>
      <c r="P947" s="14" t="e">
        <f t="shared" si="52"/>
        <v>#N/A</v>
      </c>
      <c r="Q947" s="20">
        <f t="shared" si="53"/>
        <v>0</v>
      </c>
      <c r="R947" s="20" t="e">
        <f t="shared" si="54"/>
        <v>#N/A</v>
      </c>
      <c r="S947" s="20" t="s">
        <v>194</v>
      </c>
      <c r="T947" s="67" t="e">
        <f>VLOOKUP($X947,Vector!$A:$I,6,0)</f>
        <v>#N/A</v>
      </c>
      <c r="U947" s="67" t="e">
        <f>VLOOKUP($X947,Vector!$A:$I,7,0)</f>
        <v>#N/A</v>
      </c>
      <c r="V947" s="67" t="e">
        <f>VLOOKUP($X947,Vector!$A:$I,8,0)</f>
        <v>#N/A</v>
      </c>
      <c r="W947" s="67" t="e">
        <f>VLOOKUP($X947,Vector!$A:$I,9,0)</f>
        <v>#N/A</v>
      </c>
      <c r="X947" s="13" t="str">
        <f t="shared" si="55"/>
        <v/>
      </c>
    </row>
    <row r="948" spans="10:24" x14ac:dyDescent="0.25">
      <c r="J948" s="59" t="e">
        <f>+VLOOKUP($X948,Vector!$A:$P,4,0)-$A948</f>
        <v>#N/A</v>
      </c>
      <c r="K948" s="59" t="e">
        <f>+VLOOKUP($X948,Vector!$A:$P,2,0)</f>
        <v>#N/A</v>
      </c>
      <c r="L948" s="59" t="e">
        <f>VLOOKUP(VLOOKUP($X948,Vector!$A:$P,5,0),Catalogos!K:L,2,0)</f>
        <v>#N/A</v>
      </c>
      <c r="M948" s="55" t="str">
        <f>IFERROR(VLOOKUP($F948,Catalogos!$A:$B,2,0),"VII")</f>
        <v>VII</v>
      </c>
      <c r="N948" s="58" t="e">
        <f>VLOOKUP(MIN(IFERROR(VLOOKUP(T948,Catalogos!$F:$G,2,0),200),IFERROR(VLOOKUP(U948,Catalogos!$F:$G,2,0),200),IFERROR(VLOOKUP(V948,Catalogos!$F:$G,2,0),200),IFERROR(VLOOKUP(W948,Catalogos!$F:$G,2,0),200)),Catalogos!$G$30:$H$57,2,0)</f>
        <v>#N/A</v>
      </c>
      <c r="O948" s="55" t="e">
        <f>VLOOKUP($F948,Catalogos!$A:$C,3,0)</f>
        <v>#N/A</v>
      </c>
      <c r="P948" s="14" t="e">
        <f t="shared" si="52"/>
        <v>#N/A</v>
      </c>
      <c r="Q948" s="20">
        <f t="shared" si="53"/>
        <v>0</v>
      </c>
      <c r="R948" s="20" t="e">
        <f t="shared" si="54"/>
        <v>#N/A</v>
      </c>
      <c r="S948" s="20" t="s">
        <v>194</v>
      </c>
      <c r="T948" s="67" t="e">
        <f>VLOOKUP($X948,Vector!$A:$I,6,0)</f>
        <v>#N/A</v>
      </c>
      <c r="U948" s="67" t="e">
        <f>VLOOKUP($X948,Vector!$A:$I,7,0)</f>
        <v>#N/A</v>
      </c>
      <c r="V948" s="67" t="e">
        <f>VLOOKUP($X948,Vector!$A:$I,8,0)</f>
        <v>#N/A</v>
      </c>
      <c r="W948" s="67" t="e">
        <f>VLOOKUP($X948,Vector!$A:$I,9,0)</f>
        <v>#N/A</v>
      </c>
      <c r="X948" s="13" t="str">
        <f t="shared" si="55"/>
        <v/>
      </c>
    </row>
    <row r="949" spans="10:24" x14ac:dyDescent="0.25">
      <c r="J949" s="59" t="e">
        <f>+VLOOKUP($X949,Vector!$A:$P,4,0)-$A949</f>
        <v>#N/A</v>
      </c>
      <c r="K949" s="59" t="e">
        <f>+VLOOKUP($X949,Vector!$A:$P,2,0)</f>
        <v>#N/A</v>
      </c>
      <c r="L949" s="59" t="e">
        <f>VLOOKUP(VLOOKUP($X949,Vector!$A:$P,5,0),Catalogos!K:L,2,0)</f>
        <v>#N/A</v>
      </c>
      <c r="M949" s="55" t="str">
        <f>IFERROR(VLOOKUP($F949,Catalogos!$A:$B,2,0),"VII")</f>
        <v>VII</v>
      </c>
      <c r="N949" s="58" t="e">
        <f>VLOOKUP(MIN(IFERROR(VLOOKUP(T949,Catalogos!$F:$G,2,0),200),IFERROR(VLOOKUP(U949,Catalogos!$F:$G,2,0),200),IFERROR(VLOOKUP(V949,Catalogos!$F:$G,2,0),200),IFERROR(VLOOKUP(W949,Catalogos!$F:$G,2,0),200)),Catalogos!$G$30:$H$57,2,0)</f>
        <v>#N/A</v>
      </c>
      <c r="O949" s="55" t="e">
        <f>VLOOKUP($F949,Catalogos!$A:$C,3,0)</f>
        <v>#N/A</v>
      </c>
      <c r="P949" s="14" t="e">
        <f t="shared" si="52"/>
        <v>#N/A</v>
      </c>
      <c r="Q949" s="20">
        <f t="shared" si="53"/>
        <v>0</v>
      </c>
      <c r="R949" s="20" t="e">
        <f t="shared" si="54"/>
        <v>#N/A</v>
      </c>
      <c r="S949" s="20" t="s">
        <v>194</v>
      </c>
      <c r="T949" s="67" t="e">
        <f>VLOOKUP($X949,Vector!$A:$I,6,0)</f>
        <v>#N/A</v>
      </c>
      <c r="U949" s="67" t="e">
        <f>VLOOKUP($X949,Vector!$A:$I,7,0)</f>
        <v>#N/A</v>
      </c>
      <c r="V949" s="67" t="e">
        <f>VLOOKUP($X949,Vector!$A:$I,8,0)</f>
        <v>#N/A</v>
      </c>
      <c r="W949" s="67" t="e">
        <f>VLOOKUP($X949,Vector!$A:$I,9,0)</f>
        <v>#N/A</v>
      </c>
      <c r="X949" s="13" t="str">
        <f t="shared" si="55"/>
        <v/>
      </c>
    </row>
    <row r="950" spans="10:24" x14ac:dyDescent="0.25">
      <c r="J950" s="59" t="e">
        <f>+VLOOKUP($X950,Vector!$A:$P,4,0)-$A950</f>
        <v>#N/A</v>
      </c>
      <c r="K950" s="59" t="e">
        <f>+VLOOKUP($X950,Vector!$A:$P,2,0)</f>
        <v>#N/A</v>
      </c>
      <c r="L950" s="59" t="e">
        <f>VLOOKUP(VLOOKUP($X950,Vector!$A:$P,5,0),Catalogos!K:L,2,0)</f>
        <v>#N/A</v>
      </c>
      <c r="M950" s="55" t="str">
        <f>IFERROR(VLOOKUP($F950,Catalogos!$A:$B,2,0),"VII")</f>
        <v>VII</v>
      </c>
      <c r="N950" s="58" t="e">
        <f>VLOOKUP(MIN(IFERROR(VLOOKUP(T950,Catalogos!$F:$G,2,0),200),IFERROR(VLOOKUP(U950,Catalogos!$F:$G,2,0),200),IFERROR(VLOOKUP(V950,Catalogos!$F:$G,2,0),200),IFERROR(VLOOKUP(W950,Catalogos!$F:$G,2,0),200)),Catalogos!$G$30:$H$57,2,0)</f>
        <v>#N/A</v>
      </c>
      <c r="O950" s="55" t="e">
        <f>VLOOKUP($F950,Catalogos!$A:$C,3,0)</f>
        <v>#N/A</v>
      </c>
      <c r="P950" s="14" t="e">
        <f t="shared" si="52"/>
        <v>#N/A</v>
      </c>
      <c r="Q950" s="20">
        <f t="shared" si="53"/>
        <v>0</v>
      </c>
      <c r="R950" s="20" t="e">
        <f t="shared" si="54"/>
        <v>#N/A</v>
      </c>
      <c r="S950" s="20" t="s">
        <v>194</v>
      </c>
      <c r="T950" s="67" t="e">
        <f>VLOOKUP($X950,Vector!$A:$I,6,0)</f>
        <v>#N/A</v>
      </c>
      <c r="U950" s="67" t="e">
        <f>VLOOKUP($X950,Vector!$A:$I,7,0)</f>
        <v>#N/A</v>
      </c>
      <c r="V950" s="67" t="e">
        <f>VLOOKUP($X950,Vector!$A:$I,8,0)</f>
        <v>#N/A</v>
      </c>
      <c r="W950" s="67" t="e">
        <f>VLOOKUP($X950,Vector!$A:$I,9,0)</f>
        <v>#N/A</v>
      </c>
      <c r="X950" s="13" t="str">
        <f t="shared" si="55"/>
        <v/>
      </c>
    </row>
    <row r="951" spans="10:24" x14ac:dyDescent="0.25">
      <c r="J951" s="59" t="e">
        <f>+VLOOKUP($X951,Vector!$A:$P,4,0)-$A951</f>
        <v>#N/A</v>
      </c>
      <c r="K951" s="59" t="e">
        <f>+VLOOKUP($X951,Vector!$A:$P,2,0)</f>
        <v>#N/A</v>
      </c>
      <c r="L951" s="59" t="e">
        <f>VLOOKUP(VLOOKUP($X951,Vector!$A:$P,5,0),Catalogos!K:L,2,0)</f>
        <v>#N/A</v>
      </c>
      <c r="M951" s="55" t="str">
        <f>IFERROR(VLOOKUP($F951,Catalogos!$A:$B,2,0),"VII")</f>
        <v>VII</v>
      </c>
      <c r="N951" s="58" t="e">
        <f>VLOOKUP(MIN(IFERROR(VLOOKUP(T951,Catalogos!$F:$G,2,0),200),IFERROR(VLOOKUP(U951,Catalogos!$F:$G,2,0),200),IFERROR(VLOOKUP(V951,Catalogos!$F:$G,2,0),200),IFERROR(VLOOKUP(W951,Catalogos!$F:$G,2,0),200)),Catalogos!$G$30:$H$57,2,0)</f>
        <v>#N/A</v>
      </c>
      <c r="O951" s="55" t="e">
        <f>VLOOKUP($F951,Catalogos!$A:$C,3,0)</f>
        <v>#N/A</v>
      </c>
      <c r="P951" s="14" t="e">
        <f t="shared" si="52"/>
        <v>#N/A</v>
      </c>
      <c r="Q951" s="20">
        <f t="shared" si="53"/>
        <v>0</v>
      </c>
      <c r="R951" s="20" t="e">
        <f t="shared" si="54"/>
        <v>#N/A</v>
      </c>
      <c r="S951" s="20" t="s">
        <v>194</v>
      </c>
      <c r="T951" s="67" t="e">
        <f>VLOOKUP($X951,Vector!$A:$I,6,0)</f>
        <v>#N/A</v>
      </c>
      <c r="U951" s="67" t="e">
        <f>VLOOKUP($X951,Vector!$A:$I,7,0)</f>
        <v>#N/A</v>
      </c>
      <c r="V951" s="67" t="e">
        <f>VLOOKUP($X951,Vector!$A:$I,8,0)</f>
        <v>#N/A</v>
      </c>
      <c r="W951" s="67" t="e">
        <f>VLOOKUP($X951,Vector!$A:$I,9,0)</f>
        <v>#N/A</v>
      </c>
      <c r="X951" s="13" t="str">
        <f t="shared" si="55"/>
        <v/>
      </c>
    </row>
    <row r="952" spans="10:24" x14ac:dyDescent="0.25">
      <c r="J952" s="59" t="e">
        <f>+VLOOKUP($X952,Vector!$A:$P,4,0)-$A952</f>
        <v>#N/A</v>
      </c>
      <c r="K952" s="59" t="e">
        <f>+VLOOKUP($X952,Vector!$A:$P,2,0)</f>
        <v>#N/A</v>
      </c>
      <c r="L952" s="59" t="e">
        <f>VLOOKUP(VLOOKUP($X952,Vector!$A:$P,5,0),Catalogos!K:L,2,0)</f>
        <v>#N/A</v>
      </c>
      <c r="M952" s="55" t="str">
        <f>IFERROR(VLOOKUP($F952,Catalogos!$A:$B,2,0),"VII")</f>
        <v>VII</v>
      </c>
      <c r="N952" s="58" t="e">
        <f>VLOOKUP(MIN(IFERROR(VLOOKUP(T952,Catalogos!$F:$G,2,0),200),IFERROR(VLOOKUP(U952,Catalogos!$F:$G,2,0),200),IFERROR(VLOOKUP(V952,Catalogos!$F:$G,2,0),200),IFERROR(VLOOKUP(W952,Catalogos!$F:$G,2,0),200)),Catalogos!$G$30:$H$57,2,0)</f>
        <v>#N/A</v>
      </c>
      <c r="O952" s="55" t="e">
        <f>VLOOKUP($F952,Catalogos!$A:$C,3,0)</f>
        <v>#N/A</v>
      </c>
      <c r="P952" s="14" t="e">
        <f t="shared" si="52"/>
        <v>#N/A</v>
      </c>
      <c r="Q952" s="20">
        <f t="shared" si="53"/>
        <v>0</v>
      </c>
      <c r="R952" s="20" t="e">
        <f t="shared" si="54"/>
        <v>#N/A</v>
      </c>
      <c r="S952" s="20" t="s">
        <v>194</v>
      </c>
      <c r="T952" s="67" t="e">
        <f>VLOOKUP($X952,Vector!$A:$I,6,0)</f>
        <v>#N/A</v>
      </c>
      <c r="U952" s="67" t="e">
        <f>VLOOKUP($X952,Vector!$A:$I,7,0)</f>
        <v>#N/A</v>
      </c>
      <c r="V952" s="67" t="e">
        <f>VLOOKUP($X952,Vector!$A:$I,8,0)</f>
        <v>#N/A</v>
      </c>
      <c r="W952" s="67" t="e">
        <f>VLOOKUP($X952,Vector!$A:$I,9,0)</f>
        <v>#N/A</v>
      </c>
      <c r="X952" s="13" t="str">
        <f t="shared" si="55"/>
        <v/>
      </c>
    </row>
    <row r="953" spans="10:24" x14ac:dyDescent="0.25">
      <c r="J953" s="59" t="e">
        <f>+VLOOKUP($X953,Vector!$A:$P,4,0)-$A953</f>
        <v>#N/A</v>
      </c>
      <c r="K953" s="59" t="e">
        <f>+VLOOKUP($X953,Vector!$A:$P,2,0)</f>
        <v>#N/A</v>
      </c>
      <c r="L953" s="59" t="e">
        <f>VLOOKUP(VLOOKUP($X953,Vector!$A:$P,5,0),Catalogos!K:L,2,0)</f>
        <v>#N/A</v>
      </c>
      <c r="M953" s="55" t="str">
        <f>IFERROR(VLOOKUP($F953,Catalogos!$A:$B,2,0),"VII")</f>
        <v>VII</v>
      </c>
      <c r="N953" s="58" t="e">
        <f>VLOOKUP(MIN(IFERROR(VLOOKUP(T953,Catalogos!$F:$G,2,0),200),IFERROR(VLOOKUP(U953,Catalogos!$F:$G,2,0),200),IFERROR(VLOOKUP(V953,Catalogos!$F:$G,2,0),200),IFERROR(VLOOKUP(W953,Catalogos!$F:$G,2,0),200)),Catalogos!$G$30:$H$57,2,0)</f>
        <v>#N/A</v>
      </c>
      <c r="O953" s="55" t="e">
        <f>VLOOKUP($F953,Catalogos!$A:$C,3,0)</f>
        <v>#N/A</v>
      </c>
      <c r="P953" s="14" t="e">
        <f t="shared" si="52"/>
        <v>#N/A</v>
      </c>
      <c r="Q953" s="20">
        <f t="shared" si="53"/>
        <v>0</v>
      </c>
      <c r="R953" s="20" t="e">
        <f t="shared" si="54"/>
        <v>#N/A</v>
      </c>
      <c r="S953" s="20" t="s">
        <v>194</v>
      </c>
      <c r="T953" s="67" t="e">
        <f>VLOOKUP($X953,Vector!$A:$I,6,0)</f>
        <v>#N/A</v>
      </c>
      <c r="U953" s="67" t="e">
        <f>VLOOKUP($X953,Vector!$A:$I,7,0)</f>
        <v>#N/A</v>
      </c>
      <c r="V953" s="67" t="e">
        <f>VLOOKUP($X953,Vector!$A:$I,8,0)</f>
        <v>#N/A</v>
      </c>
      <c r="W953" s="67" t="e">
        <f>VLOOKUP($X953,Vector!$A:$I,9,0)</f>
        <v>#N/A</v>
      </c>
      <c r="X953" s="13" t="str">
        <f t="shared" si="55"/>
        <v/>
      </c>
    </row>
    <row r="954" spans="10:24" x14ac:dyDescent="0.25">
      <c r="J954" s="59" t="e">
        <f>+VLOOKUP($X954,Vector!$A:$P,4,0)-$A954</f>
        <v>#N/A</v>
      </c>
      <c r="K954" s="59" t="e">
        <f>+VLOOKUP($X954,Vector!$A:$P,2,0)</f>
        <v>#N/A</v>
      </c>
      <c r="L954" s="59" t="e">
        <f>VLOOKUP(VLOOKUP($X954,Vector!$A:$P,5,0),Catalogos!K:L,2,0)</f>
        <v>#N/A</v>
      </c>
      <c r="M954" s="55" t="str">
        <f>IFERROR(VLOOKUP($F954,Catalogos!$A:$B,2,0),"VII")</f>
        <v>VII</v>
      </c>
      <c r="N954" s="58" t="e">
        <f>VLOOKUP(MIN(IFERROR(VLOOKUP(T954,Catalogos!$F:$G,2,0),200),IFERROR(VLOOKUP(U954,Catalogos!$F:$G,2,0),200),IFERROR(VLOOKUP(V954,Catalogos!$F:$G,2,0),200),IFERROR(VLOOKUP(W954,Catalogos!$F:$G,2,0),200)),Catalogos!$G$30:$H$57,2,0)</f>
        <v>#N/A</v>
      </c>
      <c r="O954" s="55" t="e">
        <f>VLOOKUP($F954,Catalogos!$A:$C,3,0)</f>
        <v>#N/A</v>
      </c>
      <c r="P954" s="14" t="e">
        <f t="shared" si="52"/>
        <v>#N/A</v>
      </c>
      <c r="Q954" s="20">
        <f t="shared" si="53"/>
        <v>0</v>
      </c>
      <c r="R954" s="20" t="e">
        <f t="shared" si="54"/>
        <v>#N/A</v>
      </c>
      <c r="S954" s="20" t="s">
        <v>194</v>
      </c>
      <c r="T954" s="67" t="e">
        <f>VLOOKUP($X954,Vector!$A:$I,6,0)</f>
        <v>#N/A</v>
      </c>
      <c r="U954" s="67" t="e">
        <f>VLOOKUP($X954,Vector!$A:$I,7,0)</f>
        <v>#N/A</v>
      </c>
      <c r="V954" s="67" t="e">
        <f>VLOOKUP($X954,Vector!$A:$I,8,0)</f>
        <v>#N/A</v>
      </c>
      <c r="W954" s="67" t="e">
        <f>VLOOKUP($X954,Vector!$A:$I,9,0)</f>
        <v>#N/A</v>
      </c>
      <c r="X954" s="13" t="str">
        <f t="shared" si="55"/>
        <v/>
      </c>
    </row>
    <row r="955" spans="10:24" x14ac:dyDescent="0.25">
      <c r="J955" s="59" t="e">
        <f>+VLOOKUP($X955,Vector!$A:$P,4,0)-$A955</f>
        <v>#N/A</v>
      </c>
      <c r="K955" s="59" t="e">
        <f>+VLOOKUP($X955,Vector!$A:$P,2,0)</f>
        <v>#N/A</v>
      </c>
      <c r="L955" s="59" t="e">
        <f>VLOOKUP(VLOOKUP($X955,Vector!$A:$P,5,0),Catalogos!K:L,2,0)</f>
        <v>#N/A</v>
      </c>
      <c r="M955" s="55" t="str">
        <f>IFERROR(VLOOKUP($F955,Catalogos!$A:$B,2,0),"VII")</f>
        <v>VII</v>
      </c>
      <c r="N955" s="58" t="e">
        <f>VLOOKUP(MIN(IFERROR(VLOOKUP(T955,Catalogos!$F:$G,2,0),200),IFERROR(VLOOKUP(U955,Catalogos!$F:$G,2,0),200),IFERROR(VLOOKUP(V955,Catalogos!$F:$G,2,0),200),IFERROR(VLOOKUP(W955,Catalogos!$F:$G,2,0),200)),Catalogos!$G$30:$H$57,2,0)</f>
        <v>#N/A</v>
      </c>
      <c r="O955" s="55" t="e">
        <f>VLOOKUP($F955,Catalogos!$A:$C,3,0)</f>
        <v>#N/A</v>
      </c>
      <c r="P955" s="14" t="e">
        <f t="shared" si="52"/>
        <v>#N/A</v>
      </c>
      <c r="Q955" s="20">
        <f t="shared" si="53"/>
        <v>0</v>
      </c>
      <c r="R955" s="20" t="e">
        <f t="shared" si="54"/>
        <v>#N/A</v>
      </c>
      <c r="S955" s="20" t="s">
        <v>194</v>
      </c>
      <c r="T955" s="67" t="e">
        <f>VLOOKUP($X955,Vector!$A:$I,6,0)</f>
        <v>#N/A</v>
      </c>
      <c r="U955" s="67" t="e">
        <f>VLOOKUP($X955,Vector!$A:$I,7,0)</f>
        <v>#N/A</v>
      </c>
      <c r="V955" s="67" t="e">
        <f>VLOOKUP($X955,Vector!$A:$I,8,0)</f>
        <v>#N/A</v>
      </c>
      <c r="W955" s="67" t="e">
        <f>VLOOKUP($X955,Vector!$A:$I,9,0)</f>
        <v>#N/A</v>
      </c>
      <c r="X955" s="13" t="str">
        <f t="shared" si="55"/>
        <v/>
      </c>
    </row>
    <row r="956" spans="10:24" x14ac:dyDescent="0.25">
      <c r="J956" s="59" t="e">
        <f>+VLOOKUP($X956,Vector!$A:$P,4,0)-$A956</f>
        <v>#N/A</v>
      </c>
      <c r="K956" s="59" t="e">
        <f>+VLOOKUP($X956,Vector!$A:$P,2,0)</f>
        <v>#N/A</v>
      </c>
      <c r="L956" s="59" t="e">
        <f>VLOOKUP(VLOOKUP($X956,Vector!$A:$P,5,0),Catalogos!K:L,2,0)</f>
        <v>#N/A</v>
      </c>
      <c r="M956" s="55" t="str">
        <f>IFERROR(VLOOKUP($F956,Catalogos!$A:$B,2,0),"VII")</f>
        <v>VII</v>
      </c>
      <c r="N956" s="58" t="e">
        <f>VLOOKUP(MIN(IFERROR(VLOOKUP(T956,Catalogos!$F:$G,2,0),200),IFERROR(VLOOKUP(U956,Catalogos!$F:$G,2,0),200),IFERROR(VLOOKUP(V956,Catalogos!$F:$G,2,0),200),IFERROR(VLOOKUP(W956,Catalogos!$F:$G,2,0),200)),Catalogos!$G$30:$H$57,2,0)</f>
        <v>#N/A</v>
      </c>
      <c r="O956" s="55" t="e">
        <f>VLOOKUP($F956,Catalogos!$A:$C,3,0)</f>
        <v>#N/A</v>
      </c>
      <c r="P956" s="14" t="e">
        <f t="shared" si="52"/>
        <v>#N/A</v>
      </c>
      <c r="Q956" s="20">
        <f t="shared" si="53"/>
        <v>0</v>
      </c>
      <c r="R956" s="20" t="e">
        <f t="shared" si="54"/>
        <v>#N/A</v>
      </c>
      <c r="S956" s="20" t="s">
        <v>194</v>
      </c>
      <c r="T956" s="67" t="e">
        <f>VLOOKUP($X956,Vector!$A:$I,6,0)</f>
        <v>#N/A</v>
      </c>
      <c r="U956" s="67" t="e">
        <f>VLOOKUP($X956,Vector!$A:$I,7,0)</f>
        <v>#N/A</v>
      </c>
      <c r="V956" s="67" t="e">
        <f>VLOOKUP($X956,Vector!$A:$I,8,0)</f>
        <v>#N/A</v>
      </c>
      <c r="W956" s="67" t="e">
        <f>VLOOKUP($X956,Vector!$A:$I,9,0)</f>
        <v>#N/A</v>
      </c>
      <c r="X956" s="13" t="str">
        <f t="shared" si="55"/>
        <v/>
      </c>
    </row>
    <row r="957" spans="10:24" x14ac:dyDescent="0.25">
      <c r="J957" s="59" t="e">
        <f>+VLOOKUP($X957,Vector!$A:$P,4,0)-$A957</f>
        <v>#N/A</v>
      </c>
      <c r="K957" s="59" t="e">
        <f>+VLOOKUP($X957,Vector!$A:$P,2,0)</f>
        <v>#N/A</v>
      </c>
      <c r="L957" s="59" t="e">
        <f>VLOOKUP(VLOOKUP($X957,Vector!$A:$P,5,0),Catalogos!K:L,2,0)</f>
        <v>#N/A</v>
      </c>
      <c r="M957" s="55" t="str">
        <f>IFERROR(VLOOKUP($F957,Catalogos!$A:$B,2,0),"VII")</f>
        <v>VII</v>
      </c>
      <c r="N957" s="58" t="e">
        <f>VLOOKUP(MIN(IFERROR(VLOOKUP(T957,Catalogos!$F:$G,2,0),200),IFERROR(VLOOKUP(U957,Catalogos!$F:$G,2,0),200),IFERROR(VLOOKUP(V957,Catalogos!$F:$G,2,0),200),IFERROR(VLOOKUP(W957,Catalogos!$F:$G,2,0),200)),Catalogos!$G$30:$H$57,2,0)</f>
        <v>#N/A</v>
      </c>
      <c r="O957" s="55" t="e">
        <f>VLOOKUP($F957,Catalogos!$A:$C,3,0)</f>
        <v>#N/A</v>
      </c>
      <c r="P957" s="14" t="e">
        <f t="shared" si="52"/>
        <v>#N/A</v>
      </c>
      <c r="Q957" s="20">
        <f t="shared" si="53"/>
        <v>0</v>
      </c>
      <c r="R957" s="20" t="e">
        <f t="shared" si="54"/>
        <v>#N/A</v>
      </c>
      <c r="S957" s="20" t="s">
        <v>194</v>
      </c>
      <c r="T957" s="67" t="e">
        <f>VLOOKUP($X957,Vector!$A:$I,6,0)</f>
        <v>#N/A</v>
      </c>
      <c r="U957" s="67" t="e">
        <f>VLOOKUP($X957,Vector!$A:$I,7,0)</f>
        <v>#N/A</v>
      </c>
      <c r="V957" s="67" t="e">
        <f>VLOOKUP($X957,Vector!$A:$I,8,0)</f>
        <v>#N/A</v>
      </c>
      <c r="W957" s="67" t="e">
        <f>VLOOKUP($X957,Vector!$A:$I,9,0)</f>
        <v>#N/A</v>
      </c>
      <c r="X957" s="13" t="str">
        <f t="shared" si="55"/>
        <v/>
      </c>
    </row>
    <row r="958" spans="10:24" x14ac:dyDescent="0.25">
      <c r="J958" s="59" t="e">
        <f>+VLOOKUP($X958,Vector!$A:$P,4,0)-$A958</f>
        <v>#N/A</v>
      </c>
      <c r="K958" s="59" t="e">
        <f>+VLOOKUP($X958,Vector!$A:$P,2,0)</f>
        <v>#N/A</v>
      </c>
      <c r="L958" s="59" t="e">
        <f>VLOOKUP(VLOOKUP($X958,Vector!$A:$P,5,0),Catalogos!K:L,2,0)</f>
        <v>#N/A</v>
      </c>
      <c r="M958" s="55" t="str">
        <f>IFERROR(VLOOKUP($F958,Catalogos!$A:$B,2,0),"VII")</f>
        <v>VII</v>
      </c>
      <c r="N958" s="58" t="e">
        <f>VLOOKUP(MIN(IFERROR(VLOOKUP(T958,Catalogos!$F:$G,2,0),200),IFERROR(VLOOKUP(U958,Catalogos!$F:$G,2,0),200),IFERROR(VLOOKUP(V958,Catalogos!$F:$G,2,0),200),IFERROR(VLOOKUP(W958,Catalogos!$F:$G,2,0),200)),Catalogos!$G$30:$H$57,2,0)</f>
        <v>#N/A</v>
      </c>
      <c r="O958" s="55" t="e">
        <f>VLOOKUP($F958,Catalogos!$A:$C,3,0)</f>
        <v>#N/A</v>
      </c>
      <c r="P958" s="14" t="e">
        <f t="shared" si="52"/>
        <v>#N/A</v>
      </c>
      <c r="Q958" s="20">
        <f t="shared" si="53"/>
        <v>0</v>
      </c>
      <c r="R958" s="20" t="e">
        <f t="shared" si="54"/>
        <v>#N/A</v>
      </c>
      <c r="S958" s="20" t="s">
        <v>194</v>
      </c>
      <c r="T958" s="67" t="e">
        <f>VLOOKUP($X958,Vector!$A:$I,6,0)</f>
        <v>#N/A</v>
      </c>
      <c r="U958" s="67" t="e">
        <f>VLOOKUP($X958,Vector!$A:$I,7,0)</f>
        <v>#N/A</v>
      </c>
      <c r="V958" s="67" t="e">
        <f>VLOOKUP($X958,Vector!$A:$I,8,0)</f>
        <v>#N/A</v>
      </c>
      <c r="W958" s="67" t="e">
        <f>VLOOKUP($X958,Vector!$A:$I,9,0)</f>
        <v>#N/A</v>
      </c>
      <c r="X958" s="13" t="str">
        <f t="shared" si="55"/>
        <v/>
      </c>
    </row>
    <row r="959" spans="10:24" x14ac:dyDescent="0.25">
      <c r="J959" s="59" t="e">
        <f>+VLOOKUP($X959,Vector!$A:$P,4,0)-$A959</f>
        <v>#N/A</v>
      </c>
      <c r="K959" s="59" t="e">
        <f>+VLOOKUP($X959,Vector!$A:$P,2,0)</f>
        <v>#N/A</v>
      </c>
      <c r="L959" s="59" t="e">
        <f>VLOOKUP(VLOOKUP($X959,Vector!$A:$P,5,0),Catalogos!K:L,2,0)</f>
        <v>#N/A</v>
      </c>
      <c r="M959" s="55" t="str">
        <f>IFERROR(VLOOKUP($F959,Catalogos!$A:$B,2,0),"VII")</f>
        <v>VII</v>
      </c>
      <c r="N959" s="58" t="e">
        <f>VLOOKUP(MIN(IFERROR(VLOOKUP(T959,Catalogos!$F:$G,2,0),200),IFERROR(VLOOKUP(U959,Catalogos!$F:$G,2,0),200),IFERROR(VLOOKUP(V959,Catalogos!$F:$G,2,0),200),IFERROR(VLOOKUP(W959,Catalogos!$F:$G,2,0),200)),Catalogos!$G$30:$H$57,2,0)</f>
        <v>#N/A</v>
      </c>
      <c r="O959" s="55" t="e">
        <f>VLOOKUP($F959,Catalogos!$A:$C,3,0)</f>
        <v>#N/A</v>
      </c>
      <c r="P959" s="14" t="e">
        <f t="shared" si="52"/>
        <v>#N/A</v>
      </c>
      <c r="Q959" s="20">
        <f t="shared" si="53"/>
        <v>0</v>
      </c>
      <c r="R959" s="20" t="e">
        <f t="shared" si="54"/>
        <v>#N/A</v>
      </c>
      <c r="S959" s="20" t="s">
        <v>194</v>
      </c>
      <c r="T959" s="67" t="e">
        <f>VLOOKUP($X959,Vector!$A:$I,6,0)</f>
        <v>#N/A</v>
      </c>
      <c r="U959" s="67" t="e">
        <f>VLOOKUP($X959,Vector!$A:$I,7,0)</f>
        <v>#N/A</v>
      </c>
      <c r="V959" s="67" t="e">
        <f>VLOOKUP($X959,Vector!$A:$I,8,0)</f>
        <v>#N/A</v>
      </c>
      <c r="W959" s="67" t="e">
        <f>VLOOKUP($X959,Vector!$A:$I,9,0)</f>
        <v>#N/A</v>
      </c>
      <c r="X959" s="13" t="str">
        <f t="shared" si="55"/>
        <v/>
      </c>
    </row>
    <row r="960" spans="10:24" x14ac:dyDescent="0.25">
      <c r="J960" s="59" t="e">
        <f>+VLOOKUP($X960,Vector!$A:$P,4,0)-$A960</f>
        <v>#N/A</v>
      </c>
      <c r="K960" s="59" t="e">
        <f>+VLOOKUP($X960,Vector!$A:$P,2,0)</f>
        <v>#N/A</v>
      </c>
      <c r="L960" s="59" t="e">
        <f>VLOOKUP(VLOOKUP($X960,Vector!$A:$P,5,0),Catalogos!K:L,2,0)</f>
        <v>#N/A</v>
      </c>
      <c r="M960" s="55" t="str">
        <f>IFERROR(VLOOKUP($F960,Catalogos!$A:$B,2,0),"VII")</f>
        <v>VII</v>
      </c>
      <c r="N960" s="58" t="e">
        <f>VLOOKUP(MIN(IFERROR(VLOOKUP(T960,Catalogos!$F:$G,2,0),200),IFERROR(VLOOKUP(U960,Catalogos!$F:$G,2,0),200),IFERROR(VLOOKUP(V960,Catalogos!$F:$G,2,0),200),IFERROR(VLOOKUP(W960,Catalogos!$F:$G,2,0),200)),Catalogos!$G$30:$H$57,2,0)</f>
        <v>#N/A</v>
      </c>
      <c r="O960" s="55" t="e">
        <f>VLOOKUP($F960,Catalogos!$A:$C,3,0)</f>
        <v>#N/A</v>
      </c>
      <c r="P960" s="14" t="e">
        <f t="shared" si="52"/>
        <v>#N/A</v>
      </c>
      <c r="Q960" s="20">
        <f t="shared" si="53"/>
        <v>0</v>
      </c>
      <c r="R960" s="20" t="e">
        <f t="shared" si="54"/>
        <v>#N/A</v>
      </c>
      <c r="S960" s="20" t="s">
        <v>194</v>
      </c>
      <c r="T960" s="67" t="e">
        <f>VLOOKUP($X960,Vector!$A:$I,6,0)</f>
        <v>#N/A</v>
      </c>
      <c r="U960" s="67" t="e">
        <f>VLOOKUP($X960,Vector!$A:$I,7,0)</f>
        <v>#N/A</v>
      </c>
      <c r="V960" s="67" t="e">
        <f>VLOOKUP($X960,Vector!$A:$I,8,0)</f>
        <v>#N/A</v>
      </c>
      <c r="W960" s="67" t="e">
        <f>VLOOKUP($X960,Vector!$A:$I,9,0)</f>
        <v>#N/A</v>
      </c>
      <c r="X960" s="13" t="str">
        <f t="shared" si="55"/>
        <v/>
      </c>
    </row>
    <row r="961" spans="10:24" x14ac:dyDescent="0.25">
      <c r="J961" s="59" t="e">
        <f>+VLOOKUP($X961,Vector!$A:$P,4,0)-$A961</f>
        <v>#N/A</v>
      </c>
      <c r="K961" s="59" t="e">
        <f>+VLOOKUP($X961,Vector!$A:$P,2,0)</f>
        <v>#N/A</v>
      </c>
      <c r="L961" s="59" t="e">
        <f>VLOOKUP(VLOOKUP($X961,Vector!$A:$P,5,0),Catalogos!K:L,2,0)</f>
        <v>#N/A</v>
      </c>
      <c r="M961" s="55" t="str">
        <f>IFERROR(VLOOKUP($F961,Catalogos!$A:$B,2,0),"VII")</f>
        <v>VII</v>
      </c>
      <c r="N961" s="58" t="e">
        <f>VLOOKUP(MIN(IFERROR(VLOOKUP(T961,Catalogos!$F:$G,2,0),200),IFERROR(VLOOKUP(U961,Catalogos!$F:$G,2,0),200),IFERROR(VLOOKUP(V961,Catalogos!$F:$G,2,0),200),IFERROR(VLOOKUP(W961,Catalogos!$F:$G,2,0),200)),Catalogos!$G$30:$H$57,2,0)</f>
        <v>#N/A</v>
      </c>
      <c r="O961" s="55" t="e">
        <f>VLOOKUP($F961,Catalogos!$A:$C,3,0)</f>
        <v>#N/A</v>
      </c>
      <c r="P961" s="14" t="e">
        <f t="shared" si="52"/>
        <v>#N/A</v>
      </c>
      <c r="Q961" s="20">
        <f t="shared" si="53"/>
        <v>0</v>
      </c>
      <c r="R961" s="20" t="e">
        <f t="shared" si="54"/>
        <v>#N/A</v>
      </c>
      <c r="S961" s="20" t="s">
        <v>194</v>
      </c>
      <c r="T961" s="67" t="e">
        <f>VLOOKUP($X961,Vector!$A:$I,6,0)</f>
        <v>#N/A</v>
      </c>
      <c r="U961" s="67" t="e">
        <f>VLOOKUP($X961,Vector!$A:$I,7,0)</f>
        <v>#N/A</v>
      </c>
      <c r="V961" s="67" t="e">
        <f>VLOOKUP($X961,Vector!$A:$I,8,0)</f>
        <v>#N/A</v>
      </c>
      <c r="W961" s="67" t="e">
        <f>VLOOKUP($X961,Vector!$A:$I,9,0)</f>
        <v>#N/A</v>
      </c>
      <c r="X961" s="13" t="str">
        <f t="shared" si="55"/>
        <v/>
      </c>
    </row>
    <row r="962" spans="10:24" x14ac:dyDescent="0.25">
      <c r="J962" s="59" t="e">
        <f>+VLOOKUP($X962,Vector!$A:$P,4,0)-$A962</f>
        <v>#N/A</v>
      </c>
      <c r="K962" s="59" t="e">
        <f>+VLOOKUP($X962,Vector!$A:$P,2,0)</f>
        <v>#N/A</v>
      </c>
      <c r="L962" s="59" t="e">
        <f>VLOOKUP(VLOOKUP($X962,Vector!$A:$P,5,0),Catalogos!K:L,2,0)</f>
        <v>#N/A</v>
      </c>
      <c r="M962" s="55" t="str">
        <f>IFERROR(VLOOKUP($F962,Catalogos!$A:$B,2,0),"VII")</f>
        <v>VII</v>
      </c>
      <c r="N962" s="58" t="e">
        <f>VLOOKUP(MIN(IFERROR(VLOOKUP(T962,Catalogos!$F:$G,2,0),200),IFERROR(VLOOKUP(U962,Catalogos!$F:$G,2,0),200),IFERROR(VLOOKUP(V962,Catalogos!$F:$G,2,0),200),IFERROR(VLOOKUP(W962,Catalogos!$F:$G,2,0),200)),Catalogos!$G$30:$H$57,2,0)</f>
        <v>#N/A</v>
      </c>
      <c r="O962" s="55" t="e">
        <f>VLOOKUP($F962,Catalogos!$A:$C,3,0)</f>
        <v>#N/A</v>
      </c>
      <c r="P962" s="14" t="e">
        <f t="shared" si="52"/>
        <v>#N/A</v>
      </c>
      <c r="Q962" s="20">
        <f t="shared" si="53"/>
        <v>0</v>
      </c>
      <c r="R962" s="20" t="e">
        <f t="shared" si="54"/>
        <v>#N/A</v>
      </c>
      <c r="S962" s="20" t="s">
        <v>194</v>
      </c>
      <c r="T962" s="67" t="e">
        <f>VLOOKUP($X962,Vector!$A:$I,6,0)</f>
        <v>#N/A</v>
      </c>
      <c r="U962" s="67" t="e">
        <f>VLOOKUP($X962,Vector!$A:$I,7,0)</f>
        <v>#N/A</v>
      </c>
      <c r="V962" s="67" t="e">
        <f>VLOOKUP($X962,Vector!$A:$I,8,0)</f>
        <v>#N/A</v>
      </c>
      <c r="W962" s="67" t="e">
        <f>VLOOKUP($X962,Vector!$A:$I,9,0)</f>
        <v>#N/A</v>
      </c>
      <c r="X962" s="13" t="str">
        <f t="shared" si="55"/>
        <v/>
      </c>
    </row>
    <row r="963" spans="10:24" x14ac:dyDescent="0.25">
      <c r="J963" s="59" t="e">
        <f>+VLOOKUP($X963,Vector!$A:$P,4,0)-$A963</f>
        <v>#N/A</v>
      </c>
      <c r="K963" s="59" t="e">
        <f>+VLOOKUP($X963,Vector!$A:$P,2,0)</f>
        <v>#N/A</v>
      </c>
      <c r="L963" s="59" t="e">
        <f>VLOOKUP(VLOOKUP($X963,Vector!$A:$P,5,0),Catalogos!K:L,2,0)</f>
        <v>#N/A</v>
      </c>
      <c r="M963" s="55" t="str">
        <f>IFERROR(VLOOKUP($F963,Catalogos!$A:$B,2,0),"VII")</f>
        <v>VII</v>
      </c>
      <c r="N963" s="58" t="e">
        <f>VLOOKUP(MIN(IFERROR(VLOOKUP(T963,Catalogos!$F:$G,2,0),200),IFERROR(VLOOKUP(U963,Catalogos!$F:$G,2,0),200),IFERROR(VLOOKUP(V963,Catalogos!$F:$G,2,0),200),IFERROR(VLOOKUP(W963,Catalogos!$F:$G,2,0),200)),Catalogos!$G$30:$H$57,2,0)</f>
        <v>#N/A</v>
      </c>
      <c r="O963" s="55" t="e">
        <f>VLOOKUP($F963,Catalogos!$A:$C,3,0)</f>
        <v>#N/A</v>
      </c>
      <c r="P963" s="14" t="e">
        <f t="shared" si="52"/>
        <v>#N/A</v>
      </c>
      <c r="Q963" s="20">
        <f t="shared" si="53"/>
        <v>0</v>
      </c>
      <c r="R963" s="20" t="e">
        <f t="shared" si="54"/>
        <v>#N/A</v>
      </c>
      <c r="S963" s="20" t="s">
        <v>194</v>
      </c>
      <c r="T963" s="67" t="e">
        <f>VLOOKUP($X963,Vector!$A:$I,6,0)</f>
        <v>#N/A</v>
      </c>
      <c r="U963" s="67" t="e">
        <f>VLOOKUP($X963,Vector!$A:$I,7,0)</f>
        <v>#N/A</v>
      </c>
      <c r="V963" s="67" t="e">
        <f>VLOOKUP($X963,Vector!$A:$I,8,0)</f>
        <v>#N/A</v>
      </c>
      <c r="W963" s="67" t="e">
        <f>VLOOKUP($X963,Vector!$A:$I,9,0)</f>
        <v>#N/A</v>
      </c>
      <c r="X963" s="13" t="str">
        <f t="shared" si="55"/>
        <v/>
      </c>
    </row>
    <row r="964" spans="10:24" x14ac:dyDescent="0.25">
      <c r="J964" s="59" t="e">
        <f>+VLOOKUP($X964,Vector!$A:$P,4,0)-$A964</f>
        <v>#N/A</v>
      </c>
      <c r="K964" s="59" t="e">
        <f>+VLOOKUP($X964,Vector!$A:$P,2,0)</f>
        <v>#N/A</v>
      </c>
      <c r="L964" s="59" t="e">
        <f>VLOOKUP(VLOOKUP($X964,Vector!$A:$P,5,0),Catalogos!K:L,2,0)</f>
        <v>#N/A</v>
      </c>
      <c r="M964" s="55" t="str">
        <f>IFERROR(VLOOKUP($F964,Catalogos!$A:$B,2,0),"VII")</f>
        <v>VII</v>
      </c>
      <c r="N964" s="58" t="e">
        <f>VLOOKUP(MIN(IFERROR(VLOOKUP(T964,Catalogos!$F:$G,2,0),200),IFERROR(VLOOKUP(U964,Catalogos!$F:$G,2,0),200),IFERROR(VLOOKUP(V964,Catalogos!$F:$G,2,0),200),IFERROR(VLOOKUP(W964,Catalogos!$F:$G,2,0),200)),Catalogos!$G$30:$H$57,2,0)</f>
        <v>#N/A</v>
      </c>
      <c r="O964" s="55" t="e">
        <f>VLOOKUP($F964,Catalogos!$A:$C,3,0)</f>
        <v>#N/A</v>
      </c>
      <c r="P964" s="14" t="e">
        <f t="shared" si="52"/>
        <v>#N/A</v>
      </c>
      <c r="Q964" s="20">
        <f t="shared" si="53"/>
        <v>0</v>
      </c>
      <c r="R964" s="20" t="e">
        <f t="shared" si="54"/>
        <v>#N/A</v>
      </c>
      <c r="S964" s="20" t="s">
        <v>194</v>
      </c>
      <c r="T964" s="67" t="e">
        <f>VLOOKUP($X964,Vector!$A:$I,6,0)</f>
        <v>#N/A</v>
      </c>
      <c r="U964" s="67" t="e">
        <f>VLOOKUP($X964,Vector!$A:$I,7,0)</f>
        <v>#N/A</v>
      </c>
      <c r="V964" s="67" t="e">
        <f>VLOOKUP($X964,Vector!$A:$I,8,0)</f>
        <v>#N/A</v>
      </c>
      <c r="W964" s="67" t="e">
        <f>VLOOKUP($X964,Vector!$A:$I,9,0)</f>
        <v>#N/A</v>
      </c>
      <c r="X964" s="13" t="str">
        <f t="shared" si="55"/>
        <v/>
      </c>
    </row>
    <row r="965" spans="10:24" x14ac:dyDescent="0.25">
      <c r="J965" s="59" t="e">
        <f>+VLOOKUP($X965,Vector!$A:$P,4,0)-$A965</f>
        <v>#N/A</v>
      </c>
      <c r="K965" s="59" t="e">
        <f>+VLOOKUP($X965,Vector!$A:$P,2,0)</f>
        <v>#N/A</v>
      </c>
      <c r="L965" s="59" t="e">
        <f>VLOOKUP(VLOOKUP($X965,Vector!$A:$P,5,0),Catalogos!K:L,2,0)</f>
        <v>#N/A</v>
      </c>
      <c r="M965" s="55" t="str">
        <f>IFERROR(VLOOKUP($F965,Catalogos!$A:$B,2,0),"VII")</f>
        <v>VII</v>
      </c>
      <c r="N965" s="58" t="e">
        <f>VLOOKUP(MIN(IFERROR(VLOOKUP(T965,Catalogos!$F:$G,2,0),200),IFERROR(VLOOKUP(U965,Catalogos!$F:$G,2,0),200),IFERROR(VLOOKUP(V965,Catalogos!$F:$G,2,0),200),IFERROR(VLOOKUP(W965,Catalogos!$F:$G,2,0),200)),Catalogos!$G$30:$H$57,2,0)</f>
        <v>#N/A</v>
      </c>
      <c r="O965" s="55" t="e">
        <f>VLOOKUP($F965,Catalogos!$A:$C,3,0)</f>
        <v>#N/A</v>
      </c>
      <c r="P965" s="14" t="e">
        <f t="shared" si="52"/>
        <v>#N/A</v>
      </c>
      <c r="Q965" s="20">
        <f t="shared" si="53"/>
        <v>0</v>
      </c>
      <c r="R965" s="20" t="e">
        <f t="shared" si="54"/>
        <v>#N/A</v>
      </c>
      <c r="S965" s="20" t="s">
        <v>194</v>
      </c>
      <c r="T965" s="67" t="e">
        <f>VLOOKUP($X965,Vector!$A:$I,6,0)</f>
        <v>#N/A</v>
      </c>
      <c r="U965" s="67" t="e">
        <f>VLOOKUP($X965,Vector!$A:$I,7,0)</f>
        <v>#N/A</v>
      </c>
      <c r="V965" s="67" t="e">
        <f>VLOOKUP($X965,Vector!$A:$I,8,0)</f>
        <v>#N/A</v>
      </c>
      <c r="W965" s="67" t="e">
        <f>VLOOKUP($X965,Vector!$A:$I,9,0)</f>
        <v>#N/A</v>
      </c>
      <c r="X965" s="13" t="str">
        <f t="shared" si="55"/>
        <v/>
      </c>
    </row>
    <row r="966" spans="10:24" x14ac:dyDescent="0.25">
      <c r="J966" s="59" t="e">
        <f>+VLOOKUP($X966,Vector!$A:$P,4,0)-$A966</f>
        <v>#N/A</v>
      </c>
      <c r="K966" s="59" t="e">
        <f>+VLOOKUP($X966,Vector!$A:$P,2,0)</f>
        <v>#N/A</v>
      </c>
      <c r="L966" s="59" t="e">
        <f>VLOOKUP(VLOOKUP($X966,Vector!$A:$P,5,0),Catalogos!K:L,2,0)</f>
        <v>#N/A</v>
      </c>
      <c r="M966" s="55" t="str">
        <f>IFERROR(VLOOKUP($F966,Catalogos!$A:$B,2,0),"VII")</f>
        <v>VII</v>
      </c>
      <c r="N966" s="58" t="e">
        <f>VLOOKUP(MIN(IFERROR(VLOOKUP(T966,Catalogos!$F:$G,2,0),200),IFERROR(VLOOKUP(U966,Catalogos!$F:$G,2,0),200),IFERROR(VLOOKUP(V966,Catalogos!$F:$G,2,0),200),IFERROR(VLOOKUP(W966,Catalogos!$F:$G,2,0),200)),Catalogos!$G$30:$H$57,2,0)</f>
        <v>#N/A</v>
      </c>
      <c r="O966" s="55" t="e">
        <f>VLOOKUP($F966,Catalogos!$A:$C,3,0)</f>
        <v>#N/A</v>
      </c>
      <c r="P966" s="14" t="e">
        <f t="shared" si="52"/>
        <v>#N/A</v>
      </c>
      <c r="Q966" s="20">
        <f t="shared" si="53"/>
        <v>0</v>
      </c>
      <c r="R966" s="20" t="e">
        <f t="shared" si="54"/>
        <v>#N/A</v>
      </c>
      <c r="S966" s="20" t="s">
        <v>194</v>
      </c>
      <c r="T966" s="67" t="e">
        <f>VLOOKUP($X966,Vector!$A:$I,6,0)</f>
        <v>#N/A</v>
      </c>
      <c r="U966" s="67" t="e">
        <f>VLOOKUP($X966,Vector!$A:$I,7,0)</f>
        <v>#N/A</v>
      </c>
      <c r="V966" s="67" t="e">
        <f>VLOOKUP($X966,Vector!$A:$I,8,0)</f>
        <v>#N/A</v>
      </c>
      <c r="W966" s="67" t="e">
        <f>VLOOKUP($X966,Vector!$A:$I,9,0)</f>
        <v>#N/A</v>
      </c>
      <c r="X966" s="13" t="str">
        <f t="shared" si="55"/>
        <v/>
      </c>
    </row>
    <row r="967" spans="10:24" x14ac:dyDescent="0.25">
      <c r="J967" s="59" t="e">
        <f>+VLOOKUP($X967,Vector!$A:$P,4,0)-$A967</f>
        <v>#N/A</v>
      </c>
      <c r="K967" s="59" t="e">
        <f>+VLOOKUP($X967,Vector!$A:$P,2,0)</f>
        <v>#N/A</v>
      </c>
      <c r="L967" s="59" t="e">
        <f>VLOOKUP(VLOOKUP($X967,Vector!$A:$P,5,0),Catalogos!K:L,2,0)</f>
        <v>#N/A</v>
      </c>
      <c r="M967" s="55" t="str">
        <f>IFERROR(VLOOKUP($F967,Catalogos!$A:$B,2,0),"VII")</f>
        <v>VII</v>
      </c>
      <c r="N967" s="58" t="e">
        <f>VLOOKUP(MIN(IFERROR(VLOOKUP(T967,Catalogos!$F:$G,2,0),200),IFERROR(VLOOKUP(U967,Catalogos!$F:$G,2,0),200),IFERROR(VLOOKUP(V967,Catalogos!$F:$G,2,0),200),IFERROR(VLOOKUP(W967,Catalogos!$F:$G,2,0),200)),Catalogos!$G$30:$H$57,2,0)</f>
        <v>#N/A</v>
      </c>
      <c r="O967" s="55" t="e">
        <f>VLOOKUP($F967,Catalogos!$A:$C,3,0)</f>
        <v>#N/A</v>
      </c>
      <c r="P967" s="14" t="e">
        <f t="shared" si="52"/>
        <v>#N/A</v>
      </c>
      <c r="Q967" s="20">
        <f t="shared" si="53"/>
        <v>0</v>
      </c>
      <c r="R967" s="20" t="e">
        <f t="shared" si="54"/>
        <v>#N/A</v>
      </c>
      <c r="S967" s="20" t="s">
        <v>194</v>
      </c>
      <c r="T967" s="67" t="e">
        <f>VLOOKUP($X967,Vector!$A:$I,6,0)</f>
        <v>#N/A</v>
      </c>
      <c r="U967" s="67" t="e">
        <f>VLOOKUP($X967,Vector!$A:$I,7,0)</f>
        <v>#N/A</v>
      </c>
      <c r="V967" s="67" t="e">
        <f>VLOOKUP($X967,Vector!$A:$I,8,0)</f>
        <v>#N/A</v>
      </c>
      <c r="W967" s="67" t="e">
        <f>VLOOKUP($X967,Vector!$A:$I,9,0)</f>
        <v>#N/A</v>
      </c>
      <c r="X967" s="13" t="str">
        <f t="shared" si="55"/>
        <v/>
      </c>
    </row>
    <row r="968" spans="10:24" x14ac:dyDescent="0.25">
      <c r="J968" s="59" t="e">
        <f>+VLOOKUP($X968,Vector!$A:$P,4,0)-$A968</f>
        <v>#N/A</v>
      </c>
      <c r="K968" s="59" t="e">
        <f>+VLOOKUP($X968,Vector!$A:$P,2,0)</f>
        <v>#N/A</v>
      </c>
      <c r="L968" s="59" t="e">
        <f>VLOOKUP(VLOOKUP($X968,Vector!$A:$P,5,0),Catalogos!K:L,2,0)</f>
        <v>#N/A</v>
      </c>
      <c r="M968" s="55" t="str">
        <f>IFERROR(VLOOKUP($F968,Catalogos!$A:$B,2,0),"VII")</f>
        <v>VII</v>
      </c>
      <c r="N968" s="58" t="e">
        <f>VLOOKUP(MIN(IFERROR(VLOOKUP(T968,Catalogos!$F:$G,2,0),200),IFERROR(VLOOKUP(U968,Catalogos!$F:$G,2,0),200),IFERROR(VLOOKUP(V968,Catalogos!$F:$G,2,0),200),IFERROR(VLOOKUP(W968,Catalogos!$F:$G,2,0),200)),Catalogos!$G$30:$H$57,2,0)</f>
        <v>#N/A</v>
      </c>
      <c r="O968" s="55" t="e">
        <f>VLOOKUP($F968,Catalogos!$A:$C,3,0)</f>
        <v>#N/A</v>
      </c>
      <c r="P968" s="14" t="e">
        <f t="shared" si="52"/>
        <v>#N/A</v>
      </c>
      <c r="Q968" s="20">
        <f t="shared" si="53"/>
        <v>0</v>
      </c>
      <c r="R968" s="20" t="e">
        <f t="shared" si="54"/>
        <v>#N/A</v>
      </c>
      <c r="S968" s="20" t="s">
        <v>194</v>
      </c>
      <c r="T968" s="67" t="e">
        <f>VLOOKUP($X968,Vector!$A:$I,6,0)</f>
        <v>#N/A</v>
      </c>
      <c r="U968" s="67" t="e">
        <f>VLOOKUP($X968,Vector!$A:$I,7,0)</f>
        <v>#N/A</v>
      </c>
      <c r="V968" s="67" t="e">
        <f>VLOOKUP($X968,Vector!$A:$I,8,0)</f>
        <v>#N/A</v>
      </c>
      <c r="W968" s="67" t="e">
        <f>VLOOKUP($X968,Vector!$A:$I,9,0)</f>
        <v>#N/A</v>
      </c>
      <c r="X968" s="13" t="str">
        <f t="shared" si="55"/>
        <v/>
      </c>
    </row>
    <row r="969" spans="10:24" x14ac:dyDescent="0.25">
      <c r="J969" s="59" t="e">
        <f>+VLOOKUP($X969,Vector!$A:$P,4,0)-$A969</f>
        <v>#N/A</v>
      </c>
      <c r="K969" s="59" t="e">
        <f>+VLOOKUP($X969,Vector!$A:$P,2,0)</f>
        <v>#N/A</v>
      </c>
      <c r="L969" s="59" t="e">
        <f>VLOOKUP(VLOOKUP($X969,Vector!$A:$P,5,0),Catalogos!K:L,2,0)</f>
        <v>#N/A</v>
      </c>
      <c r="M969" s="55" t="str">
        <f>IFERROR(VLOOKUP($F969,Catalogos!$A:$B,2,0),"VII")</f>
        <v>VII</v>
      </c>
      <c r="N969" s="58" t="e">
        <f>VLOOKUP(MIN(IFERROR(VLOOKUP(T969,Catalogos!$F:$G,2,0),200),IFERROR(VLOOKUP(U969,Catalogos!$F:$G,2,0),200),IFERROR(VLOOKUP(V969,Catalogos!$F:$G,2,0),200),IFERROR(VLOOKUP(W969,Catalogos!$F:$G,2,0),200)),Catalogos!$G$30:$H$57,2,0)</f>
        <v>#N/A</v>
      </c>
      <c r="O969" s="55" t="e">
        <f>VLOOKUP($F969,Catalogos!$A:$C,3,0)</f>
        <v>#N/A</v>
      </c>
      <c r="P969" s="14" t="e">
        <f t="shared" si="52"/>
        <v>#N/A</v>
      </c>
      <c r="Q969" s="20">
        <f t="shared" si="53"/>
        <v>0</v>
      </c>
      <c r="R969" s="20" t="e">
        <f t="shared" si="54"/>
        <v>#N/A</v>
      </c>
      <c r="S969" s="20" t="s">
        <v>194</v>
      </c>
      <c r="T969" s="67" t="e">
        <f>VLOOKUP($X969,Vector!$A:$I,6,0)</f>
        <v>#N/A</v>
      </c>
      <c r="U969" s="67" t="e">
        <f>VLOOKUP($X969,Vector!$A:$I,7,0)</f>
        <v>#N/A</v>
      </c>
      <c r="V969" s="67" t="e">
        <f>VLOOKUP($X969,Vector!$A:$I,8,0)</f>
        <v>#N/A</v>
      </c>
      <c r="W969" s="67" t="e">
        <f>VLOOKUP($X969,Vector!$A:$I,9,0)</f>
        <v>#N/A</v>
      </c>
      <c r="X969" s="13" t="str">
        <f t="shared" si="55"/>
        <v/>
      </c>
    </row>
    <row r="970" spans="10:24" x14ac:dyDescent="0.25">
      <c r="J970" s="59" t="e">
        <f>+VLOOKUP($X970,Vector!$A:$P,4,0)-$A970</f>
        <v>#N/A</v>
      </c>
      <c r="K970" s="59" t="e">
        <f>+VLOOKUP($X970,Vector!$A:$P,2,0)</f>
        <v>#N/A</v>
      </c>
      <c r="L970" s="59" t="e">
        <f>VLOOKUP(VLOOKUP($X970,Vector!$A:$P,5,0),Catalogos!K:L,2,0)</f>
        <v>#N/A</v>
      </c>
      <c r="M970" s="55" t="str">
        <f>IFERROR(VLOOKUP($F970,Catalogos!$A:$B,2,0),"VII")</f>
        <v>VII</v>
      </c>
      <c r="N970" s="58" t="e">
        <f>VLOOKUP(MIN(IFERROR(VLOOKUP(T970,Catalogos!$F:$G,2,0),200),IFERROR(VLOOKUP(U970,Catalogos!$F:$G,2,0),200),IFERROR(VLOOKUP(V970,Catalogos!$F:$G,2,0),200),IFERROR(VLOOKUP(W970,Catalogos!$F:$G,2,0),200)),Catalogos!$G$30:$H$57,2,0)</f>
        <v>#N/A</v>
      </c>
      <c r="O970" s="55" t="e">
        <f>VLOOKUP($F970,Catalogos!$A:$C,3,0)</f>
        <v>#N/A</v>
      </c>
      <c r="P970" s="14" t="e">
        <f t="shared" si="52"/>
        <v>#N/A</v>
      </c>
      <c r="Q970" s="20">
        <f t="shared" si="53"/>
        <v>0</v>
      </c>
      <c r="R970" s="20" t="e">
        <f t="shared" si="54"/>
        <v>#N/A</v>
      </c>
      <c r="S970" s="20" t="s">
        <v>194</v>
      </c>
      <c r="T970" s="67" t="e">
        <f>VLOOKUP($X970,Vector!$A:$I,6,0)</f>
        <v>#N/A</v>
      </c>
      <c r="U970" s="67" t="e">
        <f>VLOOKUP($X970,Vector!$A:$I,7,0)</f>
        <v>#N/A</v>
      </c>
      <c r="V970" s="67" t="e">
        <f>VLOOKUP($X970,Vector!$A:$I,8,0)</f>
        <v>#N/A</v>
      </c>
      <c r="W970" s="67" t="e">
        <f>VLOOKUP($X970,Vector!$A:$I,9,0)</f>
        <v>#N/A</v>
      </c>
      <c r="X970" s="13" t="str">
        <f t="shared" si="55"/>
        <v/>
      </c>
    </row>
    <row r="971" spans="10:24" x14ac:dyDescent="0.25">
      <c r="J971" s="59" t="e">
        <f>+VLOOKUP($X971,Vector!$A:$P,4,0)-$A971</f>
        <v>#N/A</v>
      </c>
      <c r="K971" s="59" t="e">
        <f>+VLOOKUP($X971,Vector!$A:$P,2,0)</f>
        <v>#N/A</v>
      </c>
      <c r="L971" s="59" t="e">
        <f>VLOOKUP(VLOOKUP($X971,Vector!$A:$P,5,0),Catalogos!K:L,2,0)</f>
        <v>#N/A</v>
      </c>
      <c r="M971" s="55" t="str">
        <f>IFERROR(VLOOKUP($F971,Catalogos!$A:$B,2,0),"VII")</f>
        <v>VII</v>
      </c>
      <c r="N971" s="58" t="e">
        <f>VLOOKUP(MIN(IFERROR(VLOOKUP(T971,Catalogos!$F:$G,2,0),200),IFERROR(VLOOKUP(U971,Catalogos!$F:$G,2,0),200),IFERROR(VLOOKUP(V971,Catalogos!$F:$G,2,0),200),IFERROR(VLOOKUP(W971,Catalogos!$F:$G,2,0),200)),Catalogos!$G$30:$H$57,2,0)</f>
        <v>#N/A</v>
      </c>
      <c r="O971" s="55" t="e">
        <f>VLOOKUP($F971,Catalogos!$A:$C,3,0)</f>
        <v>#N/A</v>
      </c>
      <c r="P971" s="14" t="e">
        <f t="shared" si="52"/>
        <v>#N/A</v>
      </c>
      <c r="Q971" s="20">
        <f t="shared" si="53"/>
        <v>0</v>
      </c>
      <c r="R971" s="20" t="e">
        <f t="shared" si="54"/>
        <v>#N/A</v>
      </c>
      <c r="S971" s="20" t="s">
        <v>194</v>
      </c>
      <c r="T971" s="67" t="e">
        <f>VLOOKUP($X971,Vector!$A:$I,6,0)</f>
        <v>#N/A</v>
      </c>
      <c r="U971" s="67" t="e">
        <f>VLOOKUP($X971,Vector!$A:$I,7,0)</f>
        <v>#N/A</v>
      </c>
      <c r="V971" s="67" t="e">
        <f>VLOOKUP($X971,Vector!$A:$I,8,0)</f>
        <v>#N/A</v>
      </c>
      <c r="W971" s="67" t="e">
        <f>VLOOKUP($X971,Vector!$A:$I,9,0)</f>
        <v>#N/A</v>
      </c>
      <c r="X971" s="13" t="str">
        <f t="shared" si="55"/>
        <v/>
      </c>
    </row>
    <row r="972" spans="10:24" x14ac:dyDescent="0.25">
      <c r="J972" s="59" t="e">
        <f>+VLOOKUP($X972,Vector!$A:$P,4,0)-$A972</f>
        <v>#N/A</v>
      </c>
      <c r="K972" s="59" t="e">
        <f>+VLOOKUP($X972,Vector!$A:$P,2,0)</f>
        <v>#N/A</v>
      </c>
      <c r="L972" s="59" t="e">
        <f>VLOOKUP(VLOOKUP($X972,Vector!$A:$P,5,0),Catalogos!K:L,2,0)</f>
        <v>#N/A</v>
      </c>
      <c r="M972" s="55" t="str">
        <f>IFERROR(VLOOKUP($F972,Catalogos!$A:$B,2,0),"VII")</f>
        <v>VII</v>
      </c>
      <c r="N972" s="58" t="e">
        <f>VLOOKUP(MIN(IFERROR(VLOOKUP(T972,Catalogos!$F:$G,2,0),200),IFERROR(VLOOKUP(U972,Catalogos!$F:$G,2,0),200),IFERROR(VLOOKUP(V972,Catalogos!$F:$G,2,0),200),IFERROR(VLOOKUP(W972,Catalogos!$F:$G,2,0),200)),Catalogos!$G$30:$H$57,2,0)</f>
        <v>#N/A</v>
      </c>
      <c r="O972" s="55" t="e">
        <f>VLOOKUP($F972,Catalogos!$A:$C,3,0)</f>
        <v>#N/A</v>
      </c>
      <c r="P972" s="14" t="e">
        <f t="shared" si="52"/>
        <v>#N/A</v>
      </c>
      <c r="Q972" s="20">
        <f t="shared" si="53"/>
        <v>0</v>
      </c>
      <c r="R972" s="20" t="e">
        <f t="shared" si="54"/>
        <v>#N/A</v>
      </c>
      <c r="S972" s="20" t="s">
        <v>194</v>
      </c>
      <c r="T972" s="67" t="e">
        <f>VLOOKUP($X972,Vector!$A:$I,6,0)</f>
        <v>#N/A</v>
      </c>
      <c r="U972" s="67" t="e">
        <f>VLOOKUP($X972,Vector!$A:$I,7,0)</f>
        <v>#N/A</v>
      </c>
      <c r="V972" s="67" t="e">
        <f>VLOOKUP($X972,Vector!$A:$I,8,0)</f>
        <v>#N/A</v>
      </c>
      <c r="W972" s="67" t="e">
        <f>VLOOKUP($X972,Vector!$A:$I,9,0)</f>
        <v>#N/A</v>
      </c>
      <c r="X972" s="13" t="str">
        <f t="shared" si="55"/>
        <v/>
      </c>
    </row>
    <row r="973" spans="10:24" x14ac:dyDescent="0.25">
      <c r="J973" s="59" t="e">
        <f>+VLOOKUP($X973,Vector!$A:$P,4,0)-$A973</f>
        <v>#N/A</v>
      </c>
      <c r="K973" s="59" t="e">
        <f>+VLOOKUP($X973,Vector!$A:$P,2,0)</f>
        <v>#N/A</v>
      </c>
      <c r="L973" s="59" t="e">
        <f>VLOOKUP(VLOOKUP($X973,Vector!$A:$P,5,0),Catalogos!K:L,2,0)</f>
        <v>#N/A</v>
      </c>
      <c r="M973" s="55" t="str">
        <f>IFERROR(VLOOKUP($F973,Catalogos!$A:$B,2,0),"VII")</f>
        <v>VII</v>
      </c>
      <c r="N973" s="58" t="e">
        <f>VLOOKUP(MIN(IFERROR(VLOOKUP(T973,Catalogos!$F:$G,2,0),200),IFERROR(VLOOKUP(U973,Catalogos!$F:$G,2,0),200),IFERROR(VLOOKUP(V973,Catalogos!$F:$G,2,0),200),IFERROR(VLOOKUP(W973,Catalogos!$F:$G,2,0),200)),Catalogos!$G$30:$H$57,2,0)</f>
        <v>#N/A</v>
      </c>
      <c r="O973" s="55" t="e">
        <f>VLOOKUP($F973,Catalogos!$A:$C,3,0)</f>
        <v>#N/A</v>
      </c>
      <c r="P973" s="14" t="e">
        <f t="shared" si="52"/>
        <v>#N/A</v>
      </c>
      <c r="Q973" s="20">
        <f t="shared" si="53"/>
        <v>0</v>
      </c>
      <c r="R973" s="20" t="e">
        <f t="shared" si="54"/>
        <v>#N/A</v>
      </c>
      <c r="S973" s="20" t="s">
        <v>194</v>
      </c>
      <c r="T973" s="67" t="e">
        <f>VLOOKUP($X973,Vector!$A:$I,6,0)</f>
        <v>#N/A</v>
      </c>
      <c r="U973" s="67" t="e">
        <f>VLOOKUP($X973,Vector!$A:$I,7,0)</f>
        <v>#N/A</v>
      </c>
      <c r="V973" s="67" t="e">
        <f>VLOOKUP($X973,Vector!$A:$I,8,0)</f>
        <v>#N/A</v>
      </c>
      <c r="W973" s="67" t="e">
        <f>VLOOKUP($X973,Vector!$A:$I,9,0)</f>
        <v>#N/A</v>
      </c>
      <c r="X973" s="13" t="str">
        <f t="shared" si="55"/>
        <v/>
      </c>
    </row>
    <row r="974" spans="10:24" x14ac:dyDescent="0.25">
      <c r="J974" s="59" t="e">
        <f>+VLOOKUP($X974,Vector!$A:$P,4,0)-$A974</f>
        <v>#N/A</v>
      </c>
      <c r="K974" s="59" t="e">
        <f>+VLOOKUP($X974,Vector!$A:$P,2,0)</f>
        <v>#N/A</v>
      </c>
      <c r="L974" s="59" t="e">
        <f>VLOOKUP(VLOOKUP($X974,Vector!$A:$P,5,0),Catalogos!K:L,2,0)</f>
        <v>#N/A</v>
      </c>
      <c r="M974" s="55" t="str">
        <f>IFERROR(VLOOKUP($F974,Catalogos!$A:$B,2,0),"VII")</f>
        <v>VII</v>
      </c>
      <c r="N974" s="58" t="e">
        <f>VLOOKUP(MIN(IFERROR(VLOOKUP(T974,Catalogos!$F:$G,2,0),200),IFERROR(VLOOKUP(U974,Catalogos!$F:$G,2,0),200),IFERROR(VLOOKUP(V974,Catalogos!$F:$G,2,0),200),IFERROR(VLOOKUP(W974,Catalogos!$F:$G,2,0),200)),Catalogos!$G$30:$H$57,2,0)</f>
        <v>#N/A</v>
      </c>
      <c r="O974" s="55" t="e">
        <f>VLOOKUP($F974,Catalogos!$A:$C,3,0)</f>
        <v>#N/A</v>
      </c>
      <c r="P974" s="14" t="e">
        <f t="shared" si="52"/>
        <v>#N/A</v>
      </c>
      <c r="Q974" s="20">
        <f t="shared" si="53"/>
        <v>0</v>
      </c>
      <c r="R974" s="20" t="e">
        <f t="shared" si="54"/>
        <v>#N/A</v>
      </c>
      <c r="S974" s="20" t="s">
        <v>194</v>
      </c>
      <c r="T974" s="67" t="e">
        <f>VLOOKUP($X974,Vector!$A:$I,6,0)</f>
        <v>#N/A</v>
      </c>
      <c r="U974" s="67" t="e">
        <f>VLOOKUP($X974,Vector!$A:$I,7,0)</f>
        <v>#N/A</v>
      </c>
      <c r="V974" s="67" t="e">
        <f>VLOOKUP($X974,Vector!$A:$I,8,0)</f>
        <v>#N/A</v>
      </c>
      <c r="W974" s="67" t="e">
        <f>VLOOKUP($X974,Vector!$A:$I,9,0)</f>
        <v>#N/A</v>
      </c>
      <c r="X974" s="13" t="str">
        <f t="shared" si="55"/>
        <v/>
      </c>
    </row>
    <row r="975" spans="10:24" x14ac:dyDescent="0.25">
      <c r="J975" s="59" t="e">
        <f>+VLOOKUP($X975,Vector!$A:$P,4,0)-$A975</f>
        <v>#N/A</v>
      </c>
      <c r="K975" s="59" t="e">
        <f>+VLOOKUP($X975,Vector!$A:$P,2,0)</f>
        <v>#N/A</v>
      </c>
      <c r="L975" s="59" t="e">
        <f>VLOOKUP(VLOOKUP($X975,Vector!$A:$P,5,0),Catalogos!K:L,2,0)</f>
        <v>#N/A</v>
      </c>
      <c r="M975" s="55" t="str">
        <f>IFERROR(VLOOKUP($F975,Catalogos!$A:$B,2,0),"VII")</f>
        <v>VII</v>
      </c>
      <c r="N975" s="58" t="e">
        <f>VLOOKUP(MIN(IFERROR(VLOOKUP(T975,Catalogos!$F:$G,2,0),200),IFERROR(VLOOKUP(U975,Catalogos!$F:$G,2,0),200),IFERROR(VLOOKUP(V975,Catalogos!$F:$G,2,0),200),IFERROR(VLOOKUP(W975,Catalogos!$F:$G,2,0),200)),Catalogos!$G$30:$H$57,2,0)</f>
        <v>#N/A</v>
      </c>
      <c r="O975" s="55" t="e">
        <f>VLOOKUP($F975,Catalogos!$A:$C,3,0)</f>
        <v>#N/A</v>
      </c>
      <c r="P975" s="14" t="e">
        <f t="shared" si="52"/>
        <v>#N/A</v>
      </c>
      <c r="Q975" s="20">
        <f t="shared" si="53"/>
        <v>0</v>
      </c>
      <c r="R975" s="20" t="e">
        <f t="shared" si="54"/>
        <v>#N/A</v>
      </c>
      <c r="S975" s="20" t="s">
        <v>194</v>
      </c>
      <c r="T975" s="67" t="e">
        <f>VLOOKUP($X975,Vector!$A:$I,6,0)</f>
        <v>#N/A</v>
      </c>
      <c r="U975" s="67" t="e">
        <f>VLOOKUP($X975,Vector!$A:$I,7,0)</f>
        <v>#N/A</v>
      </c>
      <c r="V975" s="67" t="e">
        <f>VLOOKUP($X975,Vector!$A:$I,8,0)</f>
        <v>#N/A</v>
      </c>
      <c r="W975" s="67" t="e">
        <f>VLOOKUP($X975,Vector!$A:$I,9,0)</f>
        <v>#N/A</v>
      </c>
      <c r="X975" s="13" t="str">
        <f t="shared" si="55"/>
        <v/>
      </c>
    </row>
    <row r="976" spans="10:24" x14ac:dyDescent="0.25">
      <c r="J976" s="59" t="e">
        <f>+VLOOKUP($X976,Vector!$A:$P,4,0)-$A976</f>
        <v>#N/A</v>
      </c>
      <c r="K976" s="59" t="e">
        <f>+VLOOKUP($X976,Vector!$A:$P,2,0)</f>
        <v>#N/A</v>
      </c>
      <c r="L976" s="59" t="e">
        <f>VLOOKUP(VLOOKUP($X976,Vector!$A:$P,5,0),Catalogos!K:L,2,0)</f>
        <v>#N/A</v>
      </c>
      <c r="M976" s="55" t="str">
        <f>IFERROR(VLOOKUP($F976,Catalogos!$A:$B,2,0),"VII")</f>
        <v>VII</v>
      </c>
      <c r="N976" s="58" t="e">
        <f>VLOOKUP(MIN(IFERROR(VLOOKUP(T976,Catalogos!$F:$G,2,0),200),IFERROR(VLOOKUP(U976,Catalogos!$F:$G,2,0),200),IFERROR(VLOOKUP(V976,Catalogos!$F:$G,2,0),200),IFERROR(VLOOKUP(W976,Catalogos!$F:$G,2,0),200)),Catalogos!$G$30:$H$57,2,0)</f>
        <v>#N/A</v>
      </c>
      <c r="O976" s="55" t="e">
        <f>VLOOKUP($F976,Catalogos!$A:$C,3,0)</f>
        <v>#N/A</v>
      </c>
      <c r="P976" s="14" t="e">
        <f t="shared" si="52"/>
        <v>#N/A</v>
      </c>
      <c r="Q976" s="20">
        <f t="shared" si="53"/>
        <v>0</v>
      </c>
      <c r="R976" s="20" t="e">
        <f t="shared" si="54"/>
        <v>#N/A</v>
      </c>
      <c r="S976" s="20" t="s">
        <v>194</v>
      </c>
      <c r="T976" s="67" t="e">
        <f>VLOOKUP($X976,Vector!$A:$I,6,0)</f>
        <v>#N/A</v>
      </c>
      <c r="U976" s="67" t="e">
        <f>VLOOKUP($X976,Vector!$A:$I,7,0)</f>
        <v>#N/A</v>
      </c>
      <c r="V976" s="67" t="e">
        <f>VLOOKUP($X976,Vector!$A:$I,8,0)</f>
        <v>#N/A</v>
      </c>
      <c r="W976" s="67" t="e">
        <f>VLOOKUP($X976,Vector!$A:$I,9,0)</f>
        <v>#N/A</v>
      </c>
      <c r="X976" s="13" t="str">
        <f t="shared" si="55"/>
        <v/>
      </c>
    </row>
    <row r="977" spans="10:24" x14ac:dyDescent="0.25">
      <c r="J977" s="59" t="e">
        <f>+VLOOKUP($X977,Vector!$A:$P,4,0)-$A977</f>
        <v>#N/A</v>
      </c>
      <c r="K977" s="59" t="e">
        <f>+VLOOKUP($X977,Vector!$A:$P,2,0)</f>
        <v>#N/A</v>
      </c>
      <c r="L977" s="59" t="e">
        <f>VLOOKUP(VLOOKUP($X977,Vector!$A:$P,5,0),Catalogos!K:L,2,0)</f>
        <v>#N/A</v>
      </c>
      <c r="M977" s="55" t="str">
        <f>IFERROR(VLOOKUP($F977,Catalogos!$A:$B,2,0),"VII")</f>
        <v>VII</v>
      </c>
      <c r="N977" s="58" t="e">
        <f>VLOOKUP(MIN(IFERROR(VLOOKUP(T977,Catalogos!$F:$G,2,0),200),IFERROR(VLOOKUP(U977,Catalogos!$F:$G,2,0),200),IFERROR(VLOOKUP(V977,Catalogos!$F:$G,2,0),200),IFERROR(VLOOKUP(W977,Catalogos!$F:$G,2,0),200)),Catalogos!$G$30:$H$57,2,0)</f>
        <v>#N/A</v>
      </c>
      <c r="O977" s="55" t="e">
        <f>VLOOKUP($F977,Catalogos!$A:$C,3,0)</f>
        <v>#N/A</v>
      </c>
      <c r="P977" s="14" t="e">
        <f t="shared" si="52"/>
        <v>#N/A</v>
      </c>
      <c r="Q977" s="20">
        <f t="shared" si="53"/>
        <v>0</v>
      </c>
      <c r="R977" s="20" t="e">
        <f t="shared" si="54"/>
        <v>#N/A</v>
      </c>
      <c r="S977" s="20" t="s">
        <v>194</v>
      </c>
      <c r="T977" s="67" t="e">
        <f>VLOOKUP($X977,Vector!$A:$I,6,0)</f>
        <v>#N/A</v>
      </c>
      <c r="U977" s="67" t="e">
        <f>VLOOKUP($X977,Vector!$A:$I,7,0)</f>
        <v>#N/A</v>
      </c>
      <c r="V977" s="67" t="e">
        <f>VLOOKUP($X977,Vector!$A:$I,8,0)</f>
        <v>#N/A</v>
      </c>
      <c r="W977" s="67" t="e">
        <f>VLOOKUP($X977,Vector!$A:$I,9,0)</f>
        <v>#N/A</v>
      </c>
      <c r="X977" s="13" t="str">
        <f t="shared" si="55"/>
        <v/>
      </c>
    </row>
    <row r="978" spans="10:24" x14ac:dyDescent="0.25">
      <c r="J978" s="59" t="e">
        <f>+VLOOKUP($X978,Vector!$A:$P,4,0)-$A978</f>
        <v>#N/A</v>
      </c>
      <c r="K978" s="59" t="e">
        <f>+VLOOKUP($X978,Vector!$A:$P,2,0)</f>
        <v>#N/A</v>
      </c>
      <c r="L978" s="59" t="e">
        <f>VLOOKUP(VLOOKUP($X978,Vector!$A:$P,5,0),Catalogos!K:L,2,0)</f>
        <v>#N/A</v>
      </c>
      <c r="M978" s="55" t="str">
        <f>IFERROR(VLOOKUP($F978,Catalogos!$A:$B,2,0),"VII")</f>
        <v>VII</v>
      </c>
      <c r="N978" s="58" t="e">
        <f>VLOOKUP(MIN(IFERROR(VLOOKUP(T978,Catalogos!$F:$G,2,0),200),IFERROR(VLOOKUP(U978,Catalogos!$F:$G,2,0),200),IFERROR(VLOOKUP(V978,Catalogos!$F:$G,2,0),200),IFERROR(VLOOKUP(W978,Catalogos!$F:$G,2,0),200)),Catalogos!$G$30:$H$57,2,0)</f>
        <v>#N/A</v>
      </c>
      <c r="O978" s="55" t="e">
        <f>VLOOKUP($F978,Catalogos!$A:$C,3,0)</f>
        <v>#N/A</v>
      </c>
      <c r="P978" s="14" t="e">
        <f t="shared" si="52"/>
        <v>#N/A</v>
      </c>
      <c r="Q978" s="20">
        <f t="shared" si="53"/>
        <v>0</v>
      </c>
      <c r="R978" s="20" t="e">
        <f t="shared" si="54"/>
        <v>#N/A</v>
      </c>
      <c r="S978" s="20" t="s">
        <v>194</v>
      </c>
      <c r="T978" s="67" t="e">
        <f>VLOOKUP($X978,Vector!$A:$I,6,0)</f>
        <v>#N/A</v>
      </c>
      <c r="U978" s="67" t="e">
        <f>VLOOKUP($X978,Vector!$A:$I,7,0)</f>
        <v>#N/A</v>
      </c>
      <c r="V978" s="67" t="e">
        <f>VLOOKUP($X978,Vector!$A:$I,8,0)</f>
        <v>#N/A</v>
      </c>
      <c r="W978" s="67" t="e">
        <f>VLOOKUP($X978,Vector!$A:$I,9,0)</f>
        <v>#N/A</v>
      </c>
      <c r="X978" s="13" t="str">
        <f t="shared" si="55"/>
        <v/>
      </c>
    </row>
    <row r="979" spans="10:24" x14ac:dyDescent="0.25">
      <c r="J979" s="59" t="e">
        <f>+VLOOKUP($X979,Vector!$A:$P,4,0)-$A979</f>
        <v>#N/A</v>
      </c>
      <c r="K979" s="59" t="e">
        <f>+VLOOKUP($X979,Vector!$A:$P,2,0)</f>
        <v>#N/A</v>
      </c>
      <c r="L979" s="59" t="e">
        <f>VLOOKUP(VLOOKUP($X979,Vector!$A:$P,5,0),Catalogos!K:L,2,0)</f>
        <v>#N/A</v>
      </c>
      <c r="M979" s="55" t="str">
        <f>IFERROR(VLOOKUP($F979,Catalogos!$A:$B,2,0),"VII")</f>
        <v>VII</v>
      </c>
      <c r="N979" s="58" t="e">
        <f>VLOOKUP(MIN(IFERROR(VLOOKUP(T979,Catalogos!$F:$G,2,0),200),IFERROR(VLOOKUP(U979,Catalogos!$F:$G,2,0),200),IFERROR(VLOOKUP(V979,Catalogos!$F:$G,2,0),200),IFERROR(VLOOKUP(W979,Catalogos!$F:$G,2,0),200)),Catalogos!$G$30:$H$57,2,0)</f>
        <v>#N/A</v>
      </c>
      <c r="O979" s="55" t="e">
        <f>VLOOKUP($F979,Catalogos!$A:$C,3,0)</f>
        <v>#N/A</v>
      </c>
      <c r="P979" s="14" t="e">
        <f t="shared" si="52"/>
        <v>#N/A</v>
      </c>
      <c r="Q979" s="20">
        <f t="shared" si="53"/>
        <v>0</v>
      </c>
      <c r="R979" s="20" t="e">
        <f t="shared" si="54"/>
        <v>#N/A</v>
      </c>
      <c r="S979" s="20" t="s">
        <v>194</v>
      </c>
      <c r="T979" s="67" t="e">
        <f>VLOOKUP($X979,Vector!$A:$I,6,0)</f>
        <v>#N/A</v>
      </c>
      <c r="U979" s="67" t="e">
        <f>VLOOKUP($X979,Vector!$A:$I,7,0)</f>
        <v>#N/A</v>
      </c>
      <c r="V979" s="67" t="e">
        <f>VLOOKUP($X979,Vector!$A:$I,8,0)</f>
        <v>#N/A</v>
      </c>
      <c r="W979" s="67" t="e">
        <f>VLOOKUP($X979,Vector!$A:$I,9,0)</f>
        <v>#N/A</v>
      </c>
      <c r="X979" s="13" t="str">
        <f t="shared" si="55"/>
        <v/>
      </c>
    </row>
    <row r="980" spans="10:24" x14ac:dyDescent="0.25">
      <c r="J980" s="59" t="e">
        <f>+VLOOKUP($X980,Vector!$A:$P,4,0)-$A980</f>
        <v>#N/A</v>
      </c>
      <c r="K980" s="59" t="e">
        <f>+VLOOKUP($X980,Vector!$A:$P,2,0)</f>
        <v>#N/A</v>
      </c>
      <c r="L980" s="59" t="e">
        <f>VLOOKUP(VLOOKUP($X980,Vector!$A:$P,5,0),Catalogos!K:L,2,0)</f>
        <v>#N/A</v>
      </c>
      <c r="M980" s="55" t="str">
        <f>IFERROR(VLOOKUP($F980,Catalogos!$A:$B,2,0),"VII")</f>
        <v>VII</v>
      </c>
      <c r="N980" s="58" t="e">
        <f>VLOOKUP(MIN(IFERROR(VLOOKUP(T980,Catalogos!$F:$G,2,0),200),IFERROR(VLOOKUP(U980,Catalogos!$F:$G,2,0),200),IFERROR(VLOOKUP(V980,Catalogos!$F:$G,2,0),200),IFERROR(VLOOKUP(W980,Catalogos!$F:$G,2,0),200)),Catalogos!$G$30:$H$57,2,0)</f>
        <v>#N/A</v>
      </c>
      <c r="O980" s="55" t="e">
        <f>VLOOKUP($F980,Catalogos!$A:$C,3,0)</f>
        <v>#N/A</v>
      </c>
      <c r="P980" s="14" t="e">
        <f t="shared" si="52"/>
        <v>#N/A</v>
      </c>
      <c r="Q980" s="20">
        <f t="shared" si="53"/>
        <v>0</v>
      </c>
      <c r="R980" s="20" t="e">
        <f t="shared" si="54"/>
        <v>#N/A</v>
      </c>
      <c r="S980" s="20" t="s">
        <v>194</v>
      </c>
      <c r="T980" s="67" t="e">
        <f>VLOOKUP($X980,Vector!$A:$I,6,0)</f>
        <v>#N/A</v>
      </c>
      <c r="U980" s="67" t="e">
        <f>VLOOKUP($X980,Vector!$A:$I,7,0)</f>
        <v>#N/A</v>
      </c>
      <c r="V980" s="67" t="e">
        <f>VLOOKUP($X980,Vector!$A:$I,8,0)</f>
        <v>#N/A</v>
      </c>
      <c r="W980" s="67" t="e">
        <f>VLOOKUP($X980,Vector!$A:$I,9,0)</f>
        <v>#N/A</v>
      </c>
      <c r="X980" s="13" t="str">
        <f t="shared" si="55"/>
        <v/>
      </c>
    </row>
    <row r="981" spans="10:24" x14ac:dyDescent="0.25">
      <c r="J981" s="59" t="e">
        <f>+VLOOKUP($X981,Vector!$A:$P,4,0)-$A981</f>
        <v>#N/A</v>
      </c>
      <c r="K981" s="59" t="e">
        <f>+VLOOKUP($X981,Vector!$A:$P,2,0)</f>
        <v>#N/A</v>
      </c>
      <c r="L981" s="59" t="e">
        <f>VLOOKUP(VLOOKUP($X981,Vector!$A:$P,5,0),Catalogos!K:L,2,0)</f>
        <v>#N/A</v>
      </c>
      <c r="M981" s="55" t="str">
        <f>IFERROR(VLOOKUP($F981,Catalogos!$A:$B,2,0),"VII")</f>
        <v>VII</v>
      </c>
      <c r="N981" s="58" t="e">
        <f>VLOOKUP(MIN(IFERROR(VLOOKUP(T981,Catalogos!$F:$G,2,0),200),IFERROR(VLOOKUP(U981,Catalogos!$F:$G,2,0),200),IFERROR(VLOOKUP(V981,Catalogos!$F:$G,2,0),200),IFERROR(VLOOKUP(W981,Catalogos!$F:$G,2,0),200)),Catalogos!$G$30:$H$57,2,0)</f>
        <v>#N/A</v>
      </c>
      <c r="O981" s="55" t="e">
        <f>VLOOKUP($F981,Catalogos!$A:$C,3,0)</f>
        <v>#N/A</v>
      </c>
      <c r="P981" s="14" t="e">
        <f t="shared" si="52"/>
        <v>#N/A</v>
      </c>
      <c r="Q981" s="20">
        <f t="shared" si="53"/>
        <v>0</v>
      </c>
      <c r="R981" s="20" t="e">
        <f t="shared" si="54"/>
        <v>#N/A</v>
      </c>
      <c r="S981" s="20" t="s">
        <v>194</v>
      </c>
      <c r="T981" s="67" t="e">
        <f>VLOOKUP($X981,Vector!$A:$I,6,0)</f>
        <v>#N/A</v>
      </c>
      <c r="U981" s="67" t="e">
        <f>VLOOKUP($X981,Vector!$A:$I,7,0)</f>
        <v>#N/A</v>
      </c>
      <c r="V981" s="67" t="e">
        <f>VLOOKUP($X981,Vector!$A:$I,8,0)</f>
        <v>#N/A</v>
      </c>
      <c r="W981" s="67" t="e">
        <f>VLOOKUP($X981,Vector!$A:$I,9,0)</f>
        <v>#N/A</v>
      </c>
      <c r="X981" s="13" t="str">
        <f t="shared" si="55"/>
        <v/>
      </c>
    </row>
    <row r="982" spans="10:24" x14ac:dyDescent="0.25">
      <c r="J982" s="59" t="e">
        <f>+VLOOKUP($X982,Vector!$A:$P,4,0)-$A982</f>
        <v>#N/A</v>
      </c>
      <c r="K982" s="59" t="e">
        <f>+VLOOKUP($X982,Vector!$A:$P,2,0)</f>
        <v>#N/A</v>
      </c>
      <c r="L982" s="59" t="e">
        <f>VLOOKUP(VLOOKUP($X982,Vector!$A:$P,5,0),Catalogos!K:L,2,0)</f>
        <v>#N/A</v>
      </c>
      <c r="M982" s="55" t="str">
        <f>IFERROR(VLOOKUP($F982,Catalogos!$A:$B,2,0),"VII")</f>
        <v>VII</v>
      </c>
      <c r="N982" s="58" t="e">
        <f>VLOOKUP(MIN(IFERROR(VLOOKUP(T982,Catalogos!$F:$G,2,0),200),IFERROR(VLOOKUP(U982,Catalogos!$F:$G,2,0),200),IFERROR(VLOOKUP(V982,Catalogos!$F:$G,2,0),200),IFERROR(VLOOKUP(W982,Catalogos!$F:$G,2,0),200)),Catalogos!$G$30:$H$57,2,0)</f>
        <v>#N/A</v>
      </c>
      <c r="O982" s="55" t="e">
        <f>VLOOKUP($F982,Catalogos!$A:$C,3,0)</f>
        <v>#N/A</v>
      </c>
      <c r="P982" s="14" t="e">
        <f t="shared" si="52"/>
        <v>#N/A</v>
      </c>
      <c r="Q982" s="20">
        <f t="shared" si="53"/>
        <v>0</v>
      </c>
      <c r="R982" s="20" t="e">
        <f t="shared" si="54"/>
        <v>#N/A</v>
      </c>
      <c r="S982" s="20" t="s">
        <v>194</v>
      </c>
      <c r="T982" s="67" t="e">
        <f>VLOOKUP($X982,Vector!$A:$I,6,0)</f>
        <v>#N/A</v>
      </c>
      <c r="U982" s="67" t="e">
        <f>VLOOKUP($X982,Vector!$A:$I,7,0)</f>
        <v>#N/A</v>
      </c>
      <c r="V982" s="67" t="e">
        <f>VLOOKUP($X982,Vector!$A:$I,8,0)</f>
        <v>#N/A</v>
      </c>
      <c r="W982" s="67" t="e">
        <f>VLOOKUP($X982,Vector!$A:$I,9,0)</f>
        <v>#N/A</v>
      </c>
      <c r="X982" s="13" t="str">
        <f t="shared" si="55"/>
        <v/>
      </c>
    </row>
    <row r="983" spans="10:24" x14ac:dyDescent="0.25">
      <c r="J983" s="59" t="e">
        <f>+VLOOKUP($X983,Vector!$A:$P,4,0)-$A983</f>
        <v>#N/A</v>
      </c>
      <c r="K983" s="59" t="e">
        <f>+VLOOKUP($X983,Vector!$A:$P,2,0)</f>
        <v>#N/A</v>
      </c>
      <c r="L983" s="59" t="e">
        <f>VLOOKUP(VLOOKUP($X983,Vector!$A:$P,5,0),Catalogos!K:L,2,0)</f>
        <v>#N/A</v>
      </c>
      <c r="M983" s="55" t="str">
        <f>IFERROR(VLOOKUP($F983,Catalogos!$A:$B,2,0),"VII")</f>
        <v>VII</v>
      </c>
      <c r="N983" s="58" t="e">
        <f>VLOOKUP(MIN(IFERROR(VLOOKUP(T983,Catalogos!$F:$G,2,0),200),IFERROR(VLOOKUP(U983,Catalogos!$F:$G,2,0),200),IFERROR(VLOOKUP(V983,Catalogos!$F:$G,2,0),200),IFERROR(VLOOKUP(W983,Catalogos!$F:$G,2,0),200)),Catalogos!$G$30:$H$57,2,0)</f>
        <v>#N/A</v>
      </c>
      <c r="O983" s="55" t="e">
        <f>VLOOKUP($F983,Catalogos!$A:$C,3,0)</f>
        <v>#N/A</v>
      </c>
      <c r="P983" s="14" t="e">
        <f t="shared" si="52"/>
        <v>#N/A</v>
      </c>
      <c r="Q983" s="20">
        <f t="shared" si="53"/>
        <v>0</v>
      </c>
      <c r="R983" s="20" t="e">
        <f t="shared" si="54"/>
        <v>#N/A</v>
      </c>
      <c r="S983" s="20" t="s">
        <v>194</v>
      </c>
      <c r="T983" s="67" t="e">
        <f>VLOOKUP($X983,Vector!$A:$I,6,0)</f>
        <v>#N/A</v>
      </c>
      <c r="U983" s="67" t="e">
        <f>VLOOKUP($X983,Vector!$A:$I,7,0)</f>
        <v>#N/A</v>
      </c>
      <c r="V983" s="67" t="e">
        <f>VLOOKUP($X983,Vector!$A:$I,8,0)</f>
        <v>#N/A</v>
      </c>
      <c r="W983" s="67" t="e">
        <f>VLOOKUP($X983,Vector!$A:$I,9,0)</f>
        <v>#N/A</v>
      </c>
      <c r="X983" s="13" t="str">
        <f t="shared" si="55"/>
        <v/>
      </c>
    </row>
    <row r="984" spans="10:24" x14ac:dyDescent="0.25">
      <c r="J984" s="59" t="e">
        <f>+VLOOKUP($X984,Vector!$A:$P,4,0)-$A984</f>
        <v>#N/A</v>
      </c>
      <c r="K984" s="59" t="e">
        <f>+VLOOKUP($X984,Vector!$A:$P,2,0)</f>
        <v>#N/A</v>
      </c>
      <c r="L984" s="59" t="e">
        <f>VLOOKUP(VLOOKUP($X984,Vector!$A:$P,5,0),Catalogos!K:L,2,0)</f>
        <v>#N/A</v>
      </c>
      <c r="M984" s="55" t="str">
        <f>IFERROR(VLOOKUP($F984,Catalogos!$A:$B,2,0),"VII")</f>
        <v>VII</v>
      </c>
      <c r="N984" s="58" t="e">
        <f>VLOOKUP(MIN(IFERROR(VLOOKUP(T984,Catalogos!$F:$G,2,0),200),IFERROR(VLOOKUP(U984,Catalogos!$F:$G,2,0),200),IFERROR(VLOOKUP(V984,Catalogos!$F:$G,2,0),200),IFERROR(VLOOKUP(W984,Catalogos!$F:$G,2,0),200)),Catalogos!$G$30:$H$57,2,0)</f>
        <v>#N/A</v>
      </c>
      <c r="O984" s="55" t="e">
        <f>VLOOKUP($F984,Catalogos!$A:$C,3,0)</f>
        <v>#N/A</v>
      </c>
      <c r="P984" s="14" t="e">
        <f t="shared" si="52"/>
        <v>#N/A</v>
      </c>
      <c r="Q984" s="20">
        <f t="shared" si="53"/>
        <v>0</v>
      </c>
      <c r="R984" s="20" t="e">
        <f t="shared" si="54"/>
        <v>#N/A</v>
      </c>
      <c r="S984" s="20" t="s">
        <v>194</v>
      </c>
      <c r="T984" s="67" t="e">
        <f>VLOOKUP($X984,Vector!$A:$I,6,0)</f>
        <v>#N/A</v>
      </c>
      <c r="U984" s="67" t="e">
        <f>VLOOKUP($X984,Vector!$A:$I,7,0)</f>
        <v>#N/A</v>
      </c>
      <c r="V984" s="67" t="e">
        <f>VLOOKUP($X984,Vector!$A:$I,8,0)</f>
        <v>#N/A</v>
      </c>
      <c r="W984" s="67" t="e">
        <f>VLOOKUP($X984,Vector!$A:$I,9,0)</f>
        <v>#N/A</v>
      </c>
      <c r="X984" s="13" t="str">
        <f t="shared" si="55"/>
        <v/>
      </c>
    </row>
    <row r="985" spans="10:24" x14ac:dyDescent="0.25">
      <c r="J985" s="59" t="e">
        <f>+VLOOKUP($X985,Vector!$A:$P,4,0)-$A985</f>
        <v>#N/A</v>
      </c>
      <c r="K985" s="59" t="e">
        <f>+VLOOKUP($X985,Vector!$A:$P,2,0)</f>
        <v>#N/A</v>
      </c>
      <c r="L985" s="59" t="e">
        <f>VLOOKUP(VLOOKUP($X985,Vector!$A:$P,5,0),Catalogos!K:L,2,0)</f>
        <v>#N/A</v>
      </c>
      <c r="M985" s="55" t="str">
        <f>IFERROR(VLOOKUP($F985,Catalogos!$A:$B,2,0),"VII")</f>
        <v>VII</v>
      </c>
      <c r="N985" s="58" t="e">
        <f>VLOOKUP(MIN(IFERROR(VLOOKUP(T985,Catalogos!$F:$G,2,0),200),IFERROR(VLOOKUP(U985,Catalogos!$F:$G,2,0),200),IFERROR(VLOOKUP(V985,Catalogos!$F:$G,2,0),200),IFERROR(VLOOKUP(W985,Catalogos!$F:$G,2,0),200)),Catalogos!$G$30:$H$57,2,0)</f>
        <v>#N/A</v>
      </c>
      <c r="O985" s="55" t="e">
        <f>VLOOKUP($F985,Catalogos!$A:$C,3,0)</f>
        <v>#N/A</v>
      </c>
      <c r="P985" s="14" t="e">
        <f t="shared" si="52"/>
        <v>#N/A</v>
      </c>
      <c r="Q985" s="20">
        <f t="shared" si="53"/>
        <v>0</v>
      </c>
      <c r="R985" s="20" t="e">
        <f t="shared" si="54"/>
        <v>#N/A</v>
      </c>
      <c r="S985" s="20" t="s">
        <v>194</v>
      </c>
      <c r="T985" s="67" t="e">
        <f>VLOOKUP($X985,Vector!$A:$I,6,0)</f>
        <v>#N/A</v>
      </c>
      <c r="U985" s="67" t="e">
        <f>VLOOKUP($X985,Vector!$A:$I,7,0)</f>
        <v>#N/A</v>
      </c>
      <c r="V985" s="67" t="e">
        <f>VLOOKUP($X985,Vector!$A:$I,8,0)</f>
        <v>#N/A</v>
      </c>
      <c r="W985" s="67" t="e">
        <f>VLOOKUP($X985,Vector!$A:$I,9,0)</f>
        <v>#N/A</v>
      </c>
      <c r="X985" s="13" t="str">
        <f t="shared" si="55"/>
        <v/>
      </c>
    </row>
    <row r="986" spans="10:24" x14ac:dyDescent="0.25">
      <c r="J986" s="59" t="e">
        <f>+VLOOKUP($X986,Vector!$A:$P,4,0)-$A986</f>
        <v>#N/A</v>
      </c>
      <c r="K986" s="59" t="e">
        <f>+VLOOKUP($X986,Vector!$A:$P,2,0)</f>
        <v>#N/A</v>
      </c>
      <c r="L986" s="59" t="e">
        <f>VLOOKUP(VLOOKUP($X986,Vector!$A:$P,5,0),Catalogos!K:L,2,0)</f>
        <v>#N/A</v>
      </c>
      <c r="M986" s="55" t="str">
        <f>IFERROR(VLOOKUP($F986,Catalogos!$A:$B,2,0),"VII")</f>
        <v>VII</v>
      </c>
      <c r="N986" s="58" t="e">
        <f>VLOOKUP(MIN(IFERROR(VLOOKUP(T986,Catalogos!$F:$G,2,0),200),IFERROR(VLOOKUP(U986,Catalogos!$F:$G,2,0),200),IFERROR(VLOOKUP(V986,Catalogos!$F:$G,2,0),200),IFERROR(VLOOKUP(W986,Catalogos!$F:$G,2,0),200)),Catalogos!$G$30:$H$57,2,0)</f>
        <v>#N/A</v>
      </c>
      <c r="O986" s="55" t="e">
        <f>VLOOKUP($F986,Catalogos!$A:$C,3,0)</f>
        <v>#N/A</v>
      </c>
      <c r="P986" s="14" t="e">
        <f t="shared" si="52"/>
        <v>#N/A</v>
      </c>
      <c r="Q986" s="20">
        <f t="shared" si="53"/>
        <v>0</v>
      </c>
      <c r="R986" s="20" t="e">
        <f t="shared" si="54"/>
        <v>#N/A</v>
      </c>
      <c r="S986" s="20" t="s">
        <v>194</v>
      </c>
      <c r="T986" s="67" t="e">
        <f>VLOOKUP($X986,Vector!$A:$I,6,0)</f>
        <v>#N/A</v>
      </c>
      <c r="U986" s="67" t="e">
        <f>VLOOKUP($X986,Vector!$A:$I,7,0)</f>
        <v>#N/A</v>
      </c>
      <c r="V986" s="67" t="e">
        <f>VLOOKUP($X986,Vector!$A:$I,8,0)</f>
        <v>#N/A</v>
      </c>
      <c r="W986" s="67" t="e">
        <f>VLOOKUP($X986,Vector!$A:$I,9,0)</f>
        <v>#N/A</v>
      </c>
      <c r="X986" s="13" t="str">
        <f t="shared" si="55"/>
        <v/>
      </c>
    </row>
    <row r="987" spans="10:24" x14ac:dyDescent="0.25">
      <c r="J987" s="59" t="e">
        <f>+VLOOKUP($X987,Vector!$A:$P,4,0)-$A987</f>
        <v>#N/A</v>
      </c>
      <c r="K987" s="59" t="e">
        <f>+VLOOKUP($X987,Vector!$A:$P,2,0)</f>
        <v>#N/A</v>
      </c>
      <c r="L987" s="59" t="e">
        <f>VLOOKUP(VLOOKUP($X987,Vector!$A:$P,5,0),Catalogos!K:L,2,0)</f>
        <v>#N/A</v>
      </c>
      <c r="M987" s="55" t="str">
        <f>IFERROR(VLOOKUP($F987,Catalogos!$A:$B,2,0),"VII")</f>
        <v>VII</v>
      </c>
      <c r="N987" s="58" t="e">
        <f>VLOOKUP(MIN(IFERROR(VLOOKUP(T987,Catalogos!$F:$G,2,0),200),IFERROR(VLOOKUP(U987,Catalogos!$F:$G,2,0),200),IFERROR(VLOOKUP(V987,Catalogos!$F:$G,2,0),200),IFERROR(VLOOKUP(W987,Catalogos!$F:$G,2,0),200)),Catalogos!$G$30:$H$57,2,0)</f>
        <v>#N/A</v>
      </c>
      <c r="O987" s="55" t="e">
        <f>VLOOKUP($F987,Catalogos!$A:$C,3,0)</f>
        <v>#N/A</v>
      </c>
      <c r="P987" s="14" t="e">
        <f t="shared" si="52"/>
        <v>#N/A</v>
      </c>
      <c r="Q987" s="20">
        <f t="shared" si="53"/>
        <v>0</v>
      </c>
      <c r="R987" s="20" t="e">
        <f t="shared" si="54"/>
        <v>#N/A</v>
      </c>
      <c r="S987" s="20" t="s">
        <v>194</v>
      </c>
      <c r="T987" s="67" t="e">
        <f>VLOOKUP($X987,Vector!$A:$I,6,0)</f>
        <v>#N/A</v>
      </c>
      <c r="U987" s="67" t="e">
        <f>VLOOKUP($X987,Vector!$A:$I,7,0)</f>
        <v>#N/A</v>
      </c>
      <c r="V987" s="67" t="e">
        <f>VLOOKUP($X987,Vector!$A:$I,8,0)</f>
        <v>#N/A</v>
      </c>
      <c r="W987" s="67" t="e">
        <f>VLOOKUP($X987,Vector!$A:$I,9,0)</f>
        <v>#N/A</v>
      </c>
      <c r="X987" s="13" t="str">
        <f t="shared" si="55"/>
        <v/>
      </c>
    </row>
    <row r="988" spans="10:24" x14ac:dyDescent="0.25">
      <c r="J988" s="59" t="e">
        <f>+VLOOKUP($X988,Vector!$A:$P,4,0)-$A988</f>
        <v>#N/A</v>
      </c>
      <c r="K988" s="59" t="e">
        <f>+VLOOKUP($X988,Vector!$A:$P,2,0)</f>
        <v>#N/A</v>
      </c>
      <c r="L988" s="59" t="e">
        <f>VLOOKUP(VLOOKUP($X988,Vector!$A:$P,5,0),Catalogos!K:L,2,0)</f>
        <v>#N/A</v>
      </c>
      <c r="M988" s="55" t="str">
        <f>IFERROR(VLOOKUP($F988,Catalogos!$A:$B,2,0),"VII")</f>
        <v>VII</v>
      </c>
      <c r="N988" s="58" t="e">
        <f>VLOOKUP(MIN(IFERROR(VLOOKUP(T988,Catalogos!$F:$G,2,0),200),IFERROR(VLOOKUP(U988,Catalogos!$F:$G,2,0),200),IFERROR(VLOOKUP(V988,Catalogos!$F:$G,2,0),200),IFERROR(VLOOKUP(W988,Catalogos!$F:$G,2,0),200)),Catalogos!$G$30:$H$57,2,0)</f>
        <v>#N/A</v>
      </c>
      <c r="O988" s="55" t="e">
        <f>VLOOKUP($F988,Catalogos!$A:$C,3,0)</f>
        <v>#N/A</v>
      </c>
      <c r="P988" s="14" t="e">
        <f t="shared" si="52"/>
        <v>#N/A</v>
      </c>
      <c r="Q988" s="20">
        <f t="shared" si="53"/>
        <v>0</v>
      </c>
      <c r="R988" s="20" t="e">
        <f t="shared" si="54"/>
        <v>#N/A</v>
      </c>
      <c r="S988" s="20" t="s">
        <v>194</v>
      </c>
      <c r="T988" s="67" t="e">
        <f>VLOOKUP($X988,Vector!$A:$I,6,0)</f>
        <v>#N/A</v>
      </c>
      <c r="U988" s="67" t="e">
        <f>VLOOKUP($X988,Vector!$A:$I,7,0)</f>
        <v>#N/A</v>
      </c>
      <c r="V988" s="67" t="e">
        <f>VLOOKUP($X988,Vector!$A:$I,8,0)</f>
        <v>#N/A</v>
      </c>
      <c r="W988" s="67" t="e">
        <f>VLOOKUP($X988,Vector!$A:$I,9,0)</f>
        <v>#N/A</v>
      </c>
      <c r="X988" s="13" t="str">
        <f t="shared" si="55"/>
        <v/>
      </c>
    </row>
    <row r="989" spans="10:24" x14ac:dyDescent="0.25">
      <c r="J989" s="59" t="e">
        <f>+VLOOKUP($X989,Vector!$A:$P,4,0)-$A989</f>
        <v>#N/A</v>
      </c>
      <c r="K989" s="59" t="e">
        <f>+VLOOKUP($X989,Vector!$A:$P,2,0)</f>
        <v>#N/A</v>
      </c>
      <c r="L989" s="59" t="e">
        <f>VLOOKUP(VLOOKUP($X989,Vector!$A:$P,5,0),Catalogos!K:L,2,0)</f>
        <v>#N/A</v>
      </c>
      <c r="M989" s="55" t="str">
        <f>IFERROR(VLOOKUP($F989,Catalogos!$A:$B,2,0),"VII")</f>
        <v>VII</v>
      </c>
      <c r="N989" s="58" t="e">
        <f>VLOOKUP(MIN(IFERROR(VLOOKUP(T989,Catalogos!$F:$G,2,0),200),IFERROR(VLOOKUP(U989,Catalogos!$F:$G,2,0),200),IFERROR(VLOOKUP(V989,Catalogos!$F:$G,2,0),200),IFERROR(VLOOKUP(W989,Catalogos!$F:$G,2,0),200)),Catalogos!$G$30:$H$57,2,0)</f>
        <v>#N/A</v>
      </c>
      <c r="O989" s="55" t="e">
        <f>VLOOKUP($F989,Catalogos!$A:$C,3,0)</f>
        <v>#N/A</v>
      </c>
      <c r="P989" s="14" t="e">
        <f t="shared" si="52"/>
        <v>#N/A</v>
      </c>
      <c r="Q989" s="20">
        <f t="shared" si="53"/>
        <v>0</v>
      </c>
      <c r="R989" s="20" t="e">
        <f t="shared" si="54"/>
        <v>#N/A</v>
      </c>
      <c r="S989" s="20" t="s">
        <v>194</v>
      </c>
      <c r="T989" s="67" t="e">
        <f>VLOOKUP($X989,Vector!$A:$I,6,0)</f>
        <v>#N/A</v>
      </c>
      <c r="U989" s="67" t="e">
        <f>VLOOKUP($X989,Vector!$A:$I,7,0)</f>
        <v>#N/A</v>
      </c>
      <c r="V989" s="67" t="e">
        <f>VLOOKUP($X989,Vector!$A:$I,8,0)</f>
        <v>#N/A</v>
      </c>
      <c r="W989" s="67" t="e">
        <f>VLOOKUP($X989,Vector!$A:$I,9,0)</f>
        <v>#N/A</v>
      </c>
      <c r="X989" s="13" t="str">
        <f t="shared" si="55"/>
        <v/>
      </c>
    </row>
    <row r="990" spans="10:24" x14ac:dyDescent="0.25">
      <c r="J990" s="59" t="e">
        <f>+VLOOKUP($X990,Vector!$A:$P,4,0)-$A990</f>
        <v>#N/A</v>
      </c>
      <c r="K990" s="59" t="e">
        <f>+VLOOKUP($X990,Vector!$A:$P,2,0)</f>
        <v>#N/A</v>
      </c>
      <c r="L990" s="59" t="e">
        <f>VLOOKUP(VLOOKUP($X990,Vector!$A:$P,5,0),Catalogos!K:L,2,0)</f>
        <v>#N/A</v>
      </c>
      <c r="M990" s="55" t="str">
        <f>IFERROR(VLOOKUP($F990,Catalogos!$A:$B,2,0),"VII")</f>
        <v>VII</v>
      </c>
      <c r="N990" s="58" t="e">
        <f>VLOOKUP(MIN(IFERROR(VLOOKUP(T990,Catalogos!$F:$G,2,0),200),IFERROR(VLOOKUP(U990,Catalogos!$F:$G,2,0),200),IFERROR(VLOOKUP(V990,Catalogos!$F:$G,2,0),200),IFERROR(VLOOKUP(W990,Catalogos!$F:$G,2,0),200)),Catalogos!$G$30:$H$57,2,0)</f>
        <v>#N/A</v>
      </c>
      <c r="O990" s="55" t="e">
        <f>VLOOKUP($F990,Catalogos!$A:$C,3,0)</f>
        <v>#N/A</v>
      </c>
      <c r="P990" s="14" t="e">
        <f t="shared" si="52"/>
        <v>#N/A</v>
      </c>
      <c r="Q990" s="20">
        <f t="shared" si="53"/>
        <v>0</v>
      </c>
      <c r="R990" s="20" t="e">
        <f t="shared" si="54"/>
        <v>#N/A</v>
      </c>
      <c r="S990" s="20" t="s">
        <v>194</v>
      </c>
      <c r="T990" s="67" t="e">
        <f>VLOOKUP($X990,Vector!$A:$I,6,0)</f>
        <v>#N/A</v>
      </c>
      <c r="U990" s="67" t="e">
        <f>VLOOKUP($X990,Vector!$A:$I,7,0)</f>
        <v>#N/A</v>
      </c>
      <c r="V990" s="67" t="e">
        <f>VLOOKUP($X990,Vector!$A:$I,8,0)</f>
        <v>#N/A</v>
      </c>
      <c r="W990" s="67" t="e">
        <f>VLOOKUP($X990,Vector!$A:$I,9,0)</f>
        <v>#N/A</v>
      </c>
      <c r="X990" s="13" t="str">
        <f t="shared" si="55"/>
        <v/>
      </c>
    </row>
    <row r="991" spans="10:24" x14ac:dyDescent="0.25">
      <c r="J991" s="59" t="e">
        <f>+VLOOKUP($X991,Vector!$A:$P,4,0)-$A991</f>
        <v>#N/A</v>
      </c>
      <c r="K991" s="59" t="e">
        <f>+VLOOKUP($X991,Vector!$A:$P,2,0)</f>
        <v>#N/A</v>
      </c>
      <c r="L991" s="59" t="e">
        <f>VLOOKUP(VLOOKUP($X991,Vector!$A:$P,5,0),Catalogos!K:L,2,0)</f>
        <v>#N/A</v>
      </c>
      <c r="M991" s="55" t="str">
        <f>IFERROR(VLOOKUP($F991,Catalogos!$A:$B,2,0),"VII")</f>
        <v>VII</v>
      </c>
      <c r="N991" s="58" t="e">
        <f>VLOOKUP(MIN(IFERROR(VLOOKUP(T991,Catalogos!$F:$G,2,0),200),IFERROR(VLOOKUP(U991,Catalogos!$F:$G,2,0),200),IFERROR(VLOOKUP(V991,Catalogos!$F:$G,2,0),200),IFERROR(VLOOKUP(W991,Catalogos!$F:$G,2,0),200)),Catalogos!$G$30:$H$57,2,0)</f>
        <v>#N/A</v>
      </c>
      <c r="O991" s="55" t="e">
        <f>VLOOKUP($F991,Catalogos!$A:$C,3,0)</f>
        <v>#N/A</v>
      </c>
      <c r="P991" s="14" t="e">
        <f t="shared" si="52"/>
        <v>#N/A</v>
      </c>
      <c r="Q991" s="20">
        <f t="shared" si="53"/>
        <v>0</v>
      </c>
      <c r="R991" s="20" t="e">
        <f t="shared" si="54"/>
        <v>#N/A</v>
      </c>
      <c r="S991" s="20" t="s">
        <v>194</v>
      </c>
      <c r="T991" s="67" t="e">
        <f>VLOOKUP($X991,Vector!$A:$I,6,0)</f>
        <v>#N/A</v>
      </c>
      <c r="U991" s="67" t="e">
        <f>VLOOKUP($X991,Vector!$A:$I,7,0)</f>
        <v>#N/A</v>
      </c>
      <c r="V991" s="67" t="e">
        <f>VLOOKUP($X991,Vector!$A:$I,8,0)</f>
        <v>#N/A</v>
      </c>
      <c r="W991" s="67" t="e">
        <f>VLOOKUP($X991,Vector!$A:$I,9,0)</f>
        <v>#N/A</v>
      </c>
      <c r="X991" s="13" t="str">
        <f t="shared" si="55"/>
        <v/>
      </c>
    </row>
    <row r="992" spans="10:24" x14ac:dyDescent="0.25">
      <c r="J992" s="59" t="e">
        <f>+VLOOKUP($X992,Vector!$A:$P,4,0)-$A992</f>
        <v>#N/A</v>
      </c>
      <c r="K992" s="59" t="e">
        <f>+VLOOKUP($X992,Vector!$A:$P,2,0)</f>
        <v>#N/A</v>
      </c>
      <c r="L992" s="59" t="e">
        <f>VLOOKUP(VLOOKUP($X992,Vector!$A:$P,5,0),Catalogos!K:L,2,0)</f>
        <v>#N/A</v>
      </c>
      <c r="M992" s="55" t="str">
        <f>IFERROR(VLOOKUP($F992,Catalogos!$A:$B,2,0),"VII")</f>
        <v>VII</v>
      </c>
      <c r="N992" s="58" t="e">
        <f>VLOOKUP(MIN(IFERROR(VLOOKUP(T992,Catalogos!$F:$G,2,0),200),IFERROR(VLOOKUP(U992,Catalogos!$F:$G,2,0),200),IFERROR(VLOOKUP(V992,Catalogos!$F:$G,2,0),200),IFERROR(VLOOKUP(W992,Catalogos!$F:$G,2,0),200)),Catalogos!$G$30:$H$57,2,0)</f>
        <v>#N/A</v>
      </c>
      <c r="O992" s="55" t="e">
        <f>VLOOKUP($F992,Catalogos!$A:$C,3,0)</f>
        <v>#N/A</v>
      </c>
      <c r="P992" s="14" t="e">
        <f t="shared" si="52"/>
        <v>#N/A</v>
      </c>
      <c r="Q992" s="20">
        <f t="shared" si="53"/>
        <v>0</v>
      </c>
      <c r="R992" s="20" t="e">
        <f t="shared" si="54"/>
        <v>#N/A</v>
      </c>
      <c r="S992" s="20" t="s">
        <v>194</v>
      </c>
      <c r="T992" s="67" t="e">
        <f>VLOOKUP($X992,Vector!$A:$I,6,0)</f>
        <v>#N/A</v>
      </c>
      <c r="U992" s="67" t="e">
        <f>VLOOKUP($X992,Vector!$A:$I,7,0)</f>
        <v>#N/A</v>
      </c>
      <c r="V992" s="67" t="e">
        <f>VLOOKUP($X992,Vector!$A:$I,8,0)</f>
        <v>#N/A</v>
      </c>
      <c r="W992" s="67" t="e">
        <f>VLOOKUP($X992,Vector!$A:$I,9,0)</f>
        <v>#N/A</v>
      </c>
      <c r="X992" s="13" t="str">
        <f t="shared" si="55"/>
        <v/>
      </c>
    </row>
    <row r="993" spans="10:24" x14ac:dyDescent="0.25">
      <c r="J993" s="59" t="e">
        <f>+VLOOKUP($X993,Vector!$A:$P,4,0)-$A993</f>
        <v>#N/A</v>
      </c>
      <c r="K993" s="59" t="e">
        <f>+VLOOKUP($X993,Vector!$A:$P,2,0)</f>
        <v>#N/A</v>
      </c>
      <c r="L993" s="59" t="e">
        <f>VLOOKUP(VLOOKUP($X993,Vector!$A:$P,5,0),Catalogos!K:L,2,0)</f>
        <v>#N/A</v>
      </c>
      <c r="M993" s="55" t="str">
        <f>IFERROR(VLOOKUP($F993,Catalogos!$A:$B,2,0),"VII")</f>
        <v>VII</v>
      </c>
      <c r="N993" s="58" t="e">
        <f>VLOOKUP(MIN(IFERROR(VLOOKUP(T993,Catalogos!$F:$G,2,0),200),IFERROR(VLOOKUP(U993,Catalogos!$F:$G,2,0),200),IFERROR(VLOOKUP(V993,Catalogos!$F:$G,2,0),200),IFERROR(VLOOKUP(W993,Catalogos!$F:$G,2,0),200)),Catalogos!$G$30:$H$57,2,0)</f>
        <v>#N/A</v>
      </c>
      <c r="O993" s="55" t="e">
        <f>VLOOKUP($F993,Catalogos!$A:$C,3,0)</f>
        <v>#N/A</v>
      </c>
      <c r="P993" s="14" t="e">
        <f t="shared" si="52"/>
        <v>#N/A</v>
      </c>
      <c r="Q993" s="20">
        <f t="shared" si="53"/>
        <v>0</v>
      </c>
      <c r="R993" s="20" t="e">
        <f t="shared" si="54"/>
        <v>#N/A</v>
      </c>
      <c r="S993" s="20" t="s">
        <v>194</v>
      </c>
      <c r="T993" s="67" t="e">
        <f>VLOOKUP($X993,Vector!$A:$I,6,0)</f>
        <v>#N/A</v>
      </c>
      <c r="U993" s="67" t="e">
        <f>VLOOKUP($X993,Vector!$A:$I,7,0)</f>
        <v>#N/A</v>
      </c>
      <c r="V993" s="67" t="e">
        <f>VLOOKUP($X993,Vector!$A:$I,8,0)</f>
        <v>#N/A</v>
      </c>
      <c r="W993" s="67" t="e">
        <f>VLOOKUP($X993,Vector!$A:$I,9,0)</f>
        <v>#N/A</v>
      </c>
      <c r="X993" s="13" t="str">
        <f t="shared" si="55"/>
        <v/>
      </c>
    </row>
    <row r="994" spans="10:24" x14ac:dyDescent="0.25">
      <c r="J994" s="59" t="e">
        <f>+VLOOKUP($X994,Vector!$A:$P,4,0)-$A994</f>
        <v>#N/A</v>
      </c>
      <c r="K994" s="59" t="e">
        <f>+VLOOKUP($X994,Vector!$A:$P,2,0)</f>
        <v>#N/A</v>
      </c>
      <c r="L994" s="59" t="e">
        <f>VLOOKUP(VLOOKUP($X994,Vector!$A:$P,5,0),Catalogos!K:L,2,0)</f>
        <v>#N/A</v>
      </c>
      <c r="M994" s="55" t="str">
        <f>IFERROR(VLOOKUP($F994,Catalogos!$A:$B,2,0),"VII")</f>
        <v>VII</v>
      </c>
      <c r="N994" s="58" t="e">
        <f>VLOOKUP(MIN(IFERROR(VLOOKUP(T994,Catalogos!$F:$G,2,0),200),IFERROR(VLOOKUP(U994,Catalogos!$F:$G,2,0),200),IFERROR(VLOOKUP(V994,Catalogos!$F:$G,2,0),200),IFERROR(VLOOKUP(W994,Catalogos!$F:$G,2,0),200)),Catalogos!$G$30:$H$57,2,0)</f>
        <v>#N/A</v>
      </c>
      <c r="O994" s="55" t="e">
        <f>VLOOKUP($F994,Catalogos!$A:$C,3,0)</f>
        <v>#N/A</v>
      </c>
      <c r="P994" s="14" t="e">
        <f t="shared" si="52"/>
        <v>#N/A</v>
      </c>
      <c r="Q994" s="20">
        <f t="shared" si="53"/>
        <v>0</v>
      </c>
      <c r="R994" s="20" t="e">
        <f t="shared" si="54"/>
        <v>#N/A</v>
      </c>
      <c r="S994" s="20" t="s">
        <v>194</v>
      </c>
      <c r="T994" s="67" t="e">
        <f>VLOOKUP($X994,Vector!$A:$I,6,0)</f>
        <v>#N/A</v>
      </c>
      <c r="U994" s="67" t="e">
        <f>VLOOKUP($X994,Vector!$A:$I,7,0)</f>
        <v>#N/A</v>
      </c>
      <c r="V994" s="67" t="e">
        <f>VLOOKUP($X994,Vector!$A:$I,8,0)</f>
        <v>#N/A</v>
      </c>
      <c r="W994" s="67" t="e">
        <f>VLOOKUP($X994,Vector!$A:$I,9,0)</f>
        <v>#N/A</v>
      </c>
      <c r="X994" s="13" t="str">
        <f t="shared" si="55"/>
        <v/>
      </c>
    </row>
    <row r="995" spans="10:24" x14ac:dyDescent="0.25">
      <c r="J995" s="59" t="e">
        <f>+VLOOKUP($X995,Vector!$A:$P,4,0)-$A995</f>
        <v>#N/A</v>
      </c>
      <c r="K995" s="59" t="e">
        <f>+VLOOKUP($X995,Vector!$A:$P,2,0)</f>
        <v>#N/A</v>
      </c>
      <c r="L995" s="59" t="e">
        <f>VLOOKUP(VLOOKUP($X995,Vector!$A:$P,5,0),Catalogos!K:L,2,0)</f>
        <v>#N/A</v>
      </c>
      <c r="M995" s="55" t="str">
        <f>IFERROR(VLOOKUP($F995,Catalogos!$A:$B,2,0),"VII")</f>
        <v>VII</v>
      </c>
      <c r="N995" s="58" t="e">
        <f>VLOOKUP(MIN(IFERROR(VLOOKUP(T995,Catalogos!$F:$G,2,0),200),IFERROR(VLOOKUP(U995,Catalogos!$F:$G,2,0),200),IFERROR(VLOOKUP(V995,Catalogos!$F:$G,2,0),200),IFERROR(VLOOKUP(W995,Catalogos!$F:$G,2,0),200)),Catalogos!$G$30:$H$57,2,0)</f>
        <v>#N/A</v>
      </c>
      <c r="O995" s="55" t="e">
        <f>VLOOKUP($F995,Catalogos!$A:$C,3,0)</f>
        <v>#N/A</v>
      </c>
      <c r="P995" s="14" t="e">
        <f t="shared" si="52"/>
        <v>#N/A</v>
      </c>
      <c r="Q995" s="20">
        <f t="shared" si="53"/>
        <v>0</v>
      </c>
      <c r="R995" s="20" t="e">
        <f t="shared" si="54"/>
        <v>#N/A</v>
      </c>
      <c r="S995" s="20" t="s">
        <v>194</v>
      </c>
      <c r="T995" s="67" t="e">
        <f>VLOOKUP($X995,Vector!$A:$I,6,0)</f>
        <v>#N/A</v>
      </c>
      <c r="U995" s="67" t="e">
        <f>VLOOKUP($X995,Vector!$A:$I,7,0)</f>
        <v>#N/A</v>
      </c>
      <c r="V995" s="67" t="e">
        <f>VLOOKUP($X995,Vector!$A:$I,8,0)</f>
        <v>#N/A</v>
      </c>
      <c r="W995" s="67" t="e">
        <f>VLOOKUP($X995,Vector!$A:$I,9,0)</f>
        <v>#N/A</v>
      </c>
      <c r="X995" s="13" t="str">
        <f t="shared" si="55"/>
        <v/>
      </c>
    </row>
    <row r="996" spans="10:24" x14ac:dyDescent="0.25">
      <c r="J996" s="59" t="e">
        <f>+VLOOKUP($X996,Vector!$A:$P,4,0)-$A996</f>
        <v>#N/A</v>
      </c>
      <c r="K996" s="59" t="e">
        <f>+VLOOKUP($X996,Vector!$A:$P,2,0)</f>
        <v>#N/A</v>
      </c>
      <c r="L996" s="59" t="e">
        <f>VLOOKUP(VLOOKUP($X996,Vector!$A:$P,5,0),Catalogos!K:L,2,0)</f>
        <v>#N/A</v>
      </c>
      <c r="M996" s="55" t="str">
        <f>IFERROR(VLOOKUP($F996,Catalogos!$A:$B,2,0),"VII")</f>
        <v>VII</v>
      </c>
      <c r="N996" s="58" t="e">
        <f>VLOOKUP(MIN(IFERROR(VLOOKUP(T996,Catalogos!$F:$G,2,0),200),IFERROR(VLOOKUP(U996,Catalogos!$F:$G,2,0),200),IFERROR(VLOOKUP(V996,Catalogos!$F:$G,2,0),200),IFERROR(VLOOKUP(W996,Catalogos!$F:$G,2,0),200)),Catalogos!$G$30:$H$57,2,0)</f>
        <v>#N/A</v>
      </c>
      <c r="O996" s="55" t="e">
        <f>VLOOKUP($F996,Catalogos!$A:$C,3,0)</f>
        <v>#N/A</v>
      </c>
      <c r="P996" s="14" t="e">
        <f t="shared" si="52"/>
        <v>#N/A</v>
      </c>
      <c r="Q996" s="20">
        <f t="shared" si="53"/>
        <v>0</v>
      </c>
      <c r="R996" s="20" t="e">
        <f t="shared" si="54"/>
        <v>#N/A</v>
      </c>
      <c r="S996" s="20" t="s">
        <v>194</v>
      </c>
      <c r="T996" s="67" t="e">
        <f>VLOOKUP($X996,Vector!$A:$I,6,0)</f>
        <v>#N/A</v>
      </c>
      <c r="U996" s="67" t="e">
        <f>VLOOKUP($X996,Vector!$A:$I,7,0)</f>
        <v>#N/A</v>
      </c>
      <c r="V996" s="67" t="e">
        <f>VLOOKUP($X996,Vector!$A:$I,8,0)</f>
        <v>#N/A</v>
      </c>
      <c r="W996" s="67" t="e">
        <f>VLOOKUP($X996,Vector!$A:$I,9,0)</f>
        <v>#N/A</v>
      </c>
      <c r="X996" s="13" t="str">
        <f t="shared" si="55"/>
        <v/>
      </c>
    </row>
    <row r="997" spans="10:24" x14ac:dyDescent="0.25">
      <c r="J997" s="59" t="e">
        <f>+VLOOKUP($X997,Vector!$A:$P,4,0)-$A997</f>
        <v>#N/A</v>
      </c>
      <c r="K997" s="59" t="e">
        <f>+VLOOKUP($X997,Vector!$A:$P,2,0)</f>
        <v>#N/A</v>
      </c>
      <c r="L997" s="59" t="e">
        <f>VLOOKUP(VLOOKUP($X997,Vector!$A:$P,5,0),Catalogos!K:L,2,0)</f>
        <v>#N/A</v>
      </c>
      <c r="M997" s="55" t="str">
        <f>IFERROR(VLOOKUP($F997,Catalogos!$A:$B,2,0),"VII")</f>
        <v>VII</v>
      </c>
      <c r="N997" s="58" t="e">
        <f>VLOOKUP(MIN(IFERROR(VLOOKUP(T997,Catalogos!$F:$G,2,0),200),IFERROR(VLOOKUP(U997,Catalogos!$F:$G,2,0),200),IFERROR(VLOOKUP(V997,Catalogos!$F:$G,2,0),200),IFERROR(VLOOKUP(W997,Catalogos!$F:$G,2,0),200)),Catalogos!$G$30:$H$57,2,0)</f>
        <v>#N/A</v>
      </c>
      <c r="O997" s="55" t="e">
        <f>VLOOKUP($F997,Catalogos!$A:$C,3,0)</f>
        <v>#N/A</v>
      </c>
      <c r="P997" s="14" t="e">
        <f t="shared" si="52"/>
        <v>#N/A</v>
      </c>
      <c r="Q997" s="20">
        <f t="shared" si="53"/>
        <v>0</v>
      </c>
      <c r="R997" s="20" t="e">
        <f t="shared" si="54"/>
        <v>#N/A</v>
      </c>
      <c r="S997" s="20" t="s">
        <v>194</v>
      </c>
      <c r="T997" s="67" t="e">
        <f>VLOOKUP($X997,Vector!$A:$I,6,0)</f>
        <v>#N/A</v>
      </c>
      <c r="U997" s="67" t="e">
        <f>VLOOKUP($X997,Vector!$A:$I,7,0)</f>
        <v>#N/A</v>
      </c>
      <c r="V997" s="67" t="e">
        <f>VLOOKUP($X997,Vector!$A:$I,8,0)</f>
        <v>#N/A</v>
      </c>
      <c r="W997" s="67" t="e">
        <f>VLOOKUP($X997,Vector!$A:$I,9,0)</f>
        <v>#N/A</v>
      </c>
      <c r="X997" s="13" t="str">
        <f t="shared" si="55"/>
        <v/>
      </c>
    </row>
  </sheetData>
  <pageMargins left="0.7" right="0.7" top="0.75" bottom="0.75" header="0.3" footer="0.3"/>
  <pageSetup paperSize="9" orientation="portrait" horizontalDpi="0" verticalDpi="0" r:id="rId1"/>
  <ignoredErrors>
    <ignoredError sqref="G8:G28 G64:G106 G108:G110 G41:G61 G29:G4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"/>
  <sheetViews>
    <sheetView workbookViewId="0">
      <selection activeCell="B17" sqref="B17"/>
    </sheetView>
  </sheetViews>
  <sheetFormatPr baseColWidth="10" defaultRowHeight="15" x14ac:dyDescent="0.25"/>
  <sheetData>
    <row r="1" spans="1:9" x14ac:dyDescent="0.25">
      <c r="A1" t="s">
        <v>142</v>
      </c>
      <c r="B1" t="s">
        <v>484</v>
      </c>
      <c r="C1" t="s">
        <v>193</v>
      </c>
      <c r="D1" t="s">
        <v>75</v>
      </c>
      <c r="E1" t="s">
        <v>174</v>
      </c>
      <c r="F1" t="s">
        <v>487</v>
      </c>
      <c r="G1" t="s">
        <v>96</v>
      </c>
      <c r="H1" t="s">
        <v>97</v>
      </c>
      <c r="I1" t="s">
        <v>488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35"/>
  <sheetViews>
    <sheetView topLeftCell="A11" workbookViewId="0">
      <selection sqref="A1:F35"/>
    </sheetView>
  </sheetViews>
  <sheetFormatPr baseColWidth="10" defaultRowHeight="15" x14ac:dyDescent="0.25"/>
  <cols>
    <col min="2" max="2" width="18" bestFit="1" customWidth="1"/>
    <col min="3" max="3" width="38.7109375" bestFit="1" customWidth="1"/>
    <col min="5" max="5" width="14.140625" bestFit="1" customWidth="1"/>
    <col min="6" max="6" width="20.85546875" bestFit="1" customWidth="1"/>
    <col min="7" max="7" width="11.42578125" style="27"/>
    <col min="9" max="9" width="14.5703125" bestFit="1" customWidth="1"/>
    <col min="10" max="10" width="16.85546875" bestFit="1" customWidth="1"/>
    <col min="11" max="11" width="13.140625" bestFit="1" customWidth="1"/>
    <col min="12" max="12" width="15.140625" bestFit="1" customWidth="1"/>
  </cols>
  <sheetData>
    <row r="1" spans="1:11" x14ac:dyDescent="0.25">
      <c r="A1" t="s">
        <v>180</v>
      </c>
      <c r="B1" t="s">
        <v>1</v>
      </c>
      <c r="C1" t="s">
        <v>73</v>
      </c>
      <c r="D1" t="s">
        <v>181</v>
      </c>
      <c r="E1" t="s">
        <v>74</v>
      </c>
      <c r="F1" t="s">
        <v>94</v>
      </c>
      <c r="G1" s="27" t="s">
        <v>182</v>
      </c>
    </row>
    <row r="2" spans="1:11" x14ac:dyDescent="0.25">
      <c r="A2" s="5">
        <v>41639</v>
      </c>
      <c r="B2" s="6">
        <v>210102010000</v>
      </c>
      <c r="C2" t="s">
        <v>184</v>
      </c>
      <c r="D2">
        <v>1</v>
      </c>
      <c r="E2" s="16">
        <v>3841053</v>
      </c>
      <c r="F2" s="5">
        <v>41644</v>
      </c>
      <c r="G2" s="28">
        <f t="shared" ref="G2:G35" si="0">+F2-A2</f>
        <v>5</v>
      </c>
      <c r="K2" s="7"/>
    </row>
    <row r="3" spans="1:11" x14ac:dyDescent="0.25">
      <c r="A3" s="5">
        <v>41639</v>
      </c>
      <c r="B3" s="6">
        <v>210102010000</v>
      </c>
      <c r="C3" t="s">
        <v>184</v>
      </c>
      <c r="D3">
        <v>1</v>
      </c>
      <c r="E3" s="16">
        <v>3841053</v>
      </c>
      <c r="F3" s="5">
        <v>41644</v>
      </c>
      <c r="G3" s="28">
        <f t="shared" si="0"/>
        <v>5</v>
      </c>
      <c r="I3" s="7"/>
      <c r="J3" s="7"/>
    </row>
    <row r="4" spans="1:11" x14ac:dyDescent="0.25">
      <c r="A4" s="5">
        <v>41639</v>
      </c>
      <c r="B4" s="6">
        <v>210102010000</v>
      </c>
      <c r="C4" t="s">
        <v>184</v>
      </c>
      <c r="D4">
        <v>1</v>
      </c>
      <c r="E4" s="16">
        <v>3841053</v>
      </c>
      <c r="F4" s="5">
        <v>41644</v>
      </c>
      <c r="G4" s="28">
        <f t="shared" si="0"/>
        <v>5</v>
      </c>
    </row>
    <row r="5" spans="1:11" x14ac:dyDescent="0.25">
      <c r="A5" s="5">
        <v>41639</v>
      </c>
      <c r="B5" s="6">
        <v>210102010000</v>
      </c>
      <c r="C5" t="s">
        <v>184</v>
      </c>
      <c r="D5">
        <v>1</v>
      </c>
      <c r="E5" s="16">
        <v>3841053</v>
      </c>
      <c r="F5" s="5">
        <v>41644</v>
      </c>
      <c r="G5" s="28">
        <f t="shared" si="0"/>
        <v>5</v>
      </c>
      <c r="I5" s="1"/>
      <c r="J5" s="7"/>
    </row>
    <row r="6" spans="1:11" x14ac:dyDescent="0.25">
      <c r="A6" s="5">
        <v>41639</v>
      </c>
      <c r="B6" s="6">
        <v>210102010000</v>
      </c>
      <c r="C6" t="s">
        <v>184</v>
      </c>
      <c r="D6">
        <v>1</v>
      </c>
      <c r="E6" s="16">
        <v>3841053</v>
      </c>
      <c r="F6" s="5">
        <v>41644</v>
      </c>
      <c r="G6" s="28">
        <f t="shared" si="0"/>
        <v>5</v>
      </c>
      <c r="I6" s="1"/>
      <c r="J6" s="7"/>
    </row>
    <row r="7" spans="1:11" x14ac:dyDescent="0.25">
      <c r="A7" s="5">
        <v>41639</v>
      </c>
      <c r="B7" s="6">
        <v>210102010000</v>
      </c>
      <c r="C7" t="s">
        <v>184</v>
      </c>
      <c r="D7">
        <v>1</v>
      </c>
      <c r="E7" s="16">
        <v>3841053</v>
      </c>
      <c r="F7" s="5">
        <v>41644</v>
      </c>
      <c r="G7" s="28">
        <f t="shared" si="0"/>
        <v>5</v>
      </c>
    </row>
    <row r="8" spans="1:11" x14ac:dyDescent="0.25">
      <c r="A8" s="5">
        <v>41639</v>
      </c>
      <c r="B8" s="6">
        <v>210102010000</v>
      </c>
      <c r="C8" t="s">
        <v>184</v>
      </c>
      <c r="D8">
        <v>1</v>
      </c>
      <c r="E8" s="16">
        <v>3841053</v>
      </c>
      <c r="F8" s="5">
        <v>41644</v>
      </c>
      <c r="G8" s="28">
        <f t="shared" si="0"/>
        <v>5</v>
      </c>
    </row>
    <row r="9" spans="1:11" x14ac:dyDescent="0.25">
      <c r="A9" s="5">
        <v>41639</v>
      </c>
      <c r="B9" s="6">
        <v>210102010000</v>
      </c>
      <c r="C9" t="s">
        <v>184</v>
      </c>
      <c r="D9">
        <v>1</v>
      </c>
      <c r="E9" s="16">
        <v>3841053</v>
      </c>
      <c r="F9" s="5">
        <v>41644</v>
      </c>
      <c r="G9" s="28">
        <f t="shared" si="0"/>
        <v>5</v>
      </c>
    </row>
    <row r="10" spans="1:11" x14ac:dyDescent="0.25">
      <c r="A10" s="5">
        <v>41639</v>
      </c>
      <c r="B10" s="6">
        <v>210102010000</v>
      </c>
      <c r="C10" t="s">
        <v>184</v>
      </c>
      <c r="D10">
        <v>1</v>
      </c>
      <c r="E10" s="16">
        <v>3841053</v>
      </c>
      <c r="F10" s="5">
        <v>41644</v>
      </c>
      <c r="G10" s="28">
        <f t="shared" si="0"/>
        <v>5</v>
      </c>
    </row>
    <row r="11" spans="1:11" x14ac:dyDescent="0.25">
      <c r="A11" s="5">
        <v>41639</v>
      </c>
      <c r="B11" s="6">
        <v>210102010000</v>
      </c>
      <c r="C11" t="s">
        <v>184</v>
      </c>
      <c r="D11">
        <v>1</v>
      </c>
      <c r="E11" s="16">
        <v>3841054</v>
      </c>
      <c r="F11" s="5">
        <v>41644</v>
      </c>
      <c r="G11" s="28">
        <f t="shared" si="0"/>
        <v>5</v>
      </c>
    </row>
    <row r="12" spans="1:11" x14ac:dyDescent="0.25">
      <c r="A12" s="5">
        <v>41639</v>
      </c>
      <c r="B12" s="6">
        <v>210102010000</v>
      </c>
      <c r="C12" t="s">
        <v>183</v>
      </c>
      <c r="D12">
        <v>1</v>
      </c>
      <c r="E12" s="16">
        <v>1422612</v>
      </c>
      <c r="F12" s="5">
        <v>42039</v>
      </c>
      <c r="G12" s="28">
        <f t="shared" si="0"/>
        <v>400</v>
      </c>
    </row>
    <row r="13" spans="1:11" x14ac:dyDescent="0.25">
      <c r="A13" s="5">
        <v>41639</v>
      </c>
      <c r="B13" s="6">
        <v>210102010000</v>
      </c>
      <c r="C13" t="s">
        <v>183</v>
      </c>
      <c r="D13">
        <v>1</v>
      </c>
      <c r="E13" s="16">
        <v>1422612</v>
      </c>
      <c r="F13" s="5">
        <v>42039</v>
      </c>
      <c r="G13" s="28">
        <f t="shared" si="0"/>
        <v>400</v>
      </c>
    </row>
    <row r="14" spans="1:11" x14ac:dyDescent="0.25">
      <c r="A14" s="5">
        <v>41639</v>
      </c>
      <c r="B14" s="6">
        <v>210102010000</v>
      </c>
      <c r="C14" t="s">
        <v>183</v>
      </c>
      <c r="D14">
        <v>1</v>
      </c>
      <c r="E14" s="16">
        <v>1422612</v>
      </c>
      <c r="F14" s="5">
        <v>42039</v>
      </c>
      <c r="G14" s="28">
        <f t="shared" si="0"/>
        <v>400</v>
      </c>
    </row>
    <row r="15" spans="1:11" x14ac:dyDescent="0.25">
      <c r="A15" s="5">
        <v>41639</v>
      </c>
      <c r="B15" s="6">
        <v>210100000000</v>
      </c>
      <c r="C15" t="s">
        <v>185</v>
      </c>
      <c r="D15">
        <v>1</v>
      </c>
      <c r="E15" s="16">
        <v>2137485516</v>
      </c>
      <c r="F15" s="5">
        <v>41642</v>
      </c>
      <c r="G15" s="28">
        <f t="shared" si="0"/>
        <v>3</v>
      </c>
    </row>
    <row r="16" spans="1:11" x14ac:dyDescent="0.25">
      <c r="A16" s="5">
        <v>41639</v>
      </c>
      <c r="B16" s="6">
        <v>210100000000</v>
      </c>
      <c r="C16" t="s">
        <v>185</v>
      </c>
      <c r="D16">
        <v>1</v>
      </c>
      <c r="E16" s="16">
        <v>2137485516</v>
      </c>
      <c r="F16" s="5">
        <v>41642</v>
      </c>
      <c r="G16" s="28">
        <f t="shared" si="0"/>
        <v>3</v>
      </c>
    </row>
    <row r="17" spans="1:12" x14ac:dyDescent="0.25">
      <c r="A17" s="5">
        <v>41639</v>
      </c>
      <c r="B17" s="6">
        <v>210100000000</v>
      </c>
      <c r="C17" t="s">
        <v>185</v>
      </c>
      <c r="D17">
        <v>1</v>
      </c>
      <c r="E17" s="16">
        <v>2137485516</v>
      </c>
      <c r="F17" s="5">
        <v>41642</v>
      </c>
      <c r="G17" s="28">
        <f t="shared" si="0"/>
        <v>3</v>
      </c>
    </row>
    <row r="18" spans="1:12" x14ac:dyDescent="0.25">
      <c r="A18" s="5">
        <v>41639</v>
      </c>
      <c r="B18" s="6">
        <v>210100000000</v>
      </c>
      <c r="C18" t="s">
        <v>185</v>
      </c>
      <c r="D18">
        <v>1</v>
      </c>
      <c r="E18" s="16">
        <v>2137485516</v>
      </c>
      <c r="F18" s="5">
        <v>41642</v>
      </c>
      <c r="G18" s="28">
        <f t="shared" si="0"/>
        <v>3</v>
      </c>
    </row>
    <row r="19" spans="1:12" x14ac:dyDescent="0.25">
      <c r="A19" s="5">
        <v>41639</v>
      </c>
      <c r="B19" s="6">
        <v>210100000000</v>
      </c>
      <c r="C19" t="s">
        <v>185</v>
      </c>
      <c r="D19">
        <v>1</v>
      </c>
      <c r="E19" s="16">
        <v>2137485516</v>
      </c>
      <c r="F19" s="5">
        <v>41642</v>
      </c>
      <c r="G19" s="28">
        <f t="shared" si="0"/>
        <v>3</v>
      </c>
    </row>
    <row r="20" spans="1:12" x14ac:dyDescent="0.25">
      <c r="A20" s="5">
        <v>41639</v>
      </c>
      <c r="B20" s="6">
        <v>210100000000</v>
      </c>
      <c r="C20" t="s">
        <v>185</v>
      </c>
      <c r="D20">
        <v>1</v>
      </c>
      <c r="E20" s="16">
        <v>2137485516</v>
      </c>
      <c r="F20" s="5">
        <v>41642</v>
      </c>
      <c r="G20" s="28">
        <f t="shared" si="0"/>
        <v>3</v>
      </c>
    </row>
    <row r="21" spans="1:12" x14ac:dyDescent="0.25">
      <c r="A21" s="5">
        <v>41639</v>
      </c>
      <c r="B21" s="6">
        <v>210100000000</v>
      </c>
      <c r="C21" t="s">
        <v>185</v>
      </c>
      <c r="D21">
        <v>1</v>
      </c>
      <c r="E21" s="16">
        <v>2137485516</v>
      </c>
      <c r="F21" s="5">
        <v>41642</v>
      </c>
      <c r="G21" s="28">
        <f t="shared" si="0"/>
        <v>3</v>
      </c>
    </row>
    <row r="22" spans="1:12" x14ac:dyDescent="0.25">
      <c r="A22" s="5">
        <v>41639</v>
      </c>
      <c r="B22" s="6">
        <v>210100000000</v>
      </c>
      <c r="C22" t="s">
        <v>186</v>
      </c>
      <c r="D22">
        <v>1</v>
      </c>
      <c r="E22" s="16">
        <v>415622183</v>
      </c>
      <c r="F22" s="5">
        <v>42089</v>
      </c>
      <c r="G22" s="28">
        <f t="shared" si="0"/>
        <v>450</v>
      </c>
    </row>
    <row r="23" spans="1:12" x14ac:dyDescent="0.25">
      <c r="A23" s="5">
        <v>41639</v>
      </c>
      <c r="B23" s="6">
        <v>210100000000</v>
      </c>
      <c r="C23" t="s">
        <v>186</v>
      </c>
      <c r="D23">
        <v>1</v>
      </c>
      <c r="E23" s="16">
        <v>415622183</v>
      </c>
      <c r="F23" s="5">
        <v>42089</v>
      </c>
      <c r="G23" s="28">
        <f t="shared" si="0"/>
        <v>450</v>
      </c>
    </row>
    <row r="24" spans="1:12" x14ac:dyDescent="0.25">
      <c r="A24" s="5">
        <v>41639</v>
      </c>
      <c r="B24" s="6">
        <v>210100000000</v>
      </c>
      <c r="C24" t="s">
        <v>186</v>
      </c>
      <c r="D24">
        <v>1</v>
      </c>
      <c r="E24" s="16">
        <v>415622183</v>
      </c>
      <c r="F24" s="5">
        <v>42089</v>
      </c>
      <c r="G24" s="28">
        <f t="shared" si="0"/>
        <v>450</v>
      </c>
    </row>
    <row r="25" spans="1:12" x14ac:dyDescent="0.25">
      <c r="A25" s="5">
        <v>41639</v>
      </c>
      <c r="B25" s="6">
        <v>210100000000</v>
      </c>
      <c r="C25" t="s">
        <v>186</v>
      </c>
      <c r="D25">
        <v>1</v>
      </c>
      <c r="E25" s="16">
        <v>415622183</v>
      </c>
      <c r="F25" s="5">
        <v>42089</v>
      </c>
      <c r="G25" s="28">
        <f t="shared" si="0"/>
        <v>450</v>
      </c>
    </row>
    <row r="26" spans="1:12" x14ac:dyDescent="0.25">
      <c r="A26" s="5">
        <v>41639</v>
      </c>
      <c r="B26" s="6">
        <v>211100000000</v>
      </c>
      <c r="C26" t="s">
        <v>187</v>
      </c>
      <c r="D26">
        <v>1</v>
      </c>
      <c r="E26" s="16">
        <v>42724777</v>
      </c>
      <c r="F26" s="5">
        <v>41641</v>
      </c>
      <c r="G26" s="28">
        <f t="shared" si="0"/>
        <v>2</v>
      </c>
    </row>
    <row r="27" spans="1:12" x14ac:dyDescent="0.25">
      <c r="A27" s="18">
        <v>41639</v>
      </c>
      <c r="B27" s="6">
        <v>211100000000</v>
      </c>
      <c r="C27" t="s">
        <v>187</v>
      </c>
      <c r="D27">
        <v>1</v>
      </c>
      <c r="E27" s="16">
        <v>42724777</v>
      </c>
      <c r="F27" s="5">
        <v>41641</v>
      </c>
      <c r="G27" s="28">
        <f t="shared" si="0"/>
        <v>2</v>
      </c>
      <c r="J27" s="17"/>
      <c r="L27" s="7"/>
    </row>
    <row r="28" spans="1:12" x14ac:dyDescent="0.25">
      <c r="A28" s="5">
        <v>41639</v>
      </c>
      <c r="B28" s="6">
        <v>211100000000</v>
      </c>
      <c r="C28" t="s">
        <v>188</v>
      </c>
      <c r="D28">
        <v>1</v>
      </c>
      <c r="E28" s="16">
        <v>102865280</v>
      </c>
      <c r="F28" s="5">
        <v>41649</v>
      </c>
      <c r="G28" s="28">
        <f t="shared" si="0"/>
        <v>10</v>
      </c>
      <c r="J28" s="17"/>
      <c r="L28" s="7"/>
    </row>
    <row r="29" spans="1:12" x14ac:dyDescent="0.25">
      <c r="A29" s="5">
        <v>41639</v>
      </c>
      <c r="B29" s="6">
        <v>211100000000</v>
      </c>
      <c r="C29" t="s">
        <v>188</v>
      </c>
      <c r="D29">
        <v>1</v>
      </c>
      <c r="E29" s="16">
        <v>102865280</v>
      </c>
      <c r="F29" s="5">
        <v>41649</v>
      </c>
      <c r="G29" s="28">
        <f t="shared" si="0"/>
        <v>10</v>
      </c>
      <c r="J29" s="17"/>
      <c r="L29" s="7"/>
    </row>
    <row r="30" spans="1:12" x14ac:dyDescent="0.25">
      <c r="A30" s="5">
        <v>41639</v>
      </c>
      <c r="B30" s="6">
        <v>211100000000</v>
      </c>
      <c r="C30" t="s">
        <v>189</v>
      </c>
      <c r="D30">
        <v>1</v>
      </c>
      <c r="E30" s="16">
        <v>139768315</v>
      </c>
      <c r="F30" s="5">
        <v>41684</v>
      </c>
      <c r="G30" s="28">
        <f t="shared" si="0"/>
        <v>45</v>
      </c>
      <c r="J30" s="17"/>
      <c r="L30" s="7"/>
    </row>
    <row r="31" spans="1:12" x14ac:dyDescent="0.25">
      <c r="A31" s="5">
        <v>41639</v>
      </c>
      <c r="B31" s="6">
        <v>211100000000</v>
      </c>
      <c r="C31" t="s">
        <v>189</v>
      </c>
      <c r="D31">
        <v>1</v>
      </c>
      <c r="E31" s="16">
        <v>139768315</v>
      </c>
      <c r="F31" s="5">
        <v>41684</v>
      </c>
      <c r="G31" s="28">
        <f t="shared" si="0"/>
        <v>45</v>
      </c>
      <c r="J31" s="17"/>
      <c r="L31" s="7"/>
    </row>
    <row r="32" spans="1:12" x14ac:dyDescent="0.25">
      <c r="A32" s="5">
        <v>41639</v>
      </c>
      <c r="B32" s="6">
        <v>211100000000</v>
      </c>
      <c r="C32" t="s">
        <v>190</v>
      </c>
      <c r="D32">
        <v>1</v>
      </c>
      <c r="E32" s="16">
        <v>136434094</v>
      </c>
      <c r="F32" s="5">
        <v>41759</v>
      </c>
      <c r="G32" s="28">
        <f t="shared" si="0"/>
        <v>120</v>
      </c>
    </row>
    <row r="33" spans="1:7" x14ac:dyDescent="0.25">
      <c r="A33" s="5">
        <v>41639</v>
      </c>
      <c r="B33" s="6">
        <v>211100000000</v>
      </c>
      <c r="C33" t="s">
        <v>190</v>
      </c>
      <c r="D33">
        <v>1</v>
      </c>
      <c r="E33" s="16">
        <v>136434094</v>
      </c>
      <c r="F33" s="5">
        <v>41759</v>
      </c>
      <c r="G33" s="28">
        <f t="shared" si="0"/>
        <v>120</v>
      </c>
    </row>
    <row r="34" spans="1:7" x14ac:dyDescent="0.25">
      <c r="A34" s="5">
        <v>41639</v>
      </c>
      <c r="B34" s="6">
        <v>211100000000</v>
      </c>
      <c r="C34" t="s">
        <v>191</v>
      </c>
      <c r="D34">
        <v>1</v>
      </c>
      <c r="E34" s="16">
        <v>212239409</v>
      </c>
      <c r="F34" s="5">
        <v>41871</v>
      </c>
      <c r="G34" s="28">
        <f t="shared" si="0"/>
        <v>232</v>
      </c>
    </row>
    <row r="35" spans="1:7" x14ac:dyDescent="0.25">
      <c r="A35" s="5">
        <v>41639</v>
      </c>
      <c r="B35" s="6">
        <v>211100000000</v>
      </c>
      <c r="C35" t="s">
        <v>191</v>
      </c>
      <c r="D35">
        <v>1</v>
      </c>
      <c r="E35" s="16">
        <v>212239409</v>
      </c>
      <c r="F35" s="5">
        <v>41871</v>
      </c>
      <c r="G35" s="28">
        <f t="shared" si="0"/>
        <v>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97"/>
  <sheetViews>
    <sheetView topLeftCell="A73" workbookViewId="0">
      <selection sqref="A1:H97"/>
    </sheetView>
  </sheetViews>
  <sheetFormatPr baseColWidth="10" defaultRowHeight="15" x14ac:dyDescent="0.25"/>
  <cols>
    <col min="1" max="1" width="10.7109375" bestFit="1" customWidth="1"/>
    <col min="2" max="3" width="15.5703125" bestFit="1" customWidth="1"/>
    <col min="4" max="4" width="40.42578125" bestFit="1" customWidth="1"/>
    <col min="5" max="5" width="15.140625" style="7" bestFit="1" customWidth="1"/>
    <col min="6" max="7" width="14.140625" bestFit="1" customWidth="1"/>
    <col min="8" max="8" width="17.5703125" bestFit="1" customWidth="1"/>
    <col min="9" max="9" width="17.5703125" customWidth="1"/>
    <col min="10" max="10" width="21.5703125" bestFit="1" customWidth="1"/>
    <col min="13" max="13" width="42" bestFit="1" customWidth="1"/>
    <col min="14" max="15" width="15.28515625" bestFit="1" customWidth="1"/>
  </cols>
  <sheetData>
    <row r="1" spans="1:8" x14ac:dyDescent="0.25">
      <c r="A1" t="s">
        <v>0</v>
      </c>
      <c r="B1" t="s">
        <v>302</v>
      </c>
      <c r="C1" t="s">
        <v>303</v>
      </c>
      <c r="D1" t="s">
        <v>73</v>
      </c>
      <c r="E1" s="7" t="s">
        <v>304</v>
      </c>
      <c r="F1" t="s">
        <v>305</v>
      </c>
      <c r="G1" t="s">
        <v>306</v>
      </c>
      <c r="H1" t="s">
        <v>307</v>
      </c>
    </row>
    <row r="2" spans="1:8" x14ac:dyDescent="0.25">
      <c r="A2" s="5">
        <v>41639</v>
      </c>
      <c r="B2" s="6">
        <v>131101000000</v>
      </c>
      <c r="C2" s="6">
        <v>600000005089</v>
      </c>
      <c r="D2" t="s">
        <v>308</v>
      </c>
      <c r="E2" s="7">
        <v>-9589.99</v>
      </c>
      <c r="F2" s="5">
        <v>41654</v>
      </c>
      <c r="G2" t="s">
        <v>340</v>
      </c>
      <c r="H2">
        <v>1</v>
      </c>
    </row>
    <row r="3" spans="1:8" x14ac:dyDescent="0.25">
      <c r="A3" s="5">
        <v>41639</v>
      </c>
      <c r="B3" s="6">
        <v>131101000000</v>
      </c>
      <c r="C3" s="6">
        <v>600000005329</v>
      </c>
      <c r="D3" t="s">
        <v>309</v>
      </c>
      <c r="E3" s="7">
        <v>5911.37</v>
      </c>
      <c r="F3" s="5">
        <v>41654</v>
      </c>
      <c r="G3" t="s">
        <v>340</v>
      </c>
      <c r="H3">
        <v>1</v>
      </c>
    </row>
    <row r="4" spans="1:8" x14ac:dyDescent="0.25">
      <c r="A4" s="5">
        <v>41639</v>
      </c>
      <c r="B4" s="6">
        <v>131101000000</v>
      </c>
      <c r="C4" s="6">
        <v>600000005428</v>
      </c>
      <c r="D4" t="s">
        <v>310</v>
      </c>
      <c r="E4" s="7">
        <v>14828.9</v>
      </c>
      <c r="F4" s="5">
        <v>41654</v>
      </c>
      <c r="G4" t="s">
        <v>340</v>
      </c>
      <c r="H4">
        <v>1</v>
      </c>
    </row>
    <row r="5" spans="1:8" x14ac:dyDescent="0.25">
      <c r="A5" s="5">
        <v>41639</v>
      </c>
      <c r="B5" s="6">
        <v>131101000000</v>
      </c>
      <c r="C5" s="6">
        <v>600000005618</v>
      </c>
      <c r="D5" t="s">
        <v>311</v>
      </c>
      <c r="E5" s="7">
        <v>50250.55</v>
      </c>
      <c r="F5" s="5">
        <v>41654</v>
      </c>
      <c r="G5" t="s">
        <v>340</v>
      </c>
      <c r="H5">
        <v>1</v>
      </c>
    </row>
    <row r="6" spans="1:8" x14ac:dyDescent="0.25">
      <c r="A6" s="5">
        <v>41639</v>
      </c>
      <c r="B6" s="6">
        <v>131101000000</v>
      </c>
      <c r="C6" s="6">
        <v>600000006202</v>
      </c>
      <c r="D6" t="s">
        <v>312</v>
      </c>
      <c r="E6" s="7">
        <v>14468.22</v>
      </c>
      <c r="F6" s="5">
        <v>41654</v>
      </c>
      <c r="G6" t="s">
        <v>340</v>
      </c>
      <c r="H6">
        <v>1</v>
      </c>
    </row>
    <row r="7" spans="1:8" x14ac:dyDescent="0.25">
      <c r="A7" s="5">
        <v>41639</v>
      </c>
      <c r="B7" s="6">
        <v>131101000000</v>
      </c>
      <c r="C7" s="6">
        <v>600000006376</v>
      </c>
      <c r="D7" t="s">
        <v>313</v>
      </c>
      <c r="E7" s="7">
        <v>1240.3</v>
      </c>
      <c r="F7" s="5">
        <v>41654</v>
      </c>
      <c r="G7" t="s">
        <v>340</v>
      </c>
      <c r="H7">
        <v>1</v>
      </c>
    </row>
    <row r="8" spans="1:8" x14ac:dyDescent="0.25">
      <c r="A8" s="5">
        <v>41639</v>
      </c>
      <c r="B8" s="6">
        <v>131101000000</v>
      </c>
      <c r="C8" s="6">
        <v>600000006483</v>
      </c>
      <c r="D8" t="s">
        <v>314</v>
      </c>
      <c r="E8" s="7">
        <v>74274.929999999993</v>
      </c>
      <c r="F8" s="5">
        <v>41654</v>
      </c>
      <c r="G8" t="s">
        <v>340</v>
      </c>
      <c r="H8">
        <v>1</v>
      </c>
    </row>
    <row r="9" spans="1:8" x14ac:dyDescent="0.25">
      <c r="A9" s="5">
        <v>41639</v>
      </c>
      <c r="B9" s="6">
        <v>131101000000</v>
      </c>
      <c r="C9" s="6">
        <v>600000008356</v>
      </c>
      <c r="D9" t="s">
        <v>315</v>
      </c>
      <c r="E9" s="7">
        <v>23775.02</v>
      </c>
      <c r="F9" s="5">
        <v>41654</v>
      </c>
      <c r="G9" t="s">
        <v>340</v>
      </c>
      <c r="H9">
        <v>1</v>
      </c>
    </row>
    <row r="10" spans="1:8" x14ac:dyDescent="0.25">
      <c r="A10" s="5">
        <v>41639</v>
      </c>
      <c r="B10" s="6">
        <v>131101000000</v>
      </c>
      <c r="C10" s="6">
        <v>600000015070</v>
      </c>
      <c r="D10" t="s">
        <v>316</v>
      </c>
      <c r="E10" s="7">
        <v>27550.31</v>
      </c>
      <c r="F10" s="5">
        <v>41654</v>
      </c>
      <c r="G10" t="s">
        <v>340</v>
      </c>
      <c r="H10">
        <v>1</v>
      </c>
    </row>
    <row r="11" spans="1:8" x14ac:dyDescent="0.25">
      <c r="A11" s="5">
        <v>41639</v>
      </c>
      <c r="B11" s="6">
        <v>131101000000</v>
      </c>
      <c r="C11" s="6">
        <v>600000016151</v>
      </c>
      <c r="D11" t="s">
        <v>317</v>
      </c>
      <c r="E11" s="7">
        <v>0</v>
      </c>
      <c r="F11" s="5">
        <v>41654</v>
      </c>
      <c r="G11" t="s">
        <v>340</v>
      </c>
      <c r="H11">
        <v>1</v>
      </c>
    </row>
    <row r="12" spans="1:8" x14ac:dyDescent="0.25">
      <c r="A12" s="5">
        <v>41639</v>
      </c>
      <c r="B12" s="6">
        <v>131101000000</v>
      </c>
      <c r="C12" s="6">
        <v>600000016169</v>
      </c>
      <c r="D12" t="s">
        <v>318</v>
      </c>
      <c r="E12" s="7">
        <v>29624.04</v>
      </c>
      <c r="F12" s="5">
        <v>41654</v>
      </c>
      <c r="G12" t="s">
        <v>340</v>
      </c>
      <c r="H12">
        <v>1</v>
      </c>
    </row>
    <row r="13" spans="1:8" x14ac:dyDescent="0.25">
      <c r="A13" s="5">
        <v>41639</v>
      </c>
      <c r="B13" s="6">
        <v>131101000000</v>
      </c>
      <c r="C13" s="6">
        <v>600000019692</v>
      </c>
      <c r="D13" t="s">
        <v>319</v>
      </c>
      <c r="E13" s="7">
        <v>-0.83</v>
      </c>
      <c r="F13" s="5">
        <v>41654</v>
      </c>
      <c r="G13" t="s">
        <v>340</v>
      </c>
      <c r="H13">
        <v>1</v>
      </c>
    </row>
    <row r="14" spans="1:8" x14ac:dyDescent="0.25">
      <c r="A14" s="5">
        <v>41639</v>
      </c>
      <c r="B14" s="6">
        <v>131101000000</v>
      </c>
      <c r="C14" s="6">
        <v>600000019882</v>
      </c>
      <c r="D14" t="s">
        <v>320</v>
      </c>
      <c r="E14" s="7">
        <v>-1.66</v>
      </c>
      <c r="F14" s="5">
        <v>41654</v>
      </c>
      <c r="G14" t="s">
        <v>340</v>
      </c>
      <c r="H14">
        <v>1</v>
      </c>
    </row>
    <row r="15" spans="1:8" x14ac:dyDescent="0.25">
      <c r="A15" s="5">
        <v>41639</v>
      </c>
      <c r="B15" s="6">
        <v>131101000000</v>
      </c>
      <c r="C15" s="6">
        <v>600000021367</v>
      </c>
      <c r="D15" t="s">
        <v>321</v>
      </c>
      <c r="E15" s="7">
        <v>54704.07</v>
      </c>
      <c r="F15" s="5">
        <v>41654</v>
      </c>
      <c r="G15" t="s">
        <v>340</v>
      </c>
      <c r="H15">
        <v>1</v>
      </c>
    </row>
    <row r="16" spans="1:8" x14ac:dyDescent="0.25">
      <c r="A16" s="5">
        <v>41639</v>
      </c>
      <c r="B16" s="6">
        <v>131101000000</v>
      </c>
      <c r="C16" s="6">
        <v>600000041233</v>
      </c>
      <c r="D16" t="s">
        <v>322</v>
      </c>
      <c r="E16" s="7">
        <v>-0.28999999999999998</v>
      </c>
      <c r="F16" s="5">
        <v>41654</v>
      </c>
      <c r="G16" t="s">
        <v>340</v>
      </c>
      <c r="H16">
        <v>1</v>
      </c>
    </row>
    <row r="17" spans="1:15" x14ac:dyDescent="0.25">
      <c r="A17" s="5">
        <v>41639</v>
      </c>
      <c r="B17" s="6">
        <v>131101000000</v>
      </c>
      <c r="C17" s="6">
        <v>600000082393</v>
      </c>
      <c r="D17" t="s">
        <v>323</v>
      </c>
      <c r="E17" s="7">
        <v>18969.98</v>
      </c>
      <c r="F17" s="5">
        <v>41654</v>
      </c>
      <c r="G17" t="s">
        <v>340</v>
      </c>
      <c r="H17">
        <v>1</v>
      </c>
    </row>
    <row r="18" spans="1:15" x14ac:dyDescent="0.25">
      <c r="A18" s="5">
        <v>41639</v>
      </c>
      <c r="B18" s="6">
        <v>131101000000</v>
      </c>
      <c r="C18" s="6">
        <v>600000144938</v>
      </c>
      <c r="D18" t="s">
        <v>324</v>
      </c>
      <c r="E18" s="7">
        <v>0</v>
      </c>
      <c r="F18" s="5">
        <v>41654</v>
      </c>
      <c r="G18" t="s">
        <v>340</v>
      </c>
      <c r="H18">
        <v>1</v>
      </c>
    </row>
    <row r="19" spans="1:15" x14ac:dyDescent="0.25">
      <c r="A19" s="5">
        <v>41639</v>
      </c>
      <c r="B19" s="6">
        <v>131101000000</v>
      </c>
      <c r="C19" s="6">
        <v>600000231032</v>
      </c>
      <c r="D19" t="s">
        <v>325</v>
      </c>
      <c r="E19" s="7">
        <v>4777.9399999999996</v>
      </c>
      <c r="F19" s="5">
        <v>41654</v>
      </c>
      <c r="G19" t="s">
        <v>340</v>
      </c>
      <c r="H19">
        <v>1</v>
      </c>
    </row>
    <row r="20" spans="1:15" x14ac:dyDescent="0.25">
      <c r="A20" s="5">
        <v>41639</v>
      </c>
      <c r="B20" s="6">
        <v>131101000000</v>
      </c>
      <c r="C20" s="6">
        <v>600000271509</v>
      </c>
      <c r="D20" t="s">
        <v>326</v>
      </c>
      <c r="E20" s="7">
        <v>0</v>
      </c>
      <c r="F20" s="5">
        <v>41654</v>
      </c>
      <c r="G20" t="s">
        <v>340</v>
      </c>
      <c r="H20">
        <v>1</v>
      </c>
    </row>
    <row r="21" spans="1:15" x14ac:dyDescent="0.25">
      <c r="A21" s="5">
        <v>41639</v>
      </c>
      <c r="B21" s="6">
        <v>131101000000</v>
      </c>
      <c r="C21" s="6">
        <v>600000321759</v>
      </c>
      <c r="D21" t="s">
        <v>327</v>
      </c>
      <c r="E21" s="7">
        <v>35445.480000000003</v>
      </c>
      <c r="F21" s="5">
        <v>41654</v>
      </c>
      <c r="G21" t="s">
        <v>340</v>
      </c>
      <c r="H21">
        <v>1</v>
      </c>
    </row>
    <row r="22" spans="1:15" x14ac:dyDescent="0.25">
      <c r="A22" s="5">
        <v>41639</v>
      </c>
      <c r="B22" s="6">
        <v>131101000000</v>
      </c>
      <c r="C22" s="6">
        <v>600000321767</v>
      </c>
      <c r="D22" t="s">
        <v>328</v>
      </c>
      <c r="E22" s="7">
        <v>27111.59</v>
      </c>
      <c r="F22" s="5">
        <v>41654</v>
      </c>
      <c r="G22" t="s">
        <v>340</v>
      </c>
      <c r="H22">
        <v>1</v>
      </c>
      <c r="N22" s="17"/>
    </row>
    <row r="23" spans="1:15" x14ac:dyDescent="0.25">
      <c r="A23" s="5">
        <v>41639</v>
      </c>
      <c r="B23" s="6">
        <v>131101000000</v>
      </c>
      <c r="C23" s="6">
        <v>600001494324</v>
      </c>
      <c r="D23" t="s">
        <v>329</v>
      </c>
      <c r="E23" s="7">
        <v>-6.55</v>
      </c>
      <c r="F23" s="5">
        <v>41654</v>
      </c>
      <c r="G23" t="s">
        <v>340</v>
      </c>
      <c r="H23">
        <v>1</v>
      </c>
      <c r="N23" s="17"/>
    </row>
    <row r="24" spans="1:15" x14ac:dyDescent="0.25">
      <c r="A24" s="5">
        <v>41639</v>
      </c>
      <c r="B24" s="6">
        <v>131101000000</v>
      </c>
      <c r="C24" s="6">
        <v>600002200886</v>
      </c>
      <c r="D24" t="s">
        <v>330</v>
      </c>
      <c r="E24" s="7">
        <v>82241.73</v>
      </c>
      <c r="F24" s="5">
        <v>41654</v>
      </c>
      <c r="G24" t="s">
        <v>340</v>
      </c>
      <c r="H24">
        <v>1</v>
      </c>
    </row>
    <row r="25" spans="1:15" x14ac:dyDescent="0.25">
      <c r="A25" s="5">
        <v>41639</v>
      </c>
      <c r="B25" s="6">
        <v>131101000000</v>
      </c>
      <c r="C25" s="6">
        <v>600002388061</v>
      </c>
      <c r="D25" t="s">
        <v>331</v>
      </c>
      <c r="E25" s="7">
        <v>-669.32</v>
      </c>
      <c r="F25" s="5">
        <v>41654</v>
      </c>
      <c r="G25" t="s">
        <v>340</v>
      </c>
      <c r="H25">
        <v>1</v>
      </c>
      <c r="N25" s="35"/>
    </row>
    <row r="26" spans="1:15" x14ac:dyDescent="0.25">
      <c r="A26" s="5">
        <v>41639</v>
      </c>
      <c r="B26" s="6">
        <v>131101000000</v>
      </c>
      <c r="C26" s="6">
        <v>600003729529</v>
      </c>
      <c r="D26" t="s">
        <v>332</v>
      </c>
      <c r="E26" s="7">
        <v>40208.660000000003</v>
      </c>
      <c r="F26" s="5">
        <v>41654</v>
      </c>
      <c r="G26" t="s">
        <v>340</v>
      </c>
      <c r="H26">
        <v>1</v>
      </c>
      <c r="N26" s="34"/>
      <c r="O26" s="7"/>
    </row>
    <row r="27" spans="1:15" x14ac:dyDescent="0.25">
      <c r="A27" s="5">
        <v>41639</v>
      </c>
      <c r="B27" s="6">
        <v>131101000000</v>
      </c>
      <c r="C27" s="6">
        <v>600007686378</v>
      </c>
      <c r="D27" t="s">
        <v>333</v>
      </c>
      <c r="E27" s="7">
        <v>32819.43</v>
      </c>
      <c r="F27" s="5">
        <v>41654</v>
      </c>
      <c r="G27" t="s">
        <v>340</v>
      </c>
      <c r="H27">
        <v>1</v>
      </c>
      <c r="N27" s="34"/>
      <c r="O27" s="7"/>
    </row>
    <row r="28" spans="1:15" x14ac:dyDescent="0.25">
      <c r="A28" s="5">
        <v>41639</v>
      </c>
      <c r="B28" s="6">
        <v>131101000000</v>
      </c>
      <c r="C28" s="6">
        <v>600008285568</v>
      </c>
      <c r="D28" t="s">
        <v>334</v>
      </c>
      <c r="E28" s="7">
        <v>0</v>
      </c>
      <c r="F28" s="5">
        <v>41654</v>
      </c>
      <c r="G28" t="s">
        <v>340</v>
      </c>
      <c r="H28">
        <v>1</v>
      </c>
      <c r="N28" s="34"/>
      <c r="O28" s="7"/>
    </row>
    <row r="29" spans="1:15" x14ac:dyDescent="0.25">
      <c r="A29" s="5">
        <v>41639</v>
      </c>
      <c r="B29" s="6">
        <v>131101000000</v>
      </c>
      <c r="C29" s="6">
        <v>600009400620</v>
      </c>
      <c r="D29" t="s">
        <v>335</v>
      </c>
      <c r="E29" s="7">
        <v>14308.35</v>
      </c>
      <c r="F29" s="5">
        <v>41654</v>
      </c>
      <c r="G29" t="s">
        <v>340</v>
      </c>
      <c r="H29">
        <v>1</v>
      </c>
      <c r="N29" s="34"/>
      <c r="O29" s="7"/>
    </row>
    <row r="30" spans="1:15" x14ac:dyDescent="0.25">
      <c r="A30" s="5">
        <v>41639</v>
      </c>
      <c r="B30" s="6">
        <v>131101000000</v>
      </c>
      <c r="C30" s="6">
        <v>600000005238</v>
      </c>
      <c r="D30" t="s">
        <v>336</v>
      </c>
      <c r="E30" s="7">
        <v>1254.8399999999999</v>
      </c>
      <c r="F30" s="5">
        <v>41654</v>
      </c>
      <c r="G30" t="s">
        <v>340</v>
      </c>
      <c r="H30">
        <v>1</v>
      </c>
      <c r="N30" s="34"/>
      <c r="O30" s="7"/>
    </row>
    <row r="31" spans="1:15" x14ac:dyDescent="0.25">
      <c r="A31" s="5">
        <v>41639</v>
      </c>
      <c r="B31" s="6">
        <v>131101000000</v>
      </c>
      <c r="C31" s="6">
        <v>600000005295</v>
      </c>
      <c r="D31" t="s">
        <v>337</v>
      </c>
      <c r="E31" s="7">
        <v>16786.79</v>
      </c>
      <c r="F31" s="5">
        <v>41654</v>
      </c>
      <c r="G31" t="s">
        <v>340</v>
      </c>
      <c r="H31">
        <v>1</v>
      </c>
      <c r="N31" s="34"/>
      <c r="O31" s="7"/>
    </row>
    <row r="32" spans="1:15" x14ac:dyDescent="0.25">
      <c r="A32" s="5">
        <v>41639</v>
      </c>
      <c r="B32" s="6">
        <v>131101000000</v>
      </c>
      <c r="C32" s="6">
        <v>600000005832</v>
      </c>
      <c r="D32" t="s">
        <v>338</v>
      </c>
      <c r="E32" s="7">
        <v>15130.25</v>
      </c>
      <c r="F32" s="5">
        <v>41654</v>
      </c>
      <c r="G32" t="s">
        <v>340</v>
      </c>
      <c r="H32">
        <v>1</v>
      </c>
      <c r="N32" s="34"/>
      <c r="O32" s="7"/>
    </row>
    <row r="33" spans="1:15" x14ac:dyDescent="0.25">
      <c r="A33" s="5">
        <v>41639</v>
      </c>
      <c r="B33" s="6">
        <v>131101000000</v>
      </c>
      <c r="C33" s="6">
        <v>600010274634</v>
      </c>
      <c r="D33" t="s">
        <v>339</v>
      </c>
      <c r="E33" s="7">
        <v>0</v>
      </c>
      <c r="F33" s="5">
        <v>41654</v>
      </c>
      <c r="G33" t="s">
        <v>340</v>
      </c>
      <c r="H33">
        <v>1</v>
      </c>
      <c r="N33" s="34"/>
      <c r="O33" s="7"/>
    </row>
    <row r="34" spans="1:15" x14ac:dyDescent="0.25">
      <c r="A34" s="5">
        <v>41639</v>
      </c>
      <c r="B34" s="6">
        <v>131101000000</v>
      </c>
      <c r="C34" s="6">
        <v>100000000000</v>
      </c>
      <c r="D34" t="s">
        <v>341</v>
      </c>
      <c r="E34" s="7">
        <v>764272735</v>
      </c>
      <c r="F34" s="5">
        <v>41654</v>
      </c>
      <c r="G34" t="s">
        <v>340</v>
      </c>
      <c r="H34">
        <v>0</v>
      </c>
      <c r="N34" s="34"/>
      <c r="O34" s="7"/>
    </row>
    <row r="35" spans="1:15" x14ac:dyDescent="0.25">
      <c r="A35" s="5">
        <v>41639</v>
      </c>
      <c r="B35" s="6">
        <v>131101000000</v>
      </c>
      <c r="C35" s="6">
        <v>100000000001</v>
      </c>
      <c r="D35" t="s">
        <v>342</v>
      </c>
      <c r="E35" s="7">
        <v>350583823</v>
      </c>
      <c r="F35" s="5">
        <v>41654</v>
      </c>
      <c r="G35" t="s">
        <v>340</v>
      </c>
      <c r="H35">
        <v>0</v>
      </c>
      <c r="N35" s="34"/>
      <c r="O35" s="7"/>
    </row>
    <row r="36" spans="1:15" x14ac:dyDescent="0.25">
      <c r="A36" s="5">
        <v>41639</v>
      </c>
      <c r="B36" s="6">
        <v>131101000000</v>
      </c>
      <c r="C36" s="6">
        <v>100000000002</v>
      </c>
      <c r="D36" t="s">
        <v>343</v>
      </c>
      <c r="E36" s="7">
        <v>560934117</v>
      </c>
      <c r="F36" s="5">
        <v>41654</v>
      </c>
      <c r="G36" t="s">
        <v>340</v>
      </c>
      <c r="H36">
        <v>0</v>
      </c>
      <c r="N36" s="34"/>
      <c r="O36" s="7"/>
    </row>
    <row r="37" spans="1:15" x14ac:dyDescent="0.25">
      <c r="A37" s="5">
        <v>41639</v>
      </c>
      <c r="B37" s="6">
        <v>131101000000</v>
      </c>
      <c r="C37" s="6">
        <v>100000000003</v>
      </c>
      <c r="D37" t="s">
        <v>344</v>
      </c>
      <c r="E37" s="7">
        <v>77128441</v>
      </c>
      <c r="F37" s="5">
        <v>41654</v>
      </c>
      <c r="G37" t="s">
        <v>340</v>
      </c>
      <c r="H37">
        <v>0</v>
      </c>
      <c r="N37" s="34"/>
      <c r="O37" s="7"/>
    </row>
    <row r="38" spans="1:15" x14ac:dyDescent="0.25">
      <c r="A38" s="5">
        <v>41639</v>
      </c>
      <c r="B38" s="6">
        <v>131101000000</v>
      </c>
      <c r="C38" s="6">
        <v>100000000004</v>
      </c>
      <c r="D38" t="s">
        <v>345</v>
      </c>
      <c r="E38" s="7">
        <v>350583823</v>
      </c>
      <c r="F38" s="5">
        <v>41654</v>
      </c>
      <c r="G38" t="s">
        <v>340</v>
      </c>
      <c r="H38">
        <v>0</v>
      </c>
      <c r="N38" s="34"/>
      <c r="O38" s="7"/>
    </row>
    <row r="39" spans="1:15" x14ac:dyDescent="0.25">
      <c r="A39" s="5">
        <v>41639</v>
      </c>
      <c r="B39" s="6">
        <v>131101000000</v>
      </c>
      <c r="C39" s="6">
        <v>100000000005</v>
      </c>
      <c r="D39" t="s">
        <v>346</v>
      </c>
      <c r="E39" s="7">
        <v>70116765</v>
      </c>
      <c r="F39" s="5">
        <v>41654</v>
      </c>
      <c r="G39" t="s">
        <v>340</v>
      </c>
      <c r="H39">
        <v>0</v>
      </c>
      <c r="N39" s="34"/>
      <c r="O39" s="7"/>
    </row>
    <row r="40" spans="1:15" x14ac:dyDescent="0.25">
      <c r="A40" s="5">
        <v>41639</v>
      </c>
      <c r="B40" s="6">
        <v>131101000000</v>
      </c>
      <c r="C40" s="6">
        <v>100000000006</v>
      </c>
      <c r="D40" t="s">
        <v>347</v>
      </c>
      <c r="E40" s="7">
        <v>70116765</v>
      </c>
      <c r="F40" s="5">
        <v>41654</v>
      </c>
      <c r="G40" t="s">
        <v>340</v>
      </c>
      <c r="H40">
        <v>0</v>
      </c>
      <c r="N40" s="34"/>
      <c r="O40" s="7"/>
    </row>
    <row r="41" spans="1:15" x14ac:dyDescent="0.25">
      <c r="A41" s="5">
        <v>41639</v>
      </c>
      <c r="B41" s="6">
        <v>131101000000</v>
      </c>
      <c r="C41" s="6">
        <v>100000000007</v>
      </c>
      <c r="D41" t="s">
        <v>348</v>
      </c>
      <c r="E41" s="7">
        <v>70116765</v>
      </c>
      <c r="F41" s="5">
        <v>41654</v>
      </c>
      <c r="G41" t="s">
        <v>340</v>
      </c>
      <c r="H41">
        <v>0</v>
      </c>
      <c r="N41" s="34"/>
      <c r="O41" s="7"/>
    </row>
    <row r="42" spans="1:15" x14ac:dyDescent="0.25">
      <c r="A42" s="5">
        <v>41639</v>
      </c>
      <c r="B42" s="6">
        <v>131101000000</v>
      </c>
      <c r="C42" s="6">
        <v>100000000008</v>
      </c>
      <c r="D42" t="s">
        <v>349</v>
      </c>
      <c r="E42" s="7">
        <v>140233529</v>
      </c>
      <c r="F42" s="5">
        <v>41654</v>
      </c>
      <c r="G42" t="s">
        <v>340</v>
      </c>
      <c r="H42">
        <v>0</v>
      </c>
      <c r="N42" s="34"/>
      <c r="O42" s="7"/>
    </row>
    <row r="43" spans="1:15" x14ac:dyDescent="0.25">
      <c r="A43" s="5">
        <v>41639</v>
      </c>
      <c r="B43" s="6">
        <v>131101000000</v>
      </c>
      <c r="C43" s="6">
        <v>100000000009</v>
      </c>
      <c r="D43" t="s">
        <v>350</v>
      </c>
      <c r="E43" s="7">
        <v>210350294</v>
      </c>
      <c r="F43" s="5">
        <v>41654</v>
      </c>
      <c r="G43" t="s">
        <v>340</v>
      </c>
      <c r="H43">
        <v>0</v>
      </c>
      <c r="N43" s="34"/>
      <c r="O43" s="7"/>
    </row>
    <row r="44" spans="1:15" x14ac:dyDescent="0.25">
      <c r="A44" s="5">
        <v>41639</v>
      </c>
      <c r="B44" s="6">
        <v>131101000000</v>
      </c>
      <c r="C44" s="6">
        <v>100000000010</v>
      </c>
      <c r="D44" t="s">
        <v>351</v>
      </c>
      <c r="E44" s="7">
        <v>280467059</v>
      </c>
      <c r="F44" s="5">
        <v>41654</v>
      </c>
      <c r="G44" t="s">
        <v>340</v>
      </c>
      <c r="H44">
        <v>0</v>
      </c>
      <c r="N44" s="34"/>
      <c r="O44" s="7"/>
    </row>
    <row r="45" spans="1:15" x14ac:dyDescent="0.25">
      <c r="A45" s="5">
        <v>41639</v>
      </c>
      <c r="B45" s="6">
        <v>131101000000</v>
      </c>
      <c r="C45" s="6">
        <v>100000000011</v>
      </c>
      <c r="D45" t="s">
        <v>352</v>
      </c>
      <c r="E45" s="7">
        <v>350583823</v>
      </c>
      <c r="F45" s="5">
        <v>41654</v>
      </c>
      <c r="G45" t="s">
        <v>340</v>
      </c>
      <c r="H45">
        <v>0</v>
      </c>
      <c r="N45" s="34"/>
      <c r="O45" s="7"/>
    </row>
    <row r="46" spans="1:15" x14ac:dyDescent="0.25">
      <c r="A46" s="5">
        <v>41639</v>
      </c>
      <c r="B46" s="6">
        <v>131101000000</v>
      </c>
      <c r="C46" s="6">
        <v>100000000012</v>
      </c>
      <c r="D46" t="s">
        <v>353</v>
      </c>
      <c r="E46" s="7">
        <v>420700588</v>
      </c>
      <c r="F46" s="5">
        <v>41654</v>
      </c>
      <c r="G46" t="s">
        <v>340</v>
      </c>
      <c r="H46">
        <v>0</v>
      </c>
      <c r="N46" s="34"/>
      <c r="O46" s="7"/>
    </row>
    <row r="47" spans="1:15" x14ac:dyDescent="0.25">
      <c r="A47" s="5">
        <v>41639</v>
      </c>
      <c r="B47" s="6">
        <v>131101000000</v>
      </c>
      <c r="C47" s="6">
        <v>100000000013</v>
      </c>
      <c r="D47" t="s">
        <v>354</v>
      </c>
      <c r="E47" s="7">
        <v>210350294</v>
      </c>
      <c r="F47" s="5">
        <v>41654</v>
      </c>
      <c r="G47" t="s">
        <v>340</v>
      </c>
      <c r="H47">
        <v>0</v>
      </c>
      <c r="N47" s="34"/>
      <c r="O47" s="7"/>
    </row>
    <row r="48" spans="1:15" x14ac:dyDescent="0.25">
      <c r="A48" s="5">
        <v>41639</v>
      </c>
      <c r="B48" s="6">
        <v>131101000000</v>
      </c>
      <c r="C48" s="6">
        <v>100000000014</v>
      </c>
      <c r="D48" t="s">
        <v>355</v>
      </c>
      <c r="E48" s="7">
        <v>280467059</v>
      </c>
      <c r="F48" s="5">
        <v>41654</v>
      </c>
      <c r="G48" t="s">
        <v>340</v>
      </c>
      <c r="H48">
        <v>0</v>
      </c>
      <c r="N48" s="34"/>
      <c r="O48" s="7"/>
    </row>
    <row r="49" spans="1:15" x14ac:dyDescent="0.25">
      <c r="A49" s="5">
        <v>41639</v>
      </c>
      <c r="B49" s="6">
        <v>131101000000</v>
      </c>
      <c r="C49" s="6">
        <v>100000000015</v>
      </c>
      <c r="D49" t="s">
        <v>356</v>
      </c>
      <c r="E49" s="7">
        <v>140233529</v>
      </c>
      <c r="F49" s="5">
        <v>41654</v>
      </c>
      <c r="G49" t="s">
        <v>340</v>
      </c>
      <c r="H49">
        <v>0</v>
      </c>
      <c r="N49" s="34"/>
      <c r="O49" s="7"/>
    </row>
    <row r="50" spans="1:15" x14ac:dyDescent="0.25">
      <c r="A50" s="5">
        <v>41639</v>
      </c>
      <c r="B50" s="6">
        <v>131101000000</v>
      </c>
      <c r="C50" s="6">
        <v>100000000016</v>
      </c>
      <c r="D50" t="s">
        <v>357</v>
      </c>
      <c r="E50" s="7">
        <v>280467059</v>
      </c>
      <c r="F50" s="5">
        <v>41654</v>
      </c>
      <c r="G50" t="s">
        <v>340</v>
      </c>
      <c r="H50">
        <v>0</v>
      </c>
      <c r="N50" s="34"/>
      <c r="O50" s="7"/>
    </row>
    <row r="51" spans="1:15" x14ac:dyDescent="0.25">
      <c r="A51" s="5">
        <v>41639</v>
      </c>
      <c r="B51" s="6">
        <v>131101000000</v>
      </c>
      <c r="C51" s="6">
        <v>100000000017</v>
      </c>
      <c r="D51" t="s">
        <v>358</v>
      </c>
      <c r="E51" s="7">
        <v>350583823</v>
      </c>
      <c r="F51" s="5">
        <v>41654</v>
      </c>
      <c r="G51" t="s">
        <v>340</v>
      </c>
      <c r="H51">
        <v>0</v>
      </c>
      <c r="N51" s="34"/>
      <c r="O51" s="7"/>
    </row>
    <row r="52" spans="1:15" x14ac:dyDescent="0.25">
      <c r="A52" s="5">
        <v>41639</v>
      </c>
      <c r="B52" s="6">
        <v>131101000000</v>
      </c>
      <c r="C52" s="6">
        <v>100000000018</v>
      </c>
      <c r="D52" t="s">
        <v>359</v>
      </c>
      <c r="E52" s="7">
        <v>140233529</v>
      </c>
      <c r="F52" s="5">
        <v>41654</v>
      </c>
      <c r="G52" t="s">
        <v>340</v>
      </c>
      <c r="H52">
        <v>0</v>
      </c>
      <c r="N52" s="34"/>
      <c r="O52" s="7"/>
    </row>
    <row r="53" spans="1:15" x14ac:dyDescent="0.25">
      <c r="A53" s="5">
        <v>41639</v>
      </c>
      <c r="B53" s="6">
        <v>131101000000</v>
      </c>
      <c r="C53" s="6">
        <v>100000000019</v>
      </c>
      <c r="D53" t="s">
        <v>360</v>
      </c>
      <c r="E53" s="7">
        <v>210350294</v>
      </c>
      <c r="F53" s="5">
        <v>41654</v>
      </c>
      <c r="G53" t="s">
        <v>340</v>
      </c>
      <c r="H53">
        <v>0</v>
      </c>
      <c r="N53" s="34"/>
      <c r="O53" s="7"/>
    </row>
    <row r="54" spans="1:15" x14ac:dyDescent="0.25">
      <c r="A54" s="5">
        <v>41639</v>
      </c>
      <c r="B54" s="6">
        <v>131101000000</v>
      </c>
      <c r="C54" s="6">
        <v>100000000020</v>
      </c>
      <c r="D54" t="s">
        <v>361</v>
      </c>
      <c r="E54" s="7">
        <v>140233529</v>
      </c>
      <c r="F54" s="5">
        <v>41654</v>
      </c>
      <c r="G54" t="s">
        <v>340</v>
      </c>
      <c r="H54">
        <v>0</v>
      </c>
      <c r="N54" s="34"/>
      <c r="O54" s="7"/>
    </row>
    <row r="55" spans="1:15" x14ac:dyDescent="0.25">
      <c r="A55" s="5">
        <v>41639</v>
      </c>
      <c r="B55" s="6">
        <v>131101000000</v>
      </c>
      <c r="C55" s="6">
        <v>100000000021</v>
      </c>
      <c r="D55" t="s">
        <v>362</v>
      </c>
      <c r="E55" s="7">
        <v>350583823</v>
      </c>
      <c r="F55" s="5">
        <v>41654</v>
      </c>
      <c r="G55" t="s">
        <v>340</v>
      </c>
      <c r="H55">
        <v>0</v>
      </c>
      <c r="N55" s="34"/>
      <c r="O55" s="7"/>
    </row>
    <row r="56" spans="1:15" x14ac:dyDescent="0.25">
      <c r="A56" s="5">
        <v>41639</v>
      </c>
      <c r="B56" s="6">
        <v>131101000000</v>
      </c>
      <c r="C56" s="6">
        <v>100000000022</v>
      </c>
      <c r="D56" t="s">
        <v>363</v>
      </c>
      <c r="E56" s="7">
        <v>70116765</v>
      </c>
      <c r="F56" s="5">
        <v>41654</v>
      </c>
      <c r="G56" t="s">
        <v>340</v>
      </c>
      <c r="H56">
        <v>0</v>
      </c>
      <c r="N56" s="34"/>
      <c r="O56" s="7"/>
    </row>
    <row r="57" spans="1:15" x14ac:dyDescent="0.25">
      <c r="A57" s="5">
        <v>41639</v>
      </c>
      <c r="B57" s="6">
        <v>131101000000</v>
      </c>
      <c r="C57" s="6">
        <v>100000000023</v>
      </c>
      <c r="D57" t="s">
        <v>364</v>
      </c>
      <c r="E57" s="7">
        <v>210350294</v>
      </c>
      <c r="F57" s="5">
        <v>41654</v>
      </c>
      <c r="G57" t="s">
        <v>340</v>
      </c>
      <c r="H57">
        <v>0</v>
      </c>
      <c r="N57" s="34"/>
      <c r="O57" s="7"/>
    </row>
    <row r="58" spans="1:15" x14ac:dyDescent="0.25">
      <c r="A58" s="5">
        <v>41639</v>
      </c>
      <c r="B58" s="6">
        <v>131101000000</v>
      </c>
      <c r="C58" s="6">
        <v>100000000024</v>
      </c>
      <c r="D58" t="s">
        <v>365</v>
      </c>
      <c r="E58" s="7">
        <v>140233529</v>
      </c>
      <c r="F58" s="5">
        <v>41654</v>
      </c>
      <c r="G58" t="s">
        <v>340</v>
      </c>
      <c r="H58">
        <v>0</v>
      </c>
    </row>
    <row r="59" spans="1:15" x14ac:dyDescent="0.25">
      <c r="A59" s="5">
        <v>41639</v>
      </c>
      <c r="B59" s="6">
        <v>131101000000</v>
      </c>
      <c r="C59" s="6">
        <v>100000000025</v>
      </c>
      <c r="D59" t="s">
        <v>366</v>
      </c>
      <c r="E59" s="7">
        <v>70116765</v>
      </c>
      <c r="F59" s="5">
        <v>41654</v>
      </c>
      <c r="G59" t="s">
        <v>340</v>
      </c>
      <c r="H59">
        <v>0</v>
      </c>
    </row>
    <row r="60" spans="1:15" x14ac:dyDescent="0.25">
      <c r="A60" s="5">
        <v>41639</v>
      </c>
      <c r="B60" s="6">
        <v>131101000000</v>
      </c>
      <c r="C60" s="6">
        <v>100000000026</v>
      </c>
      <c r="D60" t="s">
        <v>367</v>
      </c>
      <c r="E60" s="7">
        <v>140233529</v>
      </c>
      <c r="F60" s="5">
        <v>41654</v>
      </c>
      <c r="G60" t="s">
        <v>340</v>
      </c>
      <c r="H60">
        <v>0</v>
      </c>
    </row>
    <row r="61" spans="1:15" x14ac:dyDescent="0.25">
      <c r="A61" s="5">
        <v>41639</v>
      </c>
      <c r="B61" s="6">
        <v>131101000000</v>
      </c>
      <c r="C61" s="6">
        <v>100000000027</v>
      </c>
      <c r="D61" t="s">
        <v>368</v>
      </c>
      <c r="E61" s="7">
        <v>70116765</v>
      </c>
      <c r="F61" s="5">
        <v>41654</v>
      </c>
      <c r="G61" t="s">
        <v>340</v>
      </c>
      <c r="H61">
        <v>0</v>
      </c>
    </row>
    <row r="62" spans="1:15" x14ac:dyDescent="0.25">
      <c r="A62" s="5">
        <v>41639</v>
      </c>
      <c r="B62" s="6">
        <v>131101000000</v>
      </c>
      <c r="C62" s="6">
        <v>100000000028</v>
      </c>
      <c r="D62" t="s">
        <v>369</v>
      </c>
      <c r="E62" s="7">
        <v>70116765</v>
      </c>
      <c r="F62" s="5">
        <v>41654</v>
      </c>
      <c r="G62" t="s">
        <v>340</v>
      </c>
      <c r="H62">
        <v>0</v>
      </c>
    </row>
    <row r="63" spans="1:15" x14ac:dyDescent="0.25">
      <c r="A63" s="5">
        <v>41639</v>
      </c>
      <c r="B63" s="6">
        <v>131101000000</v>
      </c>
      <c r="C63" s="6">
        <v>100000000029</v>
      </c>
      <c r="D63" t="s">
        <v>370</v>
      </c>
      <c r="E63" s="7">
        <v>70116765</v>
      </c>
      <c r="F63" s="5">
        <v>41654</v>
      </c>
      <c r="G63" t="s">
        <v>340</v>
      </c>
      <c r="H63">
        <v>0</v>
      </c>
    </row>
    <row r="64" spans="1:15" x14ac:dyDescent="0.25">
      <c r="A64" s="5">
        <v>41639</v>
      </c>
      <c r="B64" s="6">
        <v>131101000000</v>
      </c>
      <c r="C64" s="6">
        <v>100000000030</v>
      </c>
      <c r="D64" t="s">
        <v>371</v>
      </c>
      <c r="E64" s="7">
        <v>140233529</v>
      </c>
      <c r="F64" s="5">
        <v>41654</v>
      </c>
      <c r="G64" t="s">
        <v>340</v>
      </c>
      <c r="H64">
        <v>0</v>
      </c>
    </row>
    <row r="65" spans="1:8" x14ac:dyDescent="0.25">
      <c r="A65" s="5">
        <v>41639</v>
      </c>
      <c r="B65" s="6">
        <v>131101000000</v>
      </c>
      <c r="C65" s="6">
        <v>100000000031</v>
      </c>
      <c r="D65" t="s">
        <v>372</v>
      </c>
      <c r="E65" s="7">
        <v>210350293</v>
      </c>
      <c r="F65" s="5">
        <v>41654</v>
      </c>
      <c r="G65" t="s">
        <v>340</v>
      </c>
      <c r="H65">
        <v>0</v>
      </c>
    </row>
    <row r="66" spans="1:8" x14ac:dyDescent="0.25">
      <c r="A66" s="5">
        <v>41639</v>
      </c>
      <c r="B66" s="6">
        <v>136101000000</v>
      </c>
      <c r="C66" s="6">
        <v>100000000032</v>
      </c>
      <c r="D66" t="s">
        <v>373</v>
      </c>
      <c r="E66" s="7">
        <v>117024003</v>
      </c>
      <c r="F66" s="5">
        <v>41654</v>
      </c>
      <c r="G66" t="s">
        <v>340</v>
      </c>
      <c r="H66">
        <v>0</v>
      </c>
    </row>
    <row r="67" spans="1:8" x14ac:dyDescent="0.25">
      <c r="A67" s="5">
        <v>41639</v>
      </c>
      <c r="B67" s="6">
        <v>136101000000</v>
      </c>
      <c r="C67" s="6">
        <v>100000000033</v>
      </c>
      <c r="D67" t="s">
        <v>374</v>
      </c>
      <c r="E67" s="7">
        <v>53680735</v>
      </c>
      <c r="F67" s="5">
        <v>41654</v>
      </c>
      <c r="G67" t="s">
        <v>340</v>
      </c>
      <c r="H67">
        <v>0</v>
      </c>
    </row>
    <row r="68" spans="1:8" x14ac:dyDescent="0.25">
      <c r="A68" s="5">
        <v>41639</v>
      </c>
      <c r="B68" s="6">
        <v>136101000000</v>
      </c>
      <c r="C68" s="6">
        <v>100000000034</v>
      </c>
      <c r="D68" t="s">
        <v>375</v>
      </c>
      <c r="E68" s="7">
        <v>85889177</v>
      </c>
      <c r="F68" s="5">
        <v>41654</v>
      </c>
      <c r="G68" t="s">
        <v>340</v>
      </c>
      <c r="H68">
        <v>0</v>
      </c>
    </row>
    <row r="69" spans="1:8" x14ac:dyDescent="0.25">
      <c r="A69" s="5">
        <v>41639</v>
      </c>
      <c r="B69" s="6">
        <v>136101000000</v>
      </c>
      <c r="C69" s="6">
        <v>100000000035</v>
      </c>
      <c r="D69" t="s">
        <v>376</v>
      </c>
      <c r="E69" s="7">
        <v>11809762</v>
      </c>
      <c r="F69" s="5">
        <v>41654</v>
      </c>
      <c r="G69" t="s">
        <v>340</v>
      </c>
      <c r="H69">
        <v>0</v>
      </c>
    </row>
    <row r="70" spans="1:8" x14ac:dyDescent="0.25">
      <c r="A70" s="5">
        <v>41639</v>
      </c>
      <c r="B70" s="6">
        <v>136101000000</v>
      </c>
      <c r="C70" s="6">
        <v>100000000036</v>
      </c>
      <c r="D70" t="s">
        <v>377</v>
      </c>
      <c r="E70" s="7">
        <v>53680735</v>
      </c>
      <c r="F70" s="5">
        <v>41654</v>
      </c>
      <c r="G70" t="s">
        <v>340</v>
      </c>
      <c r="H70">
        <v>0</v>
      </c>
    </row>
    <row r="71" spans="1:8" x14ac:dyDescent="0.25">
      <c r="A71" s="5">
        <v>41639</v>
      </c>
      <c r="B71" s="6">
        <v>136101000000</v>
      </c>
      <c r="C71" s="6">
        <v>100000000037</v>
      </c>
      <c r="D71" t="s">
        <v>378</v>
      </c>
      <c r="E71" s="7">
        <v>10736147</v>
      </c>
      <c r="F71" s="5">
        <v>41654</v>
      </c>
      <c r="G71" t="s">
        <v>340</v>
      </c>
      <c r="H71">
        <v>0</v>
      </c>
    </row>
    <row r="72" spans="1:8" x14ac:dyDescent="0.25">
      <c r="A72" s="5">
        <v>41639</v>
      </c>
      <c r="B72" s="6">
        <v>136101000000</v>
      </c>
      <c r="C72" s="6">
        <v>100000000038</v>
      </c>
      <c r="D72" t="s">
        <v>379</v>
      </c>
      <c r="E72" s="7">
        <v>10736147</v>
      </c>
      <c r="F72" s="5">
        <v>41654</v>
      </c>
      <c r="G72" t="s">
        <v>340</v>
      </c>
      <c r="H72">
        <v>0</v>
      </c>
    </row>
    <row r="73" spans="1:8" x14ac:dyDescent="0.25">
      <c r="A73" s="5">
        <v>41639</v>
      </c>
      <c r="B73" s="6">
        <v>136101000000</v>
      </c>
      <c r="C73" s="6">
        <v>100000000039</v>
      </c>
      <c r="D73" t="s">
        <v>380</v>
      </c>
      <c r="E73" s="7">
        <v>10736147</v>
      </c>
      <c r="F73" s="5">
        <v>41654</v>
      </c>
      <c r="G73" t="s">
        <v>340</v>
      </c>
      <c r="H73">
        <v>0</v>
      </c>
    </row>
    <row r="74" spans="1:8" x14ac:dyDescent="0.25">
      <c r="A74" s="5">
        <v>41639</v>
      </c>
      <c r="B74" s="6">
        <v>136101000000</v>
      </c>
      <c r="C74" s="6">
        <v>100000000040</v>
      </c>
      <c r="D74" t="s">
        <v>381</v>
      </c>
      <c r="E74" s="7">
        <v>21472294</v>
      </c>
      <c r="F74" s="5">
        <v>41654</v>
      </c>
      <c r="G74" t="s">
        <v>340</v>
      </c>
      <c r="H74">
        <v>0</v>
      </c>
    </row>
    <row r="75" spans="1:8" x14ac:dyDescent="0.25">
      <c r="A75" s="5">
        <v>41639</v>
      </c>
      <c r="B75" s="6">
        <v>136101000000</v>
      </c>
      <c r="C75" s="6">
        <v>100000000041</v>
      </c>
      <c r="D75" t="s">
        <v>382</v>
      </c>
      <c r="E75" s="7">
        <v>32208441</v>
      </c>
      <c r="F75" s="5">
        <v>41654</v>
      </c>
      <c r="G75" t="s">
        <v>340</v>
      </c>
      <c r="H75">
        <v>0</v>
      </c>
    </row>
    <row r="76" spans="1:8" x14ac:dyDescent="0.25">
      <c r="A76" s="5">
        <v>41639</v>
      </c>
      <c r="B76" s="6">
        <v>136101000000</v>
      </c>
      <c r="C76" s="6">
        <v>100000000042</v>
      </c>
      <c r="D76" t="s">
        <v>383</v>
      </c>
      <c r="E76" s="7">
        <v>42944588</v>
      </c>
      <c r="F76" s="5">
        <v>41654</v>
      </c>
      <c r="G76" t="s">
        <v>340</v>
      </c>
      <c r="H76">
        <v>0</v>
      </c>
    </row>
    <row r="77" spans="1:8" x14ac:dyDescent="0.25">
      <c r="A77" s="5">
        <v>41639</v>
      </c>
      <c r="B77" s="6">
        <v>136101000000</v>
      </c>
      <c r="C77" s="6">
        <v>100000000043</v>
      </c>
      <c r="D77" t="s">
        <v>384</v>
      </c>
      <c r="E77" s="7">
        <v>53680735</v>
      </c>
      <c r="F77" s="5">
        <v>41654</v>
      </c>
      <c r="G77" t="s">
        <v>340</v>
      </c>
      <c r="H77">
        <v>0</v>
      </c>
    </row>
    <row r="78" spans="1:8" x14ac:dyDescent="0.25">
      <c r="A78" s="5">
        <v>41639</v>
      </c>
      <c r="B78" s="6">
        <v>136101000000</v>
      </c>
      <c r="C78" s="6">
        <v>100000000044</v>
      </c>
      <c r="D78" t="s">
        <v>385</v>
      </c>
      <c r="E78" s="7">
        <v>64416882</v>
      </c>
      <c r="F78" s="5">
        <v>41654</v>
      </c>
      <c r="G78" t="s">
        <v>340</v>
      </c>
      <c r="H78">
        <v>0</v>
      </c>
    </row>
    <row r="79" spans="1:8" x14ac:dyDescent="0.25">
      <c r="A79" s="5">
        <v>41639</v>
      </c>
      <c r="B79" s="6">
        <v>136101000000</v>
      </c>
      <c r="C79" s="6">
        <v>100000000045</v>
      </c>
      <c r="D79" t="s">
        <v>386</v>
      </c>
      <c r="E79" s="7">
        <v>32208441</v>
      </c>
      <c r="F79" s="5">
        <v>41654</v>
      </c>
      <c r="G79" t="s">
        <v>340</v>
      </c>
      <c r="H79">
        <v>0</v>
      </c>
    </row>
    <row r="80" spans="1:8" x14ac:dyDescent="0.25">
      <c r="A80" s="5">
        <v>41639</v>
      </c>
      <c r="B80" s="6">
        <v>136101000000</v>
      </c>
      <c r="C80" s="6">
        <v>100000000046</v>
      </c>
      <c r="D80" t="s">
        <v>387</v>
      </c>
      <c r="E80" s="7">
        <v>42944588</v>
      </c>
      <c r="F80" s="5">
        <v>41654</v>
      </c>
      <c r="G80" t="s">
        <v>340</v>
      </c>
      <c r="H80">
        <v>0</v>
      </c>
    </row>
    <row r="81" spans="1:8" x14ac:dyDescent="0.25">
      <c r="A81" s="5">
        <v>41639</v>
      </c>
      <c r="B81" s="6">
        <v>136101000000</v>
      </c>
      <c r="C81" s="6">
        <v>100000000047</v>
      </c>
      <c r="D81" t="s">
        <v>388</v>
      </c>
      <c r="E81" s="7">
        <v>21472294</v>
      </c>
      <c r="F81" s="5">
        <v>41654</v>
      </c>
      <c r="G81" t="s">
        <v>340</v>
      </c>
      <c r="H81">
        <v>0</v>
      </c>
    </row>
    <row r="82" spans="1:8" x14ac:dyDescent="0.25">
      <c r="A82" s="5">
        <v>41639</v>
      </c>
      <c r="B82" s="6">
        <v>136101000000</v>
      </c>
      <c r="C82" s="6">
        <v>100000000048</v>
      </c>
      <c r="D82" t="s">
        <v>389</v>
      </c>
      <c r="E82" s="7">
        <v>42944588</v>
      </c>
      <c r="F82" s="5">
        <v>41654</v>
      </c>
      <c r="G82" t="s">
        <v>340</v>
      </c>
      <c r="H82">
        <v>0</v>
      </c>
    </row>
    <row r="83" spans="1:8" x14ac:dyDescent="0.25">
      <c r="A83" s="5">
        <v>41639</v>
      </c>
      <c r="B83" s="6">
        <v>136101000000</v>
      </c>
      <c r="C83" s="6">
        <v>100000000049</v>
      </c>
      <c r="D83" t="s">
        <v>390</v>
      </c>
      <c r="E83" s="7">
        <v>53680735</v>
      </c>
      <c r="F83" s="5">
        <v>41654</v>
      </c>
      <c r="G83" t="s">
        <v>340</v>
      </c>
      <c r="H83">
        <v>0</v>
      </c>
    </row>
    <row r="84" spans="1:8" x14ac:dyDescent="0.25">
      <c r="A84" s="5">
        <v>41639</v>
      </c>
      <c r="B84" s="6">
        <v>136101000000</v>
      </c>
      <c r="C84" s="6">
        <v>100000000050</v>
      </c>
      <c r="D84" t="s">
        <v>391</v>
      </c>
      <c r="E84" s="7">
        <v>21472294</v>
      </c>
      <c r="F84" s="5">
        <v>41654</v>
      </c>
      <c r="G84" t="s">
        <v>340</v>
      </c>
      <c r="H84">
        <v>0</v>
      </c>
    </row>
    <row r="85" spans="1:8" x14ac:dyDescent="0.25">
      <c r="A85" s="5">
        <v>41639</v>
      </c>
      <c r="B85" s="6">
        <v>136101000000</v>
      </c>
      <c r="C85" s="6">
        <v>100000000051</v>
      </c>
      <c r="D85" t="s">
        <v>392</v>
      </c>
      <c r="E85" s="7">
        <v>32208441</v>
      </c>
      <c r="F85" s="5">
        <v>41654</v>
      </c>
      <c r="G85" t="s">
        <v>340</v>
      </c>
      <c r="H85">
        <v>0</v>
      </c>
    </row>
    <row r="86" spans="1:8" x14ac:dyDescent="0.25">
      <c r="A86" s="5">
        <v>41639</v>
      </c>
      <c r="B86" s="6">
        <v>136101000000</v>
      </c>
      <c r="C86" s="6">
        <v>100000000052</v>
      </c>
      <c r="D86" t="s">
        <v>393</v>
      </c>
      <c r="E86" s="7">
        <v>21472294</v>
      </c>
      <c r="F86" s="5">
        <v>41654</v>
      </c>
      <c r="G86" t="s">
        <v>340</v>
      </c>
      <c r="H86">
        <v>0</v>
      </c>
    </row>
    <row r="87" spans="1:8" x14ac:dyDescent="0.25">
      <c r="A87" s="5">
        <v>41639</v>
      </c>
      <c r="B87" s="6">
        <v>136101000000</v>
      </c>
      <c r="C87" s="6">
        <v>100000000053</v>
      </c>
      <c r="D87" t="s">
        <v>394</v>
      </c>
      <c r="E87" s="7">
        <v>53680735</v>
      </c>
      <c r="F87" s="5">
        <v>41654</v>
      </c>
      <c r="G87" t="s">
        <v>340</v>
      </c>
      <c r="H87">
        <v>0</v>
      </c>
    </row>
    <row r="88" spans="1:8" x14ac:dyDescent="0.25">
      <c r="A88" s="5">
        <v>41639</v>
      </c>
      <c r="B88" s="6">
        <v>136101000000</v>
      </c>
      <c r="C88" s="6">
        <v>100000000054</v>
      </c>
      <c r="D88" t="s">
        <v>395</v>
      </c>
      <c r="E88" s="7">
        <v>10736147</v>
      </c>
      <c r="F88" s="5">
        <v>41654</v>
      </c>
      <c r="G88" t="s">
        <v>340</v>
      </c>
      <c r="H88">
        <v>0</v>
      </c>
    </row>
    <row r="89" spans="1:8" x14ac:dyDescent="0.25">
      <c r="A89" s="5">
        <v>41639</v>
      </c>
      <c r="B89" s="6">
        <v>136101000000</v>
      </c>
      <c r="C89" s="6">
        <v>100000000055</v>
      </c>
      <c r="D89" t="s">
        <v>396</v>
      </c>
      <c r="E89" s="7">
        <v>32208441</v>
      </c>
      <c r="F89" s="5">
        <v>41654</v>
      </c>
      <c r="G89" t="s">
        <v>340</v>
      </c>
      <c r="H89">
        <v>0</v>
      </c>
    </row>
    <row r="90" spans="1:8" x14ac:dyDescent="0.25">
      <c r="A90" s="5">
        <v>41639</v>
      </c>
      <c r="B90" s="6">
        <v>136101000000</v>
      </c>
      <c r="C90" s="6">
        <v>100000000056</v>
      </c>
      <c r="D90" t="s">
        <v>397</v>
      </c>
      <c r="E90" s="7">
        <v>21472294</v>
      </c>
      <c r="F90" s="5">
        <v>41654</v>
      </c>
      <c r="G90" t="s">
        <v>340</v>
      </c>
      <c r="H90">
        <v>0</v>
      </c>
    </row>
    <row r="91" spans="1:8" x14ac:dyDescent="0.25">
      <c r="A91" s="5">
        <v>41639</v>
      </c>
      <c r="B91" s="6">
        <v>136101000000</v>
      </c>
      <c r="C91" s="6">
        <v>100000000057</v>
      </c>
      <c r="D91" t="s">
        <v>398</v>
      </c>
      <c r="E91" s="7">
        <v>10736147</v>
      </c>
      <c r="F91" s="5">
        <v>41654</v>
      </c>
      <c r="G91" t="s">
        <v>340</v>
      </c>
      <c r="H91">
        <v>0</v>
      </c>
    </row>
    <row r="92" spans="1:8" x14ac:dyDescent="0.25">
      <c r="A92" s="5">
        <v>41639</v>
      </c>
      <c r="B92" s="6">
        <v>136101000000</v>
      </c>
      <c r="C92" s="6">
        <v>100000000058</v>
      </c>
      <c r="D92" t="s">
        <v>399</v>
      </c>
      <c r="E92" s="7">
        <v>21472294</v>
      </c>
      <c r="F92" s="5">
        <v>41654</v>
      </c>
      <c r="G92" t="s">
        <v>340</v>
      </c>
      <c r="H92">
        <v>0</v>
      </c>
    </row>
    <row r="93" spans="1:8" x14ac:dyDescent="0.25">
      <c r="A93" s="5">
        <v>41639</v>
      </c>
      <c r="B93" s="6">
        <v>136101000000</v>
      </c>
      <c r="C93" s="6">
        <v>100000000059</v>
      </c>
      <c r="D93" t="s">
        <v>400</v>
      </c>
      <c r="E93" s="7">
        <v>10736147</v>
      </c>
      <c r="F93" s="5">
        <v>41654</v>
      </c>
      <c r="G93" t="s">
        <v>340</v>
      </c>
      <c r="H93">
        <v>0</v>
      </c>
    </row>
    <row r="94" spans="1:8" x14ac:dyDescent="0.25">
      <c r="A94" s="5">
        <v>41639</v>
      </c>
      <c r="B94" s="6">
        <v>136101000000</v>
      </c>
      <c r="C94" s="6">
        <v>100000000060</v>
      </c>
      <c r="D94" t="s">
        <v>401</v>
      </c>
      <c r="E94" s="7">
        <v>10736147</v>
      </c>
      <c r="F94" s="5">
        <v>41654</v>
      </c>
      <c r="G94" t="s">
        <v>340</v>
      </c>
      <c r="H94">
        <v>0</v>
      </c>
    </row>
    <row r="95" spans="1:8" x14ac:dyDescent="0.25">
      <c r="A95" s="5">
        <v>41639</v>
      </c>
      <c r="B95" s="6">
        <v>136101000000</v>
      </c>
      <c r="C95" s="6">
        <v>100000000061</v>
      </c>
      <c r="D95" t="s">
        <v>402</v>
      </c>
      <c r="E95" s="7">
        <v>10736147</v>
      </c>
      <c r="F95" s="5">
        <v>41654</v>
      </c>
      <c r="G95" t="s">
        <v>340</v>
      </c>
      <c r="H95">
        <v>0</v>
      </c>
    </row>
    <row r="96" spans="1:8" x14ac:dyDescent="0.25">
      <c r="A96" s="5">
        <v>41639</v>
      </c>
      <c r="B96" s="6">
        <v>136101000000</v>
      </c>
      <c r="C96" s="6">
        <v>100000000062</v>
      </c>
      <c r="D96" t="s">
        <v>403</v>
      </c>
      <c r="E96" s="7">
        <v>21472294</v>
      </c>
      <c r="F96" s="5">
        <v>41654</v>
      </c>
      <c r="G96" t="s">
        <v>340</v>
      </c>
      <c r="H96">
        <v>0</v>
      </c>
    </row>
    <row r="97" spans="1:8" x14ac:dyDescent="0.25">
      <c r="A97" s="5">
        <v>41639</v>
      </c>
      <c r="B97" s="6">
        <v>136101000000</v>
      </c>
      <c r="C97" s="6">
        <v>100000000063</v>
      </c>
      <c r="D97" t="s">
        <v>404</v>
      </c>
      <c r="E97" s="7">
        <v>32208446</v>
      </c>
      <c r="F97" s="5">
        <v>41654</v>
      </c>
      <c r="G97" t="s">
        <v>340</v>
      </c>
      <c r="H9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71"/>
  <sheetViews>
    <sheetView topLeftCell="A47" workbookViewId="0">
      <selection sqref="A1:H71"/>
    </sheetView>
  </sheetViews>
  <sheetFormatPr baseColWidth="10" defaultRowHeight="15" x14ac:dyDescent="0.25"/>
  <cols>
    <col min="2" max="2" width="15.5703125" bestFit="1" customWidth="1"/>
    <col min="3" max="3" width="44.140625" bestFit="1" customWidth="1"/>
    <col min="4" max="4" width="15.5703125" bestFit="1" customWidth="1"/>
    <col min="5" max="5" width="15.140625" style="7" bestFit="1" customWidth="1"/>
    <col min="6" max="6" width="14.140625" bestFit="1" customWidth="1"/>
    <col min="7" max="7" width="17.7109375" bestFit="1" customWidth="1"/>
    <col min="10" max="10" width="16.85546875" bestFit="1" customWidth="1"/>
    <col min="11" max="11" width="13.140625" bestFit="1" customWidth="1"/>
  </cols>
  <sheetData>
    <row r="1" spans="1:10" x14ac:dyDescent="0.25">
      <c r="A1" t="s">
        <v>0</v>
      </c>
      <c r="B1" t="s">
        <v>302</v>
      </c>
      <c r="C1" t="s">
        <v>73</v>
      </c>
      <c r="D1" t="s">
        <v>405</v>
      </c>
      <c r="E1" s="7" t="s">
        <v>304</v>
      </c>
      <c r="F1" t="s">
        <v>305</v>
      </c>
      <c r="G1" t="s">
        <v>406</v>
      </c>
      <c r="H1" t="s">
        <v>407</v>
      </c>
    </row>
    <row r="2" spans="1:10" x14ac:dyDescent="0.25">
      <c r="A2" s="5">
        <v>41639</v>
      </c>
      <c r="B2" s="6">
        <v>131102000000</v>
      </c>
      <c r="C2" t="s">
        <v>408</v>
      </c>
      <c r="D2" s="6">
        <v>100000000001</v>
      </c>
      <c r="E2" s="7">
        <v>118564058</v>
      </c>
      <c r="F2" s="5">
        <v>41662</v>
      </c>
      <c r="G2" t="s">
        <v>440</v>
      </c>
      <c r="H2">
        <v>0</v>
      </c>
      <c r="J2" s="11"/>
    </row>
    <row r="3" spans="1:10" x14ac:dyDescent="0.25">
      <c r="A3" s="5">
        <v>41639</v>
      </c>
      <c r="B3" s="6">
        <v>131102000000</v>
      </c>
      <c r="C3" t="s">
        <v>409</v>
      </c>
      <c r="D3" s="6">
        <v>100000000002</v>
      </c>
      <c r="E3" s="7">
        <v>54387183</v>
      </c>
      <c r="F3" s="5">
        <v>41663</v>
      </c>
      <c r="G3" t="s">
        <v>440</v>
      </c>
      <c r="H3">
        <v>0</v>
      </c>
      <c r="J3" s="7"/>
    </row>
    <row r="4" spans="1:10" x14ac:dyDescent="0.25">
      <c r="A4" s="5">
        <v>41639</v>
      </c>
      <c r="B4" s="6">
        <v>131102000000</v>
      </c>
      <c r="C4" t="s">
        <v>410</v>
      </c>
      <c r="D4" s="6">
        <v>100000000003</v>
      </c>
      <c r="E4" s="7">
        <v>87019492</v>
      </c>
      <c r="F4" s="5">
        <v>41664</v>
      </c>
      <c r="G4" t="s">
        <v>440</v>
      </c>
      <c r="H4">
        <v>0</v>
      </c>
    </row>
    <row r="5" spans="1:10" x14ac:dyDescent="0.25">
      <c r="A5" s="5">
        <v>41639</v>
      </c>
      <c r="B5" s="6">
        <v>131102000000</v>
      </c>
      <c r="C5" t="s">
        <v>411</v>
      </c>
      <c r="D5" s="6">
        <v>100000000004</v>
      </c>
      <c r="E5" s="7">
        <v>11965180</v>
      </c>
      <c r="F5" s="5">
        <v>41665</v>
      </c>
      <c r="G5" t="s">
        <v>440</v>
      </c>
      <c r="H5">
        <v>0</v>
      </c>
    </row>
    <row r="6" spans="1:10" x14ac:dyDescent="0.25">
      <c r="A6" s="5">
        <v>41639</v>
      </c>
      <c r="B6" s="6">
        <v>131102000000</v>
      </c>
      <c r="C6" t="s">
        <v>412</v>
      </c>
      <c r="D6" s="6">
        <v>100000000005</v>
      </c>
      <c r="E6" s="7">
        <v>54387183</v>
      </c>
      <c r="F6" s="5">
        <v>41666</v>
      </c>
      <c r="G6" t="s">
        <v>440</v>
      </c>
      <c r="H6">
        <v>0</v>
      </c>
    </row>
    <row r="7" spans="1:10" x14ac:dyDescent="0.25">
      <c r="A7" s="5">
        <v>41639</v>
      </c>
      <c r="B7" s="6">
        <v>131102000000</v>
      </c>
      <c r="C7" t="s">
        <v>413</v>
      </c>
      <c r="D7" s="6">
        <v>100000000006</v>
      </c>
      <c r="E7" s="7">
        <v>10877437</v>
      </c>
      <c r="F7" s="5">
        <v>41667</v>
      </c>
      <c r="G7" t="s">
        <v>440</v>
      </c>
      <c r="H7">
        <v>0</v>
      </c>
    </row>
    <row r="8" spans="1:10" x14ac:dyDescent="0.25">
      <c r="A8" s="5">
        <v>41639</v>
      </c>
      <c r="B8" s="6">
        <v>131102000000</v>
      </c>
      <c r="C8" t="s">
        <v>414</v>
      </c>
      <c r="D8" s="6">
        <v>100000000007</v>
      </c>
      <c r="E8" s="7">
        <v>10877437</v>
      </c>
      <c r="F8" s="5">
        <v>41668</v>
      </c>
      <c r="G8" t="s">
        <v>440</v>
      </c>
      <c r="H8">
        <v>0</v>
      </c>
    </row>
    <row r="9" spans="1:10" x14ac:dyDescent="0.25">
      <c r="A9" s="5">
        <v>41639</v>
      </c>
      <c r="B9" s="6">
        <v>131102000000</v>
      </c>
      <c r="C9" t="s">
        <v>415</v>
      </c>
      <c r="D9" s="6">
        <v>100000000008</v>
      </c>
      <c r="E9" s="7">
        <v>10877437</v>
      </c>
      <c r="F9" s="5">
        <v>41669</v>
      </c>
      <c r="G9" t="s">
        <v>440</v>
      </c>
      <c r="H9">
        <v>0</v>
      </c>
    </row>
    <row r="10" spans="1:10" x14ac:dyDescent="0.25">
      <c r="A10" s="5">
        <v>41639</v>
      </c>
      <c r="B10" s="6">
        <v>131102000000</v>
      </c>
      <c r="C10" t="s">
        <v>416</v>
      </c>
      <c r="D10" s="6">
        <v>100000000009</v>
      </c>
      <c r="E10" s="7">
        <v>21754873</v>
      </c>
      <c r="F10" s="5">
        <v>41670</v>
      </c>
      <c r="G10" t="s">
        <v>440</v>
      </c>
      <c r="H10">
        <v>0</v>
      </c>
    </row>
    <row r="11" spans="1:10" x14ac:dyDescent="0.25">
      <c r="A11" s="5">
        <v>41639</v>
      </c>
      <c r="B11" s="6">
        <v>131102000000</v>
      </c>
      <c r="C11" t="s">
        <v>417</v>
      </c>
      <c r="D11" s="6">
        <v>100000000010</v>
      </c>
      <c r="E11" s="7">
        <v>32632310</v>
      </c>
      <c r="F11" s="5">
        <v>41671</v>
      </c>
      <c r="G11" t="s">
        <v>440</v>
      </c>
      <c r="H11">
        <v>0</v>
      </c>
    </row>
    <row r="12" spans="1:10" x14ac:dyDescent="0.25">
      <c r="A12" s="5">
        <v>41639</v>
      </c>
      <c r="B12" s="6">
        <v>131102000000</v>
      </c>
      <c r="C12" t="s">
        <v>418</v>
      </c>
      <c r="D12" s="6">
        <v>100000000011</v>
      </c>
      <c r="E12" s="7">
        <v>43509746</v>
      </c>
      <c r="F12" s="5">
        <v>41672</v>
      </c>
      <c r="G12" t="s">
        <v>440</v>
      </c>
      <c r="H12">
        <v>0</v>
      </c>
    </row>
    <row r="13" spans="1:10" x14ac:dyDescent="0.25">
      <c r="A13" s="5">
        <v>41639</v>
      </c>
      <c r="B13" s="6">
        <v>131102000000</v>
      </c>
      <c r="C13" t="s">
        <v>419</v>
      </c>
      <c r="D13" s="6">
        <v>100000000012</v>
      </c>
      <c r="E13" s="7">
        <v>54387183</v>
      </c>
      <c r="F13" s="5">
        <v>41673</v>
      </c>
      <c r="G13" t="s">
        <v>440</v>
      </c>
      <c r="H13">
        <v>0</v>
      </c>
    </row>
    <row r="14" spans="1:10" x14ac:dyDescent="0.25">
      <c r="A14" s="5">
        <v>41639</v>
      </c>
      <c r="B14" s="6">
        <v>131102000000</v>
      </c>
      <c r="C14" t="s">
        <v>420</v>
      </c>
      <c r="D14" s="6">
        <v>100000000013</v>
      </c>
      <c r="E14" s="7">
        <v>65264619</v>
      </c>
      <c r="F14" s="5">
        <v>41674</v>
      </c>
      <c r="G14" t="s">
        <v>440</v>
      </c>
      <c r="H14">
        <v>0</v>
      </c>
    </row>
    <row r="15" spans="1:10" x14ac:dyDescent="0.25">
      <c r="A15" s="5">
        <v>41639</v>
      </c>
      <c r="B15" s="6">
        <v>131102000000</v>
      </c>
      <c r="C15" t="s">
        <v>421</v>
      </c>
      <c r="D15" s="6">
        <v>100000000014</v>
      </c>
      <c r="E15" s="7">
        <v>32632310</v>
      </c>
      <c r="F15" s="5">
        <v>41675</v>
      </c>
      <c r="G15" t="s">
        <v>440</v>
      </c>
      <c r="H15">
        <v>0</v>
      </c>
    </row>
    <row r="16" spans="1:10" x14ac:dyDescent="0.25">
      <c r="A16" s="5">
        <v>41639</v>
      </c>
      <c r="B16" s="6">
        <v>131102000000</v>
      </c>
      <c r="C16" t="s">
        <v>422</v>
      </c>
      <c r="D16" s="6">
        <v>100000000015</v>
      </c>
      <c r="E16" s="7">
        <v>43509746</v>
      </c>
      <c r="F16" s="5">
        <v>41676</v>
      </c>
      <c r="G16" t="s">
        <v>440</v>
      </c>
      <c r="H16">
        <v>0</v>
      </c>
    </row>
    <row r="17" spans="1:8" x14ac:dyDescent="0.25">
      <c r="A17" s="5">
        <v>41639</v>
      </c>
      <c r="B17" s="6">
        <v>131102000000</v>
      </c>
      <c r="C17" t="s">
        <v>423</v>
      </c>
      <c r="D17" s="6">
        <v>100000000016</v>
      </c>
      <c r="E17" s="7">
        <v>21754873</v>
      </c>
      <c r="F17" s="5">
        <v>41677</v>
      </c>
      <c r="G17" t="s">
        <v>440</v>
      </c>
      <c r="H17">
        <v>0</v>
      </c>
    </row>
    <row r="18" spans="1:8" x14ac:dyDescent="0.25">
      <c r="A18" s="5">
        <v>41639</v>
      </c>
      <c r="B18" s="6">
        <v>131102000000</v>
      </c>
      <c r="C18" t="s">
        <v>424</v>
      </c>
      <c r="D18" s="6">
        <v>100000000017</v>
      </c>
      <c r="E18" s="7">
        <v>43509746</v>
      </c>
      <c r="F18" s="5">
        <v>41678</v>
      </c>
      <c r="G18" t="s">
        <v>440</v>
      </c>
      <c r="H18">
        <v>0</v>
      </c>
    </row>
    <row r="19" spans="1:8" x14ac:dyDescent="0.25">
      <c r="A19" s="5">
        <v>41639</v>
      </c>
      <c r="B19" s="6">
        <v>131102000000</v>
      </c>
      <c r="C19" t="s">
        <v>425</v>
      </c>
      <c r="D19" s="6">
        <v>100000000018</v>
      </c>
      <c r="E19" s="7">
        <v>54387183</v>
      </c>
      <c r="F19" s="5">
        <v>41679</v>
      </c>
      <c r="G19" t="s">
        <v>440</v>
      </c>
      <c r="H19">
        <v>0</v>
      </c>
    </row>
    <row r="20" spans="1:8" x14ac:dyDescent="0.25">
      <c r="A20" s="5">
        <v>41639</v>
      </c>
      <c r="B20" s="6">
        <v>131102000000</v>
      </c>
      <c r="C20" t="s">
        <v>426</v>
      </c>
      <c r="D20" s="6">
        <v>100000000019</v>
      </c>
      <c r="E20" s="7">
        <v>21754873</v>
      </c>
      <c r="F20" s="5">
        <v>41680</v>
      </c>
      <c r="G20" t="s">
        <v>440</v>
      </c>
      <c r="H20">
        <v>0</v>
      </c>
    </row>
    <row r="21" spans="1:8" x14ac:dyDescent="0.25">
      <c r="A21" s="5">
        <v>41639</v>
      </c>
      <c r="B21" s="6">
        <v>131102000000</v>
      </c>
      <c r="C21" t="s">
        <v>427</v>
      </c>
      <c r="D21" s="6">
        <v>100000000020</v>
      </c>
      <c r="E21" s="7">
        <v>32632310</v>
      </c>
      <c r="F21" s="5">
        <v>41681</v>
      </c>
      <c r="G21" t="s">
        <v>440</v>
      </c>
      <c r="H21">
        <v>0</v>
      </c>
    </row>
    <row r="22" spans="1:8" x14ac:dyDescent="0.25">
      <c r="A22" s="5">
        <v>41639</v>
      </c>
      <c r="B22" s="6">
        <v>131102000000</v>
      </c>
      <c r="C22" t="s">
        <v>428</v>
      </c>
      <c r="D22" s="6">
        <v>100000000021</v>
      </c>
      <c r="E22" s="7">
        <v>21754873</v>
      </c>
      <c r="F22" s="5">
        <v>41682</v>
      </c>
      <c r="G22" t="s">
        <v>440</v>
      </c>
      <c r="H22">
        <v>0</v>
      </c>
    </row>
    <row r="23" spans="1:8" x14ac:dyDescent="0.25">
      <c r="A23" s="5">
        <v>41639</v>
      </c>
      <c r="B23" s="6">
        <v>131102000000</v>
      </c>
      <c r="C23" t="s">
        <v>429</v>
      </c>
      <c r="D23" s="6">
        <v>100000000022</v>
      </c>
      <c r="E23" s="7">
        <v>54387183</v>
      </c>
      <c r="F23" s="5">
        <v>41683</v>
      </c>
      <c r="G23" t="s">
        <v>440</v>
      </c>
      <c r="H23">
        <v>0</v>
      </c>
    </row>
    <row r="24" spans="1:8" x14ac:dyDescent="0.25">
      <c r="A24" s="5">
        <v>41639</v>
      </c>
      <c r="B24" s="6">
        <v>131102000000</v>
      </c>
      <c r="C24" t="s">
        <v>430</v>
      </c>
      <c r="D24" s="6">
        <v>100000000023</v>
      </c>
      <c r="E24" s="7">
        <v>10877437</v>
      </c>
      <c r="F24" s="5">
        <v>41684</v>
      </c>
      <c r="G24" t="s">
        <v>440</v>
      </c>
      <c r="H24">
        <v>0</v>
      </c>
    </row>
    <row r="25" spans="1:8" x14ac:dyDescent="0.25">
      <c r="A25" s="5">
        <v>41639</v>
      </c>
      <c r="B25" s="6">
        <v>131102000000</v>
      </c>
      <c r="C25" t="s">
        <v>431</v>
      </c>
      <c r="D25" s="6">
        <v>100000000024</v>
      </c>
      <c r="E25" s="7">
        <v>32632310</v>
      </c>
      <c r="F25" s="5">
        <v>41685</v>
      </c>
      <c r="G25" t="s">
        <v>440</v>
      </c>
      <c r="H25">
        <v>0</v>
      </c>
    </row>
    <row r="26" spans="1:8" x14ac:dyDescent="0.25">
      <c r="A26" s="5">
        <v>41639</v>
      </c>
      <c r="B26" s="6">
        <v>131102000000</v>
      </c>
      <c r="C26" t="s">
        <v>432</v>
      </c>
      <c r="D26" s="6">
        <v>100000000025</v>
      </c>
      <c r="E26" s="7">
        <v>21754873</v>
      </c>
      <c r="F26" s="5">
        <v>41686</v>
      </c>
      <c r="G26" t="s">
        <v>440</v>
      </c>
      <c r="H26">
        <v>0</v>
      </c>
    </row>
    <row r="27" spans="1:8" x14ac:dyDescent="0.25">
      <c r="A27" s="5">
        <v>41639</v>
      </c>
      <c r="B27" s="6">
        <v>131102000000</v>
      </c>
      <c r="C27" t="s">
        <v>433</v>
      </c>
      <c r="D27" s="6">
        <v>100000000026</v>
      </c>
      <c r="E27" s="7">
        <v>10877437</v>
      </c>
      <c r="F27" s="5">
        <v>41687</v>
      </c>
      <c r="G27" t="s">
        <v>440</v>
      </c>
      <c r="H27">
        <v>0</v>
      </c>
    </row>
    <row r="28" spans="1:8" x14ac:dyDescent="0.25">
      <c r="A28" s="5">
        <v>41639</v>
      </c>
      <c r="B28" s="6">
        <v>131102000000</v>
      </c>
      <c r="C28" t="s">
        <v>434</v>
      </c>
      <c r="D28" s="6">
        <v>100000000027</v>
      </c>
      <c r="E28" s="7">
        <v>21754873</v>
      </c>
      <c r="F28" s="5">
        <v>41688</v>
      </c>
      <c r="G28" t="s">
        <v>440</v>
      </c>
      <c r="H28">
        <v>0</v>
      </c>
    </row>
    <row r="29" spans="1:8" x14ac:dyDescent="0.25">
      <c r="A29" s="5">
        <v>41639</v>
      </c>
      <c r="B29" s="6">
        <v>131102000000</v>
      </c>
      <c r="C29" t="s">
        <v>435</v>
      </c>
      <c r="D29" s="6">
        <v>100000000028</v>
      </c>
      <c r="E29" s="7">
        <v>10877437</v>
      </c>
      <c r="F29" s="5">
        <v>41689</v>
      </c>
      <c r="G29" t="s">
        <v>440</v>
      </c>
      <c r="H29">
        <v>0</v>
      </c>
    </row>
    <row r="30" spans="1:8" x14ac:dyDescent="0.25">
      <c r="A30" s="5">
        <v>41639</v>
      </c>
      <c r="B30" s="6">
        <v>131102000000</v>
      </c>
      <c r="C30" t="s">
        <v>436</v>
      </c>
      <c r="D30" s="6">
        <v>100000000029</v>
      </c>
      <c r="E30" s="7">
        <v>10877437</v>
      </c>
      <c r="F30" s="5">
        <v>41690</v>
      </c>
      <c r="G30" t="s">
        <v>440</v>
      </c>
      <c r="H30">
        <v>0</v>
      </c>
    </row>
    <row r="31" spans="1:8" x14ac:dyDescent="0.25">
      <c r="A31" s="5">
        <v>41639</v>
      </c>
      <c r="B31" s="6">
        <v>131102000000</v>
      </c>
      <c r="C31" t="s">
        <v>437</v>
      </c>
      <c r="D31" s="6">
        <v>100000000030</v>
      </c>
      <c r="E31" s="7">
        <v>10877437</v>
      </c>
      <c r="F31" s="5">
        <v>41691</v>
      </c>
      <c r="G31" t="s">
        <v>440</v>
      </c>
      <c r="H31">
        <v>0</v>
      </c>
    </row>
    <row r="32" spans="1:8" x14ac:dyDescent="0.25">
      <c r="A32" s="5">
        <v>41639</v>
      </c>
      <c r="B32" s="6">
        <v>131102000000</v>
      </c>
      <c r="C32" t="s">
        <v>438</v>
      </c>
      <c r="D32" s="6">
        <v>100000000031</v>
      </c>
      <c r="E32" s="7">
        <v>21754873</v>
      </c>
      <c r="F32" s="5">
        <v>41692</v>
      </c>
      <c r="G32" t="s">
        <v>440</v>
      </c>
      <c r="H32">
        <v>0</v>
      </c>
    </row>
    <row r="33" spans="1:8" x14ac:dyDescent="0.25">
      <c r="A33" s="5">
        <v>41639</v>
      </c>
      <c r="B33" s="6">
        <v>131102000000</v>
      </c>
      <c r="C33" t="s">
        <v>439</v>
      </c>
      <c r="D33" s="6">
        <v>100000000032</v>
      </c>
      <c r="E33" s="7">
        <v>32632303</v>
      </c>
      <c r="F33" s="5">
        <v>41693</v>
      </c>
      <c r="G33" t="s">
        <v>440</v>
      </c>
      <c r="H33">
        <v>0</v>
      </c>
    </row>
    <row r="34" spans="1:8" x14ac:dyDescent="0.25">
      <c r="A34" s="5">
        <v>41639</v>
      </c>
      <c r="B34" s="6">
        <v>131102010000</v>
      </c>
      <c r="C34" t="s">
        <v>332</v>
      </c>
      <c r="D34">
        <v>62000000019</v>
      </c>
      <c r="E34" s="7">
        <v>318983.40999999997</v>
      </c>
      <c r="F34" s="5">
        <v>41694</v>
      </c>
      <c r="G34" t="s">
        <v>440</v>
      </c>
      <c r="H34">
        <v>1</v>
      </c>
    </row>
    <row r="35" spans="1:8" x14ac:dyDescent="0.25">
      <c r="A35" s="5">
        <v>41639</v>
      </c>
      <c r="B35" s="6">
        <v>131102010000</v>
      </c>
      <c r="C35" t="s">
        <v>441</v>
      </c>
      <c r="D35">
        <v>62000000013</v>
      </c>
      <c r="E35" s="7">
        <v>34699.519999999997</v>
      </c>
      <c r="F35" s="5">
        <v>41695</v>
      </c>
      <c r="G35" t="s">
        <v>440</v>
      </c>
      <c r="H35">
        <v>1</v>
      </c>
    </row>
    <row r="36" spans="1:8" x14ac:dyDescent="0.25">
      <c r="A36" s="5">
        <v>41639</v>
      </c>
      <c r="B36" s="6">
        <v>131102010000</v>
      </c>
      <c r="C36" t="s">
        <v>441</v>
      </c>
      <c r="D36">
        <v>62000000014</v>
      </c>
      <c r="E36" s="7">
        <v>48560.68</v>
      </c>
      <c r="F36" s="5">
        <v>41696</v>
      </c>
      <c r="G36" t="s">
        <v>440</v>
      </c>
      <c r="H36">
        <v>1</v>
      </c>
    </row>
    <row r="37" spans="1:8" x14ac:dyDescent="0.25">
      <c r="A37" s="5">
        <v>41639</v>
      </c>
      <c r="B37" s="6">
        <v>131102010000</v>
      </c>
      <c r="C37" t="s">
        <v>441</v>
      </c>
      <c r="D37">
        <v>62000000015</v>
      </c>
      <c r="E37" s="7">
        <v>100010.99</v>
      </c>
      <c r="F37" s="5">
        <v>41697</v>
      </c>
      <c r="G37" t="s">
        <v>440</v>
      </c>
      <c r="H37">
        <v>1</v>
      </c>
    </row>
    <row r="38" spans="1:8" x14ac:dyDescent="0.25">
      <c r="A38" s="5">
        <v>41639</v>
      </c>
      <c r="B38" s="6">
        <v>131102010000</v>
      </c>
      <c r="C38" t="s">
        <v>441</v>
      </c>
      <c r="D38">
        <v>62000000015</v>
      </c>
      <c r="E38" s="7">
        <v>85099.28</v>
      </c>
      <c r="F38" s="5">
        <v>41698</v>
      </c>
      <c r="G38" t="s">
        <v>440</v>
      </c>
      <c r="H38">
        <v>1</v>
      </c>
    </row>
    <row r="39" spans="1:8" x14ac:dyDescent="0.25">
      <c r="A39" s="5">
        <v>41639</v>
      </c>
      <c r="B39" s="6">
        <v>131102010000</v>
      </c>
      <c r="C39" t="s">
        <v>332</v>
      </c>
      <c r="D39">
        <v>62000000012</v>
      </c>
      <c r="E39" s="7">
        <v>0</v>
      </c>
      <c r="F39" s="5">
        <v>41699</v>
      </c>
      <c r="G39" t="s">
        <v>440</v>
      </c>
      <c r="H39">
        <v>1</v>
      </c>
    </row>
    <row r="40" spans="1:8" x14ac:dyDescent="0.25">
      <c r="A40" s="5">
        <v>41639</v>
      </c>
      <c r="B40" s="6">
        <v>131102010000</v>
      </c>
      <c r="C40" t="s">
        <v>441</v>
      </c>
      <c r="D40">
        <v>62000000020</v>
      </c>
      <c r="E40" s="7">
        <v>269217.5</v>
      </c>
      <c r="F40" s="5">
        <v>41700</v>
      </c>
      <c r="G40" t="s">
        <v>440</v>
      </c>
      <c r="H40">
        <v>1</v>
      </c>
    </row>
    <row r="41" spans="1:8" x14ac:dyDescent="0.25">
      <c r="A41" s="5">
        <v>41639</v>
      </c>
      <c r="B41" s="6">
        <v>136102000000</v>
      </c>
      <c r="C41" t="s">
        <v>442</v>
      </c>
      <c r="D41" s="6">
        <f>+D33+1</f>
        <v>100000000033</v>
      </c>
      <c r="E41" s="7">
        <v>9158053</v>
      </c>
      <c r="F41" s="5">
        <v>41701</v>
      </c>
      <c r="G41" t="s">
        <v>440</v>
      </c>
      <c r="H41">
        <v>0</v>
      </c>
    </row>
    <row r="42" spans="1:8" x14ac:dyDescent="0.25">
      <c r="A42" s="5">
        <v>41639</v>
      </c>
      <c r="B42" s="6">
        <v>136102000000</v>
      </c>
      <c r="C42" t="s">
        <v>443</v>
      </c>
      <c r="D42" s="6">
        <f>+D41+1</f>
        <v>100000000034</v>
      </c>
      <c r="E42" s="7">
        <v>4200942</v>
      </c>
      <c r="F42" s="5">
        <v>41702</v>
      </c>
      <c r="G42" t="s">
        <v>440</v>
      </c>
      <c r="H42">
        <v>0</v>
      </c>
    </row>
    <row r="43" spans="1:8" x14ac:dyDescent="0.25">
      <c r="A43" s="5">
        <v>41639</v>
      </c>
      <c r="B43" s="6">
        <v>136102000000</v>
      </c>
      <c r="C43" t="s">
        <v>444</v>
      </c>
      <c r="D43" s="6">
        <f t="shared" ref="D43:D71" si="0">+D42+1</f>
        <v>100000000035</v>
      </c>
      <c r="E43" s="7">
        <v>6721507</v>
      </c>
      <c r="F43" s="5">
        <v>41703</v>
      </c>
      <c r="G43" t="s">
        <v>440</v>
      </c>
      <c r="H43">
        <v>0</v>
      </c>
    </row>
    <row r="44" spans="1:8" x14ac:dyDescent="0.25">
      <c r="A44" s="5">
        <v>41639</v>
      </c>
      <c r="B44" s="6">
        <v>136102000000</v>
      </c>
      <c r="C44" t="s">
        <v>445</v>
      </c>
      <c r="D44" s="6">
        <f t="shared" si="0"/>
        <v>100000000036</v>
      </c>
      <c r="E44" s="7">
        <v>924207</v>
      </c>
      <c r="F44" s="5">
        <v>41704</v>
      </c>
      <c r="G44" t="s">
        <v>440</v>
      </c>
      <c r="H44">
        <v>0</v>
      </c>
    </row>
    <row r="45" spans="1:8" x14ac:dyDescent="0.25">
      <c r="A45" s="5">
        <v>41639</v>
      </c>
      <c r="B45" s="6">
        <v>136102000000</v>
      </c>
      <c r="C45" t="s">
        <v>446</v>
      </c>
      <c r="D45" s="6">
        <f t="shared" si="0"/>
        <v>100000000037</v>
      </c>
      <c r="E45" s="7">
        <v>4200942</v>
      </c>
      <c r="F45" s="5">
        <v>41705</v>
      </c>
      <c r="G45" t="s">
        <v>440</v>
      </c>
      <c r="H45">
        <v>0</v>
      </c>
    </row>
    <row r="46" spans="1:8" x14ac:dyDescent="0.25">
      <c r="A46" s="5">
        <v>41639</v>
      </c>
      <c r="B46" s="6">
        <v>136102000000</v>
      </c>
      <c r="C46" t="s">
        <v>447</v>
      </c>
      <c r="D46" s="6">
        <f t="shared" si="0"/>
        <v>100000000038</v>
      </c>
      <c r="E46" s="7">
        <v>840188</v>
      </c>
      <c r="F46" s="5">
        <v>41706</v>
      </c>
      <c r="G46" t="s">
        <v>440</v>
      </c>
      <c r="H46">
        <v>0</v>
      </c>
    </row>
    <row r="47" spans="1:8" x14ac:dyDescent="0.25">
      <c r="A47" s="5">
        <v>41639</v>
      </c>
      <c r="B47" s="6">
        <v>136102000000</v>
      </c>
      <c r="C47" t="s">
        <v>448</v>
      </c>
      <c r="D47" s="6">
        <f t="shared" si="0"/>
        <v>100000000039</v>
      </c>
      <c r="E47" s="7">
        <v>840188</v>
      </c>
      <c r="F47" s="5">
        <v>41707</v>
      </c>
      <c r="G47" t="s">
        <v>440</v>
      </c>
      <c r="H47">
        <v>0</v>
      </c>
    </row>
    <row r="48" spans="1:8" x14ac:dyDescent="0.25">
      <c r="A48" s="5">
        <v>41639</v>
      </c>
      <c r="B48" s="6">
        <v>136102000000</v>
      </c>
      <c r="C48" t="s">
        <v>449</v>
      </c>
      <c r="D48" s="6">
        <f t="shared" si="0"/>
        <v>100000000040</v>
      </c>
      <c r="E48" s="7">
        <v>840188</v>
      </c>
      <c r="F48" s="5">
        <v>41708</v>
      </c>
      <c r="G48" t="s">
        <v>440</v>
      </c>
      <c r="H48">
        <v>0</v>
      </c>
    </row>
    <row r="49" spans="1:8" x14ac:dyDescent="0.25">
      <c r="A49" s="5">
        <v>41639</v>
      </c>
      <c r="B49" s="6">
        <v>136102000000</v>
      </c>
      <c r="C49" t="s">
        <v>450</v>
      </c>
      <c r="D49" s="6">
        <f t="shared" si="0"/>
        <v>100000000041</v>
      </c>
      <c r="E49" s="7">
        <v>1680377</v>
      </c>
      <c r="F49" s="5">
        <v>41709</v>
      </c>
      <c r="G49" t="s">
        <v>440</v>
      </c>
      <c r="H49">
        <v>0</v>
      </c>
    </row>
    <row r="50" spans="1:8" x14ac:dyDescent="0.25">
      <c r="A50" s="5">
        <v>41639</v>
      </c>
      <c r="B50" s="6">
        <v>136102000000</v>
      </c>
      <c r="C50" t="s">
        <v>451</v>
      </c>
      <c r="D50" s="6">
        <f t="shared" si="0"/>
        <v>100000000042</v>
      </c>
      <c r="E50" s="7">
        <v>2520565</v>
      </c>
      <c r="F50" s="5">
        <v>41710</v>
      </c>
      <c r="G50" t="s">
        <v>440</v>
      </c>
      <c r="H50">
        <v>0</v>
      </c>
    </row>
    <row r="51" spans="1:8" x14ac:dyDescent="0.25">
      <c r="A51" s="5">
        <v>41639</v>
      </c>
      <c r="B51" s="6">
        <v>136102000000</v>
      </c>
      <c r="C51" t="s">
        <v>452</v>
      </c>
      <c r="D51" s="6">
        <f t="shared" si="0"/>
        <v>100000000043</v>
      </c>
      <c r="E51" s="7">
        <v>3360753</v>
      </c>
      <c r="F51" s="5">
        <v>41711</v>
      </c>
      <c r="G51" t="s">
        <v>440</v>
      </c>
      <c r="H51">
        <v>0</v>
      </c>
    </row>
    <row r="52" spans="1:8" x14ac:dyDescent="0.25">
      <c r="A52" s="5">
        <v>41639</v>
      </c>
      <c r="B52" s="6">
        <v>136102000000</v>
      </c>
      <c r="C52" t="s">
        <v>453</v>
      </c>
      <c r="D52" s="6">
        <f t="shared" si="0"/>
        <v>100000000044</v>
      </c>
      <c r="E52" s="7">
        <v>4200942</v>
      </c>
      <c r="F52" s="5">
        <v>41712</v>
      </c>
      <c r="G52" t="s">
        <v>440</v>
      </c>
      <c r="H52">
        <v>0</v>
      </c>
    </row>
    <row r="53" spans="1:8" x14ac:dyDescent="0.25">
      <c r="A53" s="5">
        <v>41639</v>
      </c>
      <c r="B53" s="6">
        <v>136102000000</v>
      </c>
      <c r="C53" t="s">
        <v>454</v>
      </c>
      <c r="D53" s="6">
        <f t="shared" si="0"/>
        <v>100000000045</v>
      </c>
      <c r="E53" s="7">
        <v>5041130</v>
      </c>
      <c r="F53" s="5">
        <v>41713</v>
      </c>
      <c r="G53" t="s">
        <v>440</v>
      </c>
      <c r="H53">
        <v>0</v>
      </c>
    </row>
    <row r="54" spans="1:8" x14ac:dyDescent="0.25">
      <c r="A54" s="5">
        <v>41639</v>
      </c>
      <c r="B54" s="6">
        <v>136102000000</v>
      </c>
      <c r="C54" t="s">
        <v>455</v>
      </c>
      <c r="D54" s="6">
        <f t="shared" si="0"/>
        <v>100000000046</v>
      </c>
      <c r="E54" s="7">
        <v>2520565</v>
      </c>
      <c r="F54" s="5">
        <v>41714</v>
      </c>
      <c r="G54" t="s">
        <v>440</v>
      </c>
      <c r="H54">
        <v>0</v>
      </c>
    </row>
    <row r="55" spans="1:8" x14ac:dyDescent="0.25">
      <c r="A55" s="5">
        <v>41639</v>
      </c>
      <c r="B55" s="6">
        <v>136102000000</v>
      </c>
      <c r="C55" t="s">
        <v>456</v>
      </c>
      <c r="D55" s="6">
        <f t="shared" si="0"/>
        <v>100000000047</v>
      </c>
      <c r="E55" s="7">
        <v>3360753</v>
      </c>
      <c r="F55" s="5">
        <v>41715</v>
      </c>
      <c r="G55" t="s">
        <v>440</v>
      </c>
      <c r="H55">
        <v>0</v>
      </c>
    </row>
    <row r="56" spans="1:8" x14ac:dyDescent="0.25">
      <c r="A56" s="5">
        <v>41639</v>
      </c>
      <c r="B56" s="6">
        <v>136102000000</v>
      </c>
      <c r="C56" t="s">
        <v>457</v>
      </c>
      <c r="D56" s="6">
        <f t="shared" si="0"/>
        <v>100000000048</v>
      </c>
      <c r="E56" s="7">
        <v>1680377</v>
      </c>
      <c r="F56" s="5">
        <v>41716</v>
      </c>
      <c r="G56" t="s">
        <v>440</v>
      </c>
      <c r="H56">
        <v>0</v>
      </c>
    </row>
    <row r="57" spans="1:8" x14ac:dyDescent="0.25">
      <c r="A57" s="5">
        <v>41639</v>
      </c>
      <c r="B57" s="6">
        <v>136102000000</v>
      </c>
      <c r="C57" t="s">
        <v>458</v>
      </c>
      <c r="D57" s="6">
        <f t="shared" si="0"/>
        <v>100000000049</v>
      </c>
      <c r="E57" s="7">
        <v>3360753</v>
      </c>
      <c r="F57" s="5">
        <v>41717</v>
      </c>
      <c r="G57" t="s">
        <v>440</v>
      </c>
      <c r="H57">
        <v>0</v>
      </c>
    </row>
    <row r="58" spans="1:8" x14ac:dyDescent="0.25">
      <c r="A58" s="5">
        <v>41639</v>
      </c>
      <c r="B58" s="6">
        <v>136102000000</v>
      </c>
      <c r="C58" t="s">
        <v>459</v>
      </c>
      <c r="D58" s="6">
        <f t="shared" si="0"/>
        <v>100000000050</v>
      </c>
      <c r="E58" s="7">
        <v>4200942</v>
      </c>
      <c r="F58" s="5">
        <v>41718</v>
      </c>
      <c r="G58" t="s">
        <v>440</v>
      </c>
      <c r="H58">
        <v>0</v>
      </c>
    </row>
    <row r="59" spans="1:8" x14ac:dyDescent="0.25">
      <c r="A59" s="5">
        <v>41639</v>
      </c>
      <c r="B59" s="6">
        <v>136102000000</v>
      </c>
      <c r="C59" t="s">
        <v>460</v>
      </c>
      <c r="D59" s="6">
        <f t="shared" si="0"/>
        <v>100000000051</v>
      </c>
      <c r="E59" s="7">
        <v>1680377</v>
      </c>
      <c r="F59" s="5">
        <v>41719</v>
      </c>
      <c r="G59" t="s">
        <v>440</v>
      </c>
      <c r="H59">
        <v>0</v>
      </c>
    </row>
    <row r="60" spans="1:8" x14ac:dyDescent="0.25">
      <c r="A60" s="5">
        <v>41639</v>
      </c>
      <c r="B60" s="6">
        <v>136102000000</v>
      </c>
      <c r="C60" t="s">
        <v>461</v>
      </c>
      <c r="D60" s="6">
        <f t="shared" si="0"/>
        <v>100000000052</v>
      </c>
      <c r="E60" s="7">
        <v>2520565</v>
      </c>
      <c r="F60" s="5">
        <v>41720</v>
      </c>
      <c r="G60" t="s">
        <v>440</v>
      </c>
      <c r="H60">
        <v>0</v>
      </c>
    </row>
    <row r="61" spans="1:8" x14ac:dyDescent="0.25">
      <c r="A61" s="5">
        <v>41639</v>
      </c>
      <c r="B61" s="6">
        <v>136102000000</v>
      </c>
      <c r="C61" t="s">
        <v>462</v>
      </c>
      <c r="D61" s="6">
        <f t="shared" si="0"/>
        <v>100000000053</v>
      </c>
      <c r="E61" s="7">
        <v>1680377</v>
      </c>
      <c r="F61" s="5">
        <v>41721</v>
      </c>
      <c r="G61" t="s">
        <v>440</v>
      </c>
      <c r="H61">
        <v>0</v>
      </c>
    </row>
    <row r="62" spans="1:8" x14ac:dyDescent="0.25">
      <c r="A62" s="5">
        <v>41639</v>
      </c>
      <c r="B62" s="6">
        <v>136102000000</v>
      </c>
      <c r="C62" t="s">
        <v>463</v>
      </c>
      <c r="D62" s="6">
        <f t="shared" si="0"/>
        <v>100000000054</v>
      </c>
      <c r="E62" s="7">
        <v>4200942</v>
      </c>
      <c r="F62" s="5">
        <v>41722</v>
      </c>
      <c r="G62" t="s">
        <v>440</v>
      </c>
      <c r="H62">
        <v>0</v>
      </c>
    </row>
    <row r="63" spans="1:8" x14ac:dyDescent="0.25">
      <c r="A63" s="5">
        <v>41639</v>
      </c>
      <c r="B63" s="6">
        <v>136102000000</v>
      </c>
      <c r="C63" t="s">
        <v>464</v>
      </c>
      <c r="D63" s="6">
        <f t="shared" si="0"/>
        <v>100000000055</v>
      </c>
      <c r="E63" s="7">
        <v>840188</v>
      </c>
      <c r="F63" s="5">
        <v>41723</v>
      </c>
      <c r="G63" t="s">
        <v>440</v>
      </c>
      <c r="H63">
        <v>0</v>
      </c>
    </row>
    <row r="64" spans="1:8" x14ac:dyDescent="0.25">
      <c r="A64" s="5">
        <v>41639</v>
      </c>
      <c r="B64" s="6">
        <v>136102000000</v>
      </c>
      <c r="C64" t="s">
        <v>465</v>
      </c>
      <c r="D64" s="6">
        <f t="shared" si="0"/>
        <v>100000000056</v>
      </c>
      <c r="E64" s="7">
        <v>2520565</v>
      </c>
      <c r="F64" s="5">
        <v>41724</v>
      </c>
      <c r="G64" t="s">
        <v>440</v>
      </c>
      <c r="H64">
        <v>0</v>
      </c>
    </row>
    <row r="65" spans="1:11" x14ac:dyDescent="0.25">
      <c r="A65" s="5">
        <v>41639</v>
      </c>
      <c r="B65" s="6">
        <v>136102000000</v>
      </c>
      <c r="C65" t="s">
        <v>466</v>
      </c>
      <c r="D65" s="6">
        <f t="shared" si="0"/>
        <v>100000000057</v>
      </c>
      <c r="E65" s="7">
        <v>1680377</v>
      </c>
      <c r="F65" s="5">
        <v>41725</v>
      </c>
      <c r="G65" t="s">
        <v>440</v>
      </c>
      <c r="H65">
        <v>0</v>
      </c>
    </row>
    <row r="66" spans="1:11" x14ac:dyDescent="0.25">
      <c r="A66" s="5">
        <v>41639</v>
      </c>
      <c r="B66" s="6">
        <v>136102000000</v>
      </c>
      <c r="C66" t="s">
        <v>467</v>
      </c>
      <c r="D66" s="6">
        <f t="shared" si="0"/>
        <v>100000000058</v>
      </c>
      <c r="E66" s="7">
        <v>840188</v>
      </c>
      <c r="F66" s="5">
        <v>41726</v>
      </c>
      <c r="G66" t="s">
        <v>440</v>
      </c>
      <c r="H66">
        <v>0</v>
      </c>
    </row>
    <row r="67" spans="1:11" x14ac:dyDescent="0.25">
      <c r="A67" s="5">
        <v>41639</v>
      </c>
      <c r="B67" s="6">
        <v>136102000000</v>
      </c>
      <c r="C67" t="s">
        <v>468</v>
      </c>
      <c r="D67" s="6">
        <f t="shared" si="0"/>
        <v>100000000059</v>
      </c>
      <c r="E67" s="7">
        <v>1680377</v>
      </c>
      <c r="F67" s="5">
        <v>41727</v>
      </c>
      <c r="G67" t="s">
        <v>440</v>
      </c>
      <c r="H67">
        <v>0</v>
      </c>
    </row>
    <row r="68" spans="1:11" x14ac:dyDescent="0.25">
      <c r="A68" s="5">
        <v>41639</v>
      </c>
      <c r="B68" s="6">
        <v>136102000000</v>
      </c>
      <c r="C68" t="s">
        <v>469</v>
      </c>
      <c r="D68" s="6">
        <f t="shared" si="0"/>
        <v>100000000060</v>
      </c>
      <c r="E68" s="7">
        <v>3360753</v>
      </c>
      <c r="F68" s="5">
        <v>41728</v>
      </c>
      <c r="G68" t="s">
        <v>440</v>
      </c>
      <c r="H68">
        <v>0</v>
      </c>
      <c r="K68" s="11"/>
    </row>
    <row r="69" spans="1:11" x14ac:dyDescent="0.25">
      <c r="A69" s="5">
        <v>41639</v>
      </c>
      <c r="B69" s="6">
        <v>136102000000</v>
      </c>
      <c r="C69" t="s">
        <v>470</v>
      </c>
      <c r="D69" s="6">
        <f t="shared" si="0"/>
        <v>100000000061</v>
      </c>
      <c r="E69" s="7">
        <v>840188</v>
      </c>
      <c r="F69" s="5">
        <v>41729</v>
      </c>
      <c r="G69" t="s">
        <v>440</v>
      </c>
      <c r="H69">
        <v>0</v>
      </c>
    </row>
    <row r="70" spans="1:11" x14ac:dyDescent="0.25">
      <c r="A70" s="5">
        <v>41639</v>
      </c>
      <c r="B70" s="6">
        <v>136102000000</v>
      </c>
      <c r="C70" t="s">
        <v>471</v>
      </c>
      <c r="D70" s="6">
        <f t="shared" si="0"/>
        <v>100000000062</v>
      </c>
      <c r="E70" s="7">
        <v>840188</v>
      </c>
      <c r="F70" s="5">
        <v>41730</v>
      </c>
      <c r="G70" t="s">
        <v>440</v>
      </c>
      <c r="H70">
        <v>0</v>
      </c>
    </row>
    <row r="71" spans="1:11" x14ac:dyDescent="0.25">
      <c r="A71" s="5">
        <v>41639</v>
      </c>
      <c r="B71" s="6">
        <v>136102000000</v>
      </c>
      <c r="C71" t="s">
        <v>472</v>
      </c>
      <c r="D71" s="6">
        <f t="shared" si="0"/>
        <v>100000000063</v>
      </c>
      <c r="E71" s="7">
        <v>1680377</v>
      </c>
      <c r="F71" s="5">
        <v>41731</v>
      </c>
      <c r="G71" t="s">
        <v>440</v>
      </c>
      <c r="H7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9"/>
  <sheetViews>
    <sheetView workbookViewId="0">
      <selection activeCell="F15" sqref="F15"/>
    </sheetView>
  </sheetViews>
  <sheetFormatPr baseColWidth="10" defaultRowHeight="15" x14ac:dyDescent="0.25"/>
  <cols>
    <col min="2" max="2" width="15.5703125" style="6" bestFit="1" customWidth="1"/>
    <col min="3" max="3" width="16.85546875" style="7" bestFit="1" customWidth="1"/>
  </cols>
  <sheetData>
    <row r="1" spans="1:3" x14ac:dyDescent="0.25">
      <c r="A1" t="s">
        <v>0</v>
      </c>
      <c r="B1" s="6" t="s">
        <v>72</v>
      </c>
      <c r="C1" s="7" t="s">
        <v>284</v>
      </c>
    </row>
    <row r="2" spans="1:3" x14ac:dyDescent="0.25">
      <c r="A2" s="5">
        <v>41639</v>
      </c>
      <c r="B2" s="6">
        <v>140000000000</v>
      </c>
      <c r="C2" s="7">
        <v>67316634</v>
      </c>
    </row>
    <row r="3" spans="1:3" x14ac:dyDescent="0.25">
      <c r="A3" s="5">
        <v>41639</v>
      </c>
      <c r="B3" s="6">
        <v>140204000000</v>
      </c>
      <c r="C3" s="7">
        <v>10372688</v>
      </c>
    </row>
    <row r="4" spans="1:3" x14ac:dyDescent="0.25">
      <c r="A4" s="5">
        <v>41639</v>
      </c>
      <c r="B4" s="6">
        <v>160100000000</v>
      </c>
      <c r="C4" s="7">
        <v>300652470</v>
      </c>
    </row>
    <row r="5" spans="1:3" x14ac:dyDescent="0.25">
      <c r="A5" s="5">
        <v>41639</v>
      </c>
      <c r="B5" s="6">
        <v>160200000000</v>
      </c>
      <c r="C5" s="7">
        <v>173200</v>
      </c>
    </row>
    <row r="6" spans="1:3" x14ac:dyDescent="0.25">
      <c r="A6" s="5">
        <v>41639</v>
      </c>
      <c r="B6" s="6">
        <v>161100000000</v>
      </c>
      <c r="C6" s="7">
        <v>121950062</v>
      </c>
    </row>
    <row r="7" spans="1:3" x14ac:dyDescent="0.25">
      <c r="A7" s="5">
        <v>41639</v>
      </c>
      <c r="B7" s="6">
        <v>161200000000</v>
      </c>
      <c r="C7" s="7">
        <v>0</v>
      </c>
    </row>
    <row r="8" spans="1:3" x14ac:dyDescent="0.25">
      <c r="A8" s="5">
        <v>41639</v>
      </c>
      <c r="B8" s="6">
        <v>190100000000</v>
      </c>
      <c r="C8" s="7">
        <v>848970170</v>
      </c>
    </row>
    <row r="9" spans="1:3" x14ac:dyDescent="0.25">
      <c r="A9" s="5">
        <v>41639</v>
      </c>
      <c r="B9" s="6">
        <v>190102030000</v>
      </c>
      <c r="C9" s="7">
        <v>430346407</v>
      </c>
    </row>
    <row r="10" spans="1:3" x14ac:dyDescent="0.25">
      <c r="A10" s="5">
        <v>41639</v>
      </c>
      <c r="B10" s="6">
        <v>179002010000</v>
      </c>
      <c r="C10" s="7">
        <v>2877546</v>
      </c>
    </row>
    <row r="11" spans="1:3" x14ac:dyDescent="0.25">
      <c r="A11" s="5">
        <v>41639</v>
      </c>
      <c r="B11" s="6">
        <v>410100000000</v>
      </c>
      <c r="C11" s="7">
        <v>2550000000</v>
      </c>
    </row>
    <row r="12" spans="1:3" x14ac:dyDescent="0.25">
      <c r="A12" s="5">
        <v>41639</v>
      </c>
      <c r="B12" s="6">
        <v>410300000000</v>
      </c>
      <c r="C12" s="7">
        <v>15519350.75</v>
      </c>
    </row>
    <row r="13" spans="1:3" x14ac:dyDescent="0.25">
      <c r="A13" s="5">
        <v>41639</v>
      </c>
      <c r="B13" s="6">
        <v>420100000000</v>
      </c>
      <c r="C13" s="7">
        <v>76796505.189999998</v>
      </c>
    </row>
    <row r="14" spans="1:3" x14ac:dyDescent="0.25">
      <c r="A14" s="5">
        <v>41639</v>
      </c>
      <c r="B14" s="6">
        <v>420300000000</v>
      </c>
      <c r="C14" s="7">
        <v>-28035497.890000001</v>
      </c>
    </row>
    <row r="15" spans="1:3" x14ac:dyDescent="0.25">
      <c r="A15" s="5">
        <v>41639</v>
      </c>
      <c r="B15" s="6">
        <v>500000000000</v>
      </c>
      <c r="C15" s="7">
        <v>6037172930.6099997</v>
      </c>
    </row>
    <row r="16" spans="1:3" x14ac:dyDescent="0.25">
      <c r="A16" s="5">
        <v>41639</v>
      </c>
      <c r="B16" s="6">
        <v>600000000000</v>
      </c>
      <c r="C16" s="7">
        <v>5367246638.3400002</v>
      </c>
    </row>
    <row r="17" spans="1:3" x14ac:dyDescent="0.25">
      <c r="A17" s="5">
        <v>41639</v>
      </c>
      <c r="B17" s="6">
        <v>139100000000</v>
      </c>
      <c r="C17" s="7">
        <v>1916654047</v>
      </c>
    </row>
    <row r="18" spans="1:3" x14ac:dyDescent="0.25">
      <c r="A18" s="5">
        <v>41639</v>
      </c>
      <c r="B18" s="6">
        <v>180000000000</v>
      </c>
      <c r="C18" s="7">
        <v>435288381</v>
      </c>
    </row>
    <row r="19" spans="1:3" x14ac:dyDescent="0.25">
      <c r="A19" s="5">
        <v>41639</v>
      </c>
      <c r="B19" s="6">
        <v>280000000000</v>
      </c>
      <c r="C19" s="7">
        <v>135385366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5"/>
  <sheetViews>
    <sheetView workbookViewId="0">
      <selection activeCell="E1" sqref="E1"/>
    </sheetView>
  </sheetViews>
  <sheetFormatPr baseColWidth="10" defaultRowHeight="15" x14ac:dyDescent="0.25"/>
  <cols>
    <col min="3" max="3" width="14.7109375" bestFit="1" customWidth="1"/>
  </cols>
  <sheetData>
    <row r="1" spans="1:3" x14ac:dyDescent="0.25">
      <c r="A1" t="s">
        <v>0</v>
      </c>
      <c r="B1" t="s">
        <v>477</v>
      </c>
      <c r="C1" t="s">
        <v>74</v>
      </c>
    </row>
    <row r="2" spans="1:3" x14ac:dyDescent="0.25">
      <c r="A2" s="5">
        <v>41639</v>
      </c>
      <c r="B2" t="s">
        <v>480</v>
      </c>
      <c r="C2" s="39">
        <v>545966.55000000005</v>
      </c>
    </row>
    <row r="3" spans="1:3" x14ac:dyDescent="0.25">
      <c r="A3" s="5">
        <v>41639</v>
      </c>
      <c r="B3" t="s">
        <v>480</v>
      </c>
      <c r="C3" s="39">
        <v>185487748.61000001</v>
      </c>
    </row>
    <row r="4" spans="1:3" x14ac:dyDescent="0.25">
      <c r="A4" s="5">
        <v>41639</v>
      </c>
      <c r="B4" t="s">
        <v>480</v>
      </c>
      <c r="C4" s="39">
        <v>343981344.87</v>
      </c>
    </row>
    <row r="5" spans="1:3" x14ac:dyDescent="0.25">
      <c r="A5" s="5">
        <v>41639</v>
      </c>
      <c r="B5" t="s">
        <v>480</v>
      </c>
      <c r="C5" s="39">
        <v>135451270.61000001</v>
      </c>
    </row>
    <row r="6" spans="1:3" x14ac:dyDescent="0.25">
      <c r="A6" s="5">
        <v>41639</v>
      </c>
      <c r="B6" t="s">
        <v>480</v>
      </c>
      <c r="C6" s="39">
        <v>22002272.879999999</v>
      </c>
    </row>
    <row r="7" spans="1:3" x14ac:dyDescent="0.25">
      <c r="A7" s="5">
        <v>41639</v>
      </c>
      <c r="B7" t="s">
        <v>480</v>
      </c>
      <c r="C7" s="39">
        <v>1199633.6499999999</v>
      </c>
    </row>
    <row r="8" spans="1:3" x14ac:dyDescent="0.25">
      <c r="A8" s="5">
        <v>41639</v>
      </c>
      <c r="B8" t="s">
        <v>481</v>
      </c>
      <c r="C8" s="39">
        <v>24983086.84</v>
      </c>
    </row>
    <row r="9" spans="1:3" x14ac:dyDescent="0.25">
      <c r="A9" s="5">
        <v>41639</v>
      </c>
      <c r="B9" t="s">
        <v>481</v>
      </c>
      <c r="C9" s="39">
        <v>229663252.84999999</v>
      </c>
    </row>
    <row r="10" spans="1:3" x14ac:dyDescent="0.25">
      <c r="A10" s="5">
        <v>41639</v>
      </c>
      <c r="B10" t="s">
        <v>481</v>
      </c>
      <c r="C10" s="39">
        <v>119084613.93000001</v>
      </c>
    </row>
    <row r="11" spans="1:3" x14ac:dyDescent="0.25">
      <c r="A11" s="5">
        <v>41639</v>
      </c>
      <c r="B11" t="s">
        <v>481</v>
      </c>
      <c r="C11" s="39">
        <v>5112409.54</v>
      </c>
    </row>
    <row r="12" spans="1:3" x14ac:dyDescent="0.25">
      <c r="A12" s="5">
        <v>41639</v>
      </c>
      <c r="B12" t="s">
        <v>482</v>
      </c>
      <c r="C12" s="39">
        <v>13045.6</v>
      </c>
    </row>
    <row r="13" spans="1:3" x14ac:dyDescent="0.25">
      <c r="A13" s="5">
        <v>41639</v>
      </c>
      <c r="B13" t="s">
        <v>482</v>
      </c>
      <c r="C13" s="39">
        <v>144109319.02000001</v>
      </c>
    </row>
    <row r="14" spans="1:3" x14ac:dyDescent="0.25">
      <c r="A14" s="5">
        <v>41639</v>
      </c>
      <c r="B14" t="s">
        <v>482</v>
      </c>
      <c r="C14" s="39">
        <v>489426573.62</v>
      </c>
    </row>
    <row r="15" spans="1:3" x14ac:dyDescent="0.25">
      <c r="A15" s="5">
        <v>41639</v>
      </c>
      <c r="B15" t="s">
        <v>482</v>
      </c>
      <c r="C15" s="39">
        <v>20130869.059999999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Resultados</vt:lpstr>
      <vt:lpstr>Disponibilidades</vt:lpstr>
      <vt:lpstr>Tenencia</vt:lpstr>
      <vt:lpstr>Vector</vt:lpstr>
      <vt:lpstr>Captacion</vt:lpstr>
      <vt:lpstr>TC</vt:lpstr>
      <vt:lpstr>PrestamosPersonale</vt:lpstr>
      <vt:lpstr>CatalogoMinimo</vt:lpstr>
      <vt:lpstr>Reservas</vt:lpstr>
      <vt:lpstr>Ingresos</vt:lpstr>
      <vt:lpstr>Catalogos</vt:lpstr>
      <vt:lpstr>Catalogos!Área_de_extracción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2014-05-17T13:24:15Z</dcterms:created>
  <dcterms:modified xsi:type="dcterms:W3CDTF">2014-06-27T04:48:10Z</dcterms:modified>
</cp:coreProperties>
</file>