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fbf3f8ab62a1a2/Documents/ShelbyHealth/ShelbyCounty/Raw Data/"/>
    </mc:Choice>
  </mc:AlternateContent>
  <xr:revisionPtr revIDLastSave="464" documentId="13_ncr:1_{87A6BDB3-E571-4765-868F-514734FEC48A}" xr6:coauthVersionLast="47" xr6:coauthVersionMax="47" xr10:uidLastSave="{0A54FB04-2D0A-4B85-B1F5-AC39F142FC49}"/>
  <bookViews>
    <workbookView minimized="1" xWindow="3510" yWindow="2025" windowWidth="19335" windowHeight="13560" activeTab="5" xr2:uid="{4666B9C9-5055-4F34-AD8C-37412740E470}"/>
  </bookViews>
  <sheets>
    <sheet name="2015-2019" sheetId="7" r:id="rId1"/>
    <sheet name="2015" sheetId="1" r:id="rId2"/>
    <sheet name="2016" sheetId="2" r:id="rId3"/>
    <sheet name="2017" sheetId="3" r:id="rId4"/>
    <sheet name="2018" sheetId="4" r:id="rId5"/>
    <sheet name="2019" sheetId="5" r:id="rId6"/>
    <sheet name="X" sheetId="6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6" l="1"/>
  <c r="E22" i="6"/>
  <c r="K22" i="6"/>
  <c r="L21" i="6"/>
  <c r="L20" i="6"/>
  <c r="L19" i="6"/>
  <c r="L18" i="6"/>
  <c r="L17" i="6"/>
  <c r="L16" i="6"/>
  <c r="L15" i="6"/>
  <c r="I15" i="6"/>
  <c r="I22" i="6"/>
  <c r="H24" i="6"/>
  <c r="H22" i="6"/>
  <c r="E19" i="6"/>
  <c r="I19" i="6" s="1"/>
  <c r="E16" i="6"/>
  <c r="I16" i="6" s="1"/>
  <c r="E15" i="6"/>
  <c r="E4" i="6"/>
  <c r="E5" i="6"/>
  <c r="E6" i="6"/>
  <c r="E7" i="6"/>
  <c r="E8" i="6"/>
  <c r="E9" i="6"/>
  <c r="E10" i="6"/>
  <c r="E11" i="6"/>
  <c r="E12" i="6"/>
  <c r="E13" i="6"/>
  <c r="E3" i="6"/>
  <c r="B21" i="6"/>
  <c r="E21" i="6" s="1"/>
  <c r="I21" i="6" s="1"/>
  <c r="B20" i="6"/>
  <c r="E20" i="6" s="1"/>
  <c r="I20" i="6" s="1"/>
  <c r="B17" i="6"/>
  <c r="E17" i="6" s="1"/>
  <c r="I17" i="6" s="1"/>
  <c r="B18" i="6"/>
  <c r="E18" i="6" s="1"/>
  <c r="I18" i="6" s="1"/>
  <c r="B19" i="6"/>
  <c r="B16" i="6"/>
  <c r="B15" i="6"/>
  <c r="I24" i="6" l="1"/>
</calcChain>
</file>

<file path=xl/sharedStrings.xml><?xml version="1.0" encoding="utf-8"?>
<sst xmlns="http://schemas.openxmlformats.org/spreadsheetml/2006/main" count="130" uniqueCount="45">
  <si>
    <t>Intentional self-harm (suicide) (*U03,X60-X84,Y87.0)</t>
  </si>
  <si>
    <t>Influenza and pneumonia (J09-J18)</t>
  </si>
  <si>
    <t>Diabetes mellitus (E10-E14)</t>
  </si>
  <si>
    <t>Cerebrovascular diseases (I60-I69)</t>
  </si>
  <si>
    <t>Accidents (unintentional injuries) (V01-X59,Y85-Y86)</t>
  </si>
  <si>
    <t>Chronic lower respiratory diseases (J40-J47)</t>
  </si>
  <si>
    <t>Diseases of heart (I00-I09,I11,I13,I20-I51)</t>
  </si>
  <si>
    <t>Percent of total Deaths</t>
  </si>
  <si>
    <t>Rank</t>
  </si>
  <si>
    <t>All Cause</t>
  </si>
  <si>
    <t>Age-adjusted Death Rate per 100,000</t>
  </si>
  <si>
    <t>Malignant neoplasms (C00-C97)</t>
  </si>
  <si>
    <t>Nephritis, nephrotic syndrome and nephrosis (N00-N07,N17-N19,N25-N27)</t>
  </si>
  <si>
    <t>113 Cause Name</t>
  </si>
  <si>
    <t xml:space="preserve">Younger than 1 . . . . . . . . . . . . . . . . . . . . . . . . . . . </t>
  </si>
  <si>
    <t xml:space="preserve">1–4 . . . . . . . . . . . . . . . . . . . . . . . . . . . . . . . . . . . . </t>
  </si>
  <si>
    <t>All ages . . . . . . . . . . . . . . . . . . . . . . . . . . . . . . . . . .</t>
  </si>
  <si>
    <t>5–14 . . . . . . . . . . . . . . . . . . . . . . . . . . . . . . . . . . .</t>
  </si>
  <si>
    <t xml:space="preserve">15–24 . . . . . . . . . . . . . . . . . . . . . . . . . . . . . . . . . . </t>
  </si>
  <si>
    <t xml:space="preserve">25–34 . . . . . . . . . . . . . . . . . . . . . . . . . . . . . . . . . . </t>
  </si>
  <si>
    <t xml:space="preserve">35–44 . . . . . . . . . . . . . . . . . . . . . . . . . . . . . . . . . . </t>
  </si>
  <si>
    <t xml:space="preserve">45–54 . . . . . . . . . . . . . . . . . . . . . . . . . . . . . . . . . . </t>
  </si>
  <si>
    <t xml:space="preserve">55–64 . . . . . . . . . . . . . . . . . . . . . . . . . . . . . . . . . . </t>
  </si>
  <si>
    <t xml:space="preserve">65–74 . . . . . . . . . . . . . . . . . . . . . . . . . . . . . . . . . . </t>
  </si>
  <si>
    <t xml:space="preserve">75–84 . . . . . . . . . . . . . . . . . . . . . . . . . . . . . . . . . . </t>
  </si>
  <si>
    <t xml:space="preserve">85 and older . . . . . . . . . . . . . . . . . . . . . . . . . . . . . </t>
  </si>
  <si>
    <t>Age Groups</t>
  </si>
  <si>
    <t>US Standard</t>
  </si>
  <si>
    <t>1 to 14</t>
  </si>
  <si>
    <t>15 to 24</t>
  </si>
  <si>
    <t>25 to 34</t>
  </si>
  <si>
    <t>35 to 44</t>
  </si>
  <si>
    <t>45 to 54</t>
  </si>
  <si>
    <t>55 to 64</t>
  </si>
  <si>
    <t>65+</t>
  </si>
  <si>
    <t>Total Heart Death</t>
  </si>
  <si>
    <t>Age-Adjusted Heart Death</t>
  </si>
  <si>
    <t>Total</t>
  </si>
  <si>
    <t>Crude</t>
  </si>
  <si>
    <t>Adjusted</t>
  </si>
  <si>
    <t>Total Malignant neoplasms</t>
  </si>
  <si>
    <t>Age-Adjusted Malignant neoplasms</t>
  </si>
  <si>
    <t>Crude Death Rate per 100,000</t>
  </si>
  <si>
    <t>Alzheimer disease (G30)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</si>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</sst>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vertical="top"/>
    </xf>
    <xf numFmtId="10" fontId="2" fillId="2" borderId="0" xfId="0" applyNumberFormat="1" applyFont="1" applyFill="1" applyAlignment="1">
      <alignment vertical="top"/>
    </xf>
    <xf numFmtId="10" fontId="0" fillId="0" borderId="0" xfId="0" applyNumberFormat="1"/>
    <xf numFmtId="10" fontId="0" fillId="0" borderId="0" xfId="2" applyNumberFormat="1" applyFont="1" applyAlignment="1">
      <alignment vertical="top" wrapText="1"/>
    </xf>
    <xf numFmtId="10" fontId="2" fillId="2" borderId="0" xfId="2" applyNumberFormat="1" applyFont="1" applyFill="1" applyAlignment="1">
      <alignment vertical="top"/>
    </xf>
    <xf numFmtId="10" fontId="0" fillId="0" borderId="0" xfId="2" applyNumberFormat="1" applyFont="1"/>
    <xf numFmtId="43" fontId="0" fillId="0" borderId="0" xfId="1" applyFont="1"/>
    <xf numFmtId="0" fontId="3" fillId="0" borderId="0" xfId="0" applyFont="1" applyAlignment="1">
      <alignment vertical="top"/>
    </xf>
    <xf numFmtId="43" fontId="3" fillId="0" borderId="0" xfId="1" applyFont="1" applyFill="1" applyAlignment="1">
      <alignment vertical="top"/>
    </xf>
    <xf numFmtId="10" fontId="3" fillId="0" borderId="0" xfId="2" applyNumberFormat="1" applyFont="1" applyFill="1" applyAlignment="1">
      <alignment vertical="top"/>
    </xf>
    <xf numFmtId="10" fontId="3" fillId="0" borderId="0" xfId="0" applyNumberFormat="1" applyFont="1" applyAlignment="1">
      <alignment vertical="top"/>
    </xf>
    <xf numFmtId="0" fontId="4" fillId="2" borderId="0" xfId="0" applyFont="1" applyFill="1"/>
    <xf numFmtId="3" fontId="0" fillId="0" borderId="0" xfId="0" applyNumberFormat="1"/>
    <xf numFmtId="0" fontId="4" fillId="0" borderId="0" xfId="0" applyFont="1"/>
    <xf numFmtId="16" fontId="0" fillId="0" borderId="0" xfId="0" applyNumberFormat="1"/>
    <xf numFmtId="0" fontId="0" fillId="0" borderId="1" xfId="0" applyBorder="1"/>
    <xf numFmtId="2" fontId="2" fillId="2" borderId="0" xfId="1" applyNumberFormat="1" applyFont="1" applyFill="1" applyAlignment="1">
      <alignment vertical="top"/>
    </xf>
    <xf numFmtId="2" fontId="3" fillId="0" borderId="0" xfId="1" applyNumberFormat="1" applyFont="1" applyFill="1" applyAlignment="1">
      <alignment vertical="top"/>
    </xf>
    <xf numFmtId="2" fontId="0" fillId="0" borderId="0" xfId="1" applyNumberFormat="1" applyFont="1"/>
    <xf numFmtId="0" fontId="2" fillId="2" borderId="0" xfId="1" applyNumberFormat="1" applyFont="1" applyFill="1" applyAlignment="1">
      <alignment vertical="top"/>
    </xf>
    <xf numFmtId="0" fontId="3" fillId="0" borderId="0" xfId="1" applyNumberFormat="1" applyFont="1" applyFill="1" applyAlignment="1">
      <alignment vertical="top"/>
    </xf>
    <xf numFmtId="0" fontId="0" fillId="0" borderId="0" xfId="1" applyNumberFormat="1" applyFont="1"/>
    <xf numFmtId="2" fontId="0" fillId="0" borderId="0" xfId="1" applyNumberFormat="1" applyFont="1" applyAlignment="1">
      <alignment vertical="top" wrapText="1"/>
    </xf>
    <xf numFmtId="2" fontId="4" fillId="2" borderId="0" xfId="0" applyNumberFormat="1" applyFont="1" applyFill="1"/>
    <xf numFmtId="2" fontId="0" fillId="0" borderId="0" xfId="0" applyNumberFormat="1"/>
    <xf numFmtId="0" fontId="2" fillId="2" borderId="0" xfId="0" applyNumberFormat="1" applyFont="1" applyFill="1" applyAlignment="1">
      <alignment vertical="top"/>
    </xf>
    <xf numFmtId="0" fontId="0" fillId="0" borderId="0" xfId="0" applyNumberFormat="1"/>
    <xf numFmtId="0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2" fontId="0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F0B-880B-47E1-A88D-3DD5E52726B2}">
  <dimension ref="A1:F12"/>
  <sheetViews>
    <sheetView workbookViewId="0">
      <selection activeCell="B2" sqref="B2"/>
    </sheetView>
  </sheetViews>
  <sheetFormatPr defaultRowHeight="15" x14ac:dyDescent="0.25"/>
  <cols>
    <col min="1" max="1" width="9.28515625" style="29" bestFit="1" customWidth="1"/>
    <col min="2" max="2" width="69.5703125" bestFit="1" customWidth="1"/>
    <col min="3" max="3" width="15.5703125" customWidth="1"/>
    <col min="4" max="4" width="28" bestFit="1" customWidth="1"/>
    <col min="5" max="5" width="34.7109375" bestFit="1" customWidth="1"/>
    <col min="6" max="6" width="22.140625" bestFit="1" customWidth="1"/>
  </cols>
  <sheetData>
    <row r="1" spans="1:6" x14ac:dyDescent="0.25">
      <c r="A1" s="28" t="s">
        <v>8</v>
      </c>
      <c r="B1" s="3" t="s">
        <v>13</v>
      </c>
      <c r="C1" s="19" t="s">
        <v>44</v>
      </c>
      <c r="D1" s="19" t="s">
        <v>42</v>
      </c>
      <c r="E1" s="26" t="s">
        <v>10</v>
      </c>
      <c r="F1" s="7" t="s">
        <v>7</v>
      </c>
    </row>
    <row r="2" spans="1:6" x14ac:dyDescent="0.25">
      <c r="A2" s="30">
        <v>0</v>
      </c>
      <c r="B2" s="31" t="s">
        <v>9</v>
      </c>
      <c r="C2" s="20">
        <v>13964424</v>
      </c>
      <c r="D2" s="20">
        <v>858.99</v>
      </c>
      <c r="E2" s="32">
        <v>726.31</v>
      </c>
      <c r="F2" s="12"/>
    </row>
    <row r="3" spans="1:6" x14ac:dyDescent="0.25">
      <c r="A3" s="29">
        <v>1</v>
      </c>
      <c r="B3" s="27" t="s">
        <v>6</v>
      </c>
      <c r="C3" s="27">
        <v>3230981</v>
      </c>
      <c r="D3" s="27">
        <v>198.75</v>
      </c>
      <c r="E3" s="27">
        <v>164.76</v>
      </c>
    </row>
    <row r="4" spans="1:6" x14ac:dyDescent="0.25">
      <c r="A4" s="29">
        <v>2</v>
      </c>
      <c r="B4" s="27" t="s">
        <v>11</v>
      </c>
      <c r="C4" s="27">
        <v>2991951</v>
      </c>
      <c r="D4" s="27">
        <v>184.04</v>
      </c>
      <c r="E4" s="27">
        <v>152.28</v>
      </c>
    </row>
    <row r="5" spans="1:6" x14ac:dyDescent="0.25">
      <c r="A5" s="29">
        <v>3</v>
      </c>
      <c r="B5" s="27" t="s">
        <v>4</v>
      </c>
      <c r="C5" s="27">
        <v>818048</v>
      </c>
      <c r="D5" s="27">
        <v>50.32</v>
      </c>
      <c r="E5" s="27">
        <v>47.48</v>
      </c>
    </row>
    <row r="6" spans="1:6" x14ac:dyDescent="0.25">
      <c r="A6" s="29">
        <v>4</v>
      </c>
      <c r="B6" s="27" t="s">
        <v>5</v>
      </c>
      <c r="C6" s="27">
        <v>786303</v>
      </c>
      <c r="D6" s="27">
        <v>48.37</v>
      </c>
      <c r="E6" s="27">
        <v>40.159999999999997</v>
      </c>
    </row>
    <row r="7" spans="1:6" x14ac:dyDescent="0.25">
      <c r="A7" s="29">
        <v>5</v>
      </c>
      <c r="B7" s="27" t="s">
        <v>3</v>
      </c>
      <c r="C7" s="27">
        <v>726663</v>
      </c>
      <c r="D7" s="27">
        <v>44.7</v>
      </c>
      <c r="E7" s="27">
        <v>37.299999999999997</v>
      </c>
    </row>
    <row r="8" spans="1:6" x14ac:dyDescent="0.25">
      <c r="A8" s="29">
        <v>6</v>
      </c>
      <c r="B8" s="27" t="s">
        <v>43</v>
      </c>
      <c r="C8" s="27">
        <v>591586</v>
      </c>
      <c r="D8" s="27">
        <v>36.39</v>
      </c>
      <c r="E8" s="27">
        <v>30.23</v>
      </c>
    </row>
    <row r="9" spans="1:6" x14ac:dyDescent="0.25">
      <c r="A9" s="29">
        <v>7</v>
      </c>
      <c r="B9" s="27" t="s">
        <v>2</v>
      </c>
      <c r="C9" s="27">
        <v>415750</v>
      </c>
      <c r="D9" s="27">
        <v>25.57</v>
      </c>
      <c r="E9" s="27">
        <v>21.33</v>
      </c>
    </row>
    <row r="10" spans="1:6" x14ac:dyDescent="0.25">
      <c r="A10" s="29">
        <v>8</v>
      </c>
      <c r="B10" s="27" t="s">
        <v>1</v>
      </c>
      <c r="C10" s="27">
        <v>273174</v>
      </c>
      <c r="D10" s="27">
        <v>16.8</v>
      </c>
      <c r="E10" s="27">
        <v>14.04</v>
      </c>
    </row>
    <row r="11" spans="1:6" x14ac:dyDescent="0.25">
      <c r="A11" s="29">
        <v>9</v>
      </c>
      <c r="B11" s="27" t="s">
        <v>12</v>
      </c>
      <c r="C11" s="27">
        <v>253589</v>
      </c>
      <c r="D11" s="27">
        <v>15.6</v>
      </c>
      <c r="E11" s="27">
        <v>13.03</v>
      </c>
    </row>
    <row r="12" spans="1:6" x14ac:dyDescent="0.25">
      <c r="A12" s="29">
        <v>10</v>
      </c>
      <c r="B12" s="27" t="s">
        <v>0</v>
      </c>
      <c r="C12" s="27">
        <v>232186</v>
      </c>
      <c r="D12" s="27">
        <v>14.28</v>
      </c>
      <c r="E12" s="27">
        <v>13.79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33CF-0AED-4FE8-8876-11B201159A84}">
  <dimension ref="A1:F12"/>
  <sheetViews>
    <sheetView workbookViewId="0">
      <selection activeCell="C2" sqref="C2"/>
    </sheetView>
  </sheetViews>
  <sheetFormatPr defaultRowHeight="15" x14ac:dyDescent="0.25"/>
  <cols>
    <col min="2" max="2" width="67.85546875" bestFit="1" customWidth="1"/>
    <col min="3" max="5" width="37.85546875" style="21" customWidth="1"/>
    <col min="6" max="6" width="22.140625" style="8" bestFit="1" customWidth="1"/>
  </cols>
  <sheetData>
    <row r="1" spans="1:6" x14ac:dyDescent="0.25">
      <c r="A1" s="3" t="s">
        <v>8</v>
      </c>
      <c r="B1" s="3" t="s">
        <v>13</v>
      </c>
      <c r="C1" s="19" t="s">
        <v>44</v>
      </c>
      <c r="D1" s="19" t="s">
        <v>42</v>
      </c>
      <c r="E1" s="26" t="s">
        <v>10</v>
      </c>
      <c r="F1" s="7" t="s">
        <v>7</v>
      </c>
    </row>
    <row r="2" spans="1:6" x14ac:dyDescent="0.25">
      <c r="A2" s="10">
        <v>0</v>
      </c>
      <c r="B2" s="10" t="s">
        <v>9</v>
      </c>
      <c r="C2" s="20">
        <v>2712630</v>
      </c>
      <c r="D2" s="20">
        <v>843.95</v>
      </c>
      <c r="E2" s="20">
        <v>733.08</v>
      </c>
      <c r="F2" s="12">
        <v>1</v>
      </c>
    </row>
    <row r="3" spans="1:6" x14ac:dyDescent="0.25">
      <c r="A3" s="2">
        <v>1</v>
      </c>
      <c r="B3" s="1" t="s">
        <v>6</v>
      </c>
      <c r="C3" s="25">
        <v>633842</v>
      </c>
      <c r="D3" s="25">
        <v>197.2</v>
      </c>
      <c r="E3" s="25">
        <v>168.49</v>
      </c>
      <c r="F3" s="6">
        <v>0.23400000000000001</v>
      </c>
    </row>
    <row r="4" spans="1:6" x14ac:dyDescent="0.25">
      <c r="A4" s="2">
        <v>2</v>
      </c>
      <c r="B4" s="1" t="s">
        <v>11</v>
      </c>
      <c r="C4" s="25">
        <v>595930</v>
      </c>
      <c r="D4" s="25">
        <v>185.41</v>
      </c>
      <c r="E4" s="25">
        <v>158.52000000000001</v>
      </c>
      <c r="F4" s="6">
        <v>0.22</v>
      </c>
    </row>
    <row r="5" spans="1:6" x14ac:dyDescent="0.25">
      <c r="A5" s="2">
        <v>3</v>
      </c>
      <c r="B5" s="1" t="s">
        <v>5</v>
      </c>
      <c r="C5" s="25">
        <v>155041</v>
      </c>
      <c r="D5" s="25">
        <v>48.24</v>
      </c>
      <c r="E5" s="25">
        <v>41.62</v>
      </c>
      <c r="F5" s="6">
        <v>5.3999999999999999E-2</v>
      </c>
    </row>
    <row r="6" spans="1:6" x14ac:dyDescent="0.25">
      <c r="A6" s="2">
        <v>4</v>
      </c>
      <c r="B6" s="1" t="s">
        <v>4</v>
      </c>
      <c r="C6" s="25">
        <v>146571</v>
      </c>
      <c r="D6" s="25">
        <v>45.6</v>
      </c>
      <c r="E6" s="25">
        <v>43.22</v>
      </c>
      <c r="F6" s="6">
        <v>5.7000000000000002E-2</v>
      </c>
    </row>
    <row r="7" spans="1:6" x14ac:dyDescent="0.25">
      <c r="A7" s="2">
        <v>5</v>
      </c>
      <c r="B7" s="1" t="s">
        <v>3</v>
      </c>
      <c r="C7" s="25">
        <v>140323</v>
      </c>
      <c r="D7" s="25">
        <v>43.66</v>
      </c>
      <c r="E7" s="25">
        <v>37.619999999999997</v>
      </c>
      <c r="F7" s="6">
        <v>5.1999999999999998E-2</v>
      </c>
    </row>
    <row r="8" spans="1:6" x14ac:dyDescent="0.25">
      <c r="A8" s="2">
        <v>6</v>
      </c>
      <c r="B8" s="1" t="s">
        <v>43</v>
      </c>
      <c r="C8" s="25">
        <v>110561</v>
      </c>
      <c r="D8" s="25">
        <v>34.4</v>
      </c>
      <c r="E8" s="25">
        <v>29.43</v>
      </c>
      <c r="F8" s="6">
        <v>4.1000000000000002E-2</v>
      </c>
    </row>
    <row r="9" spans="1:6" x14ac:dyDescent="0.25">
      <c r="A9" s="2">
        <v>7</v>
      </c>
      <c r="B9" s="1" t="s">
        <v>2</v>
      </c>
      <c r="C9" s="25">
        <v>79535</v>
      </c>
      <c r="D9" s="25">
        <v>24.74</v>
      </c>
      <c r="E9" s="25">
        <v>21.3</v>
      </c>
      <c r="F9" s="6">
        <v>2.9000000000000001E-2</v>
      </c>
    </row>
    <row r="10" spans="1:6" x14ac:dyDescent="0.25">
      <c r="A10" s="2">
        <v>8</v>
      </c>
      <c r="B10" s="1" t="s">
        <v>1</v>
      </c>
      <c r="C10" s="25">
        <v>57062</v>
      </c>
      <c r="D10" s="25">
        <v>17.75</v>
      </c>
      <c r="E10" s="25">
        <v>15.24</v>
      </c>
      <c r="F10" s="6">
        <v>2.1000000000000001E-2</v>
      </c>
    </row>
    <row r="11" spans="1:6" x14ac:dyDescent="0.25">
      <c r="A11" s="2">
        <v>9</v>
      </c>
      <c r="B11" s="1" t="s">
        <v>12</v>
      </c>
      <c r="C11" s="25">
        <v>49959</v>
      </c>
      <c r="D11" s="25">
        <v>15.54</v>
      </c>
      <c r="E11" s="25">
        <v>13.39</v>
      </c>
      <c r="F11" s="6">
        <v>1.7999999999999999E-2</v>
      </c>
    </row>
    <row r="12" spans="1:6" x14ac:dyDescent="0.25">
      <c r="A12" s="2">
        <v>10</v>
      </c>
      <c r="B12" s="1" t="s">
        <v>0</v>
      </c>
      <c r="C12" s="25">
        <v>44193</v>
      </c>
      <c r="D12" s="25">
        <v>13.75</v>
      </c>
      <c r="E12" s="25">
        <v>13.28</v>
      </c>
      <c r="F12" s="6">
        <v>1.6E-2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7BB1-E7EA-45D6-87C5-7E9A974C0C43}">
  <dimension ref="A1:F12"/>
  <sheetViews>
    <sheetView workbookViewId="0">
      <selection activeCell="C2" sqref="C2"/>
    </sheetView>
  </sheetViews>
  <sheetFormatPr defaultRowHeight="15" x14ac:dyDescent="0.25"/>
  <cols>
    <col min="2" max="2" width="49.42578125" customWidth="1"/>
    <col min="3" max="3" width="21" style="21" customWidth="1"/>
    <col min="4" max="4" width="29.42578125" style="21" bestFit="1" customWidth="1"/>
    <col min="5" max="5" width="39.140625" style="21" customWidth="1"/>
    <col min="6" max="6" width="22.140625" style="5" bestFit="1" customWidth="1"/>
  </cols>
  <sheetData>
    <row r="1" spans="1:6" x14ac:dyDescent="0.25">
      <c r="A1" s="3" t="s">
        <v>8</v>
      </c>
      <c r="B1" s="3" t="s">
        <v>13</v>
      </c>
      <c r="C1" s="19" t="s">
        <v>44</v>
      </c>
      <c r="D1" s="19" t="s">
        <v>42</v>
      </c>
      <c r="E1" s="26" t="s">
        <v>10</v>
      </c>
      <c r="F1" s="4" t="s">
        <v>7</v>
      </c>
    </row>
    <row r="2" spans="1:6" x14ac:dyDescent="0.25">
      <c r="A2" s="10">
        <v>0</v>
      </c>
      <c r="B2" s="10" t="s">
        <v>9</v>
      </c>
      <c r="C2" s="20">
        <v>2744248</v>
      </c>
      <c r="D2" s="20">
        <v>849.28</v>
      </c>
      <c r="E2" s="20">
        <v>728.8</v>
      </c>
      <c r="F2" s="13">
        <v>1</v>
      </c>
    </row>
    <row r="3" spans="1:6" x14ac:dyDescent="0.25">
      <c r="A3">
        <v>1</v>
      </c>
      <c r="B3" t="s">
        <v>6</v>
      </c>
      <c r="C3" s="21">
        <v>635260</v>
      </c>
      <c r="D3" s="21">
        <v>196.6</v>
      </c>
      <c r="E3" s="21">
        <v>165.53</v>
      </c>
      <c r="F3" s="5">
        <v>0.23100000000000001</v>
      </c>
    </row>
    <row r="4" spans="1:6" x14ac:dyDescent="0.25">
      <c r="A4">
        <v>2</v>
      </c>
      <c r="B4" t="s">
        <v>11</v>
      </c>
      <c r="C4" s="21">
        <v>598038</v>
      </c>
      <c r="D4" s="21">
        <v>185.08</v>
      </c>
      <c r="E4" s="21">
        <v>155.76</v>
      </c>
      <c r="F4" s="5">
        <v>0.218</v>
      </c>
    </row>
    <row r="5" spans="1:6" x14ac:dyDescent="0.25">
      <c r="A5">
        <v>3</v>
      </c>
      <c r="B5" t="s">
        <v>4</v>
      </c>
      <c r="C5" s="21">
        <v>161374</v>
      </c>
      <c r="D5" s="21">
        <v>49.94</v>
      </c>
      <c r="E5" s="21">
        <v>47.41</v>
      </c>
      <c r="F5" s="5">
        <v>5.8999999999999997E-2</v>
      </c>
    </row>
    <row r="6" spans="1:6" x14ac:dyDescent="0.25">
      <c r="A6">
        <v>4</v>
      </c>
      <c r="B6" t="s">
        <v>5</v>
      </c>
      <c r="C6" s="21">
        <v>154596</v>
      </c>
      <c r="D6" s="21">
        <v>47.84</v>
      </c>
      <c r="E6" s="21">
        <v>40.56</v>
      </c>
      <c r="F6" s="5">
        <v>5.6000000000000001E-2</v>
      </c>
    </row>
    <row r="7" spans="1:6" x14ac:dyDescent="0.25">
      <c r="A7">
        <v>5</v>
      </c>
      <c r="B7" t="s">
        <v>3</v>
      </c>
      <c r="C7" s="21">
        <v>142142</v>
      </c>
      <c r="D7" s="21">
        <v>43.99</v>
      </c>
      <c r="E7" s="21">
        <v>37.340000000000003</v>
      </c>
      <c r="F7" s="5">
        <v>5.1999999999999998E-2</v>
      </c>
    </row>
    <row r="8" spans="1:6" x14ac:dyDescent="0.25">
      <c r="A8">
        <v>6</v>
      </c>
      <c r="B8" t="s">
        <v>43</v>
      </c>
      <c r="C8" s="21">
        <v>116103</v>
      </c>
      <c r="D8" s="21">
        <v>35.93</v>
      </c>
      <c r="E8" s="21">
        <v>30.29</v>
      </c>
      <c r="F8" s="5">
        <v>4.2000000000000003E-2</v>
      </c>
    </row>
    <row r="9" spans="1:6" x14ac:dyDescent="0.25">
      <c r="A9">
        <v>7</v>
      </c>
      <c r="B9" t="s">
        <v>2</v>
      </c>
      <c r="C9" s="21">
        <v>80058</v>
      </c>
      <c r="D9" s="21">
        <v>24.78</v>
      </c>
      <c r="E9" s="21">
        <v>21.02</v>
      </c>
      <c r="F9" s="5">
        <v>2.9000000000000001E-2</v>
      </c>
    </row>
    <row r="10" spans="1:6" x14ac:dyDescent="0.25">
      <c r="A10">
        <v>8</v>
      </c>
      <c r="B10" t="s">
        <v>1</v>
      </c>
      <c r="C10" s="21">
        <v>51537</v>
      </c>
      <c r="D10" s="21">
        <v>15.95</v>
      </c>
      <c r="E10" s="21">
        <v>13.53</v>
      </c>
      <c r="F10" s="5">
        <v>1.9E-2</v>
      </c>
    </row>
    <row r="11" spans="1:6" x14ac:dyDescent="0.25">
      <c r="A11">
        <v>9</v>
      </c>
      <c r="B11" t="s">
        <v>12</v>
      </c>
      <c r="C11" s="21">
        <v>50046</v>
      </c>
      <c r="D11" s="21">
        <v>15.49</v>
      </c>
      <c r="E11" s="21">
        <v>13.15</v>
      </c>
      <c r="F11" s="5">
        <v>1.7999999999999999E-2</v>
      </c>
    </row>
    <row r="12" spans="1:6" x14ac:dyDescent="0.25">
      <c r="A12">
        <v>10</v>
      </c>
      <c r="B12" t="s">
        <v>0</v>
      </c>
      <c r="C12" s="21">
        <v>44965</v>
      </c>
      <c r="D12" s="21">
        <v>13.92</v>
      </c>
      <c r="E12" s="21">
        <v>13.47</v>
      </c>
      <c r="F12" s="5">
        <v>1.6E-2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0077-C2EE-4EA6-A63D-03AEF87EDA89}">
  <dimension ref="A1:F12"/>
  <sheetViews>
    <sheetView workbookViewId="0">
      <selection activeCell="E1" sqref="E1"/>
    </sheetView>
  </sheetViews>
  <sheetFormatPr defaultRowHeight="15" x14ac:dyDescent="0.25"/>
  <cols>
    <col min="2" max="2" width="54.42578125" customWidth="1"/>
    <col min="3" max="3" width="28.28515625" style="21" customWidth="1"/>
    <col min="4" max="4" width="28.28515625" style="24" customWidth="1"/>
    <col min="5" max="5" width="39.5703125" style="9" customWidth="1"/>
    <col min="6" max="6" width="39.7109375" style="8" customWidth="1"/>
  </cols>
  <sheetData>
    <row r="1" spans="1:6" x14ac:dyDescent="0.25">
      <c r="A1" s="3" t="s">
        <v>8</v>
      </c>
      <c r="B1" s="3" t="s">
        <v>13</v>
      </c>
      <c r="C1" s="19" t="s">
        <v>44</v>
      </c>
      <c r="D1" s="22" t="s">
        <v>42</v>
      </c>
      <c r="E1" s="14" t="s">
        <v>10</v>
      </c>
      <c r="F1" s="7" t="s">
        <v>7</v>
      </c>
    </row>
    <row r="2" spans="1:6" x14ac:dyDescent="0.25">
      <c r="A2" s="10">
        <v>0</v>
      </c>
      <c r="B2" s="10" t="s">
        <v>9</v>
      </c>
      <c r="C2" s="20">
        <v>2813503</v>
      </c>
      <c r="D2" s="23">
        <v>863.78</v>
      </c>
      <c r="E2" s="11">
        <v>728.78</v>
      </c>
      <c r="F2" s="12">
        <v>1</v>
      </c>
    </row>
    <row r="3" spans="1:6" x14ac:dyDescent="0.25">
      <c r="A3">
        <v>1</v>
      </c>
      <c r="B3" t="s">
        <v>6</v>
      </c>
      <c r="C3" s="21">
        <v>647457</v>
      </c>
      <c r="D3" s="24">
        <v>198.78</v>
      </c>
      <c r="E3" s="9">
        <v>165.04</v>
      </c>
      <c r="F3" s="8">
        <v>0.23</v>
      </c>
    </row>
    <row r="4" spans="1:6" x14ac:dyDescent="0.25">
      <c r="A4">
        <v>2</v>
      </c>
      <c r="B4" t="s">
        <v>11</v>
      </c>
      <c r="C4" s="21">
        <v>599108</v>
      </c>
      <c r="D4" s="24">
        <v>183.93</v>
      </c>
      <c r="E4" s="9">
        <v>152.49</v>
      </c>
      <c r="F4" s="8">
        <v>0.21299999999999999</v>
      </c>
    </row>
    <row r="5" spans="1:6" x14ac:dyDescent="0.25">
      <c r="A5">
        <v>3</v>
      </c>
      <c r="B5" t="s">
        <v>4</v>
      </c>
      <c r="C5" s="21">
        <v>169936</v>
      </c>
      <c r="D5" s="24">
        <v>52.17</v>
      </c>
      <c r="E5" s="9">
        <v>49.39</v>
      </c>
      <c r="F5" s="8">
        <v>0.06</v>
      </c>
    </row>
    <row r="6" spans="1:6" x14ac:dyDescent="0.25">
      <c r="A6">
        <v>4</v>
      </c>
      <c r="B6" t="s">
        <v>5</v>
      </c>
      <c r="C6" s="21">
        <v>160201</v>
      </c>
      <c r="D6" s="24">
        <v>49.18</v>
      </c>
      <c r="E6" s="9">
        <v>40.92</v>
      </c>
      <c r="F6" s="8">
        <v>5.7000000000000002E-2</v>
      </c>
    </row>
    <row r="7" spans="1:6" x14ac:dyDescent="0.25">
      <c r="A7">
        <v>5</v>
      </c>
      <c r="B7" t="s">
        <v>3</v>
      </c>
      <c r="C7" s="21">
        <v>146383</v>
      </c>
      <c r="D7" s="24">
        <v>44.94</v>
      </c>
      <c r="E7" s="9">
        <v>37.590000000000003</v>
      </c>
      <c r="F7" s="8">
        <v>5.1999999999999998E-2</v>
      </c>
    </row>
    <row r="8" spans="1:6" x14ac:dyDescent="0.25">
      <c r="A8">
        <v>6</v>
      </c>
      <c r="B8" t="s">
        <v>43</v>
      </c>
      <c r="C8" s="21">
        <v>121404</v>
      </c>
      <c r="D8" s="24">
        <v>37.270000000000003</v>
      </c>
      <c r="E8" s="9">
        <v>31.04</v>
      </c>
      <c r="F8" s="8">
        <v>4.2999999999999997E-2</v>
      </c>
    </row>
    <row r="9" spans="1:6" x14ac:dyDescent="0.25">
      <c r="A9">
        <v>7</v>
      </c>
      <c r="B9" t="s">
        <v>2</v>
      </c>
      <c r="C9" s="21">
        <v>83564</v>
      </c>
      <c r="D9" s="24">
        <v>25.66</v>
      </c>
      <c r="E9" s="9">
        <v>21.45</v>
      </c>
      <c r="F9" s="8">
        <v>0.03</v>
      </c>
    </row>
    <row r="10" spans="1:6" x14ac:dyDescent="0.25">
      <c r="A10">
        <v>8</v>
      </c>
      <c r="B10" t="s">
        <v>1</v>
      </c>
      <c r="C10" s="21">
        <v>55672</v>
      </c>
      <c r="D10" s="24">
        <v>17.09</v>
      </c>
      <c r="E10" s="9">
        <v>14.3</v>
      </c>
      <c r="F10" s="8">
        <v>0.02</v>
      </c>
    </row>
    <row r="11" spans="1:6" x14ac:dyDescent="0.25">
      <c r="A11">
        <v>9</v>
      </c>
      <c r="B11" t="s">
        <v>12</v>
      </c>
      <c r="C11" s="21">
        <v>50633</v>
      </c>
      <c r="D11" s="24">
        <v>15.54</v>
      </c>
      <c r="E11" s="9">
        <v>13.01</v>
      </c>
      <c r="F11" s="8">
        <v>1.7999999999999999E-2</v>
      </c>
    </row>
    <row r="12" spans="1:6" x14ac:dyDescent="0.25">
      <c r="A12">
        <v>10</v>
      </c>
      <c r="B12" t="s">
        <v>0</v>
      </c>
      <c r="C12" s="21">
        <v>47173</v>
      </c>
      <c r="D12" s="24">
        <v>14.48</v>
      </c>
      <c r="E12" s="9">
        <v>14.01</v>
      </c>
      <c r="F12" s="8">
        <v>1.7000000000000001E-2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3458-5BC9-482A-BFA7-E636214452BE}">
  <dimension ref="A1:F12"/>
  <sheetViews>
    <sheetView workbookViewId="0">
      <selection activeCell="C2" sqref="C2"/>
    </sheetView>
  </sheetViews>
  <sheetFormatPr defaultRowHeight="15" x14ac:dyDescent="0.25"/>
  <cols>
    <col min="2" max="2" width="66.28515625" customWidth="1"/>
    <col min="3" max="3" width="23" style="21" customWidth="1"/>
    <col min="4" max="4" width="29.42578125" style="21" bestFit="1" customWidth="1"/>
    <col min="5" max="5" width="33.42578125" style="27" bestFit="1" customWidth="1"/>
    <col min="6" max="6" width="33" style="8" customWidth="1"/>
  </cols>
  <sheetData>
    <row r="1" spans="1:6" x14ac:dyDescent="0.25">
      <c r="A1" s="3" t="s">
        <v>8</v>
      </c>
      <c r="B1" s="3" t="s">
        <v>13</v>
      </c>
      <c r="C1" s="19" t="s">
        <v>44</v>
      </c>
      <c r="D1" s="19" t="s">
        <v>42</v>
      </c>
      <c r="E1" s="26" t="s">
        <v>10</v>
      </c>
      <c r="F1" s="7" t="s">
        <v>7</v>
      </c>
    </row>
    <row r="2" spans="1:6" x14ac:dyDescent="0.25">
      <c r="A2" s="10">
        <v>0</v>
      </c>
      <c r="B2" s="10" t="s">
        <v>9</v>
      </c>
      <c r="C2" s="20">
        <v>2839205</v>
      </c>
      <c r="D2" s="20">
        <v>867.81</v>
      </c>
      <c r="E2" s="27">
        <v>723.61</v>
      </c>
      <c r="F2" s="12">
        <v>1</v>
      </c>
    </row>
    <row r="3" spans="1:6" x14ac:dyDescent="0.25">
      <c r="A3">
        <v>1</v>
      </c>
      <c r="B3" t="s">
        <v>6</v>
      </c>
      <c r="C3" s="21">
        <v>655381</v>
      </c>
      <c r="D3" s="21">
        <v>200.32</v>
      </c>
      <c r="E3" s="27">
        <v>163.61000000000001</v>
      </c>
      <c r="F3" s="8">
        <v>0.23100000000000001</v>
      </c>
    </row>
    <row r="4" spans="1:6" x14ac:dyDescent="0.25">
      <c r="A4">
        <v>2</v>
      </c>
      <c r="B4" t="s">
        <v>11</v>
      </c>
      <c r="C4" s="21">
        <v>599274</v>
      </c>
      <c r="D4" s="21">
        <v>183.17</v>
      </c>
      <c r="E4" s="27">
        <v>149.11000000000001</v>
      </c>
      <c r="F4" s="8">
        <v>0.21099999999999999</v>
      </c>
    </row>
    <row r="5" spans="1:6" x14ac:dyDescent="0.25">
      <c r="A5">
        <v>3</v>
      </c>
      <c r="B5" t="s">
        <v>4</v>
      </c>
      <c r="C5" s="21">
        <v>167127</v>
      </c>
      <c r="D5" s="21">
        <v>51.08</v>
      </c>
      <c r="E5" s="27">
        <v>47.99</v>
      </c>
      <c r="F5" s="8">
        <v>5.8999999999999997E-2</v>
      </c>
    </row>
    <row r="6" spans="1:6" x14ac:dyDescent="0.25">
      <c r="A6">
        <v>4</v>
      </c>
      <c r="B6" t="s">
        <v>5</v>
      </c>
      <c r="C6" s="21">
        <v>159486</v>
      </c>
      <c r="D6" s="21">
        <v>48.75</v>
      </c>
      <c r="E6" s="27">
        <v>39.71</v>
      </c>
      <c r="F6" s="8">
        <v>5.6000000000000001E-2</v>
      </c>
    </row>
    <row r="7" spans="1:6" x14ac:dyDescent="0.25">
      <c r="A7">
        <v>5</v>
      </c>
      <c r="B7" t="s">
        <v>3</v>
      </c>
      <c r="C7" s="21">
        <v>147810</v>
      </c>
      <c r="D7" s="21">
        <v>45.18</v>
      </c>
      <c r="E7" s="27">
        <v>37.07</v>
      </c>
      <c r="F7" s="8">
        <v>5.1999999999999998E-2</v>
      </c>
    </row>
    <row r="8" spans="1:6" x14ac:dyDescent="0.25">
      <c r="A8">
        <v>6</v>
      </c>
      <c r="B8" t="s">
        <v>43</v>
      </c>
      <c r="C8" s="21">
        <v>122019</v>
      </c>
      <c r="D8" s="21">
        <v>37.299999999999997</v>
      </c>
      <c r="E8" s="27">
        <v>30.52</v>
      </c>
      <c r="F8" s="8">
        <v>4.2999999999999997E-2</v>
      </c>
    </row>
    <row r="9" spans="1:6" x14ac:dyDescent="0.25">
      <c r="A9">
        <v>7</v>
      </c>
      <c r="B9" t="s">
        <v>2</v>
      </c>
      <c r="C9" s="21">
        <v>84946</v>
      </c>
      <c r="D9" s="21">
        <v>25.96</v>
      </c>
      <c r="E9" s="27">
        <v>21.36</v>
      </c>
      <c r="F9" s="8">
        <v>0.03</v>
      </c>
    </row>
    <row r="10" spans="1:6" x14ac:dyDescent="0.25">
      <c r="A10">
        <v>8</v>
      </c>
      <c r="B10" t="s">
        <v>1</v>
      </c>
      <c r="C10" s="21">
        <v>59120</v>
      </c>
      <c r="D10" s="21">
        <v>18.07</v>
      </c>
      <c r="E10" s="27">
        <v>14.87</v>
      </c>
      <c r="F10" s="8">
        <v>2.1000000000000001E-2</v>
      </c>
    </row>
    <row r="11" spans="1:6" x14ac:dyDescent="0.25">
      <c r="A11">
        <v>9</v>
      </c>
      <c r="B11" t="s">
        <v>12</v>
      </c>
      <c r="C11" s="21">
        <v>51386</v>
      </c>
      <c r="D11" s="21">
        <v>15.71</v>
      </c>
      <c r="E11" s="27">
        <v>12.91</v>
      </c>
      <c r="F11" s="8">
        <v>1.7999999999999999E-2</v>
      </c>
    </row>
    <row r="12" spans="1:6" x14ac:dyDescent="0.25">
      <c r="A12">
        <v>10</v>
      </c>
      <c r="B12" t="s">
        <v>0</v>
      </c>
      <c r="C12" s="21">
        <v>48344</v>
      </c>
      <c r="D12" s="21">
        <v>14.78</v>
      </c>
      <c r="E12" s="27">
        <v>14.24</v>
      </c>
      <c r="F12" s="8">
        <v>1.7000000000000001E-2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8F51-A6BD-43AB-85A3-3A3F03C888E6}">
  <dimension ref="A1:F12"/>
  <sheetViews>
    <sheetView tabSelected="1" workbookViewId="0">
      <selection activeCell="B20" sqref="B20"/>
    </sheetView>
  </sheetViews>
  <sheetFormatPr defaultRowHeight="15" x14ac:dyDescent="0.25"/>
  <cols>
    <col min="2" max="2" width="68.5703125" customWidth="1"/>
    <col min="3" max="5" width="35.7109375" style="21" customWidth="1"/>
    <col min="6" max="6" width="41.7109375" style="8" customWidth="1"/>
  </cols>
  <sheetData>
    <row r="1" spans="1:6" x14ac:dyDescent="0.25">
      <c r="A1" s="3" t="s">
        <v>8</v>
      </c>
      <c r="B1" s="3" t="s">
        <v>13</v>
      </c>
      <c r="C1" s="19" t="s">
        <v>44</v>
      </c>
      <c r="D1" s="19" t="s">
        <v>42</v>
      </c>
      <c r="E1" s="19" t="s">
        <v>10</v>
      </c>
      <c r="F1" s="7" t="s">
        <v>7</v>
      </c>
    </row>
    <row r="2" spans="1:6" x14ac:dyDescent="0.25">
      <c r="A2" s="10">
        <v>0</v>
      </c>
      <c r="B2" s="10" t="s">
        <v>9</v>
      </c>
      <c r="C2" s="20">
        <v>2854838</v>
      </c>
      <c r="D2" s="20">
        <v>869.74</v>
      </c>
      <c r="E2" s="20">
        <v>715.25</v>
      </c>
      <c r="F2" s="12">
        <v>1</v>
      </c>
    </row>
    <row r="3" spans="1:6" x14ac:dyDescent="0.25">
      <c r="A3">
        <v>1</v>
      </c>
      <c r="B3" t="s">
        <v>6</v>
      </c>
      <c r="C3" s="21">
        <v>659041</v>
      </c>
      <c r="D3" s="21">
        <v>200.78</v>
      </c>
      <c r="E3" s="21">
        <v>161.52000000000001</v>
      </c>
      <c r="F3" s="8">
        <v>0.23100000000000001</v>
      </c>
    </row>
    <row r="4" spans="1:6" x14ac:dyDescent="0.25">
      <c r="A4">
        <v>2</v>
      </c>
      <c r="B4" t="s">
        <v>11</v>
      </c>
      <c r="C4" s="21">
        <v>599601</v>
      </c>
      <c r="D4" s="21">
        <v>182.67</v>
      </c>
      <c r="E4" s="21">
        <v>146.15</v>
      </c>
      <c r="F4" s="8">
        <v>0.21</v>
      </c>
    </row>
    <row r="5" spans="1:6" x14ac:dyDescent="0.25">
      <c r="A5">
        <v>3</v>
      </c>
      <c r="B5" t="s">
        <v>4</v>
      </c>
      <c r="C5" s="21">
        <v>173040</v>
      </c>
      <c r="D5" s="21">
        <v>52.72</v>
      </c>
      <c r="E5" s="21">
        <v>49.29</v>
      </c>
      <c r="F5" s="8">
        <v>6.0999999999999999E-2</v>
      </c>
    </row>
    <row r="6" spans="1:6" x14ac:dyDescent="0.25">
      <c r="A6">
        <v>4</v>
      </c>
      <c r="B6" t="s">
        <v>5</v>
      </c>
      <c r="C6" s="21">
        <v>156979</v>
      </c>
      <c r="D6" s="21">
        <v>47.82</v>
      </c>
      <c r="E6" s="21">
        <v>38.18</v>
      </c>
      <c r="F6" s="8">
        <v>5.5E-2</v>
      </c>
    </row>
    <row r="7" spans="1:6" x14ac:dyDescent="0.25">
      <c r="A7">
        <v>5</v>
      </c>
      <c r="B7" t="s">
        <v>3</v>
      </c>
      <c r="C7" s="21">
        <v>150005</v>
      </c>
      <c r="D7" s="21">
        <v>45.7</v>
      </c>
      <c r="E7" s="21">
        <v>36.96</v>
      </c>
      <c r="F7" s="8">
        <v>5.2999999999999999E-2</v>
      </c>
    </row>
    <row r="8" spans="1:6" x14ac:dyDescent="0.25">
      <c r="A8">
        <v>6</v>
      </c>
      <c r="B8" t="s">
        <v>43</v>
      </c>
      <c r="C8" s="21">
        <v>121499</v>
      </c>
      <c r="D8" s="21">
        <v>37.020000000000003</v>
      </c>
      <c r="E8" s="21">
        <v>29.85</v>
      </c>
      <c r="F8" s="8">
        <v>4.2999999999999997E-2</v>
      </c>
    </row>
    <row r="9" spans="1:6" x14ac:dyDescent="0.25">
      <c r="A9">
        <v>7</v>
      </c>
      <c r="B9" t="s">
        <v>2</v>
      </c>
      <c r="C9" s="21">
        <v>87647</v>
      </c>
      <c r="D9" s="21">
        <v>26.7</v>
      </c>
      <c r="E9" s="21">
        <v>21.58</v>
      </c>
      <c r="F9" s="8">
        <v>3.1E-2</v>
      </c>
    </row>
    <row r="10" spans="1:6" x14ac:dyDescent="0.25">
      <c r="A10">
        <v>8</v>
      </c>
      <c r="B10" t="s">
        <v>12</v>
      </c>
      <c r="C10" s="21">
        <v>51565</v>
      </c>
      <c r="D10" s="21">
        <v>15.71</v>
      </c>
      <c r="E10" s="21">
        <v>12.71</v>
      </c>
      <c r="F10" s="8">
        <v>1.7999999999999999E-2</v>
      </c>
    </row>
    <row r="11" spans="1:6" x14ac:dyDescent="0.25">
      <c r="A11">
        <v>9</v>
      </c>
      <c r="B11" t="s">
        <v>1</v>
      </c>
      <c r="C11" s="21">
        <v>49783</v>
      </c>
      <c r="D11" s="21">
        <v>15.17</v>
      </c>
      <c r="E11" s="21">
        <v>12.32</v>
      </c>
      <c r="F11" s="8">
        <v>1.7000000000000001E-2</v>
      </c>
    </row>
    <row r="12" spans="1:6" x14ac:dyDescent="0.25">
      <c r="A12">
        <v>10</v>
      </c>
      <c r="B12" t="s">
        <v>0</v>
      </c>
      <c r="C12" s="21">
        <v>47511</v>
      </c>
      <c r="D12" s="21">
        <v>14.47</v>
      </c>
      <c r="E12" s="21">
        <v>13.94</v>
      </c>
      <c r="F12" s="8">
        <v>1.7000000000000001E-2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1E87-32DD-4635-B76B-A4F817AE7E25}">
  <dimension ref="A1:L25"/>
  <sheetViews>
    <sheetView topLeftCell="J1" workbookViewId="0">
      <selection activeCell="N14" sqref="N14"/>
    </sheetView>
  </sheetViews>
  <sheetFormatPr defaultRowHeight="15" x14ac:dyDescent="0.25"/>
  <cols>
    <col min="1" max="1" width="53.85546875" bestFit="1" customWidth="1"/>
    <col min="2" max="2" width="11.140625" bestFit="1" customWidth="1"/>
    <col min="8" max="8" width="16.28515625" bestFit="1" customWidth="1"/>
    <col min="9" max="9" width="23.7109375" bestFit="1" customWidth="1"/>
    <col min="11" max="11" width="25.5703125" bestFit="1" customWidth="1"/>
    <col min="12" max="12" width="32.85546875" bestFit="1" customWidth="1"/>
  </cols>
  <sheetData>
    <row r="1" spans="1:12" x14ac:dyDescent="0.25">
      <c r="A1" s="16" t="s">
        <v>26</v>
      </c>
      <c r="B1" s="16" t="s">
        <v>27</v>
      </c>
    </row>
    <row r="2" spans="1:12" x14ac:dyDescent="0.25">
      <c r="A2" t="s">
        <v>16</v>
      </c>
      <c r="B2" s="15">
        <v>274633642</v>
      </c>
    </row>
    <row r="3" spans="1:12" x14ac:dyDescent="0.25">
      <c r="A3" t="s">
        <v>14</v>
      </c>
      <c r="B3" s="15">
        <v>3794901</v>
      </c>
      <c r="E3">
        <f>B3/$B$2</f>
        <v>1.3818048555027355E-2</v>
      </c>
    </row>
    <row r="4" spans="1:12" x14ac:dyDescent="0.25">
      <c r="A4" t="s">
        <v>15</v>
      </c>
      <c r="B4" s="15">
        <v>15191619</v>
      </c>
      <c r="E4">
        <f t="shared" ref="E4:E13" si="0">B4/$B$2</f>
        <v>5.53159434123515E-2</v>
      </c>
    </row>
    <row r="5" spans="1:12" x14ac:dyDescent="0.25">
      <c r="A5" t="s">
        <v>17</v>
      </c>
      <c r="B5" s="15">
        <v>39976619</v>
      </c>
      <c r="E5">
        <f t="shared" si="0"/>
        <v>0.14556344484555173</v>
      </c>
    </row>
    <row r="6" spans="1:12" x14ac:dyDescent="0.25">
      <c r="A6" t="s">
        <v>18</v>
      </c>
      <c r="B6" s="15">
        <v>38076743</v>
      </c>
      <c r="E6">
        <f t="shared" si="0"/>
        <v>0.13864558880226335</v>
      </c>
    </row>
    <row r="7" spans="1:12" x14ac:dyDescent="0.25">
      <c r="A7" t="s">
        <v>19</v>
      </c>
      <c r="B7" s="15">
        <v>37233437</v>
      </c>
      <c r="E7">
        <f t="shared" si="0"/>
        <v>0.13557493076540128</v>
      </c>
    </row>
    <row r="8" spans="1:12" x14ac:dyDescent="0.25">
      <c r="A8" t="s">
        <v>20</v>
      </c>
      <c r="B8" s="15">
        <v>44659185</v>
      </c>
      <c r="E8">
        <f t="shared" si="0"/>
        <v>0.1626136720715374</v>
      </c>
    </row>
    <row r="9" spans="1:12" x14ac:dyDescent="0.25">
      <c r="A9" t="s">
        <v>21</v>
      </c>
      <c r="B9" s="15">
        <v>37030152</v>
      </c>
      <c r="E9">
        <f t="shared" si="0"/>
        <v>0.13483472647535294</v>
      </c>
    </row>
    <row r="10" spans="1:12" x14ac:dyDescent="0.25">
      <c r="A10" t="s">
        <v>22</v>
      </c>
      <c r="B10" s="15">
        <v>23961506</v>
      </c>
      <c r="E10">
        <f t="shared" si="0"/>
        <v>8.7248983138052696E-2</v>
      </c>
    </row>
    <row r="11" spans="1:12" x14ac:dyDescent="0.25">
      <c r="A11" t="s">
        <v>23</v>
      </c>
      <c r="B11" s="15">
        <v>18135514</v>
      </c>
      <c r="E11">
        <f t="shared" si="0"/>
        <v>6.603529657885103E-2</v>
      </c>
    </row>
    <row r="12" spans="1:12" x14ac:dyDescent="0.25">
      <c r="A12" t="s">
        <v>24</v>
      </c>
      <c r="B12" s="15">
        <v>12314793</v>
      </c>
      <c r="E12">
        <f t="shared" si="0"/>
        <v>4.4840802861289657E-2</v>
      </c>
    </row>
    <row r="13" spans="1:12" x14ac:dyDescent="0.25">
      <c r="A13" t="s">
        <v>25</v>
      </c>
      <c r="B13" s="15">
        <v>4259173</v>
      </c>
      <c r="E13">
        <f t="shared" si="0"/>
        <v>1.550856249432107E-2</v>
      </c>
    </row>
    <row r="14" spans="1:12" x14ac:dyDescent="0.25">
      <c r="H14" t="s">
        <v>35</v>
      </c>
      <c r="I14" t="s">
        <v>36</v>
      </c>
      <c r="K14" t="s">
        <v>40</v>
      </c>
      <c r="L14" t="s">
        <v>41</v>
      </c>
    </row>
    <row r="15" spans="1:12" x14ac:dyDescent="0.25">
      <c r="A15" s="17" t="s">
        <v>28</v>
      </c>
      <c r="B15" s="15">
        <f>SUM(B4:B5)</f>
        <v>55168238</v>
      </c>
      <c r="E15">
        <f t="shared" ref="E15:E21" si="1">B15/$B$2</f>
        <v>0.20087938825790322</v>
      </c>
      <c r="H15">
        <v>1</v>
      </c>
      <c r="I15">
        <f>H15*$E15</f>
        <v>0.20087938825790322</v>
      </c>
      <c r="K15">
        <v>9</v>
      </c>
      <c r="L15">
        <f t="shared" ref="L15:L21" si="2">K15*$E15</f>
        <v>1.8079144943211289</v>
      </c>
    </row>
    <row r="16" spans="1:12" x14ac:dyDescent="0.25">
      <c r="A16" t="s">
        <v>29</v>
      </c>
      <c r="B16" s="15">
        <f>B6</f>
        <v>38076743</v>
      </c>
      <c r="E16">
        <f t="shared" si="1"/>
        <v>0.13864558880226335</v>
      </c>
      <c r="H16">
        <v>1</v>
      </c>
      <c r="I16">
        <f t="shared" ref="I16:I21" si="3">H16*E16</f>
        <v>0.13864558880226335</v>
      </c>
      <c r="K16">
        <v>9</v>
      </c>
      <c r="L16">
        <f t="shared" si="2"/>
        <v>1.2478102992203701</v>
      </c>
    </row>
    <row r="17" spans="1:12" x14ac:dyDescent="0.25">
      <c r="A17" t="s">
        <v>30</v>
      </c>
      <c r="B17" s="15">
        <f t="shared" ref="B17:B20" si="4">B7</f>
        <v>37233437</v>
      </c>
      <c r="E17">
        <f t="shared" si="1"/>
        <v>0.13557493076540128</v>
      </c>
      <c r="H17">
        <v>9</v>
      </c>
      <c r="I17">
        <f t="shared" si="3"/>
        <v>1.2201743768886115</v>
      </c>
      <c r="K17">
        <v>7</v>
      </c>
      <c r="L17">
        <f t="shared" si="2"/>
        <v>0.94902451535780896</v>
      </c>
    </row>
    <row r="18" spans="1:12" x14ac:dyDescent="0.25">
      <c r="A18" t="s">
        <v>31</v>
      </c>
      <c r="B18" s="15">
        <f t="shared" si="4"/>
        <v>44659185</v>
      </c>
      <c r="E18">
        <f t="shared" si="1"/>
        <v>0.1626136720715374</v>
      </c>
      <c r="H18">
        <v>55</v>
      </c>
      <c r="I18">
        <f t="shared" si="3"/>
        <v>8.9437519639345577</v>
      </c>
      <c r="K18">
        <v>36</v>
      </c>
      <c r="L18">
        <f t="shared" si="2"/>
        <v>5.8540921945753466</v>
      </c>
    </row>
    <row r="19" spans="1:12" x14ac:dyDescent="0.25">
      <c r="A19" t="s">
        <v>32</v>
      </c>
      <c r="B19" s="15">
        <f t="shared" si="4"/>
        <v>37030152</v>
      </c>
      <c r="E19">
        <f t="shared" si="1"/>
        <v>0.13483472647535294</v>
      </c>
      <c r="H19">
        <v>159</v>
      </c>
      <c r="I19">
        <f t="shared" si="3"/>
        <v>21.438721509581118</v>
      </c>
      <c r="K19">
        <v>141</v>
      </c>
      <c r="L19">
        <f t="shared" si="2"/>
        <v>19.011696433024763</v>
      </c>
    </row>
    <row r="20" spans="1:12" x14ac:dyDescent="0.25">
      <c r="A20" t="s">
        <v>33</v>
      </c>
      <c r="B20" s="15">
        <f t="shared" si="4"/>
        <v>23961506</v>
      </c>
      <c r="E20">
        <f t="shared" si="1"/>
        <v>8.7248983138052696E-2</v>
      </c>
      <c r="H20">
        <v>352</v>
      </c>
      <c r="I20">
        <f t="shared" si="3"/>
        <v>30.71164206459455</v>
      </c>
      <c r="K20">
        <v>442</v>
      </c>
      <c r="L20">
        <f t="shared" si="2"/>
        <v>38.564050547019292</v>
      </c>
    </row>
    <row r="21" spans="1:12" x14ac:dyDescent="0.25">
      <c r="A21" t="s">
        <v>34</v>
      </c>
      <c r="B21" s="15">
        <f>SUM(B11:B13)</f>
        <v>34709480</v>
      </c>
      <c r="E21">
        <f t="shared" si="1"/>
        <v>0.12638466193446177</v>
      </c>
      <c r="H21">
        <v>1367</v>
      </c>
      <c r="I21">
        <f t="shared" si="3"/>
        <v>172.76783286440923</v>
      </c>
      <c r="K21">
        <v>1083</v>
      </c>
      <c r="L21">
        <f t="shared" si="2"/>
        <v>136.87458887502208</v>
      </c>
    </row>
    <row r="22" spans="1:12" x14ac:dyDescent="0.25">
      <c r="E22">
        <f>SUM(E15:E21)</f>
        <v>0.98618195144497278</v>
      </c>
      <c r="G22" t="s">
        <v>37</v>
      </c>
      <c r="H22" s="18">
        <f>SUM(H15:H21)</f>
        <v>1944</v>
      </c>
      <c r="I22" s="18">
        <f>SUM(I15:I21)</f>
        <v>235.42164775646825</v>
      </c>
      <c r="K22">
        <f>SUM(K15:K21)</f>
        <v>1727</v>
      </c>
      <c r="L22">
        <f>SUM(L15:L21)</f>
        <v>204.30917735854081</v>
      </c>
    </row>
    <row r="24" spans="1:12" x14ac:dyDescent="0.25">
      <c r="H24">
        <f>H22/938072*100000</f>
        <v>207.23355989732133</v>
      </c>
      <c r="I24">
        <f>I22/938072*100000</f>
        <v>25.096330319684231</v>
      </c>
    </row>
    <row r="25" spans="1:12" x14ac:dyDescent="0.25">
      <c r="H25" t="s">
        <v>38</v>
      </c>
      <c r="I2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2015-2019</vt:lpstr>
      <vt:lpstr>2015</vt:lpstr>
      <vt:lpstr>2016</vt:lpstr>
      <vt:lpstr>2017</vt:lpstr>
      <vt:lpstr>2018</vt:lpstr>
      <vt:lpstr>2019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Estes</dc:creator>
  <cp:lastModifiedBy>Aidan Estes</cp:lastModifiedBy>
  <dcterms:created xsi:type="dcterms:W3CDTF">2025-09-20T18:23:25Z</dcterms:created>
  <dcterms:modified xsi:type="dcterms:W3CDTF">2025-09-21T17:46:19Z</dcterms:modified>
</cp:coreProperties>
</file>