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mughal3\Desktop\ASU\SCM 518\Week 6\"/>
    </mc:Choice>
  </mc:AlternateContent>
  <xr:revisionPtr revIDLastSave="0" documentId="13_ncr:1_{28DB4E63-84B1-48D1-9CC3-5F554D946B4C}" xr6:coauthVersionLast="36" xr6:coauthVersionMax="36" xr10:uidLastSave="{00000000-0000-0000-0000-000000000000}"/>
  <bookViews>
    <workbookView xWindow="-90" yWindow="-480" windowWidth="28920" windowHeight="16040" firstSheet="2" activeTab="3" xr2:uid="{00000000-000D-0000-FFFF-FFFF00000000}"/>
  </bookViews>
  <sheets>
    <sheet name="SolverTable Sensitivity_STS" sheetId="6" state="veryHidden" r:id="rId1"/>
    <sheet name="Modified Model for Sensitiv_STS" sheetId="11" state="veryHidden" r:id="rId2"/>
    <sheet name="Problem Statement" sheetId="16" r:id="rId3"/>
    <sheet name="School Bus Model " sheetId="14" r:id="rId4"/>
    <sheet name="Sensitivity Report 1" sheetId="15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apacity">'School Bus Model '!$J$18:$J$23</definedName>
    <definedName name="Demand">'School Bus Model '!$J$28:$J$35</definedName>
    <definedName name="Destination">'School Bus Model '!$C$16:$C$46</definedName>
    <definedName name="Flow">'School Bus Model '!$E$16:$E$46</definedName>
    <definedName name="Inflow">'School Bus Model '!$H$28:$H$35</definedName>
    <definedName name="Origin">'School Bus Model '!$B$16:$B$46</definedName>
    <definedName name="OutFlow">'School Bus Model '!$H$18:$H$23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123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olver_adj" localSheetId="3" hidden="1">'School Bus Model '!$E$16:$E$46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ng" localSheetId="4" hidden="1">1</definedName>
    <definedName name="solver_est" localSheetId="3" hidden="1">1</definedName>
    <definedName name="solver_itr" localSheetId="3" hidden="1">2147483647</definedName>
    <definedName name="solver_lhs1" localSheetId="3" hidden="1">'School Bus Model '!$H$18:$H$23</definedName>
    <definedName name="solver_lhs2" localSheetId="3" hidden="1">'School Bus Model '!$H$28:$H$35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um" localSheetId="3" hidden="1">2</definedName>
    <definedName name="solver_num" localSheetId="4" hidden="1">0</definedName>
    <definedName name="solver_nwt" localSheetId="3" hidden="1">1</definedName>
    <definedName name="solver_opt" localSheetId="3" hidden="1">'School Bus Model '!$H$38</definedName>
    <definedName name="solver_opt" localSheetId="4" hidden="1">'Sensitivity Report 1'!$E$48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2</definedName>
    <definedName name="solver_rhs1" localSheetId="3" hidden="1">Capacity</definedName>
    <definedName name="solver_rhs2" localSheetId="3" hidden="1">Demand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  <definedName name="Total_Cost">'School Bus Model '!$H$38</definedName>
    <definedName name="Unit_Cost">'School Bus Model '!$D$16:$D$46</definedName>
  </definedNames>
  <calcPr calcId="191029" calcMode="autoNoTable"/>
</workbook>
</file>

<file path=xl/calcChain.xml><?xml version="1.0" encoding="utf-8"?>
<calcChain xmlns="http://schemas.openxmlformats.org/spreadsheetml/2006/main">
  <c r="H29" i="14" l="1"/>
  <c r="H30" i="14"/>
  <c r="H31" i="14"/>
  <c r="H32" i="14"/>
  <c r="H33" i="14"/>
  <c r="H34" i="14"/>
  <c r="H35" i="14"/>
  <c r="H28" i="14"/>
  <c r="H19" i="14"/>
  <c r="H20" i="14"/>
  <c r="H21" i="14"/>
  <c r="H22" i="14"/>
  <c r="H23" i="14"/>
  <c r="H18" i="14"/>
  <c r="J19" i="14" l="1"/>
  <c r="J20" i="14"/>
  <c r="J21" i="14"/>
  <c r="J22" i="14"/>
  <c r="J23" i="14"/>
  <c r="J18" i="14"/>
  <c r="D19" i="14" l="1"/>
  <c r="D20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18" i="14"/>
  <c r="D17" i="14"/>
  <c r="D16" i="14"/>
  <c r="H38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Mughal, Tariq</author>
  </authors>
  <commentList>
    <comment ref="H1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Mughal, Tariq:</t>
        </r>
        <r>
          <rPr>
            <sz val="9"/>
            <color indexed="81"/>
            <rFont val="Tahoma"/>
            <family val="2"/>
          </rPr>
          <t xml:space="preserve">
Use the SUMIF command</t>
        </r>
      </text>
    </comment>
    <comment ref="H2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Mughal, Tariq:</t>
        </r>
        <r>
          <rPr>
            <sz val="9"/>
            <color indexed="81"/>
            <rFont val="Tahoma"/>
            <family val="2"/>
          </rPr>
          <t xml:space="preserve">
Use SUMIF command</t>
        </r>
      </text>
    </comment>
  </commentList>
</comments>
</file>

<file path=xl/sharedStrings.xml><?xml version="1.0" encoding="utf-8"?>
<sst xmlns="http://schemas.openxmlformats.org/spreadsheetml/2006/main" count="188" uniqueCount="103">
  <si>
    <t>Unit shipping costs</t>
  </si>
  <si>
    <t>To</t>
  </si>
  <si>
    <t>From</t>
  </si>
  <si>
    <t>Capacity</t>
  </si>
  <si>
    <t>Demand</t>
  </si>
  <si>
    <t>$I$10</t>
  </si>
  <si>
    <t>$B$23</t>
  </si>
  <si>
    <t>% change in demands</t>
  </si>
  <si>
    <t>Change in demands</t>
  </si>
  <si>
    <t>Origin</t>
  </si>
  <si>
    <t>Destination</t>
  </si>
  <si>
    <t>Unit Cost</t>
  </si>
  <si>
    <t>Flow</t>
  </si>
  <si>
    <t>Flow Balance Constraints</t>
  </si>
  <si>
    <t>OutFlow</t>
  </si>
  <si>
    <t>&lt; =</t>
  </si>
  <si>
    <t>Demand Constraints</t>
  </si>
  <si>
    <t>Desination</t>
  </si>
  <si>
    <t>Inflow</t>
  </si>
  <si>
    <t>Total Cost</t>
  </si>
  <si>
    <t>Route 1</t>
  </si>
  <si>
    <t>Route 2</t>
  </si>
  <si>
    <t>Route 3</t>
  </si>
  <si>
    <t>Route 4</t>
  </si>
  <si>
    <t>Route 5</t>
  </si>
  <si>
    <t>Route 6</t>
  </si>
  <si>
    <t>Route 7</t>
  </si>
  <si>
    <t>Route 8</t>
  </si>
  <si>
    <t>Company 1</t>
  </si>
  <si>
    <t>Company 2</t>
  </si>
  <si>
    <t>Company 3</t>
  </si>
  <si>
    <t>Company 4</t>
  </si>
  <si>
    <t>Company 5</t>
  </si>
  <si>
    <t>Company 6</t>
  </si>
  <si>
    <t>=</t>
  </si>
  <si>
    <t>School Bus Assignment Model</t>
  </si>
  <si>
    <t>Microsoft Excel 16.0 Sensitivity Report</t>
  </si>
  <si>
    <t>Worksheet: [Assign School Buses_Routes.xlsx]School Bus Assignment Structure</t>
  </si>
  <si>
    <t>Report Created: 11/20/2019 12:03:39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</si>
  <si>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</si>
  <si>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</si>
  <si>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</si>
  <si>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</si>
  <si>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</si>
  <si>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</si>
  <si>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</si>
  <si>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</si>
  <si>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</si>
  <si>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</si>
  <si>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</si>
  <si>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</si>
  <si>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</si>
  <si>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</si>
  <si>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</si>
  <si>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</si>
  <si>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</si>
  <si>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$E$17</t>
  </si>
  <si>
    <t>$E$18</t>
  </si>
  <si>
    <t>$E$19</t>
  </si>
  <si>
    <t>$E$20</t>
  </si>
  <si>
    <t>$E$21</t>
  </si>
  <si>
    <t>$E$22</t>
  </si>
  <si>
    <t>$E$23</t>
  </si>
  <si>
    <t>$E$24</t>
  </si>
  <si>
    <t>$E$25</t>
  </si>
  <si>
    <t>$E$26</t>
  </si>
  <si>
    <t>$E$27</t>
  </si>
  <si>
    <t>$E$28</t>
  </si>
  <si>
    <t>$E$29</t>
  </si>
  <si>
    <t>$E$30</t>
  </si>
  <si>
    <t>$E$31</t>
  </si>
  <si>
    <t>$E$32</t>
  </si>
  <si>
    <t>$E$33</t>
  </si>
  <si>
    <t>$E$34</t>
  </si>
  <si>
    <t>$E$35</t>
  </si>
  <si>
    <t>$E$36</t>
  </si>
  <si>
    <t>$E$37</t>
  </si>
  <si>
    <t>$E$38</t>
  </si>
  <si>
    <t>$E$39</t>
  </si>
  <si>
    <t>$E$40</t>
  </si>
  <si>
    <t>$E$41</t>
  </si>
  <si>
    <t>$E$42</t>
  </si>
  <si>
    <t>$E$43</t>
  </si>
  <si>
    <t>$E$44</t>
  </si>
  <si>
    <t>$E$45</t>
  </si>
  <si>
    <t>$E$46</t>
  </si>
  <si>
    <t>$E$47</t>
  </si>
  <si>
    <t>$H$19</t>
  </si>
  <si>
    <t>$H$20</t>
  </si>
  <si>
    <t>$H$21</t>
  </si>
  <si>
    <t>$H$22</t>
  </si>
  <si>
    <t>$H$23</t>
  </si>
  <si>
    <t>$H$24</t>
  </si>
  <si>
    <t>$H$29</t>
  </si>
  <si>
    <t>$H$30</t>
  </si>
  <si>
    <t>$H$31</t>
  </si>
  <si>
    <t>$H$32</t>
  </si>
  <si>
    <t>$H$33</t>
  </si>
  <si>
    <t>$H$34</t>
  </si>
  <si>
    <t>$H$35</t>
  </si>
  <si>
    <t>$H$36</t>
  </si>
  <si>
    <t>Max routes per company</t>
  </si>
  <si>
    <t>Capacity / Limit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</si>
</sst>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7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1" applyFont="1" applyFill="1" applyBorder="1"/>
    <xf numFmtId="49" fontId="0" fillId="0" borderId="0" xfId="0" applyNumberFormat="1"/>
    <xf numFmtId="0" fontId="3" fillId="0" borderId="0" xfId="1" applyFont="1" applyFill="1"/>
    <xf numFmtId="0" fontId="4" fillId="0" borderId="0" xfId="1" applyFont="1" applyFill="1"/>
    <xf numFmtId="0" fontId="5" fillId="0" borderId="0" xfId="2" applyFont="1" applyFill="1" applyAlignment="1" applyProtection="1"/>
    <xf numFmtId="0" fontId="4" fillId="0" borderId="0" xfId="1" applyNumberFormat="1" applyFont="1" applyFill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centerContinuous"/>
    </xf>
    <xf numFmtId="0" fontId="4" fillId="0" borderId="0" xfId="1" applyFont="1" applyFill="1" applyBorder="1" applyAlignment="1">
      <alignment horizontal="right"/>
    </xf>
    <xf numFmtId="0" fontId="4" fillId="0" borderId="0" xfId="1" applyNumberFormat="1" applyFont="1" applyFill="1" applyBorder="1"/>
    <xf numFmtId="164" fontId="4" fillId="0" borderId="0" xfId="1" applyNumberFormat="1" applyFont="1" applyFill="1"/>
    <xf numFmtId="0" fontId="3" fillId="0" borderId="1" xfId="1" applyFont="1" applyFill="1" applyBorder="1"/>
    <xf numFmtId="0" fontId="3" fillId="0" borderId="2" xfId="1" applyFont="1" applyFill="1" applyBorder="1"/>
    <xf numFmtId="0" fontId="3" fillId="0" borderId="3" xfId="1" applyFont="1" applyFill="1" applyBorder="1"/>
    <xf numFmtId="0" fontId="4" fillId="0" borderId="4" xfId="1" applyFont="1" applyFill="1" applyBorder="1"/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/>
    <xf numFmtId="0" fontId="4" fillId="0" borderId="6" xfId="1" applyFont="1" applyFill="1" applyBorder="1"/>
    <xf numFmtId="0" fontId="4" fillId="0" borderId="7" xfId="1" applyFont="1" applyFill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4" fillId="5" borderId="0" xfId="1" applyFont="1" applyFill="1"/>
    <xf numFmtId="0" fontId="4" fillId="0" borderId="7" xfId="1" applyFont="1" applyFill="1" applyBorder="1"/>
    <xf numFmtId="0" fontId="4" fillId="0" borderId="8" xfId="1" applyFont="1" applyFill="1" applyBorder="1"/>
    <xf numFmtId="0" fontId="4" fillId="8" borderId="0" xfId="1" applyFont="1" applyFill="1"/>
    <xf numFmtId="1" fontId="4" fillId="4" borderId="0" xfId="1" applyNumberFormat="1" applyFont="1" applyFill="1"/>
    <xf numFmtId="1" fontId="4" fillId="2" borderId="0" xfId="1" applyNumberFormat="1" applyFont="1" applyFill="1"/>
    <xf numFmtId="1" fontId="4" fillId="6" borderId="0" xfId="1" applyNumberFormat="1" applyFont="1" applyFill="1"/>
    <xf numFmtId="1" fontId="4" fillId="3" borderId="0" xfId="1" applyNumberFormat="1" applyFont="1" applyFill="1"/>
    <xf numFmtId="1" fontId="4" fillId="7" borderId="0" xfId="1" applyNumberFormat="1" applyFont="1" applyFill="1"/>
    <xf numFmtId="1" fontId="4" fillId="8" borderId="0" xfId="1" applyNumberFormat="1" applyFont="1" applyFill="1"/>
    <xf numFmtId="1" fontId="3" fillId="8" borderId="0" xfId="1" applyNumberFormat="1" applyFont="1" applyFill="1"/>
    <xf numFmtId="1" fontId="4" fillId="8" borderId="0" xfId="3" applyNumberFormat="1" applyFont="1" applyFill="1"/>
    <xf numFmtId="0" fontId="10" fillId="0" borderId="0" xfId="1" applyFont="1" applyFill="1" applyBorder="1" applyAlignment="1">
      <alignment horizontal="center"/>
    </xf>
    <xf numFmtId="0" fontId="10" fillId="0" borderId="0" xfId="1" applyFont="1" applyFill="1" applyAlignment="1">
      <alignment horizontal="center"/>
    </xf>
    <xf numFmtId="164" fontId="4" fillId="0" borderId="1" xfId="1" applyNumberFormat="1" applyFont="1" applyFill="1" applyBorder="1"/>
    <xf numFmtId="164" fontId="4" fillId="0" borderId="2" xfId="1" applyNumberFormat="1" applyFont="1" applyFill="1" applyBorder="1"/>
    <xf numFmtId="164" fontId="4" fillId="0" borderId="3" xfId="1" applyNumberFormat="1" applyFont="1" applyFill="1" applyBorder="1"/>
    <xf numFmtId="164" fontId="4" fillId="0" borderId="4" xfId="1" applyNumberFormat="1" applyFont="1" applyFill="1" applyBorder="1"/>
    <xf numFmtId="164" fontId="4" fillId="0" borderId="0" xfId="1" applyNumberFormat="1" applyFont="1" applyFill="1" applyBorder="1"/>
    <xf numFmtId="164" fontId="4" fillId="0" borderId="5" xfId="1" applyNumberFormat="1" applyFont="1" applyFill="1" applyBorder="1"/>
    <xf numFmtId="164" fontId="4" fillId="0" borderId="7" xfId="1" applyNumberFormat="1" applyFont="1" applyFill="1" applyBorder="1"/>
    <xf numFmtId="164" fontId="4" fillId="0" borderId="8" xfId="1" applyNumberFormat="1" applyFont="1" applyFill="1" applyBorder="1"/>
    <xf numFmtId="0" fontId="9" fillId="0" borderId="0" xfId="0" applyFont="1"/>
    <xf numFmtId="0" fontId="0" fillId="0" borderId="11" xfId="0" applyFill="1" applyBorder="1" applyAlignment="1"/>
    <xf numFmtId="0" fontId="0" fillId="0" borderId="12" xfId="0" applyFill="1" applyBorder="1" applyAlignment="1"/>
    <xf numFmtId="0" fontId="11" fillId="0" borderId="9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4" fillId="9" borderId="0" xfId="1" applyNumberFormat="1" applyFont="1" applyFill="1"/>
    <xf numFmtId="164" fontId="4" fillId="3" borderId="2" xfId="1" applyNumberFormat="1" applyFont="1" applyFill="1" applyBorder="1"/>
    <xf numFmtId="164" fontId="4" fillId="3" borderId="0" xfId="1" applyNumberFormat="1" applyFont="1" applyFill="1" applyBorder="1"/>
    <xf numFmtId="164" fontId="4" fillId="3" borderId="5" xfId="1" applyNumberFormat="1" applyFont="1" applyFill="1" applyBorder="1"/>
    <xf numFmtId="164" fontId="4" fillId="3" borderId="6" xfId="1" applyNumberFormat="1" applyFont="1" applyFill="1" applyBorder="1"/>
    <xf numFmtId="164" fontId="4" fillId="3" borderId="7" xfId="1" applyNumberFormat="1" applyFont="1" applyFill="1" applyBorder="1"/>
  </cellXfs>
  <cellStyles count="4">
    <cellStyle name="Currency" xfId="3" builtinId="4"/>
    <cellStyle name="Hyperlink" xfId="2" builtinId="8"/>
    <cellStyle name="Normal" xfId="0" builtinId="0" customBuiltin="1"/>
    <cellStyle name="Normal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66675</xdr:rowOff>
    </xdr:from>
    <xdr:to>
      <xdr:col>14</xdr:col>
      <xdr:colOff>19050</xdr:colOff>
      <xdr:row>21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DA49AC-9957-45CE-8E9D-2ACF54466CB9}"/>
            </a:ext>
          </a:extLst>
        </xdr:cNvPr>
        <xdr:cNvSpPr txBox="1"/>
      </xdr:nvSpPr>
      <xdr:spPr>
        <a:xfrm>
          <a:off x="257175" y="250825"/>
          <a:ext cx="8435975" cy="374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city of Spring View is taking bids from six bus companies on the eight routes that must be driven in the surrounding school district. Each company enters a bid of how much it will charge to drive selected routes, although not all companies bid on all routes. The data are listed in Table. (If a company does not bid on a route, the corresponding entry is blank.) The city must decide which companies to assign to which routes with the specifications that:</a:t>
          </a:r>
        </a:p>
        <a:p>
          <a:pPr lvl="0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company does not bid on a route, it cannot be assigned to that route</a:t>
          </a:r>
        </a:p>
        <a:p>
          <a:pPr lvl="0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exactly one company must be assigned to each route</a:t>
          </a:r>
        </a:p>
        <a:p>
          <a:pPr lvl="0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company can be assigned to at most two routes. </a:t>
          </a:r>
        </a:p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objective is to minimize the total cost of covering all routes.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498475</xdr:colOff>
      <xdr:row>15</xdr:row>
      <xdr:rowOff>120650</xdr:rowOff>
    </xdr:from>
    <xdr:to>
      <xdr:col>15</xdr:col>
      <xdr:colOff>603250</xdr:colOff>
      <xdr:row>29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274175" y="3181350"/>
          <a:ext cx="3311525" cy="2486025"/>
        </a:xfrm>
        <a:prstGeom prst="round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This is an assignment problem, so it could be modeled</a:t>
          </a:r>
          <a:r>
            <a:rPr lang="en-US" sz="1100" b="1" baseline="0"/>
            <a:t> just like the basic assignment model (in the Assignment file). However, out of the possible 6*8 =48 possible routes, only 31 are allowed. Therefore, this version of the model "saves" us 17 changing cells. With this small a model, that's not a big deal, but in huge assignment models, it could be a significant savings</a:t>
          </a:r>
          <a:r>
            <a:rPr lang="en-US" sz="1100" baseline="0"/>
            <a:t>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5</v>
      </c>
    </row>
    <row r="3" spans="1:2" x14ac:dyDescent="0.35">
      <c r="A3">
        <v>1</v>
      </c>
    </row>
    <row r="4" spans="1:2" x14ac:dyDescent="0.35">
      <c r="A4">
        <v>-0.2</v>
      </c>
    </row>
    <row r="5" spans="1:2" x14ac:dyDescent="0.35">
      <c r="A5">
        <v>0.3</v>
      </c>
    </row>
    <row r="6" spans="1:2" x14ac:dyDescent="0.35">
      <c r="A6">
        <v>0.05</v>
      </c>
    </row>
    <row r="8" spans="1:2" x14ac:dyDescent="0.35">
      <c r="A8" s="2"/>
      <c r="B8" s="2"/>
    </row>
    <row r="9" spans="1:2" x14ac:dyDescent="0.35">
      <c r="A9" t="s">
        <v>6</v>
      </c>
    </row>
    <row r="10" spans="1:2" x14ac:dyDescent="0.35">
      <c r="A10" t="s">
        <v>7</v>
      </c>
    </row>
    <row r="15" spans="1:2" x14ac:dyDescent="0.35">
      <c r="B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5</v>
      </c>
    </row>
    <row r="3" spans="1:2" x14ac:dyDescent="0.35">
      <c r="A3">
        <v>1</v>
      </c>
    </row>
    <row r="4" spans="1:2" x14ac:dyDescent="0.35">
      <c r="A4">
        <v>-0.2</v>
      </c>
    </row>
    <row r="5" spans="1:2" x14ac:dyDescent="0.35">
      <c r="A5">
        <v>0.3</v>
      </c>
    </row>
    <row r="6" spans="1:2" x14ac:dyDescent="0.35">
      <c r="A6">
        <v>0.05</v>
      </c>
    </row>
    <row r="8" spans="1:2" x14ac:dyDescent="0.35">
      <c r="A8" s="2"/>
      <c r="B8" s="2"/>
    </row>
    <row r="9" spans="1:2" x14ac:dyDescent="0.35">
      <c r="A9" t="s">
        <v>6</v>
      </c>
    </row>
    <row r="10" spans="1:2" x14ac:dyDescent="0.35">
      <c r="A10" t="s">
        <v>8</v>
      </c>
    </row>
    <row r="15" spans="1:2" x14ac:dyDescent="0.35">
      <c r="B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2F8D-BC2C-4FDC-8179-F169CEB84881}">
  <dimension ref="B23:K30"/>
  <sheetViews>
    <sheetView topLeftCell="A16" workbookViewId="0">
      <selection activeCell="A27" sqref="A27"/>
    </sheetView>
  </sheetViews>
  <sheetFormatPr defaultRowHeight="14.5" x14ac:dyDescent="0.35"/>
  <cols>
    <col min="3" max="3" width="10.7265625" bestFit="1" customWidth="1"/>
  </cols>
  <sheetData>
    <row r="23" spans="2:11" x14ac:dyDescent="0.35">
      <c r="D23" t="s">
        <v>1</v>
      </c>
    </row>
    <row r="24" spans="2:11" ht="15" thickBot="1" x14ac:dyDescent="0.4">
      <c r="D24" t="s">
        <v>20</v>
      </c>
      <c r="E24" t="s">
        <v>21</v>
      </c>
      <c r="F24" t="s">
        <v>22</v>
      </c>
      <c r="G24" t="s">
        <v>23</v>
      </c>
      <c r="H24" t="s">
        <v>24</v>
      </c>
      <c r="I24" t="s">
        <v>25</v>
      </c>
      <c r="J24" t="s">
        <v>26</v>
      </c>
      <c r="K24" t="s">
        <v>27</v>
      </c>
    </row>
    <row r="25" spans="2:11" x14ac:dyDescent="0.35">
      <c r="B25" t="s">
        <v>2</v>
      </c>
      <c r="C25" t="s">
        <v>28</v>
      </c>
      <c r="D25" s="50"/>
      <c r="E25" s="51">
        <v>8200</v>
      </c>
      <c r="F25" s="51">
        <v>7800</v>
      </c>
      <c r="G25" s="51">
        <v>5400</v>
      </c>
      <c r="H25" s="51"/>
      <c r="I25" s="51">
        <v>3900</v>
      </c>
      <c r="J25" s="51"/>
      <c r="K25" s="52"/>
    </row>
    <row r="26" spans="2:11" x14ac:dyDescent="0.35">
      <c r="C26" t="s">
        <v>29</v>
      </c>
      <c r="D26" s="53">
        <v>7800</v>
      </c>
      <c r="E26" s="54">
        <v>8200</v>
      </c>
      <c r="F26" s="54"/>
      <c r="G26" s="54">
        <v>6300</v>
      </c>
      <c r="H26" s="54"/>
      <c r="I26" s="54">
        <v>3300</v>
      </c>
      <c r="J26" s="54">
        <v>4900</v>
      </c>
      <c r="K26" s="55"/>
    </row>
    <row r="27" spans="2:11" x14ac:dyDescent="0.35">
      <c r="C27" t="s">
        <v>30</v>
      </c>
      <c r="D27" s="53"/>
      <c r="E27" s="54">
        <v>4800</v>
      </c>
      <c r="F27" s="54"/>
      <c r="G27" s="54"/>
      <c r="H27" s="54"/>
      <c r="I27" s="54">
        <v>4400</v>
      </c>
      <c r="J27" s="54">
        <v>5600</v>
      </c>
      <c r="K27" s="55">
        <v>3600</v>
      </c>
    </row>
    <row r="28" spans="2:11" x14ac:dyDescent="0.35">
      <c r="C28" t="s">
        <v>31</v>
      </c>
      <c r="D28" s="53"/>
      <c r="E28" s="54"/>
      <c r="F28" s="54">
        <v>8000</v>
      </c>
      <c r="G28" s="54">
        <v>5000</v>
      </c>
      <c r="H28" s="54">
        <v>6800</v>
      </c>
      <c r="I28" s="54"/>
      <c r="J28" s="54">
        <v>6700</v>
      </c>
      <c r="K28" s="55">
        <v>4200</v>
      </c>
    </row>
    <row r="29" spans="2:11" x14ac:dyDescent="0.35">
      <c r="C29" t="s">
        <v>32</v>
      </c>
      <c r="D29" s="53">
        <v>7200</v>
      </c>
      <c r="E29" s="54">
        <v>6400</v>
      </c>
      <c r="F29" s="54"/>
      <c r="G29" s="54">
        <v>3900</v>
      </c>
      <c r="H29" s="54">
        <v>6400</v>
      </c>
      <c r="I29" s="54">
        <v>2800</v>
      </c>
      <c r="J29" s="54"/>
      <c r="K29" s="55">
        <v>3000</v>
      </c>
    </row>
    <row r="30" spans="2:11" ht="15" thickBot="1" x14ac:dyDescent="0.4">
      <c r="C30" t="s">
        <v>33</v>
      </c>
      <c r="D30" s="56">
        <v>7000</v>
      </c>
      <c r="E30" s="57">
        <v>5800</v>
      </c>
      <c r="F30" s="57">
        <v>7500</v>
      </c>
      <c r="G30" s="57">
        <v>4500</v>
      </c>
      <c r="H30" s="57">
        <v>5600</v>
      </c>
      <c r="I30" s="57"/>
      <c r="J30" s="57">
        <v>6000</v>
      </c>
      <c r="K30" s="58">
        <v>4200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46"/>
  <sheetViews>
    <sheetView tabSelected="1" workbookViewId="0">
      <selection activeCell="C6" sqref="C6"/>
    </sheetView>
  </sheetViews>
  <sheetFormatPr defaultRowHeight="14.5" x14ac:dyDescent="0.35"/>
  <cols>
    <col min="1" max="1" width="22.81640625" style="4" customWidth="1"/>
    <col min="2" max="2" width="14.453125" style="4" customWidth="1"/>
    <col min="3" max="3" width="12.453125" style="4" customWidth="1"/>
    <col min="4" max="4" width="12.54296875" style="4" bestFit="1" customWidth="1"/>
    <col min="5" max="6" width="9.1796875" style="4"/>
    <col min="7" max="7" width="12.54296875" style="4" customWidth="1"/>
    <col min="8" max="8" width="10.54296875" style="4" customWidth="1"/>
    <col min="9" max="9" width="12.7265625" style="4" customWidth="1"/>
    <col min="10" max="256" width="9.1796875" style="4"/>
    <col min="257" max="257" width="12.54296875" style="4" customWidth="1"/>
    <col min="258" max="258" width="14.453125" style="4" customWidth="1"/>
    <col min="259" max="262" width="9.1796875" style="4"/>
    <col min="263" max="263" width="12.54296875" style="4" customWidth="1"/>
    <col min="264" max="264" width="10.54296875" style="4" customWidth="1"/>
    <col min="265" max="265" width="12.7265625" style="4" customWidth="1"/>
    <col min="266" max="512" width="9.1796875" style="4"/>
    <col min="513" max="513" width="12.54296875" style="4" customWidth="1"/>
    <col min="514" max="514" width="14.453125" style="4" customWidth="1"/>
    <col min="515" max="518" width="9.1796875" style="4"/>
    <col min="519" max="519" width="12.54296875" style="4" customWidth="1"/>
    <col min="520" max="520" width="10.54296875" style="4" customWidth="1"/>
    <col min="521" max="521" width="12.7265625" style="4" customWidth="1"/>
    <col min="522" max="768" width="9.1796875" style="4"/>
    <col min="769" max="769" width="12.54296875" style="4" customWidth="1"/>
    <col min="770" max="770" width="14.453125" style="4" customWidth="1"/>
    <col min="771" max="774" width="9.1796875" style="4"/>
    <col min="775" max="775" width="12.54296875" style="4" customWidth="1"/>
    <col min="776" max="776" width="10.54296875" style="4" customWidth="1"/>
    <col min="777" max="777" width="12.7265625" style="4" customWidth="1"/>
    <col min="778" max="1024" width="9.1796875" style="4"/>
    <col min="1025" max="1025" width="12.54296875" style="4" customWidth="1"/>
    <col min="1026" max="1026" width="14.453125" style="4" customWidth="1"/>
    <col min="1027" max="1030" width="9.1796875" style="4"/>
    <col min="1031" max="1031" width="12.54296875" style="4" customWidth="1"/>
    <col min="1032" max="1032" width="10.54296875" style="4" customWidth="1"/>
    <col min="1033" max="1033" width="12.7265625" style="4" customWidth="1"/>
    <col min="1034" max="1280" width="9.1796875" style="4"/>
    <col min="1281" max="1281" width="12.54296875" style="4" customWidth="1"/>
    <col min="1282" max="1282" width="14.453125" style="4" customWidth="1"/>
    <col min="1283" max="1286" width="9.1796875" style="4"/>
    <col min="1287" max="1287" width="12.54296875" style="4" customWidth="1"/>
    <col min="1288" max="1288" width="10.54296875" style="4" customWidth="1"/>
    <col min="1289" max="1289" width="12.7265625" style="4" customWidth="1"/>
    <col min="1290" max="1536" width="9.1796875" style="4"/>
    <col min="1537" max="1537" width="12.54296875" style="4" customWidth="1"/>
    <col min="1538" max="1538" width="14.453125" style="4" customWidth="1"/>
    <col min="1539" max="1542" width="9.1796875" style="4"/>
    <col min="1543" max="1543" width="12.54296875" style="4" customWidth="1"/>
    <col min="1544" max="1544" width="10.54296875" style="4" customWidth="1"/>
    <col min="1545" max="1545" width="12.7265625" style="4" customWidth="1"/>
    <col min="1546" max="1792" width="9.1796875" style="4"/>
    <col min="1793" max="1793" width="12.54296875" style="4" customWidth="1"/>
    <col min="1794" max="1794" width="14.453125" style="4" customWidth="1"/>
    <col min="1795" max="1798" width="9.1796875" style="4"/>
    <col min="1799" max="1799" width="12.54296875" style="4" customWidth="1"/>
    <col min="1800" max="1800" width="10.54296875" style="4" customWidth="1"/>
    <col min="1801" max="1801" width="12.7265625" style="4" customWidth="1"/>
    <col min="1802" max="2048" width="9.1796875" style="4"/>
    <col min="2049" max="2049" width="12.54296875" style="4" customWidth="1"/>
    <col min="2050" max="2050" width="14.453125" style="4" customWidth="1"/>
    <col min="2051" max="2054" width="9.1796875" style="4"/>
    <col min="2055" max="2055" width="12.54296875" style="4" customWidth="1"/>
    <col min="2056" max="2056" width="10.54296875" style="4" customWidth="1"/>
    <col min="2057" max="2057" width="12.7265625" style="4" customWidth="1"/>
    <col min="2058" max="2304" width="9.1796875" style="4"/>
    <col min="2305" max="2305" width="12.54296875" style="4" customWidth="1"/>
    <col min="2306" max="2306" width="14.453125" style="4" customWidth="1"/>
    <col min="2307" max="2310" width="9.1796875" style="4"/>
    <col min="2311" max="2311" width="12.54296875" style="4" customWidth="1"/>
    <col min="2312" max="2312" width="10.54296875" style="4" customWidth="1"/>
    <col min="2313" max="2313" width="12.7265625" style="4" customWidth="1"/>
    <col min="2314" max="2560" width="9.1796875" style="4"/>
    <col min="2561" max="2561" width="12.54296875" style="4" customWidth="1"/>
    <col min="2562" max="2562" width="14.453125" style="4" customWidth="1"/>
    <col min="2563" max="2566" width="9.1796875" style="4"/>
    <col min="2567" max="2567" width="12.54296875" style="4" customWidth="1"/>
    <col min="2568" max="2568" width="10.54296875" style="4" customWidth="1"/>
    <col min="2569" max="2569" width="12.7265625" style="4" customWidth="1"/>
    <col min="2570" max="2816" width="9.1796875" style="4"/>
    <col min="2817" max="2817" width="12.54296875" style="4" customWidth="1"/>
    <col min="2818" max="2818" width="14.453125" style="4" customWidth="1"/>
    <col min="2819" max="2822" width="9.1796875" style="4"/>
    <col min="2823" max="2823" width="12.54296875" style="4" customWidth="1"/>
    <col min="2824" max="2824" width="10.54296875" style="4" customWidth="1"/>
    <col min="2825" max="2825" width="12.7265625" style="4" customWidth="1"/>
    <col min="2826" max="3072" width="9.1796875" style="4"/>
    <col min="3073" max="3073" width="12.54296875" style="4" customWidth="1"/>
    <col min="3074" max="3074" width="14.453125" style="4" customWidth="1"/>
    <col min="3075" max="3078" width="9.1796875" style="4"/>
    <col min="3079" max="3079" width="12.54296875" style="4" customWidth="1"/>
    <col min="3080" max="3080" width="10.54296875" style="4" customWidth="1"/>
    <col min="3081" max="3081" width="12.7265625" style="4" customWidth="1"/>
    <col min="3082" max="3328" width="9.1796875" style="4"/>
    <col min="3329" max="3329" width="12.54296875" style="4" customWidth="1"/>
    <col min="3330" max="3330" width="14.453125" style="4" customWidth="1"/>
    <col min="3331" max="3334" width="9.1796875" style="4"/>
    <col min="3335" max="3335" width="12.54296875" style="4" customWidth="1"/>
    <col min="3336" max="3336" width="10.54296875" style="4" customWidth="1"/>
    <col min="3337" max="3337" width="12.7265625" style="4" customWidth="1"/>
    <col min="3338" max="3584" width="9.1796875" style="4"/>
    <col min="3585" max="3585" width="12.54296875" style="4" customWidth="1"/>
    <col min="3586" max="3586" width="14.453125" style="4" customWidth="1"/>
    <col min="3587" max="3590" width="9.1796875" style="4"/>
    <col min="3591" max="3591" width="12.54296875" style="4" customWidth="1"/>
    <col min="3592" max="3592" width="10.54296875" style="4" customWidth="1"/>
    <col min="3593" max="3593" width="12.7265625" style="4" customWidth="1"/>
    <col min="3594" max="3840" width="9.1796875" style="4"/>
    <col min="3841" max="3841" width="12.54296875" style="4" customWidth="1"/>
    <col min="3842" max="3842" width="14.453125" style="4" customWidth="1"/>
    <col min="3843" max="3846" width="9.1796875" style="4"/>
    <col min="3847" max="3847" width="12.54296875" style="4" customWidth="1"/>
    <col min="3848" max="3848" width="10.54296875" style="4" customWidth="1"/>
    <col min="3849" max="3849" width="12.7265625" style="4" customWidth="1"/>
    <col min="3850" max="4096" width="9.1796875" style="4"/>
    <col min="4097" max="4097" width="12.54296875" style="4" customWidth="1"/>
    <col min="4098" max="4098" width="14.453125" style="4" customWidth="1"/>
    <col min="4099" max="4102" width="9.1796875" style="4"/>
    <col min="4103" max="4103" width="12.54296875" style="4" customWidth="1"/>
    <col min="4104" max="4104" width="10.54296875" style="4" customWidth="1"/>
    <col min="4105" max="4105" width="12.7265625" style="4" customWidth="1"/>
    <col min="4106" max="4352" width="9.1796875" style="4"/>
    <col min="4353" max="4353" width="12.54296875" style="4" customWidth="1"/>
    <col min="4354" max="4354" width="14.453125" style="4" customWidth="1"/>
    <col min="4355" max="4358" width="9.1796875" style="4"/>
    <col min="4359" max="4359" width="12.54296875" style="4" customWidth="1"/>
    <col min="4360" max="4360" width="10.54296875" style="4" customWidth="1"/>
    <col min="4361" max="4361" width="12.7265625" style="4" customWidth="1"/>
    <col min="4362" max="4608" width="9.1796875" style="4"/>
    <col min="4609" max="4609" width="12.54296875" style="4" customWidth="1"/>
    <col min="4610" max="4610" width="14.453125" style="4" customWidth="1"/>
    <col min="4611" max="4614" width="9.1796875" style="4"/>
    <col min="4615" max="4615" width="12.54296875" style="4" customWidth="1"/>
    <col min="4616" max="4616" width="10.54296875" style="4" customWidth="1"/>
    <col min="4617" max="4617" width="12.7265625" style="4" customWidth="1"/>
    <col min="4618" max="4864" width="9.1796875" style="4"/>
    <col min="4865" max="4865" width="12.54296875" style="4" customWidth="1"/>
    <col min="4866" max="4866" width="14.453125" style="4" customWidth="1"/>
    <col min="4867" max="4870" width="9.1796875" style="4"/>
    <col min="4871" max="4871" width="12.54296875" style="4" customWidth="1"/>
    <col min="4872" max="4872" width="10.54296875" style="4" customWidth="1"/>
    <col min="4873" max="4873" width="12.7265625" style="4" customWidth="1"/>
    <col min="4874" max="5120" width="9.1796875" style="4"/>
    <col min="5121" max="5121" width="12.54296875" style="4" customWidth="1"/>
    <col min="5122" max="5122" width="14.453125" style="4" customWidth="1"/>
    <col min="5123" max="5126" width="9.1796875" style="4"/>
    <col min="5127" max="5127" width="12.54296875" style="4" customWidth="1"/>
    <col min="5128" max="5128" width="10.54296875" style="4" customWidth="1"/>
    <col min="5129" max="5129" width="12.7265625" style="4" customWidth="1"/>
    <col min="5130" max="5376" width="9.1796875" style="4"/>
    <col min="5377" max="5377" width="12.54296875" style="4" customWidth="1"/>
    <col min="5378" max="5378" width="14.453125" style="4" customWidth="1"/>
    <col min="5379" max="5382" width="9.1796875" style="4"/>
    <col min="5383" max="5383" width="12.54296875" style="4" customWidth="1"/>
    <col min="5384" max="5384" width="10.54296875" style="4" customWidth="1"/>
    <col min="5385" max="5385" width="12.7265625" style="4" customWidth="1"/>
    <col min="5386" max="5632" width="9.1796875" style="4"/>
    <col min="5633" max="5633" width="12.54296875" style="4" customWidth="1"/>
    <col min="5634" max="5634" width="14.453125" style="4" customWidth="1"/>
    <col min="5635" max="5638" width="9.1796875" style="4"/>
    <col min="5639" max="5639" width="12.54296875" style="4" customWidth="1"/>
    <col min="5640" max="5640" width="10.54296875" style="4" customWidth="1"/>
    <col min="5641" max="5641" width="12.7265625" style="4" customWidth="1"/>
    <col min="5642" max="5888" width="9.1796875" style="4"/>
    <col min="5889" max="5889" width="12.54296875" style="4" customWidth="1"/>
    <col min="5890" max="5890" width="14.453125" style="4" customWidth="1"/>
    <col min="5891" max="5894" width="9.1796875" style="4"/>
    <col min="5895" max="5895" width="12.54296875" style="4" customWidth="1"/>
    <col min="5896" max="5896" width="10.54296875" style="4" customWidth="1"/>
    <col min="5897" max="5897" width="12.7265625" style="4" customWidth="1"/>
    <col min="5898" max="6144" width="9.1796875" style="4"/>
    <col min="6145" max="6145" width="12.54296875" style="4" customWidth="1"/>
    <col min="6146" max="6146" width="14.453125" style="4" customWidth="1"/>
    <col min="6147" max="6150" width="9.1796875" style="4"/>
    <col min="6151" max="6151" width="12.54296875" style="4" customWidth="1"/>
    <col min="6152" max="6152" width="10.54296875" style="4" customWidth="1"/>
    <col min="6153" max="6153" width="12.7265625" style="4" customWidth="1"/>
    <col min="6154" max="6400" width="9.1796875" style="4"/>
    <col min="6401" max="6401" width="12.54296875" style="4" customWidth="1"/>
    <col min="6402" max="6402" width="14.453125" style="4" customWidth="1"/>
    <col min="6403" max="6406" width="9.1796875" style="4"/>
    <col min="6407" max="6407" width="12.54296875" style="4" customWidth="1"/>
    <col min="6408" max="6408" width="10.54296875" style="4" customWidth="1"/>
    <col min="6409" max="6409" width="12.7265625" style="4" customWidth="1"/>
    <col min="6410" max="6656" width="9.1796875" style="4"/>
    <col min="6657" max="6657" width="12.54296875" style="4" customWidth="1"/>
    <col min="6658" max="6658" width="14.453125" style="4" customWidth="1"/>
    <col min="6659" max="6662" width="9.1796875" style="4"/>
    <col min="6663" max="6663" width="12.54296875" style="4" customWidth="1"/>
    <col min="6664" max="6664" width="10.54296875" style="4" customWidth="1"/>
    <col min="6665" max="6665" width="12.7265625" style="4" customWidth="1"/>
    <col min="6666" max="6912" width="9.1796875" style="4"/>
    <col min="6913" max="6913" width="12.54296875" style="4" customWidth="1"/>
    <col min="6914" max="6914" width="14.453125" style="4" customWidth="1"/>
    <col min="6915" max="6918" width="9.1796875" style="4"/>
    <col min="6919" max="6919" width="12.54296875" style="4" customWidth="1"/>
    <col min="6920" max="6920" width="10.54296875" style="4" customWidth="1"/>
    <col min="6921" max="6921" width="12.7265625" style="4" customWidth="1"/>
    <col min="6922" max="7168" width="9.1796875" style="4"/>
    <col min="7169" max="7169" width="12.54296875" style="4" customWidth="1"/>
    <col min="7170" max="7170" width="14.453125" style="4" customWidth="1"/>
    <col min="7171" max="7174" width="9.1796875" style="4"/>
    <col min="7175" max="7175" width="12.54296875" style="4" customWidth="1"/>
    <col min="7176" max="7176" width="10.54296875" style="4" customWidth="1"/>
    <col min="7177" max="7177" width="12.7265625" style="4" customWidth="1"/>
    <col min="7178" max="7424" width="9.1796875" style="4"/>
    <col min="7425" max="7425" width="12.54296875" style="4" customWidth="1"/>
    <col min="7426" max="7426" width="14.453125" style="4" customWidth="1"/>
    <col min="7427" max="7430" width="9.1796875" style="4"/>
    <col min="7431" max="7431" width="12.54296875" style="4" customWidth="1"/>
    <col min="7432" max="7432" width="10.54296875" style="4" customWidth="1"/>
    <col min="7433" max="7433" width="12.7265625" style="4" customWidth="1"/>
    <col min="7434" max="7680" width="9.1796875" style="4"/>
    <col min="7681" max="7681" width="12.54296875" style="4" customWidth="1"/>
    <col min="7682" max="7682" width="14.453125" style="4" customWidth="1"/>
    <col min="7683" max="7686" width="9.1796875" style="4"/>
    <col min="7687" max="7687" width="12.54296875" style="4" customWidth="1"/>
    <col min="7688" max="7688" width="10.54296875" style="4" customWidth="1"/>
    <col min="7689" max="7689" width="12.7265625" style="4" customWidth="1"/>
    <col min="7690" max="7936" width="9.1796875" style="4"/>
    <col min="7937" max="7937" width="12.54296875" style="4" customWidth="1"/>
    <col min="7938" max="7938" width="14.453125" style="4" customWidth="1"/>
    <col min="7939" max="7942" width="9.1796875" style="4"/>
    <col min="7943" max="7943" width="12.54296875" style="4" customWidth="1"/>
    <col min="7944" max="7944" width="10.54296875" style="4" customWidth="1"/>
    <col min="7945" max="7945" width="12.7265625" style="4" customWidth="1"/>
    <col min="7946" max="8192" width="9.1796875" style="4"/>
    <col min="8193" max="8193" width="12.54296875" style="4" customWidth="1"/>
    <col min="8194" max="8194" width="14.453125" style="4" customWidth="1"/>
    <col min="8195" max="8198" width="9.1796875" style="4"/>
    <col min="8199" max="8199" width="12.54296875" style="4" customWidth="1"/>
    <col min="8200" max="8200" width="10.54296875" style="4" customWidth="1"/>
    <col min="8201" max="8201" width="12.7265625" style="4" customWidth="1"/>
    <col min="8202" max="8448" width="9.1796875" style="4"/>
    <col min="8449" max="8449" width="12.54296875" style="4" customWidth="1"/>
    <col min="8450" max="8450" width="14.453125" style="4" customWidth="1"/>
    <col min="8451" max="8454" width="9.1796875" style="4"/>
    <col min="8455" max="8455" width="12.54296875" style="4" customWidth="1"/>
    <col min="8456" max="8456" width="10.54296875" style="4" customWidth="1"/>
    <col min="8457" max="8457" width="12.7265625" style="4" customWidth="1"/>
    <col min="8458" max="8704" width="9.1796875" style="4"/>
    <col min="8705" max="8705" width="12.54296875" style="4" customWidth="1"/>
    <col min="8706" max="8706" width="14.453125" style="4" customWidth="1"/>
    <col min="8707" max="8710" width="9.1796875" style="4"/>
    <col min="8711" max="8711" width="12.54296875" style="4" customWidth="1"/>
    <col min="8712" max="8712" width="10.54296875" style="4" customWidth="1"/>
    <col min="8713" max="8713" width="12.7265625" style="4" customWidth="1"/>
    <col min="8714" max="8960" width="9.1796875" style="4"/>
    <col min="8961" max="8961" width="12.54296875" style="4" customWidth="1"/>
    <col min="8962" max="8962" width="14.453125" style="4" customWidth="1"/>
    <col min="8963" max="8966" width="9.1796875" style="4"/>
    <col min="8967" max="8967" width="12.54296875" style="4" customWidth="1"/>
    <col min="8968" max="8968" width="10.54296875" style="4" customWidth="1"/>
    <col min="8969" max="8969" width="12.7265625" style="4" customWidth="1"/>
    <col min="8970" max="9216" width="9.1796875" style="4"/>
    <col min="9217" max="9217" width="12.54296875" style="4" customWidth="1"/>
    <col min="9218" max="9218" width="14.453125" style="4" customWidth="1"/>
    <col min="9219" max="9222" width="9.1796875" style="4"/>
    <col min="9223" max="9223" width="12.54296875" style="4" customWidth="1"/>
    <col min="9224" max="9224" width="10.54296875" style="4" customWidth="1"/>
    <col min="9225" max="9225" width="12.7265625" style="4" customWidth="1"/>
    <col min="9226" max="9472" width="9.1796875" style="4"/>
    <col min="9473" max="9473" width="12.54296875" style="4" customWidth="1"/>
    <col min="9474" max="9474" width="14.453125" style="4" customWidth="1"/>
    <col min="9475" max="9478" width="9.1796875" style="4"/>
    <col min="9479" max="9479" width="12.54296875" style="4" customWidth="1"/>
    <col min="9480" max="9480" width="10.54296875" style="4" customWidth="1"/>
    <col min="9481" max="9481" width="12.7265625" style="4" customWidth="1"/>
    <col min="9482" max="9728" width="9.1796875" style="4"/>
    <col min="9729" max="9729" width="12.54296875" style="4" customWidth="1"/>
    <col min="9730" max="9730" width="14.453125" style="4" customWidth="1"/>
    <col min="9731" max="9734" width="9.1796875" style="4"/>
    <col min="9735" max="9735" width="12.54296875" style="4" customWidth="1"/>
    <col min="9736" max="9736" width="10.54296875" style="4" customWidth="1"/>
    <col min="9737" max="9737" width="12.7265625" style="4" customWidth="1"/>
    <col min="9738" max="9984" width="9.1796875" style="4"/>
    <col min="9985" max="9985" width="12.54296875" style="4" customWidth="1"/>
    <col min="9986" max="9986" width="14.453125" style="4" customWidth="1"/>
    <col min="9987" max="9990" width="9.1796875" style="4"/>
    <col min="9991" max="9991" width="12.54296875" style="4" customWidth="1"/>
    <col min="9992" max="9992" width="10.54296875" style="4" customWidth="1"/>
    <col min="9993" max="9993" width="12.7265625" style="4" customWidth="1"/>
    <col min="9994" max="10240" width="9.1796875" style="4"/>
    <col min="10241" max="10241" width="12.54296875" style="4" customWidth="1"/>
    <col min="10242" max="10242" width="14.453125" style="4" customWidth="1"/>
    <col min="10243" max="10246" width="9.1796875" style="4"/>
    <col min="10247" max="10247" width="12.54296875" style="4" customWidth="1"/>
    <col min="10248" max="10248" width="10.54296875" style="4" customWidth="1"/>
    <col min="10249" max="10249" width="12.7265625" style="4" customWidth="1"/>
    <col min="10250" max="10496" width="9.1796875" style="4"/>
    <col min="10497" max="10497" width="12.54296875" style="4" customWidth="1"/>
    <col min="10498" max="10498" width="14.453125" style="4" customWidth="1"/>
    <col min="10499" max="10502" width="9.1796875" style="4"/>
    <col min="10503" max="10503" width="12.54296875" style="4" customWidth="1"/>
    <col min="10504" max="10504" width="10.54296875" style="4" customWidth="1"/>
    <col min="10505" max="10505" width="12.7265625" style="4" customWidth="1"/>
    <col min="10506" max="10752" width="9.1796875" style="4"/>
    <col min="10753" max="10753" width="12.54296875" style="4" customWidth="1"/>
    <col min="10754" max="10754" width="14.453125" style="4" customWidth="1"/>
    <col min="10755" max="10758" width="9.1796875" style="4"/>
    <col min="10759" max="10759" width="12.54296875" style="4" customWidth="1"/>
    <col min="10760" max="10760" width="10.54296875" style="4" customWidth="1"/>
    <col min="10761" max="10761" width="12.7265625" style="4" customWidth="1"/>
    <col min="10762" max="11008" width="9.1796875" style="4"/>
    <col min="11009" max="11009" width="12.54296875" style="4" customWidth="1"/>
    <col min="11010" max="11010" width="14.453125" style="4" customWidth="1"/>
    <col min="11011" max="11014" width="9.1796875" style="4"/>
    <col min="11015" max="11015" width="12.54296875" style="4" customWidth="1"/>
    <col min="11016" max="11016" width="10.54296875" style="4" customWidth="1"/>
    <col min="11017" max="11017" width="12.7265625" style="4" customWidth="1"/>
    <col min="11018" max="11264" width="9.1796875" style="4"/>
    <col min="11265" max="11265" width="12.54296875" style="4" customWidth="1"/>
    <col min="11266" max="11266" width="14.453125" style="4" customWidth="1"/>
    <col min="11267" max="11270" width="9.1796875" style="4"/>
    <col min="11271" max="11271" width="12.54296875" style="4" customWidth="1"/>
    <col min="11272" max="11272" width="10.54296875" style="4" customWidth="1"/>
    <col min="11273" max="11273" width="12.7265625" style="4" customWidth="1"/>
    <col min="11274" max="11520" width="9.1796875" style="4"/>
    <col min="11521" max="11521" width="12.54296875" style="4" customWidth="1"/>
    <col min="11522" max="11522" width="14.453125" style="4" customWidth="1"/>
    <col min="11523" max="11526" width="9.1796875" style="4"/>
    <col min="11527" max="11527" width="12.54296875" style="4" customWidth="1"/>
    <col min="11528" max="11528" width="10.54296875" style="4" customWidth="1"/>
    <col min="11529" max="11529" width="12.7265625" style="4" customWidth="1"/>
    <col min="11530" max="11776" width="9.1796875" style="4"/>
    <col min="11777" max="11777" width="12.54296875" style="4" customWidth="1"/>
    <col min="11778" max="11778" width="14.453125" style="4" customWidth="1"/>
    <col min="11779" max="11782" width="9.1796875" style="4"/>
    <col min="11783" max="11783" width="12.54296875" style="4" customWidth="1"/>
    <col min="11784" max="11784" width="10.54296875" style="4" customWidth="1"/>
    <col min="11785" max="11785" width="12.7265625" style="4" customWidth="1"/>
    <col min="11786" max="12032" width="9.1796875" style="4"/>
    <col min="12033" max="12033" width="12.54296875" style="4" customWidth="1"/>
    <col min="12034" max="12034" width="14.453125" style="4" customWidth="1"/>
    <col min="12035" max="12038" width="9.1796875" style="4"/>
    <col min="12039" max="12039" width="12.54296875" style="4" customWidth="1"/>
    <col min="12040" max="12040" width="10.54296875" style="4" customWidth="1"/>
    <col min="12041" max="12041" width="12.7265625" style="4" customWidth="1"/>
    <col min="12042" max="12288" width="9.1796875" style="4"/>
    <col min="12289" max="12289" width="12.54296875" style="4" customWidth="1"/>
    <col min="12290" max="12290" width="14.453125" style="4" customWidth="1"/>
    <col min="12291" max="12294" width="9.1796875" style="4"/>
    <col min="12295" max="12295" width="12.54296875" style="4" customWidth="1"/>
    <col min="12296" max="12296" width="10.54296875" style="4" customWidth="1"/>
    <col min="12297" max="12297" width="12.7265625" style="4" customWidth="1"/>
    <col min="12298" max="12544" width="9.1796875" style="4"/>
    <col min="12545" max="12545" width="12.54296875" style="4" customWidth="1"/>
    <col min="12546" max="12546" width="14.453125" style="4" customWidth="1"/>
    <col min="12547" max="12550" width="9.1796875" style="4"/>
    <col min="12551" max="12551" width="12.54296875" style="4" customWidth="1"/>
    <col min="12552" max="12552" width="10.54296875" style="4" customWidth="1"/>
    <col min="12553" max="12553" width="12.7265625" style="4" customWidth="1"/>
    <col min="12554" max="12800" width="9.1796875" style="4"/>
    <col min="12801" max="12801" width="12.54296875" style="4" customWidth="1"/>
    <col min="12802" max="12802" width="14.453125" style="4" customWidth="1"/>
    <col min="12803" max="12806" width="9.1796875" style="4"/>
    <col min="12807" max="12807" width="12.54296875" style="4" customWidth="1"/>
    <col min="12808" max="12808" width="10.54296875" style="4" customWidth="1"/>
    <col min="12809" max="12809" width="12.7265625" style="4" customWidth="1"/>
    <col min="12810" max="13056" width="9.1796875" style="4"/>
    <col min="13057" max="13057" width="12.54296875" style="4" customWidth="1"/>
    <col min="13058" max="13058" width="14.453125" style="4" customWidth="1"/>
    <col min="13059" max="13062" width="9.1796875" style="4"/>
    <col min="13063" max="13063" width="12.54296875" style="4" customWidth="1"/>
    <col min="13064" max="13064" width="10.54296875" style="4" customWidth="1"/>
    <col min="13065" max="13065" width="12.7265625" style="4" customWidth="1"/>
    <col min="13066" max="13312" width="9.1796875" style="4"/>
    <col min="13313" max="13313" width="12.54296875" style="4" customWidth="1"/>
    <col min="13314" max="13314" width="14.453125" style="4" customWidth="1"/>
    <col min="13315" max="13318" width="9.1796875" style="4"/>
    <col min="13319" max="13319" width="12.54296875" style="4" customWidth="1"/>
    <col min="13320" max="13320" width="10.54296875" style="4" customWidth="1"/>
    <col min="13321" max="13321" width="12.7265625" style="4" customWidth="1"/>
    <col min="13322" max="13568" width="9.1796875" style="4"/>
    <col min="13569" max="13569" width="12.54296875" style="4" customWidth="1"/>
    <col min="13570" max="13570" width="14.453125" style="4" customWidth="1"/>
    <col min="13571" max="13574" width="9.1796875" style="4"/>
    <col min="13575" max="13575" width="12.54296875" style="4" customWidth="1"/>
    <col min="13576" max="13576" width="10.54296875" style="4" customWidth="1"/>
    <col min="13577" max="13577" width="12.7265625" style="4" customWidth="1"/>
    <col min="13578" max="13824" width="9.1796875" style="4"/>
    <col min="13825" max="13825" width="12.54296875" style="4" customWidth="1"/>
    <col min="13826" max="13826" width="14.453125" style="4" customWidth="1"/>
    <col min="13827" max="13830" width="9.1796875" style="4"/>
    <col min="13831" max="13831" width="12.54296875" style="4" customWidth="1"/>
    <col min="13832" max="13832" width="10.54296875" style="4" customWidth="1"/>
    <col min="13833" max="13833" width="12.7265625" style="4" customWidth="1"/>
    <col min="13834" max="14080" width="9.1796875" style="4"/>
    <col min="14081" max="14081" width="12.54296875" style="4" customWidth="1"/>
    <col min="14082" max="14082" width="14.453125" style="4" customWidth="1"/>
    <col min="14083" max="14086" width="9.1796875" style="4"/>
    <col min="14087" max="14087" width="12.54296875" style="4" customWidth="1"/>
    <col min="14088" max="14088" width="10.54296875" style="4" customWidth="1"/>
    <col min="14089" max="14089" width="12.7265625" style="4" customWidth="1"/>
    <col min="14090" max="14336" width="9.1796875" style="4"/>
    <col min="14337" max="14337" width="12.54296875" style="4" customWidth="1"/>
    <col min="14338" max="14338" width="14.453125" style="4" customWidth="1"/>
    <col min="14339" max="14342" width="9.1796875" style="4"/>
    <col min="14343" max="14343" width="12.54296875" style="4" customWidth="1"/>
    <col min="14344" max="14344" width="10.54296875" style="4" customWidth="1"/>
    <col min="14345" max="14345" width="12.7265625" style="4" customWidth="1"/>
    <col min="14346" max="14592" width="9.1796875" style="4"/>
    <col min="14593" max="14593" width="12.54296875" style="4" customWidth="1"/>
    <col min="14594" max="14594" width="14.453125" style="4" customWidth="1"/>
    <col min="14595" max="14598" width="9.1796875" style="4"/>
    <col min="14599" max="14599" width="12.54296875" style="4" customWidth="1"/>
    <col min="14600" max="14600" width="10.54296875" style="4" customWidth="1"/>
    <col min="14601" max="14601" width="12.7265625" style="4" customWidth="1"/>
    <col min="14602" max="14848" width="9.1796875" style="4"/>
    <col min="14849" max="14849" width="12.54296875" style="4" customWidth="1"/>
    <col min="14850" max="14850" width="14.453125" style="4" customWidth="1"/>
    <col min="14851" max="14854" width="9.1796875" style="4"/>
    <col min="14855" max="14855" width="12.54296875" style="4" customWidth="1"/>
    <col min="14856" max="14856" width="10.54296875" style="4" customWidth="1"/>
    <col min="14857" max="14857" width="12.7265625" style="4" customWidth="1"/>
    <col min="14858" max="15104" width="9.1796875" style="4"/>
    <col min="15105" max="15105" width="12.54296875" style="4" customWidth="1"/>
    <col min="15106" max="15106" width="14.453125" style="4" customWidth="1"/>
    <col min="15107" max="15110" width="9.1796875" style="4"/>
    <col min="15111" max="15111" width="12.54296875" style="4" customWidth="1"/>
    <col min="15112" max="15112" width="10.54296875" style="4" customWidth="1"/>
    <col min="15113" max="15113" width="12.7265625" style="4" customWidth="1"/>
    <col min="15114" max="15360" width="9.1796875" style="4"/>
    <col min="15361" max="15361" width="12.54296875" style="4" customWidth="1"/>
    <col min="15362" max="15362" width="14.453125" style="4" customWidth="1"/>
    <col min="15363" max="15366" width="9.1796875" style="4"/>
    <col min="15367" max="15367" width="12.54296875" style="4" customWidth="1"/>
    <col min="15368" max="15368" width="10.54296875" style="4" customWidth="1"/>
    <col min="15369" max="15369" width="12.7265625" style="4" customWidth="1"/>
    <col min="15370" max="15616" width="9.1796875" style="4"/>
    <col min="15617" max="15617" width="12.54296875" style="4" customWidth="1"/>
    <col min="15618" max="15618" width="14.453125" style="4" customWidth="1"/>
    <col min="15619" max="15622" width="9.1796875" style="4"/>
    <col min="15623" max="15623" width="12.54296875" style="4" customWidth="1"/>
    <col min="15624" max="15624" width="10.54296875" style="4" customWidth="1"/>
    <col min="15625" max="15625" width="12.7265625" style="4" customWidth="1"/>
    <col min="15626" max="15872" width="9.1796875" style="4"/>
    <col min="15873" max="15873" width="12.54296875" style="4" customWidth="1"/>
    <col min="15874" max="15874" width="14.453125" style="4" customWidth="1"/>
    <col min="15875" max="15878" width="9.1796875" style="4"/>
    <col min="15879" max="15879" width="12.54296875" style="4" customWidth="1"/>
    <col min="15880" max="15880" width="10.54296875" style="4" customWidth="1"/>
    <col min="15881" max="15881" width="12.7265625" style="4" customWidth="1"/>
    <col min="15882" max="16128" width="9.1796875" style="4"/>
    <col min="16129" max="16129" width="12.54296875" style="4" customWidth="1"/>
    <col min="16130" max="16130" width="14.453125" style="4" customWidth="1"/>
    <col min="16131" max="16134" width="9.1796875" style="4"/>
    <col min="16135" max="16135" width="12.54296875" style="4" customWidth="1"/>
    <col min="16136" max="16136" width="10.54296875" style="4" customWidth="1"/>
    <col min="16137" max="16137" width="12.7265625" style="4" customWidth="1"/>
    <col min="16138" max="16384" width="9.1796875" style="4"/>
  </cols>
  <sheetData>
    <row r="1" spans="1:14" x14ac:dyDescent="0.35">
      <c r="A1" s="3" t="s">
        <v>35</v>
      </c>
      <c r="J1" s="5"/>
      <c r="K1" s="6"/>
    </row>
    <row r="2" spans="1:14" x14ac:dyDescent="0.35">
      <c r="J2" s="5"/>
      <c r="K2" s="6"/>
    </row>
    <row r="3" spans="1:14" x14ac:dyDescent="0.35">
      <c r="A3" s="3" t="s">
        <v>0</v>
      </c>
      <c r="I3" s="3"/>
      <c r="J3" s="6"/>
      <c r="K3" s="6"/>
    </row>
    <row r="4" spans="1:14" x14ac:dyDescent="0.35">
      <c r="C4" s="7" t="s">
        <v>1</v>
      </c>
      <c r="D4" s="8"/>
      <c r="E4" s="8"/>
      <c r="F4" s="8"/>
      <c r="I4" s="6"/>
      <c r="J4" s="6"/>
      <c r="K4" s="6"/>
    </row>
    <row r="5" spans="1:14" ht="16" thickBot="1" x14ac:dyDescent="0.4">
      <c r="B5" s="1"/>
      <c r="C5" s="35" t="s">
        <v>20</v>
      </c>
      <c r="D5" s="35" t="s">
        <v>21</v>
      </c>
      <c r="E5" s="35" t="s">
        <v>22</v>
      </c>
      <c r="F5" s="35" t="s">
        <v>23</v>
      </c>
      <c r="G5" s="35" t="s">
        <v>24</v>
      </c>
      <c r="H5" s="35" t="s">
        <v>25</v>
      </c>
      <c r="I5" s="35" t="s">
        <v>26</v>
      </c>
      <c r="J5" s="35" t="s">
        <v>27</v>
      </c>
      <c r="K5" s="6"/>
      <c r="N5" s="9"/>
    </row>
    <row r="6" spans="1:14" ht="15.5" x14ac:dyDescent="0.35">
      <c r="A6" s="4" t="s">
        <v>2</v>
      </c>
      <c r="B6" s="35" t="s">
        <v>28</v>
      </c>
      <c r="C6" s="37"/>
      <c r="D6" s="60">
        <v>8200</v>
      </c>
      <c r="E6" s="60">
        <v>7800</v>
      </c>
      <c r="F6" s="38">
        <v>5400</v>
      </c>
      <c r="G6" s="38"/>
      <c r="H6" s="38">
        <v>3900</v>
      </c>
      <c r="I6" s="38"/>
      <c r="J6" s="39"/>
      <c r="K6" s="6"/>
      <c r="N6" s="1"/>
    </row>
    <row r="7" spans="1:14" ht="15.5" x14ac:dyDescent="0.35">
      <c r="B7" s="35" t="s">
        <v>29</v>
      </c>
      <c r="C7" s="40">
        <v>7800</v>
      </c>
      <c r="D7" s="41">
        <v>8200</v>
      </c>
      <c r="E7" s="41"/>
      <c r="F7" s="41">
        <v>6300</v>
      </c>
      <c r="G7" s="41"/>
      <c r="H7" s="61">
        <v>3300</v>
      </c>
      <c r="I7" s="41">
        <v>4900</v>
      </c>
      <c r="J7" s="42"/>
      <c r="N7" s="1"/>
    </row>
    <row r="8" spans="1:14" ht="15.5" x14ac:dyDescent="0.35">
      <c r="B8" s="35" t="s">
        <v>30</v>
      </c>
      <c r="C8" s="40"/>
      <c r="D8" s="41">
        <v>4800</v>
      </c>
      <c r="E8" s="41"/>
      <c r="F8" s="41"/>
      <c r="G8" s="41"/>
      <c r="H8" s="41">
        <v>4400</v>
      </c>
      <c r="I8" s="61">
        <v>5600</v>
      </c>
      <c r="J8" s="42">
        <v>3600</v>
      </c>
      <c r="N8" s="1"/>
    </row>
    <row r="9" spans="1:14" ht="15.5" x14ac:dyDescent="0.35">
      <c r="B9" s="35" t="s">
        <v>31</v>
      </c>
      <c r="C9" s="40"/>
      <c r="D9" s="41"/>
      <c r="E9" s="41">
        <v>8000</v>
      </c>
      <c r="F9" s="41">
        <v>5000</v>
      </c>
      <c r="G9" s="41">
        <v>6800</v>
      </c>
      <c r="H9" s="41"/>
      <c r="I9" s="41">
        <v>6700</v>
      </c>
      <c r="J9" s="42">
        <v>4200</v>
      </c>
    </row>
    <row r="10" spans="1:14" ht="15.5" x14ac:dyDescent="0.35">
      <c r="B10" s="35" t="s">
        <v>32</v>
      </c>
      <c r="C10" s="40">
        <v>7200</v>
      </c>
      <c r="D10" s="41">
        <v>6400</v>
      </c>
      <c r="E10" s="41"/>
      <c r="F10" s="61">
        <v>3900</v>
      </c>
      <c r="G10" s="41">
        <v>6400</v>
      </c>
      <c r="H10" s="41">
        <v>2800</v>
      </c>
      <c r="I10" s="41"/>
      <c r="J10" s="62">
        <v>3000</v>
      </c>
    </row>
    <row r="11" spans="1:14" ht="16" thickBot="1" x14ac:dyDescent="0.4">
      <c r="B11" s="35" t="s">
        <v>33</v>
      </c>
      <c r="C11" s="63">
        <v>7000</v>
      </c>
      <c r="D11" s="43">
        <v>5800</v>
      </c>
      <c r="E11" s="43">
        <v>7500</v>
      </c>
      <c r="F11" s="43">
        <v>4500</v>
      </c>
      <c r="G11" s="64">
        <v>5600</v>
      </c>
      <c r="H11" s="43"/>
      <c r="I11" s="43">
        <v>6000</v>
      </c>
      <c r="J11" s="44">
        <v>4200</v>
      </c>
    </row>
    <row r="12" spans="1:14" ht="15.5" x14ac:dyDescent="0.35">
      <c r="B12" s="36"/>
      <c r="G12" s="1"/>
      <c r="H12" s="1"/>
      <c r="I12" s="10"/>
      <c r="J12" s="6"/>
    </row>
    <row r="13" spans="1:14" x14ac:dyDescent="0.35">
      <c r="A13" s="1" t="s">
        <v>101</v>
      </c>
      <c r="B13" s="4">
        <v>2</v>
      </c>
      <c r="C13" s="1"/>
      <c r="D13" s="1"/>
      <c r="E13" s="1"/>
      <c r="F13" s="1"/>
      <c r="G13" s="1"/>
      <c r="H13" s="1"/>
      <c r="I13" s="10"/>
      <c r="J13" s="6"/>
    </row>
    <row r="15" spans="1:14" x14ac:dyDescent="0.35">
      <c r="B15" s="4" t="s">
        <v>9</v>
      </c>
      <c r="C15" s="4" t="s">
        <v>10</v>
      </c>
      <c r="D15" s="4" t="s">
        <v>11</v>
      </c>
      <c r="E15" s="4" t="s">
        <v>12</v>
      </c>
      <c r="G15" s="3" t="s">
        <v>13</v>
      </c>
    </row>
    <row r="16" spans="1:14" ht="15" thickBot="1" x14ac:dyDescent="0.4">
      <c r="B16" s="27">
        <v>1</v>
      </c>
      <c r="C16" s="27">
        <v>2</v>
      </c>
      <c r="D16" s="11">
        <f>D6</f>
        <v>8200</v>
      </c>
      <c r="E16" s="23">
        <v>0</v>
      </c>
      <c r="G16" s="4" t="s">
        <v>102</v>
      </c>
    </row>
    <row r="17" spans="2:10" x14ac:dyDescent="0.35">
      <c r="B17" s="27">
        <v>1</v>
      </c>
      <c r="C17" s="27">
        <v>3</v>
      </c>
      <c r="D17" s="11">
        <f>E6</f>
        <v>7800</v>
      </c>
      <c r="E17" s="23">
        <v>1</v>
      </c>
      <c r="G17" s="12" t="s">
        <v>9</v>
      </c>
      <c r="H17" s="13" t="s">
        <v>14</v>
      </c>
      <c r="I17" s="13"/>
      <c r="J17" s="14" t="s">
        <v>3</v>
      </c>
    </row>
    <row r="18" spans="2:10" x14ac:dyDescent="0.35">
      <c r="B18" s="27">
        <v>1</v>
      </c>
      <c r="C18" s="27">
        <v>4</v>
      </c>
      <c r="D18" s="11">
        <f>F6</f>
        <v>5400</v>
      </c>
      <c r="E18" s="23">
        <v>0</v>
      </c>
      <c r="G18" s="15">
        <v>1</v>
      </c>
      <c r="H18" s="1">
        <f>SUMIF(Origin,G18,Flow)</f>
        <v>1</v>
      </c>
      <c r="I18" s="16" t="s">
        <v>15</v>
      </c>
      <c r="J18" s="17">
        <f>$B$13</f>
        <v>2</v>
      </c>
    </row>
    <row r="19" spans="2:10" x14ac:dyDescent="0.35">
      <c r="B19" s="27">
        <v>1</v>
      </c>
      <c r="C19" s="27">
        <v>6</v>
      </c>
      <c r="D19" s="11">
        <f>H6</f>
        <v>3900</v>
      </c>
      <c r="E19" s="23">
        <v>0</v>
      </c>
      <c r="G19" s="15">
        <v>2</v>
      </c>
      <c r="H19" s="1">
        <f>SUMIF(Origin,G19,Flow)</f>
        <v>1</v>
      </c>
      <c r="I19" s="16" t="s">
        <v>15</v>
      </c>
      <c r="J19" s="17">
        <f t="shared" ref="J19:J23" si="0">$B$13</f>
        <v>2</v>
      </c>
    </row>
    <row r="20" spans="2:10" x14ac:dyDescent="0.35">
      <c r="B20" s="28">
        <v>2</v>
      </c>
      <c r="C20" s="28">
        <v>1</v>
      </c>
      <c r="D20" s="11">
        <f>C7</f>
        <v>7800</v>
      </c>
      <c r="E20" s="23">
        <v>0</v>
      </c>
      <c r="G20" s="15">
        <v>3</v>
      </c>
      <c r="H20" s="1">
        <f>SUMIF(Origin,G20,Flow)</f>
        <v>2</v>
      </c>
      <c r="I20" s="16" t="s">
        <v>15</v>
      </c>
      <c r="J20" s="17">
        <f t="shared" si="0"/>
        <v>2</v>
      </c>
    </row>
    <row r="21" spans="2:10" x14ac:dyDescent="0.35">
      <c r="B21" s="28">
        <v>2</v>
      </c>
      <c r="C21" s="28">
        <v>2</v>
      </c>
      <c r="D21" s="11">
        <f>D7</f>
        <v>8200</v>
      </c>
      <c r="E21" s="23">
        <v>0</v>
      </c>
      <c r="G21" s="15">
        <v>4</v>
      </c>
      <c r="H21" s="1">
        <f>SUMIF(Origin,G21,Flow)</f>
        <v>0</v>
      </c>
      <c r="I21" s="16" t="s">
        <v>15</v>
      </c>
      <c r="J21" s="17">
        <f t="shared" si="0"/>
        <v>2</v>
      </c>
    </row>
    <row r="22" spans="2:10" x14ac:dyDescent="0.35">
      <c r="B22" s="28">
        <v>2</v>
      </c>
      <c r="C22" s="28">
        <v>4</v>
      </c>
      <c r="D22" s="11">
        <f>F7</f>
        <v>6300</v>
      </c>
      <c r="E22" s="23">
        <v>0</v>
      </c>
      <c r="G22" s="15">
        <v>5</v>
      </c>
      <c r="H22" s="1">
        <f>SUMIF(Origin,G22,Flow)</f>
        <v>2</v>
      </c>
      <c r="I22" s="16" t="s">
        <v>15</v>
      </c>
      <c r="J22" s="17">
        <f t="shared" si="0"/>
        <v>2</v>
      </c>
    </row>
    <row r="23" spans="2:10" ht="15" thickBot="1" x14ac:dyDescent="0.4">
      <c r="B23" s="28">
        <v>2</v>
      </c>
      <c r="C23" s="28">
        <v>6</v>
      </c>
      <c r="D23" s="11">
        <f>H7</f>
        <v>3300</v>
      </c>
      <c r="E23" s="23">
        <v>1</v>
      </c>
      <c r="G23" s="18">
        <v>6</v>
      </c>
      <c r="H23" s="24">
        <f>SUMIF(Origin,G23,Flow)</f>
        <v>2</v>
      </c>
      <c r="I23" s="19" t="s">
        <v>15</v>
      </c>
      <c r="J23" s="25">
        <f t="shared" si="0"/>
        <v>2</v>
      </c>
    </row>
    <row r="24" spans="2:10" x14ac:dyDescent="0.35">
      <c r="B24" s="28">
        <v>2</v>
      </c>
      <c r="C24" s="28">
        <v>7</v>
      </c>
      <c r="D24" s="11">
        <f>I7</f>
        <v>4900</v>
      </c>
      <c r="E24" s="23">
        <v>0</v>
      </c>
    </row>
    <row r="25" spans="2:10" x14ac:dyDescent="0.35">
      <c r="B25" s="29">
        <v>3</v>
      </c>
      <c r="C25" s="29">
        <v>2</v>
      </c>
      <c r="D25" s="11">
        <f>D8</f>
        <v>4800</v>
      </c>
      <c r="E25" s="23">
        <v>1</v>
      </c>
      <c r="G25" s="20" t="s">
        <v>16</v>
      </c>
      <c r="H25" s="1"/>
      <c r="I25" s="1"/>
      <c r="J25" s="1"/>
    </row>
    <row r="26" spans="2:10" ht="15" thickBot="1" x14ac:dyDescent="0.4">
      <c r="B26" s="29">
        <v>3</v>
      </c>
      <c r="C26" s="29">
        <v>6</v>
      </c>
      <c r="D26" s="11">
        <f>H8</f>
        <v>4400</v>
      </c>
      <c r="E26" s="23">
        <v>0</v>
      </c>
      <c r="G26" s="1"/>
      <c r="H26" s="1"/>
      <c r="I26" s="1"/>
      <c r="J26" s="1"/>
    </row>
    <row r="27" spans="2:10" x14ac:dyDescent="0.35">
      <c r="B27" s="29">
        <v>3</v>
      </c>
      <c r="C27" s="29">
        <v>7</v>
      </c>
      <c r="D27" s="11">
        <f>I7</f>
        <v>4900</v>
      </c>
      <c r="E27" s="23">
        <v>1</v>
      </c>
      <c r="G27" s="12" t="s">
        <v>17</v>
      </c>
      <c r="H27" s="13" t="s">
        <v>18</v>
      </c>
      <c r="I27" s="13"/>
      <c r="J27" s="14" t="s">
        <v>4</v>
      </c>
    </row>
    <row r="28" spans="2:10" x14ac:dyDescent="0.35">
      <c r="B28" s="29">
        <v>3</v>
      </c>
      <c r="C28" s="29">
        <v>8</v>
      </c>
      <c r="D28" s="11">
        <f>J8</f>
        <v>3600</v>
      </c>
      <c r="E28" s="23">
        <v>0</v>
      </c>
      <c r="G28" s="15">
        <v>1</v>
      </c>
      <c r="H28" s="1">
        <f>SUMIF(Destination,G28,Flow)</f>
        <v>1</v>
      </c>
      <c r="I28" s="21" t="s">
        <v>34</v>
      </c>
      <c r="J28" s="17">
        <v>1</v>
      </c>
    </row>
    <row r="29" spans="2:10" x14ac:dyDescent="0.35">
      <c r="B29" s="30">
        <v>4</v>
      </c>
      <c r="C29" s="30">
        <v>3</v>
      </c>
      <c r="D29" s="11">
        <f>E9</f>
        <v>8000</v>
      </c>
      <c r="E29" s="23">
        <v>0</v>
      </c>
      <c r="G29" s="15">
        <v>2</v>
      </c>
      <c r="H29" s="1">
        <f>SUMIF(Destination,G29,Flow)</f>
        <v>1</v>
      </c>
      <c r="I29" s="21" t="s">
        <v>34</v>
      </c>
      <c r="J29" s="17">
        <v>1</v>
      </c>
    </row>
    <row r="30" spans="2:10" x14ac:dyDescent="0.35">
      <c r="B30" s="30">
        <v>4</v>
      </c>
      <c r="C30" s="30">
        <v>4</v>
      </c>
      <c r="D30" s="11">
        <f>F9</f>
        <v>5000</v>
      </c>
      <c r="E30" s="23">
        <v>0</v>
      </c>
      <c r="G30" s="15">
        <v>3</v>
      </c>
      <c r="H30" s="1">
        <f>SUMIF(Destination,G30,Flow)</f>
        <v>1</v>
      </c>
      <c r="I30" s="21" t="s">
        <v>34</v>
      </c>
      <c r="J30" s="17">
        <v>1</v>
      </c>
    </row>
    <row r="31" spans="2:10" x14ac:dyDescent="0.35">
      <c r="B31" s="30">
        <v>4</v>
      </c>
      <c r="C31" s="30">
        <v>5</v>
      </c>
      <c r="D31" s="11">
        <f>G9</f>
        <v>6800</v>
      </c>
      <c r="E31" s="23">
        <v>0</v>
      </c>
      <c r="G31" s="15">
        <v>4</v>
      </c>
      <c r="H31" s="1">
        <f>SUMIF(Destination,G31,Flow)</f>
        <v>1</v>
      </c>
      <c r="I31" s="21" t="s">
        <v>34</v>
      </c>
      <c r="J31" s="17">
        <v>1</v>
      </c>
    </row>
    <row r="32" spans="2:10" x14ac:dyDescent="0.35">
      <c r="B32" s="30">
        <v>4</v>
      </c>
      <c r="C32" s="30">
        <v>7</v>
      </c>
      <c r="D32" s="11">
        <f>I9</f>
        <v>6700</v>
      </c>
      <c r="E32" s="23">
        <v>0</v>
      </c>
      <c r="G32" s="15">
        <v>5</v>
      </c>
      <c r="H32" s="1">
        <f>SUMIF(Destination,G32,Flow)</f>
        <v>1</v>
      </c>
      <c r="I32" s="21" t="s">
        <v>34</v>
      </c>
      <c r="J32" s="17">
        <v>1</v>
      </c>
    </row>
    <row r="33" spans="2:10" x14ac:dyDescent="0.35">
      <c r="B33" s="30">
        <v>4</v>
      </c>
      <c r="C33" s="30">
        <v>8</v>
      </c>
      <c r="D33" s="11">
        <f>J9</f>
        <v>4200</v>
      </c>
      <c r="E33" s="23">
        <v>0</v>
      </c>
      <c r="G33" s="15">
        <v>6</v>
      </c>
      <c r="H33" s="1">
        <f>SUMIF(Destination,G33,Flow)</f>
        <v>1</v>
      </c>
      <c r="I33" s="21" t="s">
        <v>34</v>
      </c>
      <c r="J33" s="17">
        <v>1</v>
      </c>
    </row>
    <row r="34" spans="2:10" x14ac:dyDescent="0.35">
      <c r="B34" s="31">
        <v>5</v>
      </c>
      <c r="C34" s="31">
        <v>1</v>
      </c>
      <c r="D34" s="11">
        <f>C10</f>
        <v>7200</v>
      </c>
      <c r="E34" s="23">
        <v>0</v>
      </c>
      <c r="G34" s="15">
        <v>7</v>
      </c>
      <c r="H34" s="1">
        <f>SUMIF(Destination,G34,Flow)</f>
        <v>1</v>
      </c>
      <c r="I34" s="21" t="s">
        <v>34</v>
      </c>
      <c r="J34" s="17">
        <v>1</v>
      </c>
    </row>
    <row r="35" spans="2:10" ht="15" thickBot="1" x14ac:dyDescent="0.4">
      <c r="B35" s="31">
        <v>5</v>
      </c>
      <c r="C35" s="31">
        <v>2</v>
      </c>
      <c r="D35" s="11">
        <f>D10</f>
        <v>6400</v>
      </c>
      <c r="E35" s="23">
        <v>0</v>
      </c>
      <c r="G35" s="18">
        <v>8</v>
      </c>
      <c r="H35" s="24">
        <f>SUMIF(Destination,G35,Flow)</f>
        <v>1</v>
      </c>
      <c r="I35" s="22" t="s">
        <v>34</v>
      </c>
      <c r="J35" s="25">
        <v>1</v>
      </c>
    </row>
    <row r="36" spans="2:10" x14ac:dyDescent="0.35">
      <c r="B36" s="31">
        <v>5</v>
      </c>
      <c r="C36" s="31">
        <v>4</v>
      </c>
      <c r="D36" s="11">
        <f>F10</f>
        <v>3900</v>
      </c>
      <c r="E36" s="23">
        <v>1</v>
      </c>
    </row>
    <row r="37" spans="2:10" x14ac:dyDescent="0.35">
      <c r="B37" s="31">
        <v>5</v>
      </c>
      <c r="C37" s="31">
        <v>5</v>
      </c>
      <c r="D37" s="11">
        <f>G10</f>
        <v>6400</v>
      </c>
      <c r="E37" s="23">
        <v>0</v>
      </c>
    </row>
    <row r="38" spans="2:10" x14ac:dyDescent="0.35">
      <c r="B38" s="31">
        <v>5</v>
      </c>
      <c r="C38" s="31">
        <v>6</v>
      </c>
      <c r="D38" s="11">
        <f>H10</f>
        <v>2800</v>
      </c>
      <c r="E38" s="23">
        <v>0</v>
      </c>
      <c r="G38" s="4" t="s">
        <v>19</v>
      </c>
      <c r="H38" s="59">
        <f>SUMPRODUCT(D16:D46,E16:E46)</f>
        <v>40300</v>
      </c>
    </row>
    <row r="39" spans="2:10" x14ac:dyDescent="0.35">
      <c r="B39" s="31">
        <v>5</v>
      </c>
      <c r="C39" s="31">
        <v>8</v>
      </c>
      <c r="D39" s="11">
        <f>J10</f>
        <v>3000</v>
      </c>
      <c r="E39" s="23">
        <v>1</v>
      </c>
    </row>
    <row r="40" spans="2:10" x14ac:dyDescent="0.35">
      <c r="B40" s="32">
        <v>6</v>
      </c>
      <c r="C40" s="32">
        <v>1</v>
      </c>
      <c r="D40" s="11">
        <f>C11</f>
        <v>7000</v>
      </c>
      <c r="E40" s="23">
        <v>1</v>
      </c>
      <c r="H40" s="11"/>
    </row>
    <row r="41" spans="2:10" x14ac:dyDescent="0.35">
      <c r="B41" s="32">
        <v>6</v>
      </c>
      <c r="C41" s="32">
        <v>2</v>
      </c>
      <c r="D41" s="11">
        <f>D11</f>
        <v>5800</v>
      </c>
      <c r="E41" s="23">
        <v>0</v>
      </c>
    </row>
    <row r="42" spans="2:10" x14ac:dyDescent="0.35">
      <c r="B42" s="33">
        <v>6</v>
      </c>
      <c r="C42" s="34">
        <v>3</v>
      </c>
      <c r="D42" s="11">
        <f>E11</f>
        <v>7500</v>
      </c>
      <c r="E42" s="23">
        <v>0</v>
      </c>
    </row>
    <row r="43" spans="2:10" x14ac:dyDescent="0.35">
      <c r="B43" s="32">
        <v>6</v>
      </c>
      <c r="C43" s="32">
        <v>4</v>
      </c>
      <c r="D43" s="11">
        <f>F11</f>
        <v>4500</v>
      </c>
      <c r="E43" s="23">
        <v>0</v>
      </c>
    </row>
    <row r="44" spans="2:10" x14ac:dyDescent="0.35">
      <c r="B44" s="32">
        <v>6</v>
      </c>
      <c r="C44" s="32">
        <v>5</v>
      </c>
      <c r="D44" s="11">
        <f>G11</f>
        <v>5600</v>
      </c>
      <c r="E44" s="23">
        <v>1</v>
      </c>
    </row>
    <row r="45" spans="2:10" x14ac:dyDescent="0.35">
      <c r="B45" s="26">
        <v>6</v>
      </c>
      <c r="C45" s="26">
        <v>7</v>
      </c>
      <c r="D45" s="11">
        <f>I11</f>
        <v>6000</v>
      </c>
      <c r="E45" s="23">
        <v>0</v>
      </c>
    </row>
    <row r="46" spans="2:10" x14ac:dyDescent="0.35">
      <c r="B46" s="26">
        <v>6</v>
      </c>
      <c r="C46" s="26">
        <v>8</v>
      </c>
      <c r="D46" s="11">
        <f>J11</f>
        <v>4200</v>
      </c>
      <c r="E46" s="23">
        <v>0</v>
      </c>
    </row>
  </sheetData>
  <printOptions horizontalCentered="1" verticalCentered="1" headings="1" gridLines="1" gridLinesSet="0"/>
  <pageMargins left="0.75" right="0.75" top="1" bottom="1" header="0.5" footer="0.5"/>
  <pageSetup scale="88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showGridLines="0" topLeftCell="A37" workbookViewId="0">
      <selection activeCell="F48" sqref="F48"/>
    </sheetView>
  </sheetViews>
  <sheetFormatPr defaultRowHeight="14.5" x14ac:dyDescent="0.35"/>
  <cols>
    <col min="1" max="1" width="2.26953125" customWidth="1"/>
    <col min="2" max="2" width="6.26953125" bestFit="1" customWidth="1"/>
    <col min="3" max="3" width="8.54296875" bestFit="1" customWidth="1"/>
    <col min="4" max="4" width="6.1796875" customWidth="1"/>
    <col min="5" max="5" width="8.7265625" bestFit="1" customWidth="1"/>
    <col min="6" max="6" width="10.81640625" bestFit="1" customWidth="1"/>
    <col min="7" max="8" width="10" bestFit="1" customWidth="1"/>
  </cols>
  <sheetData>
    <row r="1" spans="1:8" x14ac:dyDescent="0.35">
      <c r="A1" s="45" t="s">
        <v>36</v>
      </c>
    </row>
    <row r="2" spans="1:8" x14ac:dyDescent="0.35">
      <c r="A2" s="45" t="s">
        <v>37</v>
      </c>
    </row>
    <row r="3" spans="1:8" x14ac:dyDescent="0.35">
      <c r="A3" s="45" t="s">
        <v>38</v>
      </c>
    </row>
    <row r="6" spans="1:8" ht="15" thickBot="1" x14ac:dyDescent="0.4">
      <c r="A6" t="s">
        <v>39</v>
      </c>
    </row>
    <row r="7" spans="1:8" x14ac:dyDescent="0.35">
      <c r="B7" s="48"/>
      <c r="C7" s="48"/>
      <c r="D7" s="48" t="s">
        <v>42</v>
      </c>
      <c r="E7" s="48" t="s">
        <v>44</v>
      </c>
      <c r="F7" s="48" t="s">
        <v>46</v>
      </c>
      <c r="G7" s="48" t="s">
        <v>48</v>
      </c>
      <c r="H7" s="48" t="s">
        <v>48</v>
      </c>
    </row>
    <row r="8" spans="1:8" ht="15" thickBot="1" x14ac:dyDescent="0.4">
      <c r="B8" s="49" t="s">
        <v>40</v>
      </c>
      <c r="C8" s="49" t="s">
        <v>41</v>
      </c>
      <c r="D8" s="49" t="s">
        <v>43</v>
      </c>
      <c r="E8" s="49" t="s">
        <v>45</v>
      </c>
      <c r="F8" s="49" t="s">
        <v>47</v>
      </c>
      <c r="G8" s="49" t="s">
        <v>49</v>
      </c>
      <c r="H8" s="49" t="s">
        <v>50</v>
      </c>
    </row>
    <row r="9" spans="1:8" x14ac:dyDescent="0.35">
      <c r="B9" s="46" t="s">
        <v>56</v>
      </c>
      <c r="C9" s="46" t="s">
        <v>12</v>
      </c>
      <c r="D9" s="46">
        <v>0</v>
      </c>
      <c r="E9" s="46">
        <v>3400</v>
      </c>
      <c r="F9" s="46">
        <v>8200</v>
      </c>
      <c r="G9" s="46">
        <v>1E+30</v>
      </c>
      <c r="H9" s="46">
        <v>3400</v>
      </c>
    </row>
    <row r="10" spans="1:8" x14ac:dyDescent="0.35">
      <c r="B10" s="46" t="s">
        <v>57</v>
      </c>
      <c r="C10" s="46" t="s">
        <v>12</v>
      </c>
      <c r="D10" s="46">
        <v>1</v>
      </c>
      <c r="E10" s="46">
        <v>0</v>
      </c>
      <c r="F10" s="46">
        <v>7800</v>
      </c>
      <c r="G10" s="46">
        <v>200</v>
      </c>
      <c r="H10" s="46">
        <v>1E+30</v>
      </c>
    </row>
    <row r="11" spans="1:8" x14ac:dyDescent="0.35">
      <c r="B11" s="46" t="s">
        <v>58</v>
      </c>
      <c r="C11" s="46" t="s">
        <v>12</v>
      </c>
      <c r="D11" s="46">
        <v>0</v>
      </c>
      <c r="E11" s="46">
        <v>900</v>
      </c>
      <c r="F11" s="46">
        <v>5400</v>
      </c>
      <c r="G11" s="46">
        <v>1E+30</v>
      </c>
      <c r="H11" s="46">
        <v>900</v>
      </c>
    </row>
    <row r="12" spans="1:8" x14ac:dyDescent="0.35">
      <c r="B12" s="46" t="s">
        <v>59</v>
      </c>
      <c r="C12" s="46" t="s">
        <v>12</v>
      </c>
      <c r="D12" s="46">
        <v>0</v>
      </c>
      <c r="E12" s="46">
        <v>600</v>
      </c>
      <c r="F12" s="46">
        <v>3900</v>
      </c>
      <c r="G12" s="46">
        <v>1E+30</v>
      </c>
      <c r="H12" s="46">
        <v>600</v>
      </c>
    </row>
    <row r="13" spans="1:8" x14ac:dyDescent="0.35">
      <c r="B13" s="46" t="s">
        <v>60</v>
      </c>
      <c r="C13" s="46" t="s">
        <v>12</v>
      </c>
      <c r="D13" s="46">
        <v>0</v>
      </c>
      <c r="E13" s="46">
        <v>0</v>
      </c>
      <c r="F13" s="46">
        <v>7800</v>
      </c>
      <c r="G13" s="46">
        <v>0</v>
      </c>
      <c r="H13" s="46">
        <v>500</v>
      </c>
    </row>
    <row r="14" spans="1:8" x14ac:dyDescent="0.35">
      <c r="B14" s="46" t="s">
        <v>61</v>
      </c>
      <c r="C14" s="46" t="s">
        <v>12</v>
      </c>
      <c r="D14" s="46">
        <v>0</v>
      </c>
      <c r="E14" s="46">
        <v>3400</v>
      </c>
      <c r="F14" s="46">
        <v>8200</v>
      </c>
      <c r="G14" s="46">
        <v>1E+30</v>
      </c>
      <c r="H14" s="46">
        <v>3400</v>
      </c>
    </row>
    <row r="15" spans="1:8" x14ac:dyDescent="0.35">
      <c r="B15" s="46" t="s">
        <v>62</v>
      </c>
      <c r="C15" s="46" t="s">
        <v>12</v>
      </c>
      <c r="D15" s="46">
        <v>0</v>
      </c>
      <c r="E15" s="46">
        <v>1800</v>
      </c>
      <c r="F15" s="46">
        <v>6300</v>
      </c>
      <c r="G15" s="46">
        <v>1E+30</v>
      </c>
      <c r="H15" s="46">
        <v>1800</v>
      </c>
    </row>
    <row r="16" spans="1:8" x14ac:dyDescent="0.35">
      <c r="B16" s="46" t="s">
        <v>63</v>
      </c>
      <c r="C16" s="46" t="s">
        <v>12</v>
      </c>
      <c r="D16" s="46">
        <v>1</v>
      </c>
      <c r="E16" s="46">
        <v>0</v>
      </c>
      <c r="F16" s="46">
        <v>3300</v>
      </c>
      <c r="G16" s="46">
        <v>100</v>
      </c>
      <c r="H16" s="46">
        <v>1E+30</v>
      </c>
    </row>
    <row r="17" spans="2:8" x14ac:dyDescent="0.35">
      <c r="B17" s="46" t="s">
        <v>64</v>
      </c>
      <c r="C17" s="46" t="s">
        <v>12</v>
      </c>
      <c r="D17" s="46">
        <v>0</v>
      </c>
      <c r="E17" s="46">
        <v>0</v>
      </c>
      <c r="F17" s="46">
        <v>4900</v>
      </c>
      <c r="G17" s="46">
        <v>500</v>
      </c>
      <c r="H17" s="46">
        <v>0</v>
      </c>
    </row>
    <row r="18" spans="2:8" x14ac:dyDescent="0.35">
      <c r="B18" s="46" t="s">
        <v>65</v>
      </c>
      <c r="C18" s="46" t="s">
        <v>12</v>
      </c>
      <c r="D18" s="46">
        <v>1</v>
      </c>
      <c r="E18" s="46">
        <v>0</v>
      </c>
      <c r="F18" s="46">
        <v>4800</v>
      </c>
      <c r="G18" s="46">
        <v>1800</v>
      </c>
      <c r="H18" s="46">
        <v>1E+30</v>
      </c>
    </row>
    <row r="19" spans="2:8" x14ac:dyDescent="0.35">
      <c r="B19" s="46" t="s">
        <v>66</v>
      </c>
      <c r="C19" s="46" t="s">
        <v>12</v>
      </c>
      <c r="D19" s="46">
        <v>0</v>
      </c>
      <c r="E19" s="46">
        <v>1100</v>
      </c>
      <c r="F19" s="46">
        <v>4400</v>
      </c>
      <c r="G19" s="46">
        <v>1E+30</v>
      </c>
      <c r="H19" s="46">
        <v>1100</v>
      </c>
    </row>
    <row r="20" spans="2:8" x14ac:dyDescent="0.35">
      <c r="B20" s="46" t="s">
        <v>67</v>
      </c>
      <c r="C20" s="46" t="s">
        <v>12</v>
      </c>
      <c r="D20" s="46">
        <v>1</v>
      </c>
      <c r="E20" s="46">
        <v>0</v>
      </c>
      <c r="F20" s="46">
        <v>4900</v>
      </c>
      <c r="G20" s="46">
        <v>0</v>
      </c>
      <c r="H20" s="46">
        <v>500</v>
      </c>
    </row>
    <row r="21" spans="2:8" x14ac:dyDescent="0.35">
      <c r="B21" s="46" t="s">
        <v>68</v>
      </c>
      <c r="C21" s="46" t="s">
        <v>12</v>
      </c>
      <c r="D21" s="46">
        <v>0</v>
      </c>
      <c r="E21" s="46">
        <v>0</v>
      </c>
      <c r="F21" s="46">
        <v>3600</v>
      </c>
      <c r="G21" s="46">
        <v>500</v>
      </c>
      <c r="H21" s="46">
        <v>0</v>
      </c>
    </row>
    <row r="22" spans="2:8" x14ac:dyDescent="0.35">
      <c r="B22" s="46" t="s">
        <v>69</v>
      </c>
      <c r="C22" s="46" t="s">
        <v>12</v>
      </c>
      <c r="D22" s="46">
        <v>0</v>
      </c>
      <c r="E22" s="46">
        <v>200</v>
      </c>
      <c r="F22" s="46">
        <v>8000</v>
      </c>
      <c r="G22" s="46">
        <v>1E+30</v>
      </c>
      <c r="H22" s="46">
        <v>200</v>
      </c>
    </row>
    <row r="23" spans="2:8" x14ac:dyDescent="0.35">
      <c r="B23" s="46" t="s">
        <v>70</v>
      </c>
      <c r="C23" s="46" t="s">
        <v>12</v>
      </c>
      <c r="D23" s="46">
        <v>0</v>
      </c>
      <c r="E23" s="46">
        <v>500</v>
      </c>
      <c r="F23" s="46">
        <v>5000</v>
      </c>
      <c r="G23" s="46">
        <v>1E+30</v>
      </c>
      <c r="H23" s="46">
        <v>500</v>
      </c>
    </row>
    <row r="24" spans="2:8" x14ac:dyDescent="0.35">
      <c r="B24" s="46" t="s">
        <v>71</v>
      </c>
      <c r="C24" s="46" t="s">
        <v>12</v>
      </c>
      <c r="D24" s="46">
        <v>0</v>
      </c>
      <c r="E24" s="46">
        <v>400</v>
      </c>
      <c r="F24" s="46">
        <v>6800</v>
      </c>
      <c r="G24" s="46">
        <v>1E+30</v>
      </c>
      <c r="H24" s="46">
        <v>400</v>
      </c>
    </row>
    <row r="25" spans="2:8" x14ac:dyDescent="0.35">
      <c r="B25" s="46" t="s">
        <v>72</v>
      </c>
      <c r="C25" s="46" t="s">
        <v>12</v>
      </c>
      <c r="D25" s="46">
        <v>0</v>
      </c>
      <c r="E25" s="46">
        <v>1800</v>
      </c>
      <c r="F25" s="46">
        <v>6700</v>
      </c>
      <c r="G25" s="46">
        <v>1E+30</v>
      </c>
      <c r="H25" s="46">
        <v>1800</v>
      </c>
    </row>
    <row r="26" spans="2:8" x14ac:dyDescent="0.35">
      <c r="B26" s="46" t="s">
        <v>73</v>
      </c>
      <c r="C26" s="46" t="s">
        <v>12</v>
      </c>
      <c r="D26" s="46">
        <v>0</v>
      </c>
      <c r="E26" s="46">
        <v>600</v>
      </c>
      <c r="F26" s="46">
        <v>4200</v>
      </c>
      <c r="G26" s="46">
        <v>1E+30</v>
      </c>
      <c r="H26" s="46">
        <v>600</v>
      </c>
    </row>
    <row r="27" spans="2:8" x14ac:dyDescent="0.35">
      <c r="B27" s="46" t="s">
        <v>74</v>
      </c>
      <c r="C27" s="46" t="s">
        <v>12</v>
      </c>
      <c r="D27" s="46">
        <v>0</v>
      </c>
      <c r="E27" s="46">
        <v>0</v>
      </c>
      <c r="F27" s="46">
        <v>7200</v>
      </c>
      <c r="G27" s="46">
        <v>1E+30</v>
      </c>
      <c r="H27" s="46">
        <v>0</v>
      </c>
    </row>
    <row r="28" spans="2:8" x14ac:dyDescent="0.35">
      <c r="B28" s="46" t="s">
        <v>75</v>
      </c>
      <c r="C28" s="46" t="s">
        <v>12</v>
      </c>
      <c r="D28" s="46">
        <v>0</v>
      </c>
      <c r="E28" s="46">
        <v>2200</v>
      </c>
      <c r="F28" s="46">
        <v>6400</v>
      </c>
      <c r="G28" s="46">
        <v>1E+30</v>
      </c>
      <c r="H28" s="46">
        <v>2200</v>
      </c>
    </row>
    <row r="29" spans="2:8" x14ac:dyDescent="0.35">
      <c r="B29" s="46" t="s">
        <v>76</v>
      </c>
      <c r="C29" s="46" t="s">
        <v>12</v>
      </c>
      <c r="D29" s="46">
        <v>1</v>
      </c>
      <c r="E29" s="46">
        <v>0</v>
      </c>
      <c r="F29" s="46">
        <v>3900</v>
      </c>
      <c r="G29" s="46">
        <v>500</v>
      </c>
      <c r="H29" s="46">
        <v>1E+30</v>
      </c>
    </row>
    <row r="30" spans="2:8" x14ac:dyDescent="0.35">
      <c r="B30" s="46" t="s">
        <v>77</v>
      </c>
      <c r="C30" s="46" t="s">
        <v>12</v>
      </c>
      <c r="D30" s="46">
        <v>0</v>
      </c>
      <c r="E30" s="46">
        <v>600</v>
      </c>
      <c r="F30" s="46">
        <v>6400</v>
      </c>
      <c r="G30" s="46">
        <v>1E+30</v>
      </c>
      <c r="H30" s="46">
        <v>600</v>
      </c>
    </row>
    <row r="31" spans="2:8" x14ac:dyDescent="0.35">
      <c r="B31" s="46" t="s">
        <v>78</v>
      </c>
      <c r="C31" s="46" t="s">
        <v>12</v>
      </c>
      <c r="D31" s="46">
        <v>0</v>
      </c>
      <c r="E31" s="46">
        <v>100</v>
      </c>
      <c r="F31" s="46">
        <v>2800</v>
      </c>
      <c r="G31" s="46">
        <v>1E+30</v>
      </c>
      <c r="H31" s="46">
        <v>100</v>
      </c>
    </row>
    <row r="32" spans="2:8" x14ac:dyDescent="0.35">
      <c r="B32" s="46" t="s">
        <v>79</v>
      </c>
      <c r="C32" s="46" t="s">
        <v>12</v>
      </c>
      <c r="D32" s="46">
        <v>1</v>
      </c>
      <c r="E32" s="46">
        <v>0</v>
      </c>
      <c r="F32" s="46">
        <v>3000</v>
      </c>
      <c r="G32" s="46">
        <v>0</v>
      </c>
      <c r="H32" s="46">
        <v>500</v>
      </c>
    </row>
    <row r="33" spans="1:8" x14ac:dyDescent="0.35">
      <c r="B33" s="46" t="s">
        <v>80</v>
      </c>
      <c r="C33" s="46" t="s">
        <v>12</v>
      </c>
      <c r="D33" s="46">
        <v>1</v>
      </c>
      <c r="E33" s="46">
        <v>0</v>
      </c>
      <c r="F33" s="46">
        <v>7000</v>
      </c>
      <c r="G33" s="46">
        <v>500</v>
      </c>
      <c r="H33" s="46">
        <v>400</v>
      </c>
    </row>
    <row r="34" spans="1:8" x14ac:dyDescent="0.35">
      <c r="B34" s="46" t="s">
        <v>81</v>
      </c>
      <c r="C34" s="46" t="s">
        <v>12</v>
      </c>
      <c r="D34" s="46">
        <v>0</v>
      </c>
      <c r="E34" s="46">
        <v>1800</v>
      </c>
      <c r="F34" s="46">
        <v>5800</v>
      </c>
      <c r="G34" s="46">
        <v>1E+30</v>
      </c>
      <c r="H34" s="46">
        <v>1800</v>
      </c>
    </row>
    <row r="35" spans="1:8" x14ac:dyDescent="0.35">
      <c r="B35" s="46" t="s">
        <v>82</v>
      </c>
      <c r="C35" s="46" t="s">
        <v>12</v>
      </c>
      <c r="D35" s="46">
        <v>0</v>
      </c>
      <c r="E35" s="46">
        <v>500</v>
      </c>
      <c r="F35" s="46">
        <v>7500</v>
      </c>
      <c r="G35" s="46">
        <v>1E+30</v>
      </c>
      <c r="H35" s="46">
        <v>500</v>
      </c>
    </row>
    <row r="36" spans="1:8" x14ac:dyDescent="0.35">
      <c r="B36" s="46" t="s">
        <v>83</v>
      </c>
      <c r="C36" s="46" t="s">
        <v>12</v>
      </c>
      <c r="D36" s="46">
        <v>0</v>
      </c>
      <c r="E36" s="46">
        <v>800</v>
      </c>
      <c r="F36" s="46">
        <v>4500</v>
      </c>
      <c r="G36" s="46">
        <v>1E+30</v>
      </c>
      <c r="H36" s="46">
        <v>800</v>
      </c>
    </row>
    <row r="37" spans="1:8" x14ac:dyDescent="0.35">
      <c r="B37" s="46" t="s">
        <v>84</v>
      </c>
      <c r="C37" s="46" t="s">
        <v>12</v>
      </c>
      <c r="D37" s="46">
        <v>1</v>
      </c>
      <c r="E37" s="46">
        <v>0</v>
      </c>
      <c r="F37" s="46">
        <v>5600</v>
      </c>
      <c r="G37" s="46">
        <v>400</v>
      </c>
      <c r="H37" s="46">
        <v>1E+30</v>
      </c>
    </row>
    <row r="38" spans="1:8" x14ac:dyDescent="0.35">
      <c r="B38" s="46" t="s">
        <v>85</v>
      </c>
      <c r="C38" s="46" t="s">
        <v>12</v>
      </c>
      <c r="D38" s="46">
        <v>0</v>
      </c>
      <c r="E38" s="46">
        <v>1900</v>
      </c>
      <c r="F38" s="46">
        <v>6000</v>
      </c>
      <c r="G38" s="46">
        <v>1E+30</v>
      </c>
      <c r="H38" s="46">
        <v>1900</v>
      </c>
    </row>
    <row r="39" spans="1:8" ht="15" thickBot="1" x14ac:dyDescent="0.4">
      <c r="B39" s="47" t="s">
        <v>86</v>
      </c>
      <c r="C39" s="47" t="s">
        <v>12</v>
      </c>
      <c r="D39" s="47">
        <v>0</v>
      </c>
      <c r="E39" s="47">
        <v>1400</v>
      </c>
      <c r="F39" s="47">
        <v>4200</v>
      </c>
      <c r="G39" s="47">
        <v>1E+30</v>
      </c>
      <c r="H39" s="47">
        <v>1400</v>
      </c>
    </row>
    <row r="41" spans="1:8" ht="15" thickBot="1" x14ac:dyDescent="0.4">
      <c r="A41" t="s">
        <v>51</v>
      </c>
    </row>
    <row r="42" spans="1:8" x14ac:dyDescent="0.35">
      <c r="B42" s="48"/>
      <c r="C42" s="48"/>
      <c r="D42" s="48" t="s">
        <v>42</v>
      </c>
      <c r="E42" s="48" t="s">
        <v>52</v>
      </c>
      <c r="F42" s="48" t="s">
        <v>54</v>
      </c>
      <c r="G42" s="48" t="s">
        <v>48</v>
      </c>
      <c r="H42" s="48" t="s">
        <v>48</v>
      </c>
    </row>
    <row r="43" spans="1:8" ht="15" thickBot="1" x14ac:dyDescent="0.4">
      <c r="B43" s="49" t="s">
        <v>40</v>
      </c>
      <c r="C43" s="49" t="s">
        <v>41</v>
      </c>
      <c r="D43" s="49" t="s">
        <v>43</v>
      </c>
      <c r="E43" s="49" t="s">
        <v>53</v>
      </c>
      <c r="F43" s="49" t="s">
        <v>55</v>
      </c>
      <c r="G43" s="49" t="s">
        <v>49</v>
      </c>
      <c r="H43" s="49" t="s">
        <v>50</v>
      </c>
    </row>
    <row r="44" spans="1:8" x14ac:dyDescent="0.35">
      <c r="B44" s="46" t="s">
        <v>87</v>
      </c>
      <c r="C44" s="46" t="s">
        <v>14</v>
      </c>
      <c r="D44" s="46">
        <v>1</v>
      </c>
      <c r="E44" s="46">
        <v>0</v>
      </c>
      <c r="F44" s="46">
        <v>2</v>
      </c>
      <c r="G44" s="46">
        <v>1E+30</v>
      </c>
      <c r="H44" s="46">
        <v>1</v>
      </c>
    </row>
    <row r="45" spans="1:8" x14ac:dyDescent="0.35">
      <c r="B45" s="46" t="s">
        <v>88</v>
      </c>
      <c r="C45" s="46" t="s">
        <v>14</v>
      </c>
      <c r="D45" s="46">
        <v>1</v>
      </c>
      <c r="E45" s="46">
        <v>0</v>
      </c>
      <c r="F45" s="46">
        <v>2</v>
      </c>
      <c r="G45" s="46">
        <v>1E+30</v>
      </c>
      <c r="H45" s="46">
        <v>1</v>
      </c>
    </row>
    <row r="46" spans="1:8" x14ac:dyDescent="0.35">
      <c r="B46" s="46" t="s">
        <v>89</v>
      </c>
      <c r="C46" s="46" t="s">
        <v>14</v>
      </c>
      <c r="D46" s="46">
        <v>2</v>
      </c>
      <c r="E46" s="46">
        <v>0</v>
      </c>
      <c r="F46" s="46">
        <v>2</v>
      </c>
      <c r="G46" s="46">
        <v>0</v>
      </c>
      <c r="H46" s="46">
        <v>1</v>
      </c>
    </row>
    <row r="47" spans="1:8" x14ac:dyDescent="0.35">
      <c r="B47" s="46" t="s">
        <v>90</v>
      </c>
      <c r="C47" s="46" t="s">
        <v>14</v>
      </c>
      <c r="D47" s="46">
        <v>0</v>
      </c>
      <c r="E47" s="46">
        <v>0</v>
      </c>
      <c r="F47" s="46">
        <v>2</v>
      </c>
      <c r="G47" s="46">
        <v>1E+30</v>
      </c>
      <c r="H47" s="46">
        <v>2</v>
      </c>
    </row>
    <row r="48" spans="1:8" x14ac:dyDescent="0.35">
      <c r="B48" s="46" t="s">
        <v>91</v>
      </c>
      <c r="C48" s="46" t="s">
        <v>14</v>
      </c>
      <c r="D48" s="46">
        <v>2</v>
      </c>
      <c r="E48" s="46">
        <v>-600</v>
      </c>
      <c r="F48" s="46">
        <v>2</v>
      </c>
      <c r="G48" s="46">
        <v>0</v>
      </c>
      <c r="H48" s="46">
        <v>1</v>
      </c>
    </row>
    <row r="49" spans="2:8" x14ac:dyDescent="0.35">
      <c r="B49" s="46" t="s">
        <v>92</v>
      </c>
      <c r="C49" s="46" t="s">
        <v>14</v>
      </c>
      <c r="D49" s="46">
        <v>2</v>
      </c>
      <c r="E49" s="46">
        <v>-800</v>
      </c>
      <c r="F49" s="46">
        <v>2</v>
      </c>
      <c r="G49" s="46">
        <v>0</v>
      </c>
      <c r="H49" s="46">
        <v>1</v>
      </c>
    </row>
    <row r="50" spans="2:8" x14ac:dyDescent="0.35">
      <c r="B50" s="46" t="s">
        <v>93</v>
      </c>
      <c r="C50" s="46" t="s">
        <v>18</v>
      </c>
      <c r="D50" s="46">
        <v>1</v>
      </c>
      <c r="E50" s="46">
        <v>7800</v>
      </c>
      <c r="F50" s="46">
        <v>1</v>
      </c>
      <c r="G50" s="46">
        <v>1</v>
      </c>
      <c r="H50" s="46">
        <v>0</v>
      </c>
    </row>
    <row r="51" spans="2:8" x14ac:dyDescent="0.35">
      <c r="B51" s="46" t="s">
        <v>94</v>
      </c>
      <c r="C51" s="46" t="s">
        <v>18</v>
      </c>
      <c r="D51" s="46">
        <v>1</v>
      </c>
      <c r="E51" s="46">
        <v>4800</v>
      </c>
      <c r="F51" s="46">
        <v>1</v>
      </c>
      <c r="G51" s="46">
        <v>1</v>
      </c>
      <c r="H51" s="46">
        <v>0</v>
      </c>
    </row>
    <row r="52" spans="2:8" x14ac:dyDescent="0.35">
      <c r="B52" s="46" t="s">
        <v>95</v>
      </c>
      <c r="C52" s="46" t="s">
        <v>18</v>
      </c>
      <c r="D52" s="46">
        <v>1</v>
      </c>
      <c r="E52" s="46">
        <v>7800</v>
      </c>
      <c r="F52" s="46">
        <v>1</v>
      </c>
      <c r="G52" s="46">
        <v>1</v>
      </c>
      <c r="H52" s="46">
        <v>1</v>
      </c>
    </row>
    <row r="53" spans="2:8" x14ac:dyDescent="0.35">
      <c r="B53" s="46" t="s">
        <v>96</v>
      </c>
      <c r="C53" s="46" t="s">
        <v>18</v>
      </c>
      <c r="D53" s="46">
        <v>1</v>
      </c>
      <c r="E53" s="46">
        <v>4500</v>
      </c>
      <c r="F53" s="46">
        <v>1</v>
      </c>
      <c r="G53" s="46">
        <v>1</v>
      </c>
      <c r="H53" s="46">
        <v>0</v>
      </c>
    </row>
    <row r="54" spans="2:8" x14ac:dyDescent="0.35">
      <c r="B54" s="46" t="s">
        <v>97</v>
      </c>
      <c r="C54" s="46" t="s">
        <v>18</v>
      </c>
      <c r="D54" s="46">
        <v>1</v>
      </c>
      <c r="E54" s="46">
        <v>6400</v>
      </c>
      <c r="F54" s="46">
        <v>1</v>
      </c>
      <c r="G54" s="46">
        <v>1</v>
      </c>
      <c r="H54" s="46">
        <v>0</v>
      </c>
    </row>
    <row r="55" spans="2:8" x14ac:dyDescent="0.35">
      <c r="B55" s="46" t="s">
        <v>98</v>
      </c>
      <c r="C55" s="46" t="s">
        <v>18</v>
      </c>
      <c r="D55" s="46">
        <v>1</v>
      </c>
      <c r="E55" s="46">
        <v>3300</v>
      </c>
      <c r="F55" s="46">
        <v>1</v>
      </c>
      <c r="G55" s="46">
        <v>1</v>
      </c>
      <c r="H55" s="46">
        <v>1</v>
      </c>
    </row>
    <row r="56" spans="2:8" x14ac:dyDescent="0.35">
      <c r="B56" s="46" t="s">
        <v>99</v>
      </c>
      <c r="C56" s="46" t="s">
        <v>18</v>
      </c>
      <c r="D56" s="46">
        <v>1</v>
      </c>
      <c r="E56" s="46">
        <v>4900</v>
      </c>
      <c r="F56" s="46">
        <v>1</v>
      </c>
      <c r="G56" s="46">
        <v>1</v>
      </c>
      <c r="H56" s="46">
        <v>0</v>
      </c>
    </row>
    <row r="57" spans="2:8" ht="15" thickBot="1" x14ac:dyDescent="0.4">
      <c r="B57" s="47" t="s">
        <v>100</v>
      </c>
      <c r="C57" s="47" t="s">
        <v>18</v>
      </c>
      <c r="D57" s="47">
        <v>1</v>
      </c>
      <c r="E57" s="47">
        <v>3600</v>
      </c>
      <c r="F57" s="47">
        <v>1</v>
      </c>
      <c r="G57" s="47">
        <v>1</v>
      </c>
      <c r="H57" s="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Problem Statement</vt:lpstr>
      <vt:lpstr>School Bus Model </vt:lpstr>
      <vt:lpstr>Sensitivity Report 1</vt:lpstr>
      <vt:lpstr>Capacity</vt:lpstr>
      <vt:lpstr>Demand</vt:lpstr>
      <vt:lpstr>Destination</vt:lpstr>
      <vt:lpstr>Flow</vt:lpstr>
      <vt:lpstr>Inflow</vt:lpstr>
      <vt:lpstr>Origin</vt:lpstr>
      <vt:lpstr>OutFlow</vt:lpstr>
      <vt:lpstr>Total_Cost</vt:lpstr>
      <vt:lpstr>Unit_Cost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Tariq Mughal</cp:lastModifiedBy>
  <cp:lastPrinted>2009-12-01T02:14:13Z</cp:lastPrinted>
  <dcterms:created xsi:type="dcterms:W3CDTF">2007-05-15T18:16:53Z</dcterms:created>
  <dcterms:modified xsi:type="dcterms:W3CDTF">2022-09-29T04:11:39Z</dcterms:modified>
</cp:coreProperties>
</file>