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Dropbox\classes\cs4065-6065-2021\assignments\as3\"/>
    </mc:Choice>
  </mc:AlternateContent>
  <xr:revisionPtr revIDLastSave="0" documentId="13_ncr:1_{ACC4CC72-A956-4722-96B0-40C91209072A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Experiment Data" sheetId="4" r:id="rId1"/>
    <sheet name="Movement Time" sheetId="1" r:id="rId2"/>
    <sheet name="Errors" sheetId="2" r:id="rId3"/>
    <sheet name="Throughpu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D19" i="3"/>
  <c r="E19" i="3" s="1"/>
  <c r="F10" i="3"/>
  <c r="D10" i="3"/>
  <c r="E10" i="3" s="1"/>
  <c r="C37" i="2"/>
  <c r="O27" i="2"/>
  <c r="D37" i="2" s="1"/>
  <c r="D38" i="2" s="1"/>
  <c r="O28" i="2"/>
  <c r="I27" i="2"/>
  <c r="I28" i="2"/>
  <c r="O28" i="1"/>
  <c r="O27" i="1"/>
  <c r="D37" i="1" s="1"/>
  <c r="I28" i="1"/>
  <c r="I27" i="1"/>
  <c r="C37" i="1" s="1"/>
  <c r="D27" i="1"/>
  <c r="C32" i="1" s="1"/>
  <c r="E27" i="1"/>
  <c r="C33" i="1" s="1"/>
  <c r="F15" i="3" s="1"/>
  <c r="F27" i="1"/>
  <c r="C34" i="1" s="1"/>
  <c r="F16" i="3" s="1"/>
  <c r="I16" i="3" s="1"/>
  <c r="G27" i="1"/>
  <c r="C35" i="1" s="1"/>
  <c r="F17" i="3" s="1"/>
  <c r="H27" i="1"/>
  <c r="C36" i="1" s="1"/>
  <c r="K27" i="1"/>
  <c r="D33" i="1" s="1"/>
  <c r="F6" i="3" s="1"/>
  <c r="I6" i="3" s="1"/>
  <c r="L27" i="1"/>
  <c r="D34" i="1" s="1"/>
  <c r="F7" i="3" s="1"/>
  <c r="M27" i="1"/>
  <c r="D35" i="1" s="1"/>
  <c r="F8" i="3" s="1"/>
  <c r="I8" i="3" s="1"/>
  <c r="N27" i="1"/>
  <c r="D36" i="1" s="1"/>
  <c r="F9" i="3" s="1"/>
  <c r="I9" i="3" s="1"/>
  <c r="J27" i="1"/>
  <c r="D32" i="1" s="1"/>
  <c r="N27" i="2"/>
  <c r="D36" i="2"/>
  <c r="M27" i="2"/>
  <c r="D35" i="2"/>
  <c r="L27" i="2"/>
  <c r="D34" i="2" s="1"/>
  <c r="K27" i="2"/>
  <c r="D33" i="2"/>
  <c r="J27" i="2"/>
  <c r="D32" i="2"/>
  <c r="H27" i="2"/>
  <c r="C36" i="2"/>
  <c r="G27" i="2"/>
  <c r="C35" i="2" s="1"/>
  <c r="F27" i="2"/>
  <c r="C34" i="2"/>
  <c r="E27" i="2"/>
  <c r="C33" i="2"/>
  <c r="D27" i="2"/>
  <c r="C32" i="2"/>
  <c r="D18" i="3"/>
  <c r="E18" i="3" s="1"/>
  <c r="D17" i="3"/>
  <c r="E17" i="3"/>
  <c r="D16" i="3"/>
  <c r="E16" i="3"/>
  <c r="D15" i="3"/>
  <c r="E15" i="3"/>
  <c r="D14" i="3"/>
  <c r="E14" i="3" s="1"/>
  <c r="D5" i="3"/>
  <c r="E5" i="3"/>
  <c r="D6" i="3"/>
  <c r="E6" i="3"/>
  <c r="H6" i="3" s="1"/>
  <c r="D7" i="3"/>
  <c r="E7" i="3" s="1"/>
  <c r="D8" i="3"/>
  <c r="E8" i="3"/>
  <c r="D9" i="3"/>
  <c r="E9" i="3"/>
  <c r="H9" i="3" s="1"/>
  <c r="N28" i="2"/>
  <c r="M28" i="2"/>
  <c r="L28" i="2"/>
  <c r="K28" i="2"/>
  <c r="J28" i="2"/>
  <c r="H28" i="2"/>
  <c r="G28" i="2"/>
  <c r="F28" i="2"/>
  <c r="E28" i="2"/>
  <c r="D28" i="2"/>
  <c r="J28" i="1"/>
  <c r="K28" i="1"/>
  <c r="L28" i="1"/>
  <c r="M28" i="1"/>
  <c r="N28" i="1"/>
  <c r="E28" i="1"/>
  <c r="F28" i="1"/>
  <c r="G28" i="1"/>
  <c r="H28" i="1"/>
  <c r="D28" i="1"/>
  <c r="H17" i="3"/>
  <c r="H16" i="3"/>
  <c r="H5" i="3"/>
  <c r="H8" i="3"/>
  <c r="I19" i="3" l="1"/>
  <c r="H19" i="3"/>
  <c r="I10" i="3"/>
  <c r="H10" i="3"/>
  <c r="D38" i="1"/>
  <c r="C38" i="1"/>
  <c r="D42" i="1"/>
  <c r="F18" i="3"/>
  <c r="I18" i="3" s="1"/>
  <c r="F5" i="3"/>
  <c r="I5" i="3" s="1"/>
  <c r="I15" i="3"/>
  <c r="I17" i="3"/>
  <c r="F14" i="3"/>
  <c r="I14" i="3" s="1"/>
  <c r="I20" i="3" s="1"/>
  <c r="H18" i="3"/>
  <c r="I7" i="3"/>
  <c r="H7" i="3"/>
  <c r="H14" i="3"/>
  <c r="H15" i="3"/>
  <c r="I11" i="3" l="1"/>
</calcChain>
</file>

<file path=xl/sharedStrings.xml><?xml version="1.0" encoding="utf-8"?>
<sst xmlns="http://schemas.openxmlformats.org/spreadsheetml/2006/main" count="74" uniqueCount="53">
  <si>
    <t>Normal</t>
  </si>
  <si>
    <t>Participant</t>
  </si>
  <si>
    <t>Average Movement Time</t>
  </si>
  <si>
    <t>Participant 1</t>
  </si>
  <si>
    <t>Movment Time for All Trials</t>
  </si>
  <si>
    <t>Trials</t>
  </si>
  <si>
    <t>T-Test (1-tailed) - Alpha (0.05)</t>
  </si>
  <si>
    <t xml:space="preserve">Because the probability (p) is less than our predefined alpha level (of 0.05), </t>
  </si>
  <si>
    <t>Standard Deviation</t>
  </si>
  <si>
    <t>The null hypothesis for every test is that, there is no difference between the tested techniques</t>
  </si>
  <si>
    <t>Average</t>
  </si>
  <si>
    <t>Using a one tail test always splits our p-value, and so it helps reach the significance level. Using a two-tail test we would not have significant result.</t>
  </si>
  <si>
    <r>
      <t>Note:</t>
    </r>
    <r>
      <rPr>
        <sz val="11"/>
        <color theme="1"/>
        <rFont val="Calibri"/>
        <family val="2"/>
        <scheme val="minor"/>
      </rPr>
      <t xml:space="preserve"> We used a one-tail test on movement time because we have the</t>
    </r>
  </si>
  <si>
    <t>Change the text below to report on the results correctly</t>
  </si>
  <si>
    <t>Total Errors</t>
  </si>
  <si>
    <t>T-Test (2-tailed) - Alpha (0.05)</t>
  </si>
  <si>
    <t>Note:For errors we could not use a 1-tailed test because we had</t>
  </si>
  <si>
    <t>Fitts' Law applies to movement times only, and says nothing about errors.</t>
  </si>
  <si>
    <t>Therefore, we must use a two-tailed test.</t>
  </si>
  <si>
    <t xml:space="preserve">Because the probability (p) is greater than our predefined alpha level (of 0.05), </t>
  </si>
  <si>
    <t>Demonstrated Throughput (IP)</t>
  </si>
  <si>
    <t>D/W+1 (ID)</t>
  </si>
  <si>
    <t>ID</t>
  </si>
  <si>
    <t>Throughput for Standard Mouse</t>
  </si>
  <si>
    <t>Average Movement Time (ms)</t>
  </si>
  <si>
    <t xml:space="preserve">PredictedMT </t>
  </si>
  <si>
    <t>Change the text below to correctly report on your results</t>
  </si>
  <si>
    <r>
      <rPr>
        <b/>
        <sz val="11"/>
        <color indexed="8"/>
        <rFont val="Calibri"/>
        <family val="2"/>
      </rPr>
      <t xml:space="preserve">Note: </t>
    </r>
    <r>
      <rPr>
        <sz val="11"/>
        <color indexed="8"/>
        <rFont val="Calibri"/>
        <family val="2"/>
      </rPr>
      <t xml:space="preserve">paste in the movment time results from your trial_subject*.txt files </t>
    </r>
  </si>
  <si>
    <t>Errors for All Trials</t>
  </si>
  <si>
    <t>Participant ID</t>
  </si>
  <si>
    <t>Trial</t>
  </si>
  <si>
    <t>Movement Time</t>
  </si>
  <si>
    <t>Errors</t>
  </si>
  <si>
    <t>The other sheets are used for the analysis</t>
  </si>
  <si>
    <t>You can use this sheet to collect all of your data.</t>
  </si>
  <si>
    <t>Condition (area/normal)</t>
  </si>
  <si>
    <t>Distance</t>
  </si>
  <si>
    <r>
      <t xml:space="preserve">Note: </t>
    </r>
    <r>
      <rPr>
        <sz val="11"/>
        <color indexed="8"/>
        <rFont val="Calibri"/>
        <family val="2"/>
      </rPr>
      <t>paste in the results from your experimental data</t>
    </r>
  </si>
  <si>
    <t>hypothesis that Area Cursor would be faster than Normal pointing.</t>
  </si>
  <si>
    <t>the test rejects the null hypothesis and Area Cursor is significantly faster than normal.</t>
  </si>
  <si>
    <t xml:space="preserve">the test fails to reject the null hypothesis and Area Cursor is not </t>
  </si>
  <si>
    <t>significantly different from normal pointing in terms of errors.</t>
  </si>
  <si>
    <t>no hypothesis that Area Cursorwould be less error prone than Normal pointing.</t>
  </si>
  <si>
    <t>Throughput for a Mouse with Area Cursor</t>
  </si>
  <si>
    <t>Throughput for a Mouse with normal cursor</t>
  </si>
  <si>
    <t xml:space="preserve">Note: </t>
  </si>
  <si>
    <t>Width</t>
  </si>
  <si>
    <t>To calculate D the distance for each participant… simply average all distances that you recorded for them for when using Area Cursor and Normal Pointing</t>
  </si>
  <si>
    <t>Throughput for Nomral Cursor with a Mouse</t>
  </si>
  <si>
    <t>Bubble</t>
  </si>
  <si>
    <t>Throughput for Bubble Cursor with a mouse</t>
  </si>
  <si>
    <t>This is based on our knowledge of Fitts' Law, because the effective width of the targets using Bubble Cursor will always be larger than in the normal case.</t>
  </si>
  <si>
    <t>We have to double check that the average movement time for Bubble Cursor is actually less than normal. The t-test can't tell which is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</si>
</sst>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3" fillId="4" borderId="0" xfId="0" applyFont="1" applyFill="1"/>
    <xf numFmtId="2" fontId="0" fillId="0" borderId="0" xfId="0" applyNumberFormat="1"/>
    <xf numFmtId="0" fontId="6" fillId="0" borderId="0" xfId="0" applyFont="1"/>
    <xf numFmtId="0" fontId="0" fillId="5" borderId="0" xfId="0" applyFill="1"/>
    <xf numFmtId="0" fontId="7" fillId="5" borderId="0" xfId="0" applyFont="1" applyFill="1"/>
    <xf numFmtId="0" fontId="6" fillId="6" borderId="0" xfId="0" applyFont="1" applyFill="1"/>
    <xf numFmtId="0" fontId="0" fillId="6" borderId="0" xfId="0" applyFill="1"/>
    <xf numFmtId="0" fontId="8" fillId="0" borderId="0" xfId="0" applyFont="1"/>
    <xf numFmtId="0" fontId="2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Average Movement Time (ms) for each Participant</a:t>
            </a:r>
          </a:p>
        </c:rich>
      </c:tx>
      <c:layout>
        <c:manualLayout>
          <c:xMode val="edge"/>
          <c:yMode val="edge"/>
          <c:x val="0.22557507146469077"/>
          <c:y val="3.2966814560206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23099383614209E-2"/>
          <c:y val="0.18956069384322127"/>
          <c:w val="0.80603561371286492"/>
          <c:h val="0.62087995374736238"/>
        </c:manualLayout>
      </c:layout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'Movement Time'!$D$27:$I$27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6-4046-981E-14A6BBA67B78}"/>
            </c:ext>
          </c:extLst>
        </c:ser>
        <c:ser>
          <c:idx val="1"/>
          <c:order val="1"/>
          <c:tx>
            <c:v>Bubble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'Movement Time'!$J$27:$O$27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6-4046-981E-14A6BBA6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814832"/>
        <c:axId val="1"/>
      </c:barChart>
      <c:catAx>
        <c:axId val="71981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Participant</a:t>
                </a:r>
              </a:p>
            </c:rich>
          </c:tx>
          <c:layout>
            <c:manualLayout>
              <c:xMode val="edge"/>
              <c:yMode val="edge"/>
              <c:x val="0.42959824976006439"/>
              <c:y val="0.895605574358884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814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02942197610569"/>
          <c:y val="0.465255067951861"/>
          <c:w val="9.3223386457035429E-2"/>
          <c:h val="0.11765070683840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Total Error Count for each Participant</a:t>
            </a:r>
          </a:p>
        </c:rich>
      </c:tx>
      <c:layout>
        <c:manualLayout>
          <c:xMode val="edge"/>
          <c:yMode val="edge"/>
          <c:x val="0.30955941287155614"/>
          <c:y val="4.82340459112989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23099383614223E-2"/>
          <c:y val="0.18956069384322105"/>
          <c:w val="0.80603561371286503"/>
          <c:h val="0.62087995374736205"/>
        </c:manualLayout>
      </c:layout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Errors!$D$27:$I$27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9-4448-B1FA-A9C75CF3F5D1}"/>
            </c:ext>
          </c:extLst>
        </c:ser>
        <c:ser>
          <c:idx val="1"/>
          <c:order val="1"/>
          <c:tx>
            <c:strRef>
              <c:f>Errors!$D$31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Errors!$J$27:$O$27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9-4448-B1FA-A9C75CF3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819232"/>
        <c:axId val="1"/>
      </c:barChart>
      <c:catAx>
        <c:axId val="7198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Participant</a:t>
                </a:r>
              </a:p>
            </c:rich>
          </c:tx>
          <c:layout>
            <c:manualLayout>
              <c:xMode val="edge"/>
              <c:yMode val="edge"/>
              <c:x val="0.42959824976006439"/>
              <c:y val="0.895605574358884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81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67109043089987"/>
          <c:y val="0.47595058675535207"/>
          <c:w val="0.10356858113794826"/>
          <c:h val="0.128346225641892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29</xdr:row>
      <xdr:rowOff>0</xdr:rowOff>
    </xdr:from>
    <xdr:to>
      <xdr:col>17</xdr:col>
      <xdr:colOff>47625</xdr:colOff>
      <xdr:row>48</xdr:row>
      <xdr:rowOff>133350</xdr:rowOff>
    </xdr:to>
    <xdr:graphicFrame macro="">
      <xdr:nvGraphicFramePr>
        <xdr:cNvPr id="1052" name="Chart 2">
          <a:extLst>
            <a:ext uri="{FF2B5EF4-FFF2-40B4-BE49-F238E27FC236}">
              <a16:creationId xmlns:a16="http://schemas.microsoft.com/office/drawing/2014/main" id="{BA975E60-B3E9-4B61-8C2C-7BD103C91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30</xdr:row>
      <xdr:rowOff>38100</xdr:rowOff>
    </xdr:from>
    <xdr:to>
      <xdr:col>19</xdr:col>
      <xdr:colOff>352425</xdr:colOff>
      <xdr:row>48</xdr:row>
      <xdr:rowOff>171450</xdr:rowOff>
    </xdr:to>
    <xdr:graphicFrame macro="">
      <xdr:nvGraphicFramePr>
        <xdr:cNvPr id="12305" name="Chart 2">
          <a:extLst>
            <a:ext uri="{FF2B5EF4-FFF2-40B4-BE49-F238E27FC236}">
              <a16:creationId xmlns:a16="http://schemas.microsoft.com/office/drawing/2014/main" id="{74D913E3-1478-4354-A149-BD6DA47F6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2.28515625" customWidth="1"/>
    <col min="3" max="3" width="21.85546875" bestFit="1" customWidth="1"/>
    <col min="4" max="4" width="22" customWidth="1"/>
    <col min="5" max="5" width="10.85546875" customWidth="1"/>
  </cols>
  <sheetData>
    <row r="1" spans="1:8" x14ac:dyDescent="0.25">
      <c r="A1" t="s">
        <v>29</v>
      </c>
      <c r="B1" t="s">
        <v>30</v>
      </c>
      <c r="C1" t="s">
        <v>35</v>
      </c>
      <c r="D1" t="s">
        <v>31</v>
      </c>
      <c r="E1" t="s">
        <v>32</v>
      </c>
      <c r="F1" t="s">
        <v>36</v>
      </c>
    </row>
    <row r="2" spans="1:8" x14ac:dyDescent="0.25">
      <c r="H2" t="s">
        <v>34</v>
      </c>
    </row>
    <row r="3" spans="1:8" x14ac:dyDescent="0.25">
      <c r="H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57"/>
  <sheetViews>
    <sheetView topLeftCell="A19" workbookViewId="0">
      <selection activeCell="D6" sqref="D6:O25"/>
    </sheetView>
  </sheetViews>
  <sheetFormatPr defaultColWidth="8.7109375" defaultRowHeight="15" x14ac:dyDescent="0.25"/>
  <cols>
    <col min="1" max="1" width="13.42578125" customWidth="1"/>
    <col min="2" max="2" width="10.42578125" customWidth="1"/>
    <col min="3" max="3" width="28.42578125" customWidth="1"/>
    <col min="4" max="4" width="19.7109375" customWidth="1"/>
    <col min="5" max="5" width="15.42578125" customWidth="1"/>
    <col min="6" max="6" width="10.42578125" customWidth="1"/>
  </cols>
  <sheetData>
    <row r="3" spans="2:16" x14ac:dyDescent="0.25">
      <c r="E3" s="5" t="s">
        <v>4</v>
      </c>
    </row>
    <row r="4" spans="2:16" x14ac:dyDescent="0.25">
      <c r="D4" s="16" t="s">
        <v>0</v>
      </c>
      <c r="E4" s="16"/>
      <c r="F4" s="16"/>
      <c r="G4" s="16"/>
      <c r="J4" s="16" t="s">
        <v>49</v>
      </c>
      <c r="K4" s="16"/>
      <c r="L4" s="16"/>
      <c r="M4" s="16"/>
    </row>
    <row r="5" spans="2:16" s="1" customFormat="1" x14ac:dyDescent="0.25">
      <c r="C5" s="2" t="s">
        <v>1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1</v>
      </c>
      <c r="K5" s="2">
        <v>2</v>
      </c>
      <c r="L5" s="2">
        <v>3</v>
      </c>
      <c r="M5" s="2">
        <v>4</v>
      </c>
      <c r="N5" s="2">
        <v>5</v>
      </c>
      <c r="O5" s="2">
        <v>6</v>
      </c>
    </row>
    <row r="6" spans="2:16" x14ac:dyDescent="0.25">
      <c r="B6" s="6" t="s">
        <v>5</v>
      </c>
      <c r="C6" s="6">
        <v>1</v>
      </c>
      <c r="P6" t="s">
        <v>27</v>
      </c>
    </row>
    <row r="7" spans="2:16" x14ac:dyDescent="0.25">
      <c r="B7" s="6"/>
      <c r="C7" s="6">
        <v>2</v>
      </c>
    </row>
    <row r="8" spans="2:16" x14ac:dyDescent="0.25">
      <c r="B8" s="6"/>
      <c r="C8" s="6">
        <v>3</v>
      </c>
    </row>
    <row r="9" spans="2:16" x14ac:dyDescent="0.25">
      <c r="B9" s="6"/>
      <c r="C9" s="6">
        <v>4</v>
      </c>
    </row>
    <row r="10" spans="2:16" x14ac:dyDescent="0.25">
      <c r="B10" s="6"/>
      <c r="C10" s="6">
        <v>5</v>
      </c>
    </row>
    <row r="11" spans="2:16" x14ac:dyDescent="0.25">
      <c r="B11" s="6"/>
      <c r="C11" s="6">
        <v>6</v>
      </c>
    </row>
    <row r="12" spans="2:16" x14ac:dyDescent="0.25">
      <c r="B12" s="6"/>
      <c r="C12" s="6">
        <v>7</v>
      </c>
    </row>
    <row r="13" spans="2:16" x14ac:dyDescent="0.25">
      <c r="B13" s="6"/>
      <c r="C13" s="6">
        <v>8</v>
      </c>
    </row>
    <row r="14" spans="2:16" x14ac:dyDescent="0.25">
      <c r="B14" s="6"/>
      <c r="C14" s="6">
        <v>9</v>
      </c>
    </row>
    <row r="15" spans="2:16" x14ac:dyDescent="0.25">
      <c r="B15" s="6"/>
      <c r="C15" s="6">
        <v>10</v>
      </c>
    </row>
    <row r="16" spans="2:16" x14ac:dyDescent="0.25">
      <c r="B16" s="6"/>
      <c r="C16" s="6">
        <v>11</v>
      </c>
    </row>
    <row r="17" spans="2:15" x14ac:dyDescent="0.25">
      <c r="B17" s="6"/>
      <c r="C17" s="6">
        <v>12</v>
      </c>
    </row>
    <row r="18" spans="2:15" x14ac:dyDescent="0.25">
      <c r="B18" s="6"/>
      <c r="C18" s="6">
        <v>13</v>
      </c>
    </row>
    <row r="19" spans="2:15" x14ac:dyDescent="0.25">
      <c r="B19" s="6"/>
      <c r="C19" s="6">
        <v>14</v>
      </c>
    </row>
    <row r="20" spans="2:15" x14ac:dyDescent="0.25">
      <c r="B20" s="6"/>
      <c r="C20" s="6">
        <v>15</v>
      </c>
    </row>
    <row r="21" spans="2:15" x14ac:dyDescent="0.25">
      <c r="B21" s="6"/>
      <c r="C21" s="6">
        <v>16</v>
      </c>
    </row>
    <row r="22" spans="2:15" x14ac:dyDescent="0.25">
      <c r="B22" s="6"/>
      <c r="C22" s="6">
        <v>17</v>
      </c>
    </row>
    <row r="23" spans="2:15" x14ac:dyDescent="0.25">
      <c r="B23" s="6"/>
      <c r="C23" s="6">
        <v>18</v>
      </c>
    </row>
    <row r="24" spans="2:15" x14ac:dyDescent="0.25">
      <c r="B24" s="6"/>
      <c r="C24" s="6">
        <v>19</v>
      </c>
    </row>
    <row r="25" spans="2:15" x14ac:dyDescent="0.25">
      <c r="B25" s="6"/>
      <c r="C25" s="6">
        <v>20</v>
      </c>
    </row>
    <row r="27" spans="2:15" s="2" customFormat="1" x14ac:dyDescent="0.25">
      <c r="C27" s="2" t="s">
        <v>2</v>
      </c>
      <c r="D27" s="2" t="e">
        <f>AVERAGE(D6:D25)</f>
        <v>#DIV/0!</v>
      </c>
      <c r="E27" s="2" t="e">
        <f>AVERAGE(E6:E25)</f>
        <v>#DIV/0!</v>
      </c>
      <c r="F27" s="2" t="e">
        <f>AVERAGE(F6:F25)</f>
        <v>#DIV/0!</v>
      </c>
      <c r="G27" s="2" t="e">
        <f>AVERAGE(G6:G25)</f>
        <v>#DIV/0!</v>
      </c>
      <c r="H27" s="2" t="e">
        <f>AVERAGE(H6:H25)</f>
        <v>#DIV/0!</v>
      </c>
      <c r="I27" s="2" t="e">
        <f>AVERAGE(I6:I25)</f>
        <v>#DIV/0!</v>
      </c>
      <c r="J27" s="2" t="e">
        <f>AVERAGE(J6:J25)</f>
        <v>#DIV/0!</v>
      </c>
      <c r="K27" s="2" t="e">
        <f>AVERAGE(K6:K25)</f>
        <v>#DIV/0!</v>
      </c>
      <c r="L27" s="2" t="e">
        <f>AVERAGE(L6:L25)</f>
        <v>#DIV/0!</v>
      </c>
      <c r="M27" s="2" t="e">
        <f>AVERAGE(M6:M25)</f>
        <v>#DIV/0!</v>
      </c>
      <c r="N27" s="2" t="e">
        <f>AVERAGE(N6:N25)</f>
        <v>#DIV/0!</v>
      </c>
      <c r="O27" s="2" t="e">
        <f>AVERAGE(O6:O25)</f>
        <v>#DIV/0!</v>
      </c>
    </row>
    <row r="28" spans="2:15" x14ac:dyDescent="0.25">
      <c r="C28" t="s">
        <v>8</v>
      </c>
      <c r="D28" t="e">
        <f>STDEV(D6:D25)</f>
        <v>#DIV/0!</v>
      </c>
      <c r="E28" t="e">
        <f>STDEV(E6:E25)</f>
        <v>#DIV/0!</v>
      </c>
      <c r="F28" t="e">
        <f>STDEV(F6:F25)</f>
        <v>#DIV/0!</v>
      </c>
      <c r="G28" t="e">
        <f>STDEV(G6:G25)</f>
        <v>#DIV/0!</v>
      </c>
      <c r="H28" t="e">
        <f>STDEV(H6:H25)</f>
        <v>#DIV/0!</v>
      </c>
      <c r="I28" t="e">
        <f>STDEV(I6:I25)</f>
        <v>#DIV/0!</v>
      </c>
      <c r="J28" t="e">
        <f>STDEV(J6:J25)</f>
        <v>#DIV/0!</v>
      </c>
      <c r="K28" t="e">
        <f>STDEV(K6:K25)</f>
        <v>#DIV/0!</v>
      </c>
      <c r="L28" t="e">
        <f>STDEV(L6:L25)</f>
        <v>#DIV/0!</v>
      </c>
      <c r="M28" t="e">
        <f>STDEV(M6:M25)</f>
        <v>#DIV/0!</v>
      </c>
      <c r="N28" t="e">
        <f>STDEV(N6:N25)</f>
        <v>#DIV/0!</v>
      </c>
      <c r="O28" t="e">
        <f>STDEV(O6:O25)</f>
        <v>#DIV/0!</v>
      </c>
    </row>
    <row r="31" spans="2:15" x14ac:dyDescent="0.25">
      <c r="B31" s="5" t="s">
        <v>3</v>
      </c>
      <c r="C31" s="3" t="s">
        <v>0</v>
      </c>
      <c r="D31" s="3" t="s">
        <v>49</v>
      </c>
    </row>
    <row r="32" spans="2:15" x14ac:dyDescent="0.25">
      <c r="B32" s="5">
        <v>1</v>
      </c>
      <c r="C32" t="e">
        <f>D27</f>
        <v>#DIV/0!</v>
      </c>
      <c r="D32" t="e">
        <f>J27</f>
        <v>#DIV/0!</v>
      </c>
    </row>
    <row r="33" spans="2:7" x14ac:dyDescent="0.25">
      <c r="B33" s="5">
        <v>2</v>
      </c>
      <c r="C33" t="e">
        <f>E27</f>
        <v>#DIV/0!</v>
      </c>
      <c r="D33" t="e">
        <f>K27</f>
        <v>#DIV/0!</v>
      </c>
    </row>
    <row r="34" spans="2:7" x14ac:dyDescent="0.25">
      <c r="B34" s="5">
        <v>3</v>
      </c>
      <c r="C34" t="e">
        <f>F27</f>
        <v>#DIV/0!</v>
      </c>
      <c r="D34" t="e">
        <f>L27</f>
        <v>#DIV/0!</v>
      </c>
    </row>
    <row r="35" spans="2:7" x14ac:dyDescent="0.25">
      <c r="B35" s="5">
        <v>4</v>
      </c>
      <c r="C35" t="e">
        <f>G27</f>
        <v>#DIV/0!</v>
      </c>
      <c r="D35" t="e">
        <f>M27</f>
        <v>#DIV/0!</v>
      </c>
    </row>
    <row r="36" spans="2:7" x14ac:dyDescent="0.25">
      <c r="B36" s="5">
        <v>5</v>
      </c>
      <c r="C36" t="e">
        <f>H27</f>
        <v>#DIV/0!</v>
      </c>
      <c r="D36" t="e">
        <f>N27</f>
        <v>#DIV/0!</v>
      </c>
    </row>
    <row r="37" spans="2:7" x14ac:dyDescent="0.25">
      <c r="B37" s="1">
        <v>6</v>
      </c>
      <c r="C37" t="e">
        <f>I27</f>
        <v>#DIV/0!</v>
      </c>
      <c r="D37" t="e">
        <f>O27</f>
        <v>#DIV/0!</v>
      </c>
    </row>
    <row r="38" spans="2:7" x14ac:dyDescent="0.25">
      <c r="B38" s="5" t="s">
        <v>10</v>
      </c>
      <c r="C38" t="e">
        <f>AVERAGE(C32:C37)</f>
        <v>#DIV/0!</v>
      </c>
      <c r="D38" t="e">
        <f>AVERAGE(D32:D37)</f>
        <v>#DIV/0!</v>
      </c>
    </row>
    <row r="42" spans="2:7" x14ac:dyDescent="0.25">
      <c r="C42" s="7" t="s">
        <v>6</v>
      </c>
      <c r="D42" s="7" t="e">
        <f>TTEST(C32:C37,D32:D37,1,1)</f>
        <v>#DIV/0!</v>
      </c>
    </row>
    <row r="43" spans="2:7" x14ac:dyDescent="0.25">
      <c r="G43" s="4"/>
    </row>
    <row r="44" spans="2:7" x14ac:dyDescent="0.25">
      <c r="C44" s="5" t="s">
        <v>13</v>
      </c>
      <c r="G44" s="4"/>
    </row>
    <row r="45" spans="2:7" x14ac:dyDescent="0.25">
      <c r="C45" t="s">
        <v>7</v>
      </c>
      <c r="G45" s="4"/>
    </row>
    <row r="46" spans="2:7" x14ac:dyDescent="0.25">
      <c r="C46" s="4" t="s">
        <v>39</v>
      </c>
      <c r="D46" s="4"/>
      <c r="E46" s="4"/>
      <c r="G46" s="4"/>
    </row>
    <row r="47" spans="2:7" x14ac:dyDescent="0.25">
      <c r="G47" s="4"/>
    </row>
    <row r="48" spans="2:7" x14ac:dyDescent="0.25">
      <c r="C48" s="4" t="s">
        <v>9</v>
      </c>
      <c r="D48" s="4"/>
      <c r="G48" s="4"/>
    </row>
    <row r="53" spans="3:3" x14ac:dyDescent="0.25">
      <c r="C53" s="5" t="s">
        <v>12</v>
      </c>
    </row>
    <row r="54" spans="3:3" x14ac:dyDescent="0.25">
      <c r="C54" t="s">
        <v>38</v>
      </c>
    </row>
    <row r="55" spans="3:3" x14ac:dyDescent="0.25">
      <c r="C55" t="s">
        <v>51</v>
      </c>
    </row>
    <row r="56" spans="3:3" x14ac:dyDescent="0.25">
      <c r="C56" t="s">
        <v>11</v>
      </c>
    </row>
    <row r="57" spans="3:3" x14ac:dyDescent="0.25">
      <c r="C57" t="s">
        <v>52</v>
      </c>
    </row>
  </sheetData>
  <mergeCells count="2">
    <mergeCell ref="D4:G4"/>
    <mergeCell ref="J4:M4"/>
  </mergeCells>
  <phoneticPr fontId="4" type="noConversion"/>
  <pageMargins left="0.7" right="0.7" top="0.75" bottom="0.75" header="0.3" footer="0.3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P48"/>
  <sheetViews>
    <sheetView workbookViewId="0">
      <selection activeCell="F16" sqref="F16"/>
    </sheetView>
  </sheetViews>
  <sheetFormatPr defaultColWidth="8.7109375" defaultRowHeight="15" x14ac:dyDescent="0.25"/>
  <cols>
    <col min="1" max="1" width="13.42578125" customWidth="1"/>
    <col min="2" max="2" width="10.42578125" customWidth="1"/>
    <col min="3" max="3" width="28.42578125" customWidth="1"/>
    <col min="4" max="4" width="19.7109375" customWidth="1"/>
    <col min="5" max="5" width="15.42578125" customWidth="1"/>
    <col min="6" max="6" width="10.42578125" customWidth="1"/>
  </cols>
  <sheetData>
    <row r="3" spans="2:16" x14ac:dyDescent="0.25">
      <c r="E3" s="1" t="s">
        <v>28</v>
      </c>
    </row>
    <row r="4" spans="2:16" x14ac:dyDescent="0.25">
      <c r="D4" s="16" t="s">
        <v>0</v>
      </c>
      <c r="E4" s="16"/>
      <c r="F4" s="16"/>
      <c r="G4" s="16"/>
      <c r="J4" s="16" t="s">
        <v>49</v>
      </c>
      <c r="K4" s="16"/>
      <c r="L4" s="16"/>
      <c r="M4" s="16"/>
    </row>
    <row r="5" spans="2:16" s="1" customFormat="1" x14ac:dyDescent="0.25">
      <c r="C5" s="2" t="s">
        <v>1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1</v>
      </c>
      <c r="K5" s="2">
        <v>2</v>
      </c>
      <c r="L5" s="2">
        <v>3</v>
      </c>
      <c r="M5" s="2">
        <v>4</v>
      </c>
      <c r="N5" s="2">
        <v>5</v>
      </c>
      <c r="O5" s="2">
        <v>6</v>
      </c>
    </row>
    <row r="6" spans="2:16" x14ac:dyDescent="0.25">
      <c r="B6" s="6" t="s">
        <v>5</v>
      </c>
      <c r="C6" s="6">
        <v>1</v>
      </c>
    </row>
    <row r="7" spans="2:16" x14ac:dyDescent="0.25">
      <c r="B7" s="6"/>
      <c r="C7" s="6">
        <v>2</v>
      </c>
      <c r="P7" s="15" t="s">
        <v>37</v>
      </c>
    </row>
    <row r="8" spans="2:16" x14ac:dyDescent="0.25">
      <c r="B8" s="6"/>
      <c r="C8" s="6">
        <v>3</v>
      </c>
    </row>
    <row r="9" spans="2:16" x14ac:dyDescent="0.25">
      <c r="B9" s="6"/>
      <c r="C9" s="6">
        <v>4</v>
      </c>
    </row>
    <row r="10" spans="2:16" x14ac:dyDescent="0.25">
      <c r="B10" s="6"/>
      <c r="C10" s="6">
        <v>5</v>
      </c>
    </row>
    <row r="11" spans="2:16" x14ac:dyDescent="0.25">
      <c r="B11" s="6"/>
      <c r="C11" s="6">
        <v>6</v>
      </c>
    </row>
    <row r="12" spans="2:16" x14ac:dyDescent="0.25">
      <c r="B12" s="6"/>
      <c r="C12" s="6">
        <v>7</v>
      </c>
    </row>
    <row r="13" spans="2:16" x14ac:dyDescent="0.25">
      <c r="B13" s="6"/>
      <c r="C13" s="6">
        <v>8</v>
      </c>
    </row>
    <row r="14" spans="2:16" x14ac:dyDescent="0.25">
      <c r="B14" s="6"/>
      <c r="C14" s="6">
        <v>9</v>
      </c>
    </row>
    <row r="15" spans="2:16" x14ac:dyDescent="0.25">
      <c r="B15" s="6"/>
      <c r="C15" s="6">
        <v>10</v>
      </c>
    </row>
    <row r="16" spans="2:16" x14ac:dyDescent="0.25">
      <c r="B16" s="6"/>
      <c r="C16" s="6">
        <v>11</v>
      </c>
    </row>
    <row r="17" spans="2:15" x14ac:dyDescent="0.25">
      <c r="B17" s="6"/>
      <c r="C17" s="6">
        <v>12</v>
      </c>
    </row>
    <row r="18" spans="2:15" x14ac:dyDescent="0.25">
      <c r="B18" s="6"/>
      <c r="C18" s="6">
        <v>13</v>
      </c>
    </row>
    <row r="19" spans="2:15" x14ac:dyDescent="0.25">
      <c r="B19" s="6"/>
      <c r="C19" s="6">
        <v>14</v>
      </c>
    </row>
    <row r="20" spans="2:15" x14ac:dyDescent="0.25">
      <c r="B20" s="6"/>
      <c r="C20" s="6">
        <v>15</v>
      </c>
    </row>
    <row r="21" spans="2:15" x14ac:dyDescent="0.25">
      <c r="B21" s="6"/>
      <c r="C21" s="6">
        <v>16</v>
      </c>
    </row>
    <row r="22" spans="2:15" x14ac:dyDescent="0.25">
      <c r="B22" s="6"/>
      <c r="C22" s="6">
        <v>17</v>
      </c>
    </row>
    <row r="23" spans="2:15" x14ac:dyDescent="0.25">
      <c r="B23" s="6"/>
      <c r="C23" s="6">
        <v>18</v>
      </c>
    </row>
    <row r="24" spans="2:15" x14ac:dyDescent="0.25">
      <c r="B24" s="6"/>
      <c r="C24" s="6">
        <v>19</v>
      </c>
    </row>
    <row r="25" spans="2:15" x14ac:dyDescent="0.25">
      <c r="B25" s="6"/>
      <c r="C25" s="6">
        <v>20</v>
      </c>
    </row>
    <row r="27" spans="2:15" s="2" customFormat="1" x14ac:dyDescent="0.25">
      <c r="C27" s="2" t="s">
        <v>14</v>
      </c>
      <c r="D27" s="2">
        <f>SUM(D6:D25)</f>
        <v>0</v>
      </c>
      <c r="E27" s="2">
        <f>SUM(E6:E25)</f>
        <v>0</v>
      </c>
      <c r="F27" s="2">
        <f>SUM(F6:F25)</f>
        <v>0</v>
      </c>
      <c r="G27" s="2">
        <f>SUM(G6:G25)</f>
        <v>0</v>
      </c>
      <c r="H27" s="2">
        <f>SUM(H6:H25)</f>
        <v>0</v>
      </c>
      <c r="I27" s="2">
        <f>SUM(I6:I25)</f>
        <v>0</v>
      </c>
      <c r="J27" s="2">
        <f>SUM(J6:J25)</f>
        <v>0</v>
      </c>
      <c r="K27" s="2">
        <f>SUM(K6:K25)</f>
        <v>0</v>
      </c>
      <c r="L27" s="2">
        <f>SUM(L6:L25)</f>
        <v>0</v>
      </c>
      <c r="M27" s="2">
        <f>SUM(M6:M25)</f>
        <v>0</v>
      </c>
      <c r="N27" s="2">
        <f>SUM(N6:N25)</f>
        <v>0</v>
      </c>
      <c r="O27" s="2">
        <f>SUM(O6:O25)</f>
        <v>0</v>
      </c>
    </row>
    <row r="28" spans="2:15" x14ac:dyDescent="0.25">
      <c r="C28" t="s">
        <v>8</v>
      </c>
      <c r="D28" t="e">
        <f>STDEV(D6:D25)</f>
        <v>#DIV/0!</v>
      </c>
      <c r="E28" t="e">
        <f>STDEV(E6:E25)</f>
        <v>#DIV/0!</v>
      </c>
      <c r="F28" t="e">
        <f>STDEV(F6:F25)</f>
        <v>#DIV/0!</v>
      </c>
      <c r="G28" t="e">
        <f>STDEV(G6:G25)</f>
        <v>#DIV/0!</v>
      </c>
      <c r="H28" t="e">
        <f>STDEV(H6:H25)</f>
        <v>#DIV/0!</v>
      </c>
      <c r="I28" t="e">
        <f>STDEV(I6:I25)</f>
        <v>#DIV/0!</v>
      </c>
      <c r="J28" t="e">
        <f>STDEV(J6:J25)</f>
        <v>#DIV/0!</v>
      </c>
      <c r="K28" t="e">
        <f>STDEV(K6:K25)</f>
        <v>#DIV/0!</v>
      </c>
      <c r="L28" t="e">
        <f>STDEV(L6:L25)</f>
        <v>#DIV/0!</v>
      </c>
      <c r="M28" t="e">
        <f>STDEV(M6:M25)</f>
        <v>#DIV/0!</v>
      </c>
      <c r="N28" t="e">
        <f>STDEV(N6:N25)</f>
        <v>#DIV/0!</v>
      </c>
      <c r="O28" t="e">
        <f>STDEV(O6:O25)</f>
        <v>#DIV/0!</v>
      </c>
    </row>
    <row r="31" spans="2:15" x14ac:dyDescent="0.25">
      <c r="B31" s="5" t="s">
        <v>3</v>
      </c>
      <c r="C31" s="3" t="s">
        <v>0</v>
      </c>
      <c r="D31" s="3" t="s">
        <v>49</v>
      </c>
    </row>
    <row r="32" spans="2:15" x14ac:dyDescent="0.25">
      <c r="B32" s="5">
        <v>1</v>
      </c>
      <c r="C32">
        <f>D27</f>
        <v>0</v>
      </c>
      <c r="D32">
        <f>J27</f>
        <v>0</v>
      </c>
    </row>
    <row r="33" spans="2:8" x14ac:dyDescent="0.25">
      <c r="B33" s="5">
        <v>2</v>
      </c>
      <c r="C33">
        <f>E27</f>
        <v>0</v>
      </c>
      <c r="D33">
        <f>K27</f>
        <v>0</v>
      </c>
    </row>
    <row r="34" spans="2:8" x14ac:dyDescent="0.25">
      <c r="B34" s="5">
        <v>3</v>
      </c>
      <c r="C34">
        <f>F27</f>
        <v>0</v>
      </c>
      <c r="D34">
        <f>L27</f>
        <v>0</v>
      </c>
    </row>
    <row r="35" spans="2:8" x14ac:dyDescent="0.25">
      <c r="B35" s="5">
        <v>4</v>
      </c>
      <c r="C35">
        <f>G27</f>
        <v>0</v>
      </c>
      <c r="D35">
        <f>M27</f>
        <v>0</v>
      </c>
    </row>
    <row r="36" spans="2:8" x14ac:dyDescent="0.25">
      <c r="B36" s="5">
        <v>5</v>
      </c>
      <c r="C36">
        <f>H27</f>
        <v>0</v>
      </c>
      <c r="D36">
        <f>N27</f>
        <v>0</v>
      </c>
    </row>
    <row r="37" spans="2:8" x14ac:dyDescent="0.25">
      <c r="B37" s="5">
        <v>6</v>
      </c>
      <c r="C37">
        <f>I27</f>
        <v>0</v>
      </c>
      <c r="D37">
        <f>O27</f>
        <v>0</v>
      </c>
    </row>
    <row r="38" spans="2:8" x14ac:dyDescent="0.25">
      <c r="C38" s="8" t="s">
        <v>15</v>
      </c>
      <c r="D38" s="8" t="e">
        <f>TTEST(C32:C37,D32:D37,2,1)</f>
        <v>#DIV/0!</v>
      </c>
    </row>
    <row r="39" spans="2:8" x14ac:dyDescent="0.25">
      <c r="G39" s="4"/>
      <c r="H39" s="4"/>
    </row>
    <row r="40" spans="2:8" x14ac:dyDescent="0.25">
      <c r="C40" s="1" t="s">
        <v>26</v>
      </c>
    </row>
    <row r="41" spans="2:8" x14ac:dyDescent="0.25">
      <c r="C41" t="s">
        <v>19</v>
      </c>
      <c r="E41" s="4"/>
      <c r="F41" s="4"/>
      <c r="G41" s="4"/>
    </row>
    <row r="42" spans="2:8" x14ac:dyDescent="0.25">
      <c r="C42" s="4" t="s">
        <v>40</v>
      </c>
      <c r="E42" s="4"/>
      <c r="F42" s="4"/>
      <c r="G42" s="4"/>
    </row>
    <row r="43" spans="2:8" x14ac:dyDescent="0.25">
      <c r="C43" t="s">
        <v>41</v>
      </c>
      <c r="E43" s="4"/>
      <c r="F43" s="4"/>
      <c r="G43" s="4"/>
    </row>
    <row r="44" spans="2:8" x14ac:dyDescent="0.25">
      <c r="E44" s="4"/>
      <c r="F44" s="4"/>
      <c r="G44" s="4"/>
    </row>
    <row r="45" spans="2:8" x14ac:dyDescent="0.25">
      <c r="C45" s="5" t="s">
        <v>16</v>
      </c>
      <c r="E45" s="4"/>
      <c r="F45" s="4"/>
      <c r="G45" s="4"/>
    </row>
    <row r="46" spans="2:8" x14ac:dyDescent="0.25">
      <c r="C46" t="s">
        <v>42</v>
      </c>
      <c r="E46" s="4"/>
      <c r="F46" s="4"/>
      <c r="G46" s="4"/>
    </row>
    <row r="47" spans="2:8" x14ac:dyDescent="0.25">
      <c r="C47" t="s">
        <v>17</v>
      </c>
      <c r="E47" s="4"/>
      <c r="F47" s="4"/>
      <c r="G47" s="4"/>
    </row>
    <row r="48" spans="2:8" x14ac:dyDescent="0.25">
      <c r="C48" t="s">
        <v>18</v>
      </c>
    </row>
  </sheetData>
  <mergeCells count="2">
    <mergeCell ref="D4:G4"/>
    <mergeCell ref="J4:M4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22"/>
  <sheetViews>
    <sheetView tabSelected="1" workbookViewId="0">
      <selection activeCell="I19" sqref="I19"/>
    </sheetView>
  </sheetViews>
  <sheetFormatPr defaultColWidth="8.7109375" defaultRowHeight="15" x14ac:dyDescent="0.25"/>
  <cols>
    <col min="1" max="1" width="10.42578125" bestFit="1" customWidth="1"/>
    <col min="2" max="2" width="8.5703125" bestFit="1" customWidth="1"/>
    <col min="3" max="3" width="6.5703125" bestFit="1" customWidth="1"/>
    <col min="4" max="4" width="12.7109375" customWidth="1"/>
    <col min="5" max="5" width="23.140625" bestFit="1" customWidth="1"/>
    <col min="6" max="6" width="28.42578125" bestFit="1" customWidth="1"/>
    <col min="7" max="7" width="40.28515625" bestFit="1" customWidth="1"/>
    <col min="8" max="8" width="12.7109375" bestFit="1" customWidth="1"/>
    <col min="9" max="9" width="28.42578125" bestFit="1" customWidth="1"/>
  </cols>
  <sheetData>
    <row r="3" spans="1:9" x14ac:dyDescent="0.25">
      <c r="A3" s="11"/>
      <c r="B3" s="17" t="s">
        <v>50</v>
      </c>
      <c r="C3" s="17"/>
      <c r="D3" s="17"/>
      <c r="E3" s="17"/>
      <c r="F3" s="17"/>
      <c r="G3" s="11"/>
      <c r="H3" s="11"/>
      <c r="I3" s="11"/>
    </row>
    <row r="4" spans="1:9" x14ac:dyDescent="0.25">
      <c r="A4" s="10" t="s">
        <v>1</v>
      </c>
      <c r="B4" s="1" t="s">
        <v>36</v>
      </c>
      <c r="C4" s="1" t="s">
        <v>46</v>
      </c>
      <c r="D4" s="1" t="s">
        <v>21</v>
      </c>
      <c r="E4" s="1" t="s">
        <v>22</v>
      </c>
      <c r="F4" s="1" t="s">
        <v>24</v>
      </c>
      <c r="G4" s="1" t="s">
        <v>23</v>
      </c>
      <c r="H4" s="1" t="s">
        <v>25</v>
      </c>
      <c r="I4" s="1" t="s">
        <v>20</v>
      </c>
    </row>
    <row r="5" spans="1:9" x14ac:dyDescent="0.25">
      <c r="A5">
        <v>1</v>
      </c>
      <c r="C5">
        <v>25</v>
      </c>
      <c r="D5">
        <f>B5/C5+1</f>
        <v>1</v>
      </c>
      <c r="E5" s="9">
        <f>LOG(D5,2)</f>
        <v>0</v>
      </c>
      <c r="F5" t="e">
        <f>'Movement Time'!D32</f>
        <v>#DIV/0!</v>
      </c>
      <c r="G5">
        <v>3.8</v>
      </c>
      <c r="H5" s="9">
        <f>$E5/$G5</f>
        <v>0</v>
      </c>
      <c r="I5" t="e">
        <f>$E5/($F5/1000)</f>
        <v>#DIV/0!</v>
      </c>
    </row>
    <row r="6" spans="1:9" x14ac:dyDescent="0.25">
      <c r="A6">
        <v>2</v>
      </c>
      <c r="C6">
        <v>25</v>
      </c>
      <c r="D6">
        <f>B6/C6+1</f>
        <v>1</v>
      </c>
      <c r="E6" s="9">
        <f>LOG(D6,2)</f>
        <v>0</v>
      </c>
      <c r="F6" t="e">
        <f>'Movement Time'!D33</f>
        <v>#DIV/0!</v>
      </c>
      <c r="G6">
        <v>3.8</v>
      </c>
      <c r="H6" s="9">
        <f>$E6/$G6</f>
        <v>0</v>
      </c>
      <c r="I6" t="e">
        <f>$E6/($F6/1000)</f>
        <v>#DIV/0!</v>
      </c>
    </row>
    <row r="7" spans="1:9" x14ac:dyDescent="0.25">
      <c r="A7">
        <v>3</v>
      </c>
      <c r="C7">
        <v>25</v>
      </c>
      <c r="D7">
        <f>B7/C7+1</f>
        <v>1</v>
      </c>
      <c r="E7" s="9">
        <f>LOG(D7,2)</f>
        <v>0</v>
      </c>
      <c r="F7" t="e">
        <f>'Movement Time'!D34</f>
        <v>#DIV/0!</v>
      </c>
      <c r="G7">
        <v>3.8</v>
      </c>
      <c r="H7" s="9">
        <f>$E7/$G7</f>
        <v>0</v>
      </c>
      <c r="I7" t="e">
        <f>$E7/($F7/1000)</f>
        <v>#DIV/0!</v>
      </c>
    </row>
    <row r="8" spans="1:9" x14ac:dyDescent="0.25">
      <c r="A8">
        <v>4</v>
      </c>
      <c r="C8">
        <v>25</v>
      </c>
      <c r="D8">
        <f>B8/C8+1</f>
        <v>1</v>
      </c>
      <c r="E8" s="9">
        <f>LOG(D8,2)</f>
        <v>0</v>
      </c>
      <c r="F8" t="e">
        <f>'Movement Time'!D35</f>
        <v>#DIV/0!</v>
      </c>
      <c r="G8">
        <v>3.8</v>
      </c>
      <c r="H8" s="9">
        <f>$E8/$G8</f>
        <v>0</v>
      </c>
      <c r="I8" t="e">
        <f>$E8/($F8/1000)</f>
        <v>#DIV/0!</v>
      </c>
    </row>
    <row r="9" spans="1:9" x14ac:dyDescent="0.25">
      <c r="A9">
        <v>5</v>
      </c>
      <c r="C9">
        <v>25</v>
      </c>
      <c r="D9">
        <f>B9/C9+1</f>
        <v>1</v>
      </c>
      <c r="E9" s="9">
        <f>LOG(D9,2)</f>
        <v>0</v>
      </c>
      <c r="F9" t="e">
        <f>'Movement Time'!D36</f>
        <v>#DIV/0!</v>
      </c>
      <c r="G9">
        <v>3.8</v>
      </c>
      <c r="H9" s="9">
        <f>$E9/$G9</f>
        <v>0</v>
      </c>
      <c r="I9" t="e">
        <f>$E9/($F9/1000)</f>
        <v>#DIV/0!</v>
      </c>
    </row>
    <row r="10" spans="1:9" x14ac:dyDescent="0.25">
      <c r="A10">
        <v>6</v>
      </c>
      <c r="C10">
        <v>25</v>
      </c>
      <c r="D10">
        <f>B10/C10+1</f>
        <v>1</v>
      </c>
      <c r="E10" s="9">
        <f>LOG(D10,2)</f>
        <v>0</v>
      </c>
      <c r="F10" t="e">
        <f>'Movement Time'!D37</f>
        <v>#DIV/0!</v>
      </c>
      <c r="G10">
        <v>3.8</v>
      </c>
      <c r="H10" s="9">
        <f>$E10/$G10</f>
        <v>0</v>
      </c>
      <c r="I10" t="e">
        <f>$E10/($F10/1000)</f>
        <v>#DIV/0!</v>
      </c>
    </row>
    <row r="11" spans="1:9" x14ac:dyDescent="0.25">
      <c r="G11" s="13" t="s">
        <v>43</v>
      </c>
      <c r="H11" s="14"/>
      <c r="I11" s="13" t="e">
        <f>AVERAGE(I5:I9)</f>
        <v>#DIV/0!</v>
      </c>
    </row>
    <row r="12" spans="1:9" x14ac:dyDescent="0.25">
      <c r="A12" s="11"/>
      <c r="B12" s="11"/>
      <c r="C12" s="11"/>
      <c r="D12" s="12" t="s">
        <v>48</v>
      </c>
      <c r="E12" s="11"/>
      <c r="F12" s="11"/>
      <c r="G12" s="11"/>
      <c r="H12" s="11"/>
      <c r="I12" s="11"/>
    </row>
    <row r="13" spans="1:9" x14ac:dyDescent="0.25">
      <c r="A13" s="10" t="s">
        <v>1</v>
      </c>
      <c r="B13" s="1" t="s">
        <v>36</v>
      </c>
      <c r="C13" s="1" t="s">
        <v>46</v>
      </c>
      <c r="D13" s="1" t="s">
        <v>21</v>
      </c>
      <c r="E13" s="1" t="s">
        <v>22</v>
      </c>
      <c r="F13" s="1" t="s">
        <v>24</v>
      </c>
      <c r="G13" s="1" t="s">
        <v>23</v>
      </c>
      <c r="H13" s="1" t="s">
        <v>25</v>
      </c>
      <c r="I13" s="1" t="s">
        <v>20</v>
      </c>
    </row>
    <row r="14" spans="1:9" x14ac:dyDescent="0.25">
      <c r="A14">
        <v>1</v>
      </c>
      <c r="C14">
        <v>25</v>
      </c>
      <c r="D14">
        <f>B14/C14+1</f>
        <v>1</v>
      </c>
      <c r="E14" s="9">
        <f>LOG(D14,2)</f>
        <v>0</v>
      </c>
      <c r="F14" t="e">
        <f>'Movement Time'!C32</f>
        <v>#DIV/0!</v>
      </c>
      <c r="G14">
        <v>3.8</v>
      </c>
      <c r="H14" s="9">
        <f>$E14/$G14</f>
        <v>0</v>
      </c>
      <c r="I14" t="e">
        <f>$E14/($F14/1000)</f>
        <v>#DIV/0!</v>
      </c>
    </row>
    <row r="15" spans="1:9" x14ac:dyDescent="0.25">
      <c r="A15">
        <v>2</v>
      </c>
      <c r="C15">
        <v>25</v>
      </c>
      <c r="D15">
        <f>B15/C15+1</f>
        <v>1</v>
      </c>
      <c r="E15" s="9">
        <f>LOG(D15,2)</f>
        <v>0</v>
      </c>
      <c r="F15" t="e">
        <f>'Movement Time'!C33</f>
        <v>#DIV/0!</v>
      </c>
      <c r="G15">
        <v>3.8</v>
      </c>
      <c r="H15" s="9">
        <f>$E15/$G15</f>
        <v>0</v>
      </c>
      <c r="I15" t="e">
        <f>$E15/($F15/1000)</f>
        <v>#DIV/0!</v>
      </c>
    </row>
    <row r="16" spans="1:9" x14ac:dyDescent="0.25">
      <c r="A16">
        <v>3</v>
      </c>
      <c r="C16">
        <v>25</v>
      </c>
      <c r="D16">
        <f>B16/C16+1</f>
        <v>1</v>
      </c>
      <c r="E16" s="9">
        <f>LOG(D16,2)</f>
        <v>0</v>
      </c>
      <c r="F16" t="e">
        <f>'Movement Time'!C34</f>
        <v>#DIV/0!</v>
      </c>
      <c r="G16">
        <v>3.8</v>
      </c>
      <c r="H16" s="9">
        <f>$E16/$G16</f>
        <v>0</v>
      </c>
      <c r="I16" t="e">
        <f>$E16/($F16/1000)</f>
        <v>#DIV/0!</v>
      </c>
    </row>
    <row r="17" spans="1:9" x14ac:dyDescent="0.25">
      <c r="A17">
        <v>4</v>
      </c>
      <c r="C17">
        <v>25</v>
      </c>
      <c r="D17">
        <f>B17/C17+1</f>
        <v>1</v>
      </c>
      <c r="E17" s="9">
        <f>LOG(D17,2)</f>
        <v>0</v>
      </c>
      <c r="F17" t="e">
        <f>'Movement Time'!C35</f>
        <v>#DIV/0!</v>
      </c>
      <c r="G17">
        <v>3.8</v>
      </c>
      <c r="H17" s="9">
        <f>$E17/$G17</f>
        <v>0</v>
      </c>
      <c r="I17" t="e">
        <f>$E17/($F17/1000)</f>
        <v>#DIV/0!</v>
      </c>
    </row>
    <row r="18" spans="1:9" x14ac:dyDescent="0.25">
      <c r="A18">
        <v>5</v>
      </c>
      <c r="C18">
        <v>25</v>
      </c>
      <c r="D18">
        <f>B18/C18+1</f>
        <v>1</v>
      </c>
      <c r="E18" s="9">
        <f>LOG(D18,2)</f>
        <v>0</v>
      </c>
      <c r="F18" t="e">
        <f>'Movement Time'!C36</f>
        <v>#DIV/0!</v>
      </c>
      <c r="G18">
        <v>3.8</v>
      </c>
      <c r="H18" s="9">
        <f>$E18/$G18</f>
        <v>0</v>
      </c>
      <c r="I18" t="e">
        <f>$E18/($F18/1000)</f>
        <v>#DIV/0!</v>
      </c>
    </row>
    <row r="19" spans="1:9" x14ac:dyDescent="0.25">
      <c r="A19">
        <v>6</v>
      </c>
      <c r="C19">
        <v>25</v>
      </c>
      <c r="D19">
        <f>B19/C19+1</f>
        <v>1</v>
      </c>
      <c r="E19" s="9">
        <f>LOG(D19,2)</f>
        <v>0</v>
      </c>
      <c r="F19" t="e">
        <f>'Movement Time'!C37</f>
        <v>#DIV/0!</v>
      </c>
      <c r="G19">
        <v>3.8</v>
      </c>
      <c r="H19" s="9">
        <f>$E19/$G19</f>
        <v>0</v>
      </c>
      <c r="I19" t="e">
        <f>$E19/($F19/1000)</f>
        <v>#DIV/0!</v>
      </c>
    </row>
    <row r="20" spans="1:9" x14ac:dyDescent="0.25">
      <c r="G20" s="13" t="s">
        <v>44</v>
      </c>
      <c r="H20" s="14"/>
      <c r="I20" s="13" t="e">
        <f>AVERAGE(I14:I18)</f>
        <v>#DIV/0!</v>
      </c>
    </row>
    <row r="22" spans="1:9" x14ac:dyDescent="0.25">
      <c r="D22" s="13" t="s">
        <v>45</v>
      </c>
      <c r="E22" t="s">
        <v>47</v>
      </c>
    </row>
  </sheetData>
  <mergeCells count="1">
    <mergeCell ref="B3:F3"/>
  </mergeCells>
  <phoneticPr fontId="4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Data</vt:lpstr>
      <vt:lpstr>Movement Time</vt:lpstr>
      <vt:lpstr>Errors</vt:lpstr>
      <vt:lpstr>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Bateman</dc:creator>
  <cp:lastModifiedBy>scottb</cp:lastModifiedBy>
  <dcterms:created xsi:type="dcterms:W3CDTF">2010-03-25T22:19:06Z</dcterms:created>
  <dcterms:modified xsi:type="dcterms:W3CDTF">2021-02-12T21:01:41Z</dcterms:modified>
</cp:coreProperties>
</file>