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<sst xmlns="http://schemas.openxmlformats.org/spreadsheetml/2006/main" count="39" uniqueCount="25">
  <si>
    <t xml:space="preserve">run_name</t>
  </si>
  <si>
    <t xml:space="preserve">mindur</t>
  </si>
  <si>
    <t xml:space="preserve">Years_w_Events</t>
  </si>
  <si>
    <t xml:space="preserve">N_FISHERMEN</t>
  </si>
  <si>
    <t xml:space="preserve">WAVE_THRESHOLD</t>
  </si>
  <si>
    <t xml:space="preserve">Avg_Events_x_Year</t>
  </si>
  <si>
    <t xml:space="preserve">Avg_Obs_Duration</t>
  </si>
  <si>
    <t xml:space="preserve">Avg_Coverage</t>
  </si>
  <si>
    <t xml:space="preserve">Avg_Pred_Duration</t>
  </si>
  <si>
    <t xml:space="preserve">P99_Sim_Duration</t>
  </si>
  <si>
    <t xml:space="preserve">Obs_Cost</t>
  </si>
  <si>
    <t xml:space="preserve">Avg_Sim_Full_Cost</t>
  </si>
  <si>
    <t xml:space="preserve">P99_Sim_Full_Cost</t>
  </si>
  <si>
    <t xml:space="preserve">Avg_Sim_Capped_Cost</t>
  </si>
  <si>
    <t xml:space="preserve">P99_Sim_Capped_Cost</t>
  </si>
  <si>
    <t xml:space="preserve">Theoretical_Max_Loss</t>
  </si>
  <si>
    <t xml:space="preserve">Avg_Capped_Obs_Ratio</t>
  </si>
  <si>
    <t xml:space="preserve">P99_Avg_Cap_Ratio</t>
  </si>
  <si>
    <t xml:space="preserve">run_g10</t>
  </si>
  <si>
    <t xml:space="preserve">run_g4</t>
  </si>
  <si>
    <t xml:space="preserve">run_g5</t>
  </si>
  <si>
    <t xml:space="preserve">run_g6</t>
  </si>
  <si>
    <t xml:space="preserve">run_g7</t>
  </si>
  <si>
    <t xml:space="preserve">run_g8</t>
  </si>
  <si>
    <t xml:space="preserve">run_g9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</si>
</sst>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%"/>
    <numFmt numFmtId="167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9" activePane="bottomLeft" state="frozen"/>
      <selection pane="topLeft" activeCell="I1" activeCellId="0" sqref="I1"/>
      <selection pane="bottomLeft" activeCell="L23" activeCellId="0" sqref="L23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7.12"/>
    <col collapsed="false" customWidth="true" hidden="false" outlineLevel="0" max="3" min="3" style="0" width="14.33"/>
    <col collapsed="false" customWidth="true" hidden="false" outlineLevel="0" max="4" min="4" style="0" width="13.03"/>
    <col collapsed="false" customWidth="true" hidden="false" outlineLevel="0" max="5" min="5" style="1" width="16.74"/>
    <col collapsed="false" customWidth="true" hidden="false" outlineLevel="0" max="6" min="6" style="1" width="16.94"/>
    <col collapsed="false" customWidth="true" hidden="false" outlineLevel="0" max="7" min="7" style="1" width="16.24"/>
    <col collapsed="false" customWidth="true" hidden="false" outlineLevel="0" max="8" min="8" style="2" width="12.73"/>
    <col collapsed="false" customWidth="true" hidden="false" outlineLevel="0" max="9" min="9" style="1" width="16.84"/>
    <col collapsed="false" customWidth="true" hidden="false" outlineLevel="0" max="10" min="10" style="1" width="16.04"/>
    <col collapsed="false" customWidth="true" hidden="false" outlineLevel="0" max="11" min="11" style="3" width="10.42"/>
    <col collapsed="false" customWidth="true" hidden="false" outlineLevel="0" max="13" min="12" style="3" width="16.43"/>
    <col collapsed="false" customWidth="true" hidden="false" outlineLevel="0" max="15" min="14" style="3" width="19.44"/>
    <col collapsed="false" customWidth="true" hidden="false" outlineLevel="0" max="16" min="16" style="0" width="18.34"/>
    <col collapsed="false" customWidth="true" hidden="false" outlineLevel="0" max="17" min="17" style="0" width="19.84"/>
    <col collapsed="false" customWidth="true" hidden="false" outlineLevel="0" max="18" min="18" style="0" width="16.94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n">
        <v>3</v>
      </c>
      <c r="C2" s="0" t="n">
        <v>7</v>
      </c>
      <c r="D2" s="0" t="n">
        <v>3290</v>
      </c>
      <c r="E2" s="1" t="n">
        <v>1.65</v>
      </c>
      <c r="F2" s="1" t="n">
        <v>13.7142857142857</v>
      </c>
      <c r="G2" s="1" t="n">
        <v>4.90236094437775</v>
      </c>
      <c r="H2" s="2" t="n">
        <v>0.816020921292578</v>
      </c>
      <c r="I2" s="1" t="n">
        <v>11.2738778602835</v>
      </c>
      <c r="J2" s="1" t="n">
        <v>33.9428344671202</v>
      </c>
      <c r="K2" s="3" t="n">
        <v>2645160</v>
      </c>
      <c r="L2" s="3" t="n">
        <v>4550144.05079345</v>
      </c>
      <c r="M2" s="3" t="n">
        <v>13623532.8</v>
      </c>
      <c r="N2" s="3" t="n">
        <v>2275072.02539672</v>
      </c>
      <c r="O2" s="3" t="n">
        <v>6811766.4</v>
      </c>
      <c r="P2" s="3" t="n">
        <f aca="false">D2*365*12</f>
        <v>14410200</v>
      </c>
      <c r="Q2" s="2" t="n">
        <f aca="false">N2/K2</f>
        <v>0.860088624278578</v>
      </c>
      <c r="R2" s="1" t="n">
        <f aca="false">O2/N2</f>
        <v>2.99408824158531</v>
      </c>
    </row>
    <row r="3" customFormat="false" ht="15" hidden="false" customHeight="false" outlineLevel="0" collapsed="false">
      <c r="A3" s="0" t="s">
        <v>19</v>
      </c>
      <c r="B3" s="0" t="n">
        <v>3</v>
      </c>
      <c r="C3" s="0" t="n">
        <v>7</v>
      </c>
      <c r="D3" s="0" t="n">
        <v>5236</v>
      </c>
      <c r="E3" s="1" t="n">
        <v>1.65</v>
      </c>
      <c r="F3" s="1" t="n">
        <v>9.42857142857143</v>
      </c>
      <c r="G3" s="1" t="n">
        <v>4.43873626373626</v>
      </c>
      <c r="H3" s="2" t="n">
        <v>0.860719186536133</v>
      </c>
      <c r="I3" s="1" t="n">
        <v>15.7887615604749</v>
      </c>
      <c r="J3" s="1" t="n">
        <v>49.1514878454878</v>
      </c>
      <c r="K3" s="3" t="n">
        <v>2719728</v>
      </c>
      <c r="L3" s="3" t="n">
        <v>7244686.94818465</v>
      </c>
      <c r="M3" s="3" t="n">
        <v>22725167.52</v>
      </c>
      <c r="N3" s="3" t="n">
        <v>3622343.47409233</v>
      </c>
      <c r="O3" s="3" t="n">
        <v>11362583.76</v>
      </c>
      <c r="P3" s="3" t="n">
        <f aca="false">D3*365*12</f>
        <v>22933680</v>
      </c>
      <c r="Q3" s="2" t="n">
        <f aca="false">N3/K3</f>
        <v>1.33187711200985</v>
      </c>
      <c r="R3" s="1" t="n">
        <f aca="false">O3/N3</f>
        <v>3.13680462420732</v>
      </c>
    </row>
    <row r="4" customFormat="false" ht="15" hidden="false" customHeight="false" outlineLevel="0" collapsed="false">
      <c r="A4" s="0" t="s">
        <v>20</v>
      </c>
      <c r="B4" s="0" t="n">
        <v>3</v>
      </c>
      <c r="C4" s="0" t="n">
        <v>5</v>
      </c>
      <c r="D4" s="0" t="n">
        <v>3853</v>
      </c>
      <c r="E4" s="1" t="n">
        <v>1.75</v>
      </c>
      <c r="F4" s="1" t="n">
        <v>6.4</v>
      </c>
      <c r="G4" s="1" t="n">
        <v>4.17920634920635</v>
      </c>
      <c r="H4" s="2" t="n">
        <v>0.818801374418477</v>
      </c>
      <c r="I4" s="1" t="n">
        <v>9.67738270623928</v>
      </c>
      <c r="J4" s="1" t="n">
        <v>27.8205714285714</v>
      </c>
      <c r="K4" s="3" t="n">
        <v>1276113.6</v>
      </c>
      <c r="L4" s="3" t="n">
        <v>2420677.12698478</v>
      </c>
      <c r="M4" s="3" t="n">
        <v>6967487.784</v>
      </c>
      <c r="N4" s="3" t="n">
        <v>1210338.56349239</v>
      </c>
      <c r="O4" s="3" t="n">
        <v>3483743.892</v>
      </c>
      <c r="P4" s="3" t="n">
        <f aca="false">D4*365*12</f>
        <v>16876140</v>
      </c>
      <c r="Q4" s="2" t="n">
        <f aca="false">N4/K4</f>
        <v>0.948456754549432</v>
      </c>
      <c r="R4" s="1" t="n">
        <f aca="false">O4/N4</f>
        <v>2.87832181596178</v>
      </c>
    </row>
    <row r="5" customFormat="false" ht="15" hidden="false" customHeight="false" outlineLevel="0" collapsed="false">
      <c r="A5" s="0" t="s">
        <v>21</v>
      </c>
      <c r="B5" s="0" t="n">
        <v>3</v>
      </c>
      <c r="C5" s="0" t="n">
        <v>7</v>
      </c>
      <c r="D5" s="0" t="n">
        <v>2827</v>
      </c>
      <c r="E5" s="1" t="n">
        <v>1.5</v>
      </c>
      <c r="F5" s="1" t="n">
        <v>4.85714285714286</v>
      </c>
      <c r="G5" s="1" t="n">
        <v>8.45238095238095</v>
      </c>
      <c r="H5" s="2" t="n">
        <v>0.825626459399294</v>
      </c>
      <c r="I5" s="1" t="n">
        <v>13.1486360711943</v>
      </c>
      <c r="J5" s="1" t="n">
        <v>36.2397222222222</v>
      </c>
      <c r="K5" s="3" t="n">
        <v>959564.571428572</v>
      </c>
      <c r="L5" s="3" t="n">
        <v>1266118.93031191</v>
      </c>
      <c r="M5" s="3" t="n">
        <v>3574814.19428572</v>
      </c>
      <c r="N5" s="3" t="n">
        <v>633059.465155954</v>
      </c>
      <c r="O5" s="3" t="n">
        <v>1787407.09714286</v>
      </c>
      <c r="P5" s="3" t="n">
        <f aca="false">D5*365*12</f>
        <v>12382260</v>
      </c>
      <c r="Q5" s="2" t="n">
        <f aca="false">N5/K5</f>
        <v>0.659736180352588</v>
      </c>
      <c r="R5" s="1" t="n">
        <f aca="false">O5/N5</f>
        <v>2.82344265511065</v>
      </c>
    </row>
    <row r="6" customFormat="false" ht="15" hidden="false" customHeight="false" outlineLevel="0" collapsed="false">
      <c r="A6" s="0" t="s">
        <v>22</v>
      </c>
      <c r="B6" s="0" t="n">
        <v>3</v>
      </c>
      <c r="C6" s="0" t="n">
        <v>6</v>
      </c>
      <c r="D6" s="0" t="n">
        <v>4606</v>
      </c>
      <c r="E6" s="1" t="n">
        <v>1.25</v>
      </c>
      <c r="F6" s="1" t="n">
        <v>6.83333333333333</v>
      </c>
      <c r="G6" s="1" t="n">
        <v>4.50653594771242</v>
      </c>
      <c r="H6" s="2" t="n">
        <v>0.804539041866763</v>
      </c>
      <c r="I6" s="1" t="n">
        <v>8.72144845040081</v>
      </c>
      <c r="J6" s="1" t="n">
        <v>25.3012301587302</v>
      </c>
      <c r="K6" s="3" t="n">
        <v>1851612</v>
      </c>
      <c r="L6" s="3" t="n">
        <v>2630825.04544069</v>
      </c>
      <c r="M6" s="3" t="n">
        <v>7414554.56</v>
      </c>
      <c r="N6" s="3" t="n">
        <v>1315412.52272034</v>
      </c>
      <c r="O6" s="3" t="n">
        <v>3707277.28</v>
      </c>
      <c r="P6" s="3" t="n">
        <f aca="false">D6*365*12</f>
        <v>20174280</v>
      </c>
      <c r="Q6" s="2" t="n">
        <f aca="false">N6/K6</f>
        <v>0.710414775190668</v>
      </c>
      <c r="R6" s="1" t="n">
        <f aca="false">O6/N6</f>
        <v>2.81833813801099</v>
      </c>
    </row>
    <row r="7" customFormat="false" ht="15" hidden="false" customHeight="false" outlineLevel="0" collapsed="false">
      <c r="A7" s="0" t="s">
        <v>23</v>
      </c>
      <c r="B7" s="0" t="n">
        <v>3</v>
      </c>
      <c r="C7" s="0" t="n">
        <v>7</v>
      </c>
      <c r="D7" s="0" t="n">
        <v>3948</v>
      </c>
      <c r="E7" s="1" t="n">
        <v>1.8</v>
      </c>
      <c r="F7" s="1" t="n">
        <v>13.4285714285714</v>
      </c>
      <c r="G7" s="1" t="n">
        <v>4.84617925933716</v>
      </c>
      <c r="H7" s="2" t="n">
        <v>0.803529226058448</v>
      </c>
      <c r="I7" s="1" t="n">
        <v>10.0322148135242</v>
      </c>
      <c r="J7" s="1" t="n">
        <v>30.0632537938252</v>
      </c>
      <c r="K7" s="3" t="n">
        <v>3086208</v>
      </c>
      <c r="L7" s="3" t="n">
        <v>5432924.76366077</v>
      </c>
      <c r="M7" s="3" t="n">
        <v>16326175.68</v>
      </c>
      <c r="N7" s="3" t="n">
        <v>2716462.38183038</v>
      </c>
      <c r="O7" s="3" t="n">
        <v>8163087.84</v>
      </c>
      <c r="P7" s="3" t="n">
        <f aca="false">D7*365*12</f>
        <v>17292240</v>
      </c>
      <c r="Q7" s="2" t="n">
        <f aca="false">N7/K7</f>
        <v>0.880194200076723</v>
      </c>
      <c r="R7" s="1" t="n">
        <f aca="false">O7/N7</f>
        <v>3.00504357969412</v>
      </c>
    </row>
    <row r="8" customFormat="false" ht="15" hidden="false" customHeight="false" outlineLevel="0" collapsed="false">
      <c r="A8" s="9" t="s">
        <v>24</v>
      </c>
      <c r="B8" s="9" t="n">
        <v>3</v>
      </c>
      <c r="C8" s="9" t="n">
        <v>7</v>
      </c>
      <c r="D8" s="9" t="n">
        <v>3290</v>
      </c>
      <c r="E8" s="10" t="n">
        <v>1.65</v>
      </c>
      <c r="F8" s="10" t="n">
        <v>10.5714285714286</v>
      </c>
      <c r="G8" s="10" t="n">
        <v>4.73537414965986</v>
      </c>
      <c r="H8" s="11" t="n">
        <v>0.827219477230972</v>
      </c>
      <c r="I8" s="10" t="n">
        <v>11.3071498080427</v>
      </c>
      <c r="J8" s="10" t="n">
        <v>34.9816074520717</v>
      </c>
      <c r="K8" s="12" t="n">
        <v>1985280</v>
      </c>
      <c r="L8" s="12" t="n">
        <v>3941967.15889805</v>
      </c>
      <c r="M8" s="12" t="n">
        <v>12166213.2</v>
      </c>
      <c r="N8" s="12" t="n">
        <v>1970983.57944903</v>
      </c>
      <c r="O8" s="12" t="n">
        <v>6083106.6</v>
      </c>
      <c r="P8" s="12" t="n">
        <f aca="false">D8*365*12</f>
        <v>14410200</v>
      </c>
      <c r="Q8" s="11" t="n">
        <f aca="false">N8/K8</f>
        <v>0.992798788810156</v>
      </c>
      <c r="R8" s="10" t="n">
        <f aca="false">O8/N8</f>
        <v>3.08633043087071</v>
      </c>
    </row>
    <row r="9" customFormat="false" ht="15" hidden="false" customHeight="false" outlineLevel="0" collapsed="false">
      <c r="C9" s="1" t="n">
        <f aca="false">AVERAGE(C2:C8)</f>
        <v>6.57142857142857</v>
      </c>
      <c r="D9" s="3" t="n">
        <f aca="false">SUM(D2:D8)</f>
        <v>27050</v>
      </c>
      <c r="F9" s="1" t="n">
        <f aca="false">AVERAGE(F2:F8)</f>
        <v>9.31904761904762</v>
      </c>
      <c r="G9" s="1" t="n">
        <f aca="false">AVERAGE(G2:G8)</f>
        <v>5.15153912377297</v>
      </c>
      <c r="H9" s="2" t="n">
        <f aca="false">AVERAGE(H2:H8)</f>
        <v>0.822350812400381</v>
      </c>
      <c r="I9" s="1" t="n">
        <f aca="false">AVERAGE(I2:I8)</f>
        <v>11.4213530385943</v>
      </c>
      <c r="J9" s="1" t="n">
        <f aca="false">AVERAGE(J2:J8)</f>
        <v>33.928672481147</v>
      </c>
      <c r="K9" s="3" t="n">
        <f aca="false">SUM(K2:K8)</f>
        <v>14523666.1714286</v>
      </c>
      <c r="L9" s="3" t="n">
        <f aca="false">SUM(L2:L8)</f>
        <v>27487344.0242743</v>
      </c>
      <c r="M9" s="3" t="n">
        <f aca="false">SUM(M2:M8)</f>
        <v>82797945.7382857</v>
      </c>
      <c r="N9" s="3" t="n">
        <f aca="false">SUM(N2:N8)</f>
        <v>13743672.0121372</v>
      </c>
      <c r="O9" s="3" t="n">
        <f aca="false">SUM(O2:O8)</f>
        <v>41398972.8691429</v>
      </c>
      <c r="P9" s="3" t="n">
        <f aca="false">SUM(P2:P8)</f>
        <v>118479000</v>
      </c>
      <c r="Q9" s="2" t="n">
        <f aca="false">N9/K9</f>
        <v>0.946294954036753</v>
      </c>
      <c r="R9" s="1" t="n">
        <f aca="false">O9/N9</f>
        <v>3.01222066654262</v>
      </c>
    </row>
    <row r="11" customFormat="false" ht="15" hidden="false" customHeight="false" outlineLevel="0" collapsed="false">
      <c r="A11" s="0" t="s">
        <v>18</v>
      </c>
      <c r="B11" s="0" t="n">
        <v>5</v>
      </c>
      <c r="C11" s="0" t="n">
        <v>7</v>
      </c>
      <c r="D11" s="0" t="n">
        <v>3290</v>
      </c>
      <c r="E11" s="1" t="n">
        <v>1.65</v>
      </c>
      <c r="F11" s="1" t="n">
        <v>6</v>
      </c>
      <c r="G11" s="1" t="n">
        <v>7.10515873015873</v>
      </c>
      <c r="H11" s="2" t="n">
        <v>0.777452628534523</v>
      </c>
      <c r="I11" s="1" t="n">
        <v>12.6747196982834</v>
      </c>
      <c r="J11" s="1" t="n">
        <v>35.7467301587302</v>
      </c>
      <c r="K11" s="3" t="n">
        <v>1646880</v>
      </c>
      <c r="L11" s="3" t="n">
        <v>2638339.34632106</v>
      </c>
      <c r="M11" s="3" t="n">
        <v>7394547.6</v>
      </c>
      <c r="N11" s="3" t="n">
        <v>1319169.67316053</v>
      </c>
      <c r="O11" s="3" t="n">
        <v>3697273.8</v>
      </c>
      <c r="Q11" s="2" t="n">
        <f aca="false">N11/K11</f>
        <v>0.801011411372129</v>
      </c>
      <c r="R11" s="1" t="n">
        <f aca="false">O11/N11</f>
        <v>2.80272801537492</v>
      </c>
    </row>
    <row r="12" customFormat="false" ht="15" hidden="false" customHeight="false" outlineLevel="0" collapsed="false">
      <c r="A12" s="0" t="s">
        <v>19</v>
      </c>
      <c r="B12" s="0" t="n">
        <v>5</v>
      </c>
      <c r="C12" s="0" t="n">
        <v>6</v>
      </c>
      <c r="D12" s="0" t="n">
        <v>5236</v>
      </c>
      <c r="E12" s="1" t="n">
        <v>1.65</v>
      </c>
      <c r="F12" s="1" t="n">
        <v>4.16666666666667</v>
      </c>
      <c r="G12" s="1" t="n">
        <v>6.28055555555556</v>
      </c>
      <c r="H12" s="2" t="n">
        <v>0.828237234679709</v>
      </c>
      <c r="I12" s="1" t="n">
        <v>16.7953287522731</v>
      </c>
      <c r="J12" s="1" t="n">
        <v>50.155</v>
      </c>
      <c r="K12" s="3" t="n">
        <v>1717408</v>
      </c>
      <c r="L12" s="3" t="n">
        <v>3829945.93489079</v>
      </c>
      <c r="M12" s="3" t="n">
        <v>11267976.72</v>
      </c>
      <c r="N12" s="3" t="n">
        <v>1914972.9674454</v>
      </c>
      <c r="O12" s="3" t="n">
        <v>5633988.36</v>
      </c>
      <c r="Q12" s="2" t="n">
        <f aca="false">N12/K12</f>
        <v>1.11503671081385</v>
      </c>
      <c r="R12" s="1" t="n">
        <f aca="false">O12/N12</f>
        <v>2.94207200612123</v>
      </c>
    </row>
    <row r="13" customFormat="false" ht="15" hidden="false" customHeight="false" outlineLevel="0" collapsed="false">
      <c r="A13" s="0" t="s">
        <v>20</v>
      </c>
      <c r="B13" s="0" t="n">
        <v>5</v>
      </c>
      <c r="C13" s="0" t="n">
        <v>4</v>
      </c>
      <c r="D13" s="0" t="n">
        <v>3853</v>
      </c>
      <c r="E13" s="1" t="n">
        <v>1.75</v>
      </c>
      <c r="F13" s="1" t="n">
        <v>2.75</v>
      </c>
      <c r="G13" s="1" t="n">
        <v>5.83333333333333</v>
      </c>
      <c r="H13" s="2" t="n">
        <v>0.787537148769747</v>
      </c>
      <c r="I13" s="1" t="n">
        <v>10.6807226135153</v>
      </c>
      <c r="J13" s="1" t="n">
        <v>28.273125</v>
      </c>
      <c r="K13" s="3" t="n">
        <v>774453</v>
      </c>
      <c r="L13" s="3" t="n">
        <v>1267427.40629601</v>
      </c>
      <c r="M13" s="3" t="n">
        <v>3418227.48</v>
      </c>
      <c r="N13" s="3" t="n">
        <v>633713.703148005</v>
      </c>
      <c r="O13" s="3" t="n">
        <v>1709113.74</v>
      </c>
      <c r="Q13" s="2" t="n">
        <f aca="false">N13/K13</f>
        <v>0.818272642946706</v>
      </c>
      <c r="R13" s="1" t="n">
        <f aca="false">O13/N13</f>
        <v>2.69698087876259</v>
      </c>
    </row>
    <row r="14" customFormat="false" ht="15" hidden="false" customHeight="false" outlineLevel="0" collapsed="false">
      <c r="A14" s="0" t="s">
        <v>21</v>
      </c>
      <c r="B14" s="0" t="n">
        <v>5</v>
      </c>
      <c r="C14" s="0" t="n">
        <v>7</v>
      </c>
      <c r="D14" s="0" t="n">
        <v>2827</v>
      </c>
      <c r="E14" s="1" t="n">
        <v>1.5</v>
      </c>
      <c r="F14" s="1" t="n">
        <v>1.71428571428571</v>
      </c>
      <c r="G14" s="1" t="n">
        <v>10.3095238095238</v>
      </c>
      <c r="H14" s="2" t="n">
        <v>0.769081913770371</v>
      </c>
      <c r="I14" s="1" t="n">
        <v>14.9606063164613</v>
      </c>
      <c r="J14" s="1" t="n">
        <v>39.40375</v>
      </c>
      <c r="K14" s="3" t="n">
        <v>600939.428571429</v>
      </c>
      <c r="L14" s="3" t="n">
        <v>433306.153407787</v>
      </c>
      <c r="M14" s="3" t="n">
        <v>1144838.07428571</v>
      </c>
      <c r="N14" s="3" t="n">
        <v>216653.076703894</v>
      </c>
      <c r="O14" s="3" t="n">
        <v>572419.037142857</v>
      </c>
      <c r="Q14" s="2" t="n">
        <f aca="false">N14/K14</f>
        <v>0.360523983621657</v>
      </c>
      <c r="R14" s="1" t="n">
        <f aca="false">O14/N14</f>
        <v>2.64209973775355</v>
      </c>
    </row>
    <row r="15" customFormat="false" ht="15" hidden="false" customHeight="false" outlineLevel="0" collapsed="false">
      <c r="A15" s="0" t="s">
        <v>22</v>
      </c>
      <c r="B15" s="0" t="n">
        <v>5</v>
      </c>
      <c r="C15" s="0" t="n">
        <v>4</v>
      </c>
      <c r="D15" s="0" t="n">
        <v>4606</v>
      </c>
      <c r="E15" s="1" t="n">
        <v>1.25</v>
      </c>
      <c r="F15" s="1" t="n">
        <v>4.5</v>
      </c>
      <c r="G15" s="1" t="n">
        <v>6.33630952380952</v>
      </c>
      <c r="H15" s="2" t="n">
        <v>0.743946200464334</v>
      </c>
      <c r="I15" s="1" t="n">
        <v>10.3542851455499</v>
      </c>
      <c r="J15" s="1" t="n">
        <v>26.1658333333333</v>
      </c>
      <c r="K15" s="3" t="n">
        <v>1658160</v>
      </c>
      <c r="L15" s="3" t="n">
        <v>1981655.13273398</v>
      </c>
      <c r="M15" s="3" t="n">
        <v>5045366.34</v>
      </c>
      <c r="N15" s="3" t="n">
        <v>990827.56636699</v>
      </c>
      <c r="O15" s="3" t="n">
        <v>2522683.17</v>
      </c>
      <c r="Q15" s="2" t="n">
        <f aca="false">N15/K15</f>
        <v>0.59754641673119</v>
      </c>
      <c r="R15" s="1" t="n">
        <f aca="false">O15/N15</f>
        <v>2.54603652101624</v>
      </c>
    </row>
    <row r="16" customFormat="false" ht="15" hidden="false" customHeight="false" outlineLevel="0" collapsed="false">
      <c r="A16" s="0" t="s">
        <v>23</v>
      </c>
      <c r="B16" s="0" t="n">
        <v>5</v>
      </c>
      <c r="C16" s="0" t="n">
        <v>7</v>
      </c>
      <c r="D16" s="0" t="n">
        <v>3948</v>
      </c>
      <c r="E16" s="1" t="n">
        <v>1.8</v>
      </c>
      <c r="F16" s="1" t="n">
        <v>6.14285714285714</v>
      </c>
      <c r="G16" s="1" t="n">
        <v>6.68945578231293</v>
      </c>
      <c r="H16" s="2" t="n">
        <v>0.784234982230316</v>
      </c>
      <c r="I16" s="1" t="n">
        <v>11.9978440703358</v>
      </c>
      <c r="J16" s="1" t="n">
        <v>33.5998174603175</v>
      </c>
      <c r="K16" s="3" t="n">
        <v>1928880</v>
      </c>
      <c r="L16" s="3" t="n">
        <v>3136124.22359089</v>
      </c>
      <c r="M16" s="3" t="n">
        <v>8793730.08</v>
      </c>
      <c r="N16" s="3" t="n">
        <v>1568062.11179545</v>
      </c>
      <c r="O16" s="3" t="n">
        <v>4396865.04</v>
      </c>
      <c r="Q16" s="2" t="n">
        <f aca="false">N16/K16</f>
        <v>0.812939172885533</v>
      </c>
      <c r="R16" s="1" t="n">
        <f aca="false">O16/N16</f>
        <v>2.8040120393991</v>
      </c>
    </row>
    <row r="17" customFormat="false" ht="15" hidden="false" customHeight="false" outlineLevel="0" collapsed="false">
      <c r="A17" s="9" t="s">
        <v>24</v>
      </c>
      <c r="B17" s="9" t="n">
        <v>5</v>
      </c>
      <c r="C17" s="9" t="n">
        <v>7</v>
      </c>
      <c r="D17" s="9" t="n">
        <v>3290</v>
      </c>
      <c r="E17" s="10" t="n">
        <v>1.65</v>
      </c>
      <c r="F17" s="10" t="n">
        <v>3.85714285714286</v>
      </c>
      <c r="G17" s="10" t="n">
        <v>7.15952380952381</v>
      </c>
      <c r="H17" s="11" t="n">
        <v>0.783860097936793</v>
      </c>
      <c r="I17" s="10" t="n">
        <v>13.046746386855</v>
      </c>
      <c r="J17" s="10" t="n">
        <v>37.3956666666667</v>
      </c>
      <c r="K17" s="12" t="n">
        <v>1116720</v>
      </c>
      <c r="L17" s="12" t="n">
        <v>1909989.54214087</v>
      </c>
      <c r="M17" s="12" t="n">
        <v>5470630.8</v>
      </c>
      <c r="N17" s="12" t="n">
        <v>954994.771070436</v>
      </c>
      <c r="O17" s="12" t="n">
        <v>2735315.4</v>
      </c>
      <c r="P17" s="9"/>
      <c r="Q17" s="11" t="n">
        <f aca="false">N17/K17</f>
        <v>0.855178353634247</v>
      </c>
      <c r="R17" s="10" t="n">
        <f aca="false">O17/N17</f>
        <v>2.86422028984937</v>
      </c>
    </row>
    <row r="18" customFormat="false" ht="15" hidden="false" customHeight="false" outlineLevel="0" collapsed="false">
      <c r="C18" s="1" t="n">
        <f aca="false">AVERAGE(C11:C17)</f>
        <v>6</v>
      </c>
      <c r="D18" s="3" t="n">
        <f aca="false">SUM(D11:D17)</f>
        <v>27050</v>
      </c>
      <c r="F18" s="1" t="n">
        <f aca="false">AVERAGE(F11:F17)</f>
        <v>4.16156462585034</v>
      </c>
      <c r="G18" s="1" t="n">
        <f aca="false">AVERAGE(G11:G17)</f>
        <v>7.10198007774538</v>
      </c>
      <c r="H18" s="2" t="n">
        <f aca="false">AVERAGE(H11:H17)</f>
        <v>0.782050029483685</v>
      </c>
      <c r="I18" s="1" t="n">
        <f aca="false">AVERAGE(I11:I17)</f>
        <v>12.9300361404677</v>
      </c>
      <c r="J18" s="1" t="n">
        <f aca="false">AVERAGE(J11:J17)</f>
        <v>35.8199889455782</v>
      </c>
      <c r="K18" s="3" t="n">
        <f aca="false">SUM(K11:K17)</f>
        <v>9443440.42857143</v>
      </c>
      <c r="L18" s="3" t="n">
        <f aca="false">SUM(L11:L17)</f>
        <v>15196787.7393814</v>
      </c>
      <c r="M18" s="3" t="n">
        <f aca="false">SUM(M11:M17)</f>
        <v>42535317.0942857</v>
      </c>
      <c r="N18" s="3" t="n">
        <f aca="false">SUM(N11:N17)</f>
        <v>7598393.8696907</v>
      </c>
      <c r="O18" s="3" t="n">
        <f aca="false">SUM(O11:O17)</f>
        <v>21267658.5471429</v>
      </c>
      <c r="Q18" s="2" t="n">
        <f aca="false">N18/K18</f>
        <v>0.804621358832478</v>
      </c>
      <c r="R18" s="1" t="n">
        <f aca="false">O18/N18</f>
        <v>2.79896763867133</v>
      </c>
    </row>
    <row r="20" customFormat="false" ht="15" hidden="false" customHeight="false" outlineLevel="0" collapsed="false">
      <c r="A20" s="0" t="s">
        <v>18</v>
      </c>
      <c r="B20" s="0" t="n">
        <v>7</v>
      </c>
      <c r="C20" s="0" t="n">
        <v>7</v>
      </c>
      <c r="D20" s="0" t="n">
        <v>3290</v>
      </c>
      <c r="E20" s="1" t="n">
        <v>1.65</v>
      </c>
      <c r="F20" s="1" t="n">
        <v>2.42857142857143</v>
      </c>
      <c r="G20" s="1" t="n">
        <v>9.20238095238095</v>
      </c>
      <c r="H20" s="2" t="n">
        <v>0.776502461097168</v>
      </c>
      <c r="I20" s="1" t="n">
        <v>14.2627254449574</v>
      </c>
      <c r="J20" s="1" t="n">
        <v>36.4791666666667</v>
      </c>
      <c r="K20" s="3" t="n">
        <v>891120</v>
      </c>
      <c r="L20" s="3" t="n">
        <v>1270269.63378252</v>
      </c>
      <c r="M20" s="3" t="n">
        <v>3239164.8</v>
      </c>
      <c r="N20" s="3" t="n">
        <v>635134.816891261</v>
      </c>
      <c r="O20" s="3" t="n">
        <v>1619582.4</v>
      </c>
      <c r="P20" s="3" t="n">
        <f aca="false">M20*0.67</f>
        <v>2170240.416</v>
      </c>
      <c r="Q20" s="2" t="n">
        <f aca="false">N20/K20</f>
        <v>0.712737697382239</v>
      </c>
      <c r="R20" s="1" t="n">
        <f aca="false">O20/N20</f>
        <v>2.54998207770632</v>
      </c>
      <c r="S20" s="1" t="n">
        <f aca="false">P20/Q29</f>
        <v>2.54998207770632</v>
      </c>
    </row>
    <row r="21" customFormat="false" ht="15" hidden="false" customHeight="false" outlineLevel="0" collapsed="false">
      <c r="A21" s="0" t="s">
        <v>19</v>
      </c>
      <c r="B21" s="0" t="n">
        <v>7</v>
      </c>
      <c r="C21" s="0" t="n">
        <v>4</v>
      </c>
      <c r="D21" s="0" t="n">
        <v>5236</v>
      </c>
      <c r="E21" s="1" t="n">
        <v>1.65</v>
      </c>
      <c r="F21" s="1" t="n">
        <v>2.25</v>
      </c>
      <c r="G21" s="1" t="n">
        <v>8.3125</v>
      </c>
      <c r="H21" s="2" t="n">
        <v>0.842607595425578</v>
      </c>
      <c r="I21" s="1" t="n">
        <v>19.6074596365064</v>
      </c>
      <c r="J21" s="1" t="n">
        <v>57.0775</v>
      </c>
      <c r="K21" s="3" t="n">
        <v>1272348</v>
      </c>
      <c r="L21" s="3" t="n">
        <v>2695905.27556651</v>
      </c>
      <c r="M21" s="3" t="n">
        <v>7860754.44</v>
      </c>
      <c r="N21" s="3" t="n">
        <v>1347952.63778326</v>
      </c>
      <c r="O21" s="3" t="n">
        <v>3930377.22</v>
      </c>
      <c r="P21" s="3" t="n">
        <f aca="false">M21*0.67</f>
        <v>5266705.4748</v>
      </c>
      <c r="Q21" s="2" t="n">
        <f aca="false">N21/K21</f>
        <v>1.05942135153532</v>
      </c>
      <c r="R21" s="1" t="n">
        <f aca="false">O21/N21</f>
        <v>2.91581255144365</v>
      </c>
      <c r="S21" s="1" t="n">
        <f aca="false">P21/Q30</f>
        <v>2.91581255144365</v>
      </c>
    </row>
    <row r="22" customFormat="false" ht="15" hidden="false" customHeight="false" outlineLevel="0" collapsed="false">
      <c r="A22" s="0" t="s">
        <v>20</v>
      </c>
      <c r="B22" s="0" t="n">
        <v>7</v>
      </c>
      <c r="C22" s="0" t="n">
        <v>2</v>
      </c>
      <c r="D22" s="0" t="n">
        <v>3853</v>
      </c>
      <c r="E22" s="1" t="n">
        <v>1.75</v>
      </c>
      <c r="F22" s="1" t="n">
        <v>2</v>
      </c>
      <c r="G22" s="1" t="n">
        <v>8</v>
      </c>
      <c r="H22" s="2" t="n">
        <v>0.800397434313289</v>
      </c>
      <c r="I22" s="1" t="n">
        <v>12.4420610339274</v>
      </c>
      <c r="J22" s="1" t="n">
        <v>30.0425</v>
      </c>
      <c r="K22" s="3" t="n">
        <v>739776</v>
      </c>
      <c r="L22" s="3" t="n">
        <v>1150542.26792933</v>
      </c>
      <c r="M22" s="3" t="n">
        <v>2778090.06</v>
      </c>
      <c r="N22" s="3" t="n">
        <v>575271.133964665</v>
      </c>
      <c r="O22" s="3" t="n">
        <v>1389045.03</v>
      </c>
      <c r="P22" s="3" t="n">
        <f aca="false">M22*0.67</f>
        <v>1861320.3402</v>
      </c>
      <c r="Q22" s="2" t="n">
        <f aca="false">N22/K22</f>
        <v>0.777628814620459</v>
      </c>
      <c r="R22" s="1" t="n">
        <f aca="false">O22/N22</f>
        <v>2.41459191673142</v>
      </c>
      <c r="S22" s="1" t="n">
        <f aca="false">P22/Q31</f>
        <v>2.41459191673142</v>
      </c>
    </row>
    <row r="23" customFormat="false" ht="15" hidden="false" customHeight="false" outlineLevel="0" collapsed="false">
      <c r="A23" s="0" t="s">
        <v>21</v>
      </c>
      <c r="B23" s="0" t="n">
        <v>7</v>
      </c>
      <c r="C23" s="0" t="n">
        <v>6</v>
      </c>
      <c r="D23" s="0" t="n">
        <v>2827</v>
      </c>
      <c r="E23" s="1" t="n">
        <v>1.5</v>
      </c>
      <c r="F23" s="1" t="n">
        <v>1.16666666666667</v>
      </c>
      <c r="G23" s="1" t="n">
        <v>12.3333333333333</v>
      </c>
      <c r="H23" s="2" t="n">
        <v>0.713401215383677</v>
      </c>
      <c r="I23" s="1" t="n">
        <v>16.3268456403283</v>
      </c>
      <c r="J23" s="1" t="n">
        <v>39.62</v>
      </c>
      <c r="K23" s="3" t="n">
        <v>554092</v>
      </c>
      <c r="L23" s="3" t="n">
        <v>278745.892549443</v>
      </c>
      <c r="M23" s="3" t="n">
        <v>666606.6</v>
      </c>
      <c r="N23" s="3" t="n">
        <v>139372.946274721</v>
      </c>
      <c r="O23" s="3" t="n">
        <v>333303.3</v>
      </c>
      <c r="P23" s="3" t="n">
        <f aca="false">M23*0.67</f>
        <v>446626.422</v>
      </c>
      <c r="Q23" s="2" t="n">
        <f aca="false">N23/K23</f>
        <v>0.251533944317408</v>
      </c>
      <c r="R23" s="1" t="n">
        <f aca="false">O23/N23</f>
        <v>2.39144905025555</v>
      </c>
      <c r="S23" s="1" t="n">
        <f aca="false">P23/Q32</f>
        <v>2.39144905025555</v>
      </c>
    </row>
    <row r="24" customFormat="false" ht="15" hidden="false" customHeight="false" outlineLevel="0" collapsed="false">
      <c r="A24" s="0" t="s">
        <v>22</v>
      </c>
      <c r="B24" s="0" t="n">
        <v>7</v>
      </c>
      <c r="C24" s="0" t="n">
        <v>3</v>
      </c>
      <c r="D24" s="0" t="n">
        <v>4606</v>
      </c>
      <c r="E24" s="1" t="n">
        <v>1.25</v>
      </c>
      <c r="F24" s="1" t="n">
        <v>2</v>
      </c>
      <c r="G24" s="1" t="n">
        <v>9.38888888888889</v>
      </c>
      <c r="H24" s="2" t="n">
        <v>0.719406530751433</v>
      </c>
      <c r="I24" s="1" t="n">
        <v>12.2143563622154</v>
      </c>
      <c r="J24" s="1" t="n">
        <v>29.22</v>
      </c>
      <c r="K24" s="3" t="n">
        <v>1013320</v>
      </c>
      <c r="L24" s="3" t="n">
        <v>1369939.7174176</v>
      </c>
      <c r="M24" s="3" t="n">
        <v>3305449.84</v>
      </c>
      <c r="N24" s="3" t="n">
        <v>684969.858708802</v>
      </c>
      <c r="O24" s="3" t="n">
        <v>1652724.92</v>
      </c>
      <c r="P24" s="3" t="n">
        <f aca="false">M24*0.67</f>
        <v>2214651.3928</v>
      </c>
      <c r="Q24" s="2" t="n">
        <f aca="false">N24/K24</f>
        <v>0.675965991699366</v>
      </c>
      <c r="R24" s="1" t="n">
        <f aca="false">O24/N24</f>
        <v>2.41284327914144</v>
      </c>
      <c r="S24" s="1" t="n">
        <f aca="false">P24/Q33</f>
        <v>2.41284327914144</v>
      </c>
    </row>
    <row r="25" customFormat="false" ht="15" hidden="false" customHeight="false" outlineLevel="0" collapsed="false">
      <c r="A25" s="0" t="s">
        <v>23</v>
      </c>
      <c r="B25" s="0" t="n">
        <v>7</v>
      </c>
      <c r="C25" s="0" t="n">
        <v>7</v>
      </c>
      <c r="D25" s="0" t="n">
        <v>3948</v>
      </c>
      <c r="E25" s="1" t="n">
        <v>1.8</v>
      </c>
      <c r="F25" s="1" t="n">
        <v>2.57142857142857</v>
      </c>
      <c r="G25" s="1" t="n">
        <v>9</v>
      </c>
      <c r="H25" s="2" t="n">
        <v>0.781003202212045</v>
      </c>
      <c r="I25" s="1" t="n">
        <v>13.4300371451934</v>
      </c>
      <c r="J25" s="1" t="n">
        <v>34.4439285714286</v>
      </c>
      <c r="K25" s="3" t="n">
        <v>1042272</v>
      </c>
      <c r="L25" s="3" t="n">
        <v>1641906.312793</v>
      </c>
      <c r="M25" s="3" t="n">
        <v>4200829.92</v>
      </c>
      <c r="N25" s="3" t="n">
        <v>820953.156396498</v>
      </c>
      <c r="O25" s="3" t="n">
        <v>2100414.96</v>
      </c>
      <c r="P25" s="3" t="n">
        <f aca="false">M25*0.67</f>
        <v>2814556.0464</v>
      </c>
      <c r="Q25" s="2" t="n">
        <f aca="false">N25/K25</f>
        <v>0.787657306726553</v>
      </c>
      <c r="R25" s="1" t="n">
        <f aca="false">O25/N25</f>
        <v>2.55850768540752</v>
      </c>
      <c r="S25" s="1" t="n">
        <f aca="false">P25/Q34</f>
        <v>2.55850768540752</v>
      </c>
    </row>
    <row r="26" customFormat="false" ht="15" hidden="false" customHeight="false" outlineLevel="0" collapsed="false">
      <c r="A26" s="9" t="s">
        <v>24</v>
      </c>
      <c r="B26" s="9" t="n">
        <v>7</v>
      </c>
      <c r="C26" s="9" t="n">
        <v>5</v>
      </c>
      <c r="D26" s="9" t="n">
        <v>3290</v>
      </c>
      <c r="E26" s="10" t="n">
        <v>1.65</v>
      </c>
      <c r="F26" s="10" t="n">
        <v>2</v>
      </c>
      <c r="G26" s="10" t="n">
        <v>10.6</v>
      </c>
      <c r="H26" s="11" t="n">
        <v>0.732790368110729</v>
      </c>
      <c r="I26" s="10" t="n">
        <v>13.6478897783561</v>
      </c>
      <c r="J26" s="10" t="n">
        <v>36.2883333333334</v>
      </c>
      <c r="K26" s="12" t="n">
        <v>844872</v>
      </c>
      <c r="L26" s="12" t="n">
        <v>1092758.86736909</v>
      </c>
      <c r="M26" s="12" t="n">
        <v>2923651.92</v>
      </c>
      <c r="N26" s="12" t="n">
        <v>546379.433684547</v>
      </c>
      <c r="O26" s="12" t="n">
        <v>1461825.96</v>
      </c>
      <c r="P26" s="3" t="n">
        <f aca="false">M26*0.67</f>
        <v>1958846.7864</v>
      </c>
      <c r="Q26" s="11" t="n">
        <f aca="false">N26/K26</f>
        <v>0.646700841884388</v>
      </c>
      <c r="R26" s="10" t="n">
        <f aca="false">O26/N26</f>
        <v>2.67547764406519</v>
      </c>
      <c r="S26" s="1" t="n">
        <f aca="false">P26/Q35</f>
        <v>2.67547764406518</v>
      </c>
    </row>
    <row r="27" customFormat="false" ht="15" hidden="false" customHeight="false" outlineLevel="0" collapsed="false">
      <c r="C27" s="1" t="n">
        <f aca="false">AVERAGE(C20:C26)</f>
        <v>4.85714285714286</v>
      </c>
      <c r="D27" s="3" t="n">
        <f aca="false">SUM(D20:D26)</f>
        <v>27050</v>
      </c>
      <c r="F27" s="1" t="n">
        <f aca="false">AVERAGE(F20:F26)</f>
        <v>2.05952380952381</v>
      </c>
      <c r="G27" s="1" t="n">
        <f aca="false">AVERAGE(G20:G26)</f>
        <v>9.54815759637188</v>
      </c>
      <c r="H27" s="2" t="n">
        <f aca="false">AVERAGE(H20:H26)</f>
        <v>0.76658697247056</v>
      </c>
      <c r="I27" s="1" t="n">
        <f aca="false">AVERAGE(I20:I26)</f>
        <v>14.5616250059263</v>
      </c>
      <c r="J27" s="1" t="n">
        <f aca="false">AVERAGE(J20:J26)</f>
        <v>37.5959183673469</v>
      </c>
      <c r="K27" s="3" t="n">
        <f aca="false">SUM(K20:K26)</f>
        <v>6357800</v>
      </c>
      <c r="L27" s="3" t="n">
        <f aca="false">SUM(L20:L26)</f>
        <v>9500067.9674075</v>
      </c>
      <c r="M27" s="3" t="n">
        <f aca="false">SUM(M20:M26)</f>
        <v>24974547.58</v>
      </c>
      <c r="N27" s="3" t="n">
        <f aca="false">SUM(N20:N26)</f>
        <v>4750033.98370375</v>
      </c>
      <c r="O27" s="3" t="n">
        <f aca="false">SUM(O20:O26)</f>
        <v>12487273.79</v>
      </c>
      <c r="P27" s="3" t="n">
        <f aca="false">M27*0.67</f>
        <v>16732946.8786</v>
      </c>
      <c r="Q27" s="2" t="n">
        <f aca="false">N27/K27</f>
        <v>0.747119126695359</v>
      </c>
      <c r="R27" s="1" t="n">
        <f aca="false">O27/N27</f>
        <v>2.62888093702927</v>
      </c>
      <c r="S27" s="1" t="n">
        <f aca="false">P27/Q36</f>
        <v>2.62888093702927</v>
      </c>
    </row>
    <row r="29" customFormat="false" ht="15" hidden="false" customHeight="false" outlineLevel="0" collapsed="false">
      <c r="Q29" s="3" t="n">
        <f aca="false">L20*0.67</f>
        <v>851080.654634289</v>
      </c>
      <c r="R29" s="2" t="n">
        <f aca="false">Q29/K20</f>
        <v>0.9550685144922</v>
      </c>
    </row>
    <row r="30" customFormat="false" ht="15" hidden="false" customHeight="false" outlineLevel="0" collapsed="false">
      <c r="Q30" s="3" t="n">
        <f aca="false">L21*0.67</f>
        <v>1806256.53462956</v>
      </c>
      <c r="R30" s="2" t="n">
        <f aca="false">Q30/K21</f>
        <v>1.41962461105732</v>
      </c>
    </row>
    <row r="31" customFormat="false" ht="15" hidden="false" customHeight="false" outlineLevel="0" collapsed="false">
      <c r="Q31" s="3" t="n">
        <f aca="false">L22*0.67</f>
        <v>770863.319512651</v>
      </c>
      <c r="R31" s="2" t="n">
        <f aca="false">Q31/K22</f>
        <v>1.04202261159142</v>
      </c>
    </row>
    <row r="32" customFormat="false" ht="15" hidden="false" customHeight="false" outlineLevel="0" collapsed="false">
      <c r="Q32" s="3" t="n">
        <f aca="false">L23*0.67</f>
        <v>186759.748008127</v>
      </c>
      <c r="R32" s="2" t="n">
        <f aca="false">Q32/K23</f>
        <v>0.337055485385327</v>
      </c>
    </row>
    <row r="33" customFormat="false" ht="15" hidden="false" customHeight="false" outlineLevel="0" collapsed="false">
      <c r="Q33" s="3" t="n">
        <f aca="false">L24*0.67</f>
        <v>917859.610669795</v>
      </c>
      <c r="R33" s="2" t="n">
        <f aca="false">Q33/K24</f>
        <v>0.905794428877151</v>
      </c>
    </row>
    <row r="34" customFormat="false" ht="15" hidden="false" customHeight="false" outlineLevel="0" collapsed="false">
      <c r="Q34" s="3" t="n">
        <f aca="false">L25*0.67</f>
        <v>1100077.22957131</v>
      </c>
      <c r="R34" s="2" t="n">
        <f aca="false">Q34/K25</f>
        <v>1.05546079101358</v>
      </c>
    </row>
    <row r="35" customFormat="false" ht="15" hidden="false" customHeight="false" outlineLevel="0" collapsed="false">
      <c r="Q35" s="3" t="n">
        <f aca="false">L26*0.67</f>
        <v>732148.441137293</v>
      </c>
      <c r="R35" s="2" t="n">
        <f aca="false">Q35/K26</f>
        <v>0.866579128125081</v>
      </c>
    </row>
    <row r="36" customFormat="false" ht="15" hidden="false" customHeight="false" outlineLevel="0" collapsed="false">
      <c r="Q36" s="3" t="n">
        <f aca="false">SUM(Q29:Q35)</f>
        <v>6365045.53816303</v>
      </c>
      <c r="R36" s="2" t="n">
        <f aca="false">Q36/K27</f>
        <v>1.00113962977178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2025-07-29T18:14:19Z</dcterms:created>
  <dc:creator/>
  <dc:description/>
  <dc:language>en-US</dc:language>
  <cp:lastModifiedBy/>
  <dcterms:modified xsi:type="dcterms:W3CDTF">2025-07-29T16:44:25Z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