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3"/>
  </bookViews>
  <sheets>
    <sheet name="Sheet1" sheetId="1" state="hidden" r:id="rId3"/>
    <sheet name="Sheet1_3" sheetId="2" state="hidden" r:id="rId4"/>
    <sheet name="Sheet1_2" sheetId="3" state="hidden" r:id="rId5"/>
    <sheet name="Sheet4" sheetId="4" state="visible" r:id="rId6"/>
  </sheets>
  <definedNames>
    <definedName function="false" hidden="true" localSheetId="2" name="_xlnm._FilterDatabase" vbProcedure="false">Sheet1_2!$A$2:$Y$12</definedName>
    <definedName function="false" hidden="true" localSheetId="1" name="_xlnm._FilterDatabase" vbProcedure="false">Sheet1_3!$A$1:$AU$11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<sst xmlns="http://schemas.openxmlformats.org/spreadsheetml/2006/main" count="311" uniqueCount="104">
  <si>
    <t xml:space="preserve">variable</t>
  </si>
  <si>
    <t xml:space="preserve">run_path</t>
  </si>
  <si>
    <t xml:space="preserve">threshold_label</t>
  </si>
  <si>
    <t xml:space="preserve">threshold_value</t>
  </si>
  <si>
    <t xml:space="preserve">mean_loss</t>
  </si>
  <si>
    <t xml:space="preserve">median_loss</t>
  </si>
  <si>
    <t xml:space="preserve">p99_loss</t>
  </si>
  <si>
    <t xml:space="preserve">mean_events</t>
  </si>
  <si>
    <t xml:space="preserve">median_events</t>
  </si>
  <si>
    <t xml:space="preserve">p99_events</t>
  </si>
  <si>
    <t xml:space="preserve">mean_tp</t>
  </si>
  <si>
    <t xml:space="preserve">median_tp</t>
  </si>
  <si>
    <t xml:space="preserve">p99_tp</t>
  </si>
  <si>
    <t xml:space="preserve">mean_fp</t>
  </si>
  <si>
    <t xml:space="preserve">median_fp</t>
  </si>
  <si>
    <t xml:space="preserve">p99_fp</t>
  </si>
  <si>
    <t xml:space="preserve">mean_tn</t>
  </si>
  <si>
    <t xml:space="preserve">median_tn</t>
  </si>
  <si>
    <t xml:space="preserve">p99_tn</t>
  </si>
  <si>
    <t xml:space="preserve">mean_fn</t>
  </si>
  <si>
    <t xml:space="preserve">median_fn</t>
  </si>
  <si>
    <t xml:space="preserve">p99_fn</t>
  </si>
  <si>
    <t xml:space="preserve">mean_tp_loss</t>
  </si>
  <si>
    <t xml:space="preserve">median_tp_loss</t>
  </si>
  <si>
    <t xml:space="preserve">p99_tp_loss</t>
  </si>
  <si>
    <t xml:space="preserve">mean_fp_loss</t>
  </si>
  <si>
    <t xml:space="preserve">median_fp_loss</t>
  </si>
  <si>
    <t xml:space="preserve">p99_fp_loss</t>
  </si>
  <si>
    <t xml:space="preserve">mean_fn_loss</t>
  </si>
  <si>
    <t xml:space="preserve">median_fn_loss</t>
  </si>
  <si>
    <t xml:space="preserve">p99_fn_loss</t>
  </si>
  <si>
    <t xml:space="preserve">obs_tp</t>
  </si>
  <si>
    <t xml:space="preserve">obs_fp</t>
  </si>
  <si>
    <t xml:space="preserve">obs_tn</t>
  </si>
  <si>
    <t xml:space="preserve">obs_fn</t>
  </si>
  <si>
    <t xml:space="preserve">mean_obs_yearly_loss</t>
  </si>
  <si>
    <t xml:space="preserve">mean_obs_yearly_events</t>
  </si>
  <si>
    <t xml:space="preserve">mean_loss_minus_obs</t>
  </si>
  <si>
    <t xml:space="preserve">run_dir</t>
  </si>
  <si>
    <t xml:space="preserve">obs_precision</t>
  </si>
  <si>
    <t xml:space="preserve">obs_recall</t>
  </si>
  <si>
    <t xml:space="preserve">obs_accuracy</t>
  </si>
  <si>
    <t xml:space="preserve">obs_f1</t>
  </si>
  <si>
    <t xml:space="preserve">mean_precision</t>
  </si>
  <si>
    <t xml:space="preserve">mean_recall</t>
  </si>
  <si>
    <t xml:space="preserve">mean_accuracy</t>
  </si>
  <si>
    <t xml:space="preserve">mean_f1</t>
  </si>
  <si>
    <t xml:space="preserve">swh_min_waverys</t>
  </si>
  <si>
    <t xml:space="preserve">run_g1</t>
  </si>
  <si>
    <t xml:space="preserve">fold1</t>
  </si>
  <si>
    <t xml:space="preserve">anom_swh_p25_deseasonalized_detrended_rolling_mean_14_lag_5</t>
  </si>
  <si>
    <t xml:space="preserve">run_g2</t>
  </si>
  <si>
    <t xml:space="preserve">fold4</t>
  </si>
  <si>
    <t xml:space="preserve">anom_swh_p80_swan</t>
  </si>
  <si>
    <t xml:space="preserve">run_g3</t>
  </si>
  <si>
    <t xml:space="preserve">fold3</t>
  </si>
  <si>
    <t xml:space="preserve">swh_median_waverys</t>
  </si>
  <si>
    <t xml:space="preserve">run_g4</t>
  </si>
  <si>
    <t xml:space="preserve">swh_p75_swan</t>
  </si>
  <si>
    <t xml:space="preserve">run_g5</t>
  </si>
  <si>
    <t xml:space="preserve">anom_swh_mean_waverys</t>
  </si>
  <si>
    <t xml:space="preserve">run_g6</t>
  </si>
  <si>
    <t xml:space="preserve">fold0</t>
  </si>
  <si>
    <t xml:space="preserve">swh_mean_waverys</t>
  </si>
  <si>
    <t xml:space="preserve">run_g7</t>
  </si>
  <si>
    <t xml:space="preserve">p75</t>
  </si>
  <si>
    <t xml:space="preserve">swh_max_swan</t>
  </si>
  <si>
    <t xml:space="preserve">run_g8</t>
  </si>
  <si>
    <t xml:space="preserve">duration_intensity_p60_waverys</t>
  </si>
  <si>
    <t xml:space="preserve">run_g9</t>
  </si>
  <si>
    <t xml:space="preserve">mean</t>
  </si>
  <si>
    <t xml:space="preserve">run_g10</t>
  </si>
  <si>
    <t xml:space="preserve">TOTAL</t>
  </si>
  <si>
    <t xml:space="preserve">Mean from 4k simulations</t>
  </si>
  <si>
    <t xml:space="preserve">Mean between 2018 and 2024</t>
  </si>
  <si>
    <t xml:space="preserve">Correct coverage</t>
  </si>
  <si>
    <t xml:space="preserve">Error from lack of precision</t>
  </si>
  <si>
    <t xml:space="preserve">Rainy day fund size</t>
  </si>
  <si>
    <t xml:space="preserve">N. Fishermen</t>
  </si>
  <si>
    <t xml:space="preserve">Mean Sim. Yearly Loss</t>
  </si>
  <si>
    <t xml:space="preserve">Mean Obs. Yearly Loss</t>
  </si>
  <si>
    <t xml:space="preserve">P99 Sim. Loss</t>
  </si>
  <si>
    <t xml:space="preserve">Mean Sim. Yearly Events</t>
  </si>
  <si>
    <t xml:space="preserve">Mean Obs. Yearly Events</t>
  </si>
  <si>
    <t xml:space="preserve">P99 Sim. Events</t>
  </si>
  <si>
    <t xml:space="preserve">Mean Sim TP Loss</t>
  </si>
  <si>
    <t xml:space="preserve">P99 Sim. TP Loss</t>
  </si>
  <si>
    <t xml:space="preserve">Mean Sim. FP Loss</t>
  </si>
  <si>
    <t xml:space="preserve">P99 Sim. FP Loss</t>
  </si>
  <si>
    <t xml:space="preserve">Mean Sim. FN Loss</t>
  </si>
  <si>
    <t xml:space="preserve">P99 Sim. FN Loss</t>
  </si>
  <si>
    <t xml:space="preserve">% of Losses covered by insurance</t>
  </si>
  <si>
    <t xml:space="preserve">% of Losses covered by RDF</t>
  </si>
  <si>
    <t xml:space="preserve">Ratio FP Losses/FN Losses</t>
  </si>
  <si>
    <t xml:space="preserve">Total Obs. TP</t>
  </si>
  <si>
    <t xml:space="preserve">Total Obs. FP</t>
  </si>
  <si>
    <t xml:space="preserve">Total Obs. TN</t>
  </si>
  <si>
    <t xml:space="preserve">Total Obs FN</t>
  </si>
  <si>
    <t xml:space="preserve">Precision</t>
  </si>
  <si>
    <t xml:space="preserve">Recall</t>
  </si>
  <si>
    <t xml:space="preserve">Accuracy</t>
  </si>
  <si>
    <t xml:space="preserve">F1</t>
  </si>
  <si>
    <t xml:space="preserve">Region</t>
  </si>
  <si>
    <t xml:space="preserve">N. Ports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</si>
</sst>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0.0%"/>
    <numFmt numFmtId="167" formatCode="#,##0.000"/>
    <numFmt numFmtId="168" formatCode="0.000"/>
    <numFmt numFmtId="169" formatCode="#,##0.00"/>
    <numFmt numFmtId="170" formatCode="#,##0.0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0"/>
      <name val="Cambria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0"/>
      <name val="Cambria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81D41A"/>
        <bgColor rgb="FFB2B2B2"/>
      </patternFill>
    </fill>
    <fill>
      <patternFill patternType="solid">
        <fgColor rgb="FFFFD8CE"/>
        <bgColor rgb="FFFFFFCC"/>
      </patternFill>
    </fill>
    <fill>
      <patternFill patternType="solid">
        <fgColor rgb="FFB2B2B2"/>
        <bgColor rgb="FF999999"/>
      </patternFill>
    </fill>
    <fill>
      <patternFill patternType="solid">
        <fgColor rgb="FF729FCF"/>
        <bgColor rgb="FF999999"/>
      </patternFill>
    </fill>
    <fill>
      <patternFill patternType="solid">
        <fgColor rgb="FFFFB66C"/>
        <bgColor rgb="FFFFCC00"/>
      </patternFill>
    </fill>
    <fill>
      <patternFill patternType="solid">
        <fgColor rgb="FF999999"/>
        <bgColor rgb="FFB2B2B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4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81D41A"/>
          <bgColor rgb="FF000000"/>
        </patternFill>
      </fill>
    </dxf>
    <dxf>
      <fill>
        <patternFill patternType="solid">
          <fgColor rgb="FFFFD8CE"/>
          <bgColor rgb="FF000000"/>
        </patternFill>
      </fill>
    </dxf>
    <dxf>
      <fill>
        <patternFill patternType="solid">
          <fgColor rgb="FFB2B2B2"/>
          <bgColor rgb="FF000000"/>
        </patternFill>
      </fill>
    </dxf>
    <dxf>
      <fill>
        <patternFill patternType="solid">
          <fgColor rgb="FF729FCF"/>
          <bgColor rgb="FF000000"/>
        </patternFill>
      </fill>
    </dxf>
    <dxf>
      <fill>
        <patternFill patternType="solid">
          <fgColor rgb="FFFFB66C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B66C"/>
      <rgbColor rgb="FFCC99FF"/>
      <rgbColor rgb="FFFFD8CE"/>
      <rgbColor rgb="FF3366FF"/>
      <rgbColor rgb="FF33CCCC"/>
      <rgbColor rgb="FF81D41A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12"/>
  <sheetViews>
    <sheetView showFormulas="false" showGridLines="true" showRowColHeaders="true" showZeros="true" rightToLeft="false" tabSelected="false" showOutlineSymbols="true" defaultGridColor="true" view="normal" topLeftCell="AE1" colorId="64" zoomScale="100" zoomScaleNormal="100" zoomScalePageLayoutView="100" workbookViewId="0">
      <selection pane="topLeft" activeCell="A1" activeCellId="0" sqref="A1"/>
    </sheetView>
  </sheetViews>
  <sheetFormatPr defaultColWidth="8.43359375" defaultRowHeight="15" customHeight="true" zeroHeight="false" outlineLevelRow="0" outlineLevelCol="0"/>
  <cols>
    <col collapsed="false" customWidth="true" hidden="false" outlineLevel="0" max="1" min="1" style="1" width="55.1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 customFormat="false" ht="15" hidden="false" customHeight="false" outlineLevel="0" collapsed="false">
      <c r="A2" s="1" t="s">
        <v>47</v>
      </c>
      <c r="B2" s="1" t="s">
        <v>48</v>
      </c>
      <c r="C2" s="1" t="s">
        <v>49</v>
      </c>
      <c r="D2" s="1" t="n">
        <v>0.65</v>
      </c>
      <c r="E2" s="1" t="n">
        <v>333000.98</v>
      </c>
      <c r="F2" s="1" t="n">
        <v>332360</v>
      </c>
      <c r="G2" s="1" t="n">
        <v>569760</v>
      </c>
      <c r="H2" s="1" t="n">
        <v>28.054</v>
      </c>
      <c r="I2" s="1" t="n">
        <v>28</v>
      </c>
      <c r="J2" s="1" t="n">
        <v>48</v>
      </c>
      <c r="K2" s="1" t="n">
        <v>2.49125</v>
      </c>
      <c r="L2" s="1" t="n">
        <v>2</v>
      </c>
      <c r="M2" s="1" t="n">
        <v>6</v>
      </c>
      <c r="N2" s="1" t="n">
        <v>14.2995</v>
      </c>
      <c r="O2" s="1" t="n">
        <v>14</v>
      </c>
      <c r="P2" s="1" t="n">
        <v>23</v>
      </c>
      <c r="Q2" s="1" t="n">
        <v>0</v>
      </c>
      <c r="R2" s="1" t="n">
        <v>0</v>
      </c>
      <c r="S2" s="1" t="n">
        <v>0</v>
      </c>
      <c r="T2" s="1" t="n">
        <v>1.48175</v>
      </c>
      <c r="U2" s="1" t="n">
        <v>1</v>
      </c>
      <c r="V2" s="1" t="n">
        <v>5</v>
      </c>
      <c r="W2" s="1" t="n">
        <v>49898.5125</v>
      </c>
      <c r="X2" s="1" t="n">
        <v>47480</v>
      </c>
      <c r="Y2" s="1" t="n">
        <v>142440</v>
      </c>
      <c r="Z2" s="1" t="n">
        <v>283102.4675</v>
      </c>
      <c r="AA2" s="1" t="n">
        <v>284880</v>
      </c>
      <c r="AB2" s="1" t="n">
        <v>486670</v>
      </c>
      <c r="AC2" s="1" t="n">
        <v>22122.7125</v>
      </c>
      <c r="AD2" s="1" t="n">
        <v>11870</v>
      </c>
      <c r="AE2" s="1" t="n">
        <v>83090</v>
      </c>
      <c r="AF2" s="1" t="n">
        <v>34</v>
      </c>
      <c r="AG2" s="1" t="n">
        <v>167</v>
      </c>
      <c r="AH2" s="1" t="n">
        <v>2343</v>
      </c>
      <c r="AI2" s="1" t="n">
        <v>13</v>
      </c>
      <c r="AJ2" s="1" t="n">
        <v>79698.5714285714</v>
      </c>
      <c r="AK2" s="1" t="n">
        <v>6.71428571428571</v>
      </c>
      <c r="AL2" s="1" t="n">
        <v>253302.408571429</v>
      </c>
      <c r="AM2" s="1" t="s">
        <v>48</v>
      </c>
      <c r="AN2" s="1" t="n">
        <v>0.169154228855721</v>
      </c>
      <c r="AO2" s="1" t="n">
        <v>0.723404255319149</v>
      </c>
      <c r="AP2" s="1" t="n">
        <v>0.92960500586625</v>
      </c>
      <c r="AQ2" s="1" t="n">
        <v>0.274193548387097</v>
      </c>
      <c r="AR2" s="1" t="n">
        <v>0.148370382502271</v>
      </c>
      <c r="AS2" s="1" t="n">
        <v>0.627045054115278</v>
      </c>
      <c r="AT2" s="1" t="n">
        <v>0.136338760432344</v>
      </c>
      <c r="AU2" s="1" t="n">
        <v>0.239961471314189</v>
      </c>
    </row>
    <row r="3" customFormat="false" ht="15" hidden="false" customHeight="false" outlineLevel="0" collapsed="false">
      <c r="A3" s="1" t="s">
        <v>50</v>
      </c>
      <c r="B3" s="1" t="s">
        <v>51</v>
      </c>
      <c r="C3" s="1" t="s">
        <v>52</v>
      </c>
      <c r="D3" s="1" t="n">
        <v>0.0631857787730522</v>
      </c>
      <c r="E3" s="1" t="n">
        <v>1042988.59594286</v>
      </c>
      <c r="F3" s="1" t="n">
        <v>1021286.26285714</v>
      </c>
      <c r="G3" s="1" t="n">
        <v>1926517.26857143</v>
      </c>
      <c r="H3" s="1" t="n">
        <v>44.935</v>
      </c>
      <c r="I3" s="1" t="n">
        <v>44</v>
      </c>
      <c r="J3" s="1" t="n">
        <v>83</v>
      </c>
      <c r="K3" s="1" t="n">
        <v>0.7405</v>
      </c>
      <c r="L3" s="1" t="n">
        <v>1</v>
      </c>
      <c r="M3" s="1" t="n">
        <v>3</v>
      </c>
      <c r="N3" s="1" t="n">
        <v>7.747</v>
      </c>
      <c r="O3" s="1" t="n">
        <v>8</v>
      </c>
      <c r="P3" s="1" t="n">
        <v>14</v>
      </c>
      <c r="Q3" s="1" t="n">
        <v>0</v>
      </c>
      <c r="R3" s="1" t="n">
        <v>0</v>
      </c>
      <c r="S3" s="1" t="n">
        <v>0</v>
      </c>
      <c r="T3" s="1" t="n">
        <v>3.061</v>
      </c>
      <c r="U3" s="1" t="n">
        <v>3</v>
      </c>
      <c r="V3" s="1" t="n">
        <v>8</v>
      </c>
      <c r="W3" s="1" t="n">
        <v>40758.6063085714</v>
      </c>
      <c r="X3" s="1" t="n">
        <v>23211.0514285714</v>
      </c>
      <c r="Y3" s="1" t="n">
        <v>208899.462857143</v>
      </c>
      <c r="Z3" s="1" t="n">
        <v>1002229.98963429</v>
      </c>
      <c r="AA3" s="1" t="n">
        <v>998075.211428571</v>
      </c>
      <c r="AB3" s="1" t="n">
        <v>1856884.11428571</v>
      </c>
      <c r="AC3" s="1" t="n">
        <v>124683.965511429</v>
      </c>
      <c r="AD3" s="1" t="n">
        <v>116055.257142857</v>
      </c>
      <c r="AE3" s="1" t="n">
        <v>371376.822857143</v>
      </c>
      <c r="AF3" s="1" t="n">
        <v>12</v>
      </c>
      <c r="AG3" s="1" t="n">
        <v>300</v>
      </c>
      <c r="AH3" s="1" t="n">
        <v>2198</v>
      </c>
      <c r="AI3" s="1" t="n">
        <v>41</v>
      </c>
      <c r="AJ3" s="1" t="n">
        <v>175740.817959184</v>
      </c>
      <c r="AK3" s="1" t="n">
        <v>7.57142857142857</v>
      </c>
      <c r="AL3" s="1" t="n">
        <v>867247.777983673</v>
      </c>
      <c r="AM3" s="1" t="s">
        <v>51</v>
      </c>
      <c r="AN3" s="1" t="n">
        <v>0.0384615384615385</v>
      </c>
      <c r="AO3" s="1" t="n">
        <v>0.226415094339623</v>
      </c>
      <c r="AP3" s="1" t="n">
        <v>0.866326930615445</v>
      </c>
      <c r="AQ3" s="1" t="n">
        <v>0.0657534246575343</v>
      </c>
      <c r="AR3" s="1" t="n">
        <v>0.0872459499263623</v>
      </c>
      <c r="AS3" s="1" t="n">
        <v>0.194791529659345</v>
      </c>
      <c r="AT3" s="1" t="n">
        <v>0.0641208814997619</v>
      </c>
      <c r="AU3" s="1" t="n">
        <v>0.120514281064367</v>
      </c>
    </row>
    <row r="4" customFormat="false" ht="15" hidden="false" customHeight="false" outlineLevel="0" collapsed="false">
      <c r="A4" s="1" t="s">
        <v>53</v>
      </c>
      <c r="B4" s="1" t="s">
        <v>54</v>
      </c>
      <c r="C4" s="1" t="s">
        <v>55</v>
      </c>
      <c r="D4" s="1" t="n">
        <v>0.317528832236474</v>
      </c>
      <c r="E4" s="1" t="n">
        <v>4267619.12172245</v>
      </c>
      <c r="F4" s="1" t="n">
        <v>4226290.87346939</v>
      </c>
      <c r="G4" s="1" t="n">
        <v>6989634.90612245</v>
      </c>
      <c r="H4" s="1" t="n">
        <v>26.25425</v>
      </c>
      <c r="I4" s="1" t="n">
        <v>26</v>
      </c>
      <c r="J4" s="1" t="n">
        <v>43</v>
      </c>
      <c r="K4" s="1" t="n">
        <v>2.30475</v>
      </c>
      <c r="L4" s="1" t="n">
        <v>2</v>
      </c>
      <c r="M4" s="1" t="n">
        <v>6</v>
      </c>
      <c r="N4" s="1" t="n">
        <v>13.57875</v>
      </c>
      <c r="O4" s="1" t="n">
        <v>13</v>
      </c>
      <c r="P4" s="1" t="n">
        <v>21</v>
      </c>
      <c r="Q4" s="1" t="n">
        <v>0</v>
      </c>
      <c r="R4" s="1" t="n">
        <v>0</v>
      </c>
      <c r="S4" s="1" t="n">
        <v>0</v>
      </c>
      <c r="T4" s="1" t="n">
        <v>2.7415</v>
      </c>
      <c r="U4" s="1" t="n">
        <v>3</v>
      </c>
      <c r="V4" s="1" t="n">
        <v>7</v>
      </c>
      <c r="W4" s="1" t="n">
        <v>597654.421885714</v>
      </c>
      <c r="X4" s="1" t="n">
        <v>487648.946938776</v>
      </c>
      <c r="Y4" s="1" t="n">
        <v>1788046.13877551</v>
      </c>
      <c r="Z4" s="1" t="n">
        <v>3669964.69983673</v>
      </c>
      <c r="AA4" s="1" t="n">
        <v>3576092.27755102</v>
      </c>
      <c r="AB4" s="1" t="n">
        <v>6176886.66122449</v>
      </c>
      <c r="AC4" s="1" t="n">
        <v>642558.762416327</v>
      </c>
      <c r="AD4" s="1" t="n">
        <v>650198.595918367</v>
      </c>
      <c r="AE4" s="1" t="n">
        <v>1788046.13877551</v>
      </c>
      <c r="AF4" s="1" t="n">
        <v>28</v>
      </c>
      <c r="AG4" s="1" t="n">
        <v>158</v>
      </c>
      <c r="AH4" s="1" t="n">
        <v>2341</v>
      </c>
      <c r="AI4" s="1" t="n">
        <v>30</v>
      </c>
      <c r="AJ4" s="1" t="n">
        <v>1346839.94868805</v>
      </c>
      <c r="AK4" s="1" t="n">
        <v>8.28571428571429</v>
      </c>
      <c r="AL4" s="1" t="n">
        <v>2920779.1730344</v>
      </c>
      <c r="AM4" s="1" t="s">
        <v>54</v>
      </c>
      <c r="AN4" s="1" t="n">
        <v>0.150537634408602</v>
      </c>
      <c r="AO4" s="1" t="n">
        <v>0.482758620689655</v>
      </c>
      <c r="AP4" s="1" t="n">
        <v>0.926476339460305</v>
      </c>
      <c r="AQ4" s="1" t="n">
        <v>0.229508196721312</v>
      </c>
      <c r="AR4" s="1" t="n">
        <v>0.145103409198225</v>
      </c>
      <c r="AS4" s="1" t="n">
        <v>0.456725291057716</v>
      </c>
      <c r="AT4" s="1" t="n">
        <v>0.123744966442953</v>
      </c>
      <c r="AU4" s="1" t="n">
        <v>0.220236744347161</v>
      </c>
    </row>
    <row r="5" customFormat="false" ht="15" hidden="false" customHeight="false" outlineLevel="0" collapsed="false">
      <c r="A5" s="1" t="s">
        <v>56</v>
      </c>
      <c r="B5" s="1" t="s">
        <v>57</v>
      </c>
      <c r="C5" s="1" t="s">
        <v>55</v>
      </c>
      <c r="D5" s="1" t="n">
        <v>1.51425</v>
      </c>
      <c r="E5" s="1" t="n">
        <v>3754155.9</v>
      </c>
      <c r="F5" s="1" t="n">
        <v>3740000</v>
      </c>
      <c r="G5" s="1" t="n">
        <v>5385600</v>
      </c>
      <c r="H5" s="1" t="n">
        <v>50.18925</v>
      </c>
      <c r="I5" s="1" t="n">
        <v>50</v>
      </c>
      <c r="J5" s="1" t="n">
        <v>72</v>
      </c>
      <c r="K5" s="1" t="n">
        <v>12.95625</v>
      </c>
      <c r="L5" s="1" t="n">
        <v>13</v>
      </c>
      <c r="M5" s="1" t="n">
        <v>20</v>
      </c>
      <c r="N5" s="1" t="n">
        <v>12.394</v>
      </c>
      <c r="O5" s="1" t="n">
        <v>12</v>
      </c>
      <c r="P5" s="1" t="n">
        <v>20</v>
      </c>
      <c r="Q5" s="1" t="n">
        <v>0</v>
      </c>
      <c r="R5" s="1" t="n">
        <v>0</v>
      </c>
      <c r="S5" s="1" t="n">
        <v>0</v>
      </c>
      <c r="T5" s="1" t="n">
        <v>15.729</v>
      </c>
      <c r="U5" s="1" t="n">
        <v>16</v>
      </c>
      <c r="V5" s="1" t="n">
        <v>24</v>
      </c>
      <c r="W5" s="1" t="n">
        <v>2113343.1</v>
      </c>
      <c r="X5" s="1" t="n">
        <v>2094400</v>
      </c>
      <c r="Y5" s="1" t="n">
        <v>3515600</v>
      </c>
      <c r="Z5" s="1" t="n">
        <v>1640812.8</v>
      </c>
      <c r="AA5" s="1" t="n">
        <v>1645600</v>
      </c>
      <c r="AB5" s="1" t="n">
        <v>2842400</v>
      </c>
      <c r="AC5" s="1" t="n">
        <v>1992915.1</v>
      </c>
      <c r="AD5" s="1" t="n">
        <v>1944800</v>
      </c>
      <c r="AE5" s="1" t="n">
        <v>3291200</v>
      </c>
      <c r="AF5" s="1" t="n">
        <v>198</v>
      </c>
      <c r="AG5" s="1" t="n">
        <v>155</v>
      </c>
      <c r="AH5" s="1" t="n">
        <v>2018</v>
      </c>
      <c r="AI5" s="1" t="n">
        <v>186</v>
      </c>
      <c r="AJ5" s="1" t="n">
        <v>4103314.28571429</v>
      </c>
      <c r="AK5" s="1" t="n">
        <v>54.8571428571429</v>
      </c>
      <c r="AL5" s="1" t="n">
        <v>-349158.385714286</v>
      </c>
      <c r="AM5" s="1" t="s">
        <v>57</v>
      </c>
      <c r="AN5" s="1" t="n">
        <v>0.560906515580737</v>
      </c>
      <c r="AO5" s="1" t="n">
        <v>0.515625</v>
      </c>
      <c r="AP5" s="1" t="n">
        <v>0.866640594446617</v>
      </c>
      <c r="AQ5" s="1" t="n">
        <v>0.537313432835821</v>
      </c>
      <c r="AR5" s="1" t="n">
        <v>0.511089634224515</v>
      </c>
      <c r="AS5" s="1" t="n">
        <v>0.451669411980025</v>
      </c>
      <c r="AT5" s="1" t="n">
        <v>0.315396459282971</v>
      </c>
      <c r="AU5" s="1" t="n">
        <v>0.479545854114425</v>
      </c>
    </row>
    <row r="6" customFormat="false" ht="15" hidden="false" customHeight="false" outlineLevel="0" collapsed="false">
      <c r="A6" s="1" t="s">
        <v>58</v>
      </c>
      <c r="B6" s="1" t="s">
        <v>59</v>
      </c>
      <c r="C6" s="1" t="s">
        <v>55</v>
      </c>
      <c r="D6" s="1" t="n">
        <v>2.26457132</v>
      </c>
      <c r="E6" s="1" t="n">
        <v>987757.35581044</v>
      </c>
      <c r="F6" s="1" t="n">
        <v>967357.043956044</v>
      </c>
      <c r="G6" s="1" t="n">
        <v>1560253.2967033</v>
      </c>
      <c r="H6" s="1" t="n">
        <v>31.65375</v>
      </c>
      <c r="I6" s="1" t="n">
        <v>31</v>
      </c>
      <c r="J6" s="1" t="n">
        <v>50</v>
      </c>
      <c r="K6" s="1" t="n">
        <v>7.5605</v>
      </c>
      <c r="L6" s="1" t="n">
        <v>7</v>
      </c>
      <c r="M6" s="1" t="n">
        <v>14</v>
      </c>
      <c r="N6" s="1" t="n">
        <v>11.23325</v>
      </c>
      <c r="O6" s="1" t="n">
        <v>11</v>
      </c>
      <c r="P6" s="1" t="n">
        <v>19</v>
      </c>
      <c r="Q6" s="1" t="n">
        <v>0</v>
      </c>
      <c r="R6" s="1" t="n">
        <v>0</v>
      </c>
      <c r="S6" s="1" t="n">
        <v>0</v>
      </c>
      <c r="T6" s="1" t="n">
        <v>9.57375</v>
      </c>
      <c r="U6" s="1" t="n">
        <v>9</v>
      </c>
      <c r="V6" s="1" t="n">
        <v>17</v>
      </c>
      <c r="W6" s="1" t="n">
        <v>440638.934788462</v>
      </c>
      <c r="X6" s="1" t="n">
        <v>436870.923076923</v>
      </c>
      <c r="Y6" s="1" t="n">
        <v>873741.846153846</v>
      </c>
      <c r="Z6" s="1" t="n">
        <v>547118.421021978</v>
      </c>
      <c r="AA6" s="1" t="n">
        <v>530486.120879121</v>
      </c>
      <c r="AB6" s="1" t="n">
        <v>967357.043956044</v>
      </c>
      <c r="AC6" s="1" t="n">
        <v>495037.165978022</v>
      </c>
      <c r="AD6" s="1" t="n">
        <v>499281.054945055</v>
      </c>
      <c r="AE6" s="1" t="n">
        <v>936151.978021978</v>
      </c>
      <c r="AF6" s="1" t="n">
        <v>100</v>
      </c>
      <c r="AG6" s="1" t="n">
        <v>122</v>
      </c>
      <c r="AH6" s="1" t="n">
        <v>2222</v>
      </c>
      <c r="AI6" s="1" t="n">
        <v>113</v>
      </c>
      <c r="AJ6" s="1" t="n">
        <v>949525.577708006</v>
      </c>
      <c r="AK6" s="1" t="n">
        <v>30.4285714285714</v>
      </c>
      <c r="AL6" s="1" t="n">
        <v>38231.7781024332</v>
      </c>
      <c r="AM6" s="1" t="s">
        <v>59</v>
      </c>
      <c r="AN6" s="1" t="n">
        <v>0.450450450450451</v>
      </c>
      <c r="AO6" s="1" t="n">
        <v>0.469483568075117</v>
      </c>
      <c r="AP6" s="1" t="n">
        <v>0.908095424325381</v>
      </c>
      <c r="AQ6" s="1" t="n">
        <v>0.459770114942529</v>
      </c>
      <c r="AR6" s="1" t="n">
        <v>0.402287994679082</v>
      </c>
      <c r="AS6" s="1" t="n">
        <v>0.441250711294629</v>
      </c>
      <c r="AT6" s="1" t="n">
        <v>0.266519784965189</v>
      </c>
      <c r="AU6" s="1" t="n">
        <v>0.420869516811401</v>
      </c>
    </row>
    <row r="7" customFormat="false" ht="15" hidden="false" customHeight="false" outlineLevel="0" collapsed="false">
      <c r="A7" s="1" t="s">
        <v>60</v>
      </c>
      <c r="B7" s="1" t="s">
        <v>61</v>
      </c>
      <c r="C7" s="1" t="s">
        <v>62</v>
      </c>
      <c r="D7" s="1" t="n">
        <v>0.32435546875</v>
      </c>
      <c r="E7" s="1" t="n">
        <v>1205510.23960714</v>
      </c>
      <c r="F7" s="1" t="n">
        <v>1200101.88571429</v>
      </c>
      <c r="G7" s="1" t="n">
        <v>1800152.82857143</v>
      </c>
      <c r="H7" s="1" t="n">
        <v>38.17125</v>
      </c>
      <c r="I7" s="1" t="n">
        <v>38</v>
      </c>
      <c r="J7" s="1" t="n">
        <v>57</v>
      </c>
      <c r="K7" s="1" t="n">
        <v>5.916</v>
      </c>
      <c r="L7" s="1" t="n">
        <v>6</v>
      </c>
      <c r="M7" s="1" t="n">
        <v>11.0099999999998</v>
      </c>
      <c r="N7" s="1" t="n">
        <v>19.0785</v>
      </c>
      <c r="O7" s="1" t="n">
        <v>19</v>
      </c>
      <c r="P7" s="1" t="n">
        <v>28</v>
      </c>
      <c r="Q7" s="1" t="n">
        <v>0</v>
      </c>
      <c r="R7" s="1" t="n">
        <v>0</v>
      </c>
      <c r="S7" s="1" t="n">
        <v>0</v>
      </c>
      <c r="T7" s="1" t="n">
        <v>14.23625</v>
      </c>
      <c r="U7" s="1" t="n">
        <v>14</v>
      </c>
      <c r="V7" s="1" t="n">
        <v>23</v>
      </c>
      <c r="W7" s="1" t="n">
        <v>313131.847285714</v>
      </c>
      <c r="X7" s="1" t="n">
        <v>315816.285714286</v>
      </c>
      <c r="Y7" s="1" t="n">
        <v>663214.2</v>
      </c>
      <c r="Z7" s="1" t="n">
        <v>892378.392321429</v>
      </c>
      <c r="AA7" s="1" t="n">
        <v>884285.6</v>
      </c>
      <c r="AB7" s="1" t="n">
        <v>1421489.10199999</v>
      </c>
      <c r="AC7" s="1" t="n">
        <v>890499.285421429</v>
      </c>
      <c r="AD7" s="1" t="n">
        <v>884285.6</v>
      </c>
      <c r="AE7" s="1" t="n">
        <v>1579081.42857143</v>
      </c>
      <c r="AF7" s="1" t="n">
        <v>69</v>
      </c>
      <c r="AG7" s="1" t="n">
        <v>199</v>
      </c>
      <c r="AH7" s="1" t="n">
        <v>2095</v>
      </c>
      <c r="AI7" s="1" t="n">
        <v>201</v>
      </c>
      <c r="AJ7" s="1" t="n">
        <v>1218148.53061225</v>
      </c>
      <c r="AK7" s="1" t="n">
        <v>38.5714285714286</v>
      </c>
      <c r="AL7" s="1" t="n">
        <v>-12638.291005102</v>
      </c>
      <c r="AM7" s="1" t="s">
        <v>61</v>
      </c>
      <c r="AN7" s="1" t="n">
        <v>0.257462686567164</v>
      </c>
      <c r="AO7" s="1" t="n">
        <v>0.255555555555556</v>
      </c>
      <c r="AP7" s="1" t="n">
        <v>0.84399375975039</v>
      </c>
      <c r="AQ7" s="1" t="n">
        <v>0.256505576208178</v>
      </c>
      <c r="AR7" s="1" t="n">
        <v>0.236692072255896</v>
      </c>
      <c r="AS7" s="1" t="n">
        <v>0.293565234651218</v>
      </c>
      <c r="AT7" s="1" t="n">
        <v>0.150800073921605</v>
      </c>
      <c r="AU7" s="1" t="n">
        <v>0.262078665684684</v>
      </c>
    </row>
    <row r="8" customFormat="false" ht="15" hidden="false" customHeight="false" outlineLevel="0" collapsed="false">
      <c r="A8" s="1" t="s">
        <v>63</v>
      </c>
      <c r="B8" s="1" t="s">
        <v>64</v>
      </c>
      <c r="C8" s="1" t="s">
        <v>65</v>
      </c>
      <c r="D8" s="1" t="n">
        <v>0.388015625</v>
      </c>
      <c r="E8" s="1" t="n">
        <v>127766.597142857</v>
      </c>
      <c r="F8" s="1" t="n">
        <v>126925.714285714</v>
      </c>
      <c r="G8" s="1" t="n">
        <v>185100</v>
      </c>
      <c r="H8" s="1" t="n">
        <v>48.318</v>
      </c>
      <c r="I8" s="1" t="n">
        <v>48</v>
      </c>
      <c r="J8" s="1" t="n">
        <v>70</v>
      </c>
      <c r="K8" s="1" t="n">
        <v>14.01325</v>
      </c>
      <c r="L8" s="1" t="n">
        <v>14</v>
      </c>
      <c r="M8" s="1" t="n">
        <v>22</v>
      </c>
      <c r="N8" s="1" t="n">
        <v>16.26325</v>
      </c>
      <c r="O8" s="1" t="n">
        <v>16</v>
      </c>
      <c r="P8" s="1" t="n">
        <v>25</v>
      </c>
      <c r="Q8" s="1" t="n">
        <v>0</v>
      </c>
      <c r="R8" s="1" t="n">
        <v>0</v>
      </c>
      <c r="S8" s="1" t="n">
        <v>0</v>
      </c>
      <c r="T8" s="1" t="n">
        <v>17.06525</v>
      </c>
      <c r="U8" s="1" t="n">
        <v>17</v>
      </c>
      <c r="V8" s="1" t="n">
        <v>26</v>
      </c>
      <c r="W8" s="1" t="n">
        <v>65811.6439285714</v>
      </c>
      <c r="X8" s="1" t="n">
        <v>66107.1428571429</v>
      </c>
      <c r="Y8" s="1" t="n">
        <v>113704.285714286</v>
      </c>
      <c r="Z8" s="1" t="n">
        <v>61954.9532142857</v>
      </c>
      <c r="AA8" s="1" t="n">
        <v>60818.5714285714</v>
      </c>
      <c r="AB8" s="1" t="n">
        <v>100482.857142857</v>
      </c>
      <c r="AC8" s="1" t="n">
        <v>65099.0089285714</v>
      </c>
      <c r="AD8" s="1" t="n">
        <v>63462.8571428572</v>
      </c>
      <c r="AE8" s="1" t="n">
        <v>108415.714285714</v>
      </c>
      <c r="AF8" s="1" t="n">
        <v>174</v>
      </c>
      <c r="AG8" s="1" t="n">
        <v>164</v>
      </c>
      <c r="AH8" s="1" t="n">
        <v>2044</v>
      </c>
      <c r="AI8" s="1" t="n">
        <v>175</v>
      </c>
      <c r="AJ8" s="1" t="n">
        <v>131836.530612245</v>
      </c>
      <c r="AK8" s="1" t="n">
        <v>49.8571428571429</v>
      </c>
      <c r="AL8" s="1" t="n">
        <v>-4069.93346938778</v>
      </c>
      <c r="AM8" s="1" t="s">
        <v>64</v>
      </c>
      <c r="AN8" s="1" t="n">
        <v>0.514792899408284</v>
      </c>
      <c r="AO8" s="1" t="n">
        <v>0.498567335243553</v>
      </c>
      <c r="AP8" s="1" t="n">
        <v>0.867422761048103</v>
      </c>
      <c r="AQ8" s="1" t="n">
        <v>0.506550218340611</v>
      </c>
      <c r="AR8" s="1" t="n">
        <v>0.462842468581243</v>
      </c>
      <c r="AS8" s="1" t="n">
        <v>0.45089853113889</v>
      </c>
      <c r="AT8" s="1" t="n">
        <v>0.296001943316417</v>
      </c>
      <c r="AU8" s="1" t="n">
        <v>0.45679243745416</v>
      </c>
    </row>
    <row r="9" customFormat="false" ht="15" hidden="false" customHeight="false" outlineLevel="0" collapsed="false">
      <c r="A9" s="1" t="s">
        <v>66</v>
      </c>
      <c r="B9" s="1" t="s">
        <v>67</v>
      </c>
      <c r="C9" s="1" t="s">
        <v>62</v>
      </c>
      <c r="D9" s="1" t="n">
        <v>2.195</v>
      </c>
      <c r="E9" s="1" t="n">
        <v>204320.617607143</v>
      </c>
      <c r="F9" s="1" t="n">
        <v>203561.357142857</v>
      </c>
      <c r="G9" s="1" t="n">
        <v>269098.755</v>
      </c>
      <c r="H9" s="1" t="n">
        <v>87.3245</v>
      </c>
      <c r="I9" s="1" t="n">
        <v>87</v>
      </c>
      <c r="J9" s="1" t="n">
        <v>115.01</v>
      </c>
      <c r="K9" s="1" t="n">
        <v>24.90725</v>
      </c>
      <c r="L9" s="1" t="n">
        <v>25</v>
      </c>
      <c r="M9" s="1" t="n">
        <v>33</v>
      </c>
      <c r="N9" s="1" t="n">
        <v>22.91275</v>
      </c>
      <c r="O9" s="1" t="n">
        <v>23</v>
      </c>
      <c r="P9" s="1" t="n">
        <v>33</v>
      </c>
      <c r="Q9" s="1" t="n">
        <v>0</v>
      </c>
      <c r="R9" s="1" t="n">
        <v>0</v>
      </c>
      <c r="S9" s="1" t="n">
        <v>0</v>
      </c>
      <c r="T9" s="1" t="n">
        <v>21.48975</v>
      </c>
      <c r="U9" s="1" t="n">
        <v>21</v>
      </c>
      <c r="V9" s="1" t="n">
        <v>31</v>
      </c>
      <c r="W9" s="1" t="n">
        <v>127466.261196429</v>
      </c>
      <c r="X9" s="1" t="n">
        <v>126348.428571429</v>
      </c>
      <c r="Y9" s="1" t="n">
        <v>180163.5</v>
      </c>
      <c r="Z9" s="1" t="n">
        <v>76854.3564107143</v>
      </c>
      <c r="AA9" s="1" t="n">
        <v>74873.1428571429</v>
      </c>
      <c r="AB9" s="1" t="n">
        <v>116989.285714286</v>
      </c>
      <c r="AC9" s="1" t="n">
        <v>78483.4322142857</v>
      </c>
      <c r="AD9" s="1" t="n">
        <v>77212.9285714286</v>
      </c>
      <c r="AE9" s="1" t="n">
        <v>119329.071428571</v>
      </c>
      <c r="AF9" s="1" t="n">
        <v>382</v>
      </c>
      <c r="AG9" s="1" t="n">
        <v>230</v>
      </c>
      <c r="AH9" s="1" t="n">
        <v>1707</v>
      </c>
      <c r="AI9" s="1" t="n">
        <v>238</v>
      </c>
      <c r="AJ9" s="1" t="n">
        <v>207238.163265306</v>
      </c>
      <c r="AK9" s="1" t="n">
        <v>88.5714285714286</v>
      </c>
      <c r="AL9" s="1" t="n">
        <v>-2917.54565816329</v>
      </c>
      <c r="AM9" s="1" t="s">
        <v>67</v>
      </c>
      <c r="AN9" s="1" t="n">
        <v>0.624183006535948</v>
      </c>
      <c r="AO9" s="1" t="n">
        <v>0.616129032258065</v>
      </c>
      <c r="AP9" s="1" t="n">
        <v>0.816973015252249</v>
      </c>
      <c r="AQ9" s="1" t="n">
        <v>0.62012987012987</v>
      </c>
      <c r="AR9" s="1" t="n">
        <v>0.520854245085738</v>
      </c>
      <c r="AS9" s="1" t="n">
        <v>0.536828889798909</v>
      </c>
      <c r="AT9" s="1" t="n">
        <v>0.359361417405199</v>
      </c>
      <c r="AU9" s="1" t="n">
        <v>0.52872093146672</v>
      </c>
    </row>
    <row r="10" customFormat="false" ht="15" hidden="false" customHeight="false" outlineLevel="0" collapsed="false">
      <c r="A10" s="1" t="s">
        <v>68</v>
      </c>
      <c r="B10" s="1" t="s">
        <v>69</v>
      </c>
      <c r="C10" s="1" t="s">
        <v>70</v>
      </c>
      <c r="D10" s="1" t="n">
        <v>13.9291666666667</v>
      </c>
      <c r="E10" s="1" t="n">
        <v>84872.9691428571</v>
      </c>
      <c r="F10" s="1" t="n">
        <v>85028.5714285714</v>
      </c>
      <c r="G10" s="1" t="n">
        <v>114505.142857143</v>
      </c>
      <c r="H10" s="1" t="n">
        <v>74.86275</v>
      </c>
      <c r="I10" s="1" t="n">
        <v>75</v>
      </c>
      <c r="J10" s="1" t="n">
        <v>101</v>
      </c>
      <c r="K10" s="1" t="n">
        <v>25.9825</v>
      </c>
      <c r="L10" s="1" t="n">
        <v>26</v>
      </c>
      <c r="M10" s="1" t="n">
        <v>35</v>
      </c>
      <c r="N10" s="1" t="n">
        <v>18.68775</v>
      </c>
      <c r="O10" s="1" t="n">
        <v>19</v>
      </c>
      <c r="P10" s="1" t="n">
        <v>28</v>
      </c>
      <c r="Q10" s="1" t="n">
        <v>0</v>
      </c>
      <c r="R10" s="1" t="n">
        <v>0</v>
      </c>
      <c r="S10" s="1" t="n">
        <v>0</v>
      </c>
      <c r="T10" s="1" t="n">
        <v>13.96925</v>
      </c>
      <c r="U10" s="1" t="n">
        <v>14</v>
      </c>
      <c r="V10" s="1" t="n">
        <v>23</v>
      </c>
      <c r="W10" s="1" t="n">
        <v>60626.5051428571</v>
      </c>
      <c r="X10" s="1" t="n">
        <v>60086.8571428571</v>
      </c>
      <c r="Y10" s="1" t="n">
        <v>86173.6228571426</v>
      </c>
      <c r="Z10" s="1" t="n">
        <v>24246.464</v>
      </c>
      <c r="AA10" s="1" t="n">
        <v>23808</v>
      </c>
      <c r="AB10" s="1" t="n">
        <v>36278.8571428571</v>
      </c>
      <c r="AC10" s="1" t="n">
        <v>21348.9737142857</v>
      </c>
      <c r="AD10" s="1" t="n">
        <v>21540.5714285714</v>
      </c>
      <c r="AE10" s="1" t="n">
        <v>36278.8571428571</v>
      </c>
      <c r="AF10" s="1" t="n">
        <v>375</v>
      </c>
      <c r="AG10" s="1" t="n">
        <v>150</v>
      </c>
      <c r="AH10" s="1" t="n">
        <v>1904</v>
      </c>
      <c r="AI10" s="1" t="n">
        <v>132</v>
      </c>
      <c r="AJ10" s="1" t="n">
        <v>82113.306122449</v>
      </c>
      <c r="AK10" s="1" t="n">
        <v>72.4285714285714</v>
      </c>
      <c r="AL10" s="1" t="n">
        <v>2759.66302040817</v>
      </c>
      <c r="AM10" s="1" t="s">
        <v>69</v>
      </c>
      <c r="AN10" s="1" t="n">
        <v>0.714285714285714</v>
      </c>
      <c r="AO10" s="1" t="n">
        <v>0.739644970414201</v>
      </c>
      <c r="AP10" s="1" t="n">
        <v>0.88988676298321</v>
      </c>
      <c r="AQ10" s="1" t="n">
        <v>0.726744186046512</v>
      </c>
      <c r="AR10" s="1" t="n">
        <v>0.581651098885724</v>
      </c>
      <c r="AS10" s="1" t="n">
        <v>0.650346981045887</v>
      </c>
      <c r="AT10" s="1" t="n">
        <v>0.443088703007359</v>
      </c>
      <c r="AU10" s="1" t="n">
        <v>0.614083807993193</v>
      </c>
    </row>
    <row r="11" customFormat="false" ht="15" hidden="false" customHeight="false" outlineLevel="0" collapsed="false">
      <c r="A11" s="1" t="s">
        <v>66</v>
      </c>
      <c r="B11" s="1" t="s">
        <v>71</v>
      </c>
      <c r="C11" s="1" t="s">
        <v>55</v>
      </c>
      <c r="D11" s="1" t="n">
        <v>2.1366665</v>
      </c>
      <c r="E11" s="1" t="n">
        <v>957255.971704762</v>
      </c>
      <c r="F11" s="1" t="n">
        <v>955086.643809524</v>
      </c>
      <c r="G11" s="1" t="n">
        <v>1281213.79047619</v>
      </c>
      <c r="H11" s="1" t="n">
        <v>82.18625</v>
      </c>
      <c r="I11" s="1" t="n">
        <v>82</v>
      </c>
      <c r="J11" s="1" t="n">
        <v>110</v>
      </c>
      <c r="K11" s="1" t="n">
        <v>24.20375</v>
      </c>
      <c r="L11" s="1" t="n">
        <v>24</v>
      </c>
      <c r="M11" s="1" t="n">
        <v>33</v>
      </c>
      <c r="N11" s="1" t="n">
        <v>20.87975</v>
      </c>
      <c r="O11" s="1" t="n">
        <v>21</v>
      </c>
      <c r="P11" s="1" t="n">
        <v>30</v>
      </c>
      <c r="Q11" s="1" t="n">
        <v>0</v>
      </c>
      <c r="R11" s="1" t="n">
        <v>0</v>
      </c>
      <c r="S11" s="1" t="n">
        <v>0</v>
      </c>
      <c r="T11" s="1" t="n">
        <v>18.01475</v>
      </c>
      <c r="U11" s="1" t="n">
        <v>18</v>
      </c>
      <c r="V11" s="1" t="n">
        <v>27</v>
      </c>
      <c r="W11" s="1" t="n">
        <v>639657.632293334</v>
      </c>
      <c r="X11" s="1" t="n">
        <v>640606.895238095</v>
      </c>
      <c r="Y11" s="1" t="n">
        <v>920144.44952381</v>
      </c>
      <c r="Z11" s="1" t="n">
        <v>317598.339411429</v>
      </c>
      <c r="AA11" s="1" t="n">
        <v>314479.748571429</v>
      </c>
      <c r="AB11" s="1" t="n">
        <v>489190.72</v>
      </c>
      <c r="AC11" s="1" t="n">
        <v>285739.793771429</v>
      </c>
      <c r="AD11" s="1" t="n">
        <v>279537.554285714</v>
      </c>
      <c r="AE11" s="1" t="n">
        <v>465895.923809524</v>
      </c>
      <c r="AF11" s="1" t="n">
        <v>386</v>
      </c>
      <c r="AG11" s="1" t="n">
        <v>191</v>
      </c>
      <c r="AH11" s="1" t="n">
        <v>1813</v>
      </c>
      <c r="AI11" s="1" t="n">
        <v>174</v>
      </c>
      <c r="AJ11" s="1" t="n">
        <v>931791.847619048</v>
      </c>
      <c r="AK11" s="1" t="n">
        <v>80</v>
      </c>
      <c r="AL11" s="1" t="n">
        <v>25464.1240857145</v>
      </c>
      <c r="AM11" s="1" t="s">
        <v>71</v>
      </c>
      <c r="AN11" s="1" t="n">
        <v>0.668977469670711</v>
      </c>
      <c r="AO11" s="1" t="n">
        <v>0.689285714285714</v>
      </c>
      <c r="AP11" s="1" t="n">
        <v>0.857644305772231</v>
      </c>
      <c r="AQ11" s="1" t="n">
        <v>0.678979771328056</v>
      </c>
      <c r="AR11" s="1" t="n">
        <v>0.536864928410616</v>
      </c>
      <c r="AS11" s="1" t="n">
        <v>0.573297251205041</v>
      </c>
      <c r="AT11" s="1" t="n">
        <v>0.383588292860737</v>
      </c>
      <c r="AU11" s="1" t="n">
        <v>0.554483287897184</v>
      </c>
    </row>
    <row r="12" customFormat="false" ht="15" hidden="false" customHeight="false" outlineLevel="0" collapsed="false">
      <c r="A12" s="1" t="s">
        <v>72</v>
      </c>
      <c r="B12" s="1" t="s">
        <v>72</v>
      </c>
      <c r="C12" s="1" t="s">
        <v>72</v>
      </c>
      <c r="D12" s="1" t="n">
        <v>23.7827401914262</v>
      </c>
      <c r="E12" s="1" t="n">
        <v>12965248.3486805</v>
      </c>
      <c r="F12" s="1" t="n">
        <v>12857998.3526635</v>
      </c>
      <c r="G12" s="1" t="n">
        <v>20081835.9883019</v>
      </c>
      <c r="H12" s="1" t="n">
        <v>511.949</v>
      </c>
      <c r="I12" s="1" t="n">
        <v>509</v>
      </c>
      <c r="J12" s="1" t="n">
        <v>749.01</v>
      </c>
      <c r="K12" s="1" t="n">
        <v>121.076</v>
      </c>
      <c r="L12" s="1" t="n">
        <v>120</v>
      </c>
      <c r="M12" s="1" t="n">
        <v>183.01</v>
      </c>
      <c r="N12" s="1" t="n">
        <v>157.0745</v>
      </c>
      <c r="O12" s="1" t="n">
        <v>156</v>
      </c>
      <c r="P12" s="1" t="n">
        <v>241</v>
      </c>
      <c r="Q12" s="1" t="n">
        <v>0</v>
      </c>
      <c r="R12" s="1" t="n">
        <v>0</v>
      </c>
      <c r="S12" s="1" t="n">
        <v>0</v>
      </c>
      <c r="T12" s="1" t="n">
        <v>117.36225</v>
      </c>
      <c r="U12" s="1" t="n">
        <v>116</v>
      </c>
      <c r="V12" s="1" t="n">
        <v>191</v>
      </c>
      <c r="W12" s="1" t="n">
        <v>4448987.46532965</v>
      </c>
      <c r="X12" s="1" t="n">
        <v>4298576.53096808</v>
      </c>
      <c r="Y12" s="1" t="n">
        <v>8492127.50588174</v>
      </c>
      <c r="Z12" s="1" t="n">
        <v>8516260.88335086</v>
      </c>
      <c r="AA12" s="1" t="n">
        <v>8393398.67271586</v>
      </c>
      <c r="AB12" s="1" t="n">
        <v>14494628.6414662</v>
      </c>
      <c r="AC12" s="1" t="n">
        <v>4618488.20045578</v>
      </c>
      <c r="AD12" s="1" t="n">
        <v>4548244.41943485</v>
      </c>
      <c r="AE12" s="1" t="n">
        <v>8778865.93489273</v>
      </c>
      <c r="AF12" s="1" t="n">
        <v>1758</v>
      </c>
      <c r="AG12" s="1" t="n">
        <v>1836</v>
      </c>
      <c r="AH12" s="1" t="n">
        <v>20685</v>
      </c>
      <c r="AI12" s="1" t="n">
        <v>1303</v>
      </c>
      <c r="AJ12" s="1" t="n">
        <v>9226247.57972939</v>
      </c>
      <c r="AK12" s="1" t="n">
        <v>437.285714285714</v>
      </c>
      <c r="AL12" s="1" t="n">
        <v>3739000.76895112</v>
      </c>
      <c r="AM12" s="1" t="s">
        <v>72</v>
      </c>
      <c r="AN12" s="1" t="n">
        <v>0.489148580968281</v>
      </c>
      <c r="AO12" s="1" t="n">
        <v>0.574322116955243</v>
      </c>
      <c r="AP12" s="1" t="n">
        <v>0.877296536627316</v>
      </c>
      <c r="AQ12" s="1" t="n">
        <v>0.52832456799399</v>
      </c>
      <c r="AR12" s="1" t="n">
        <v>0.435289528510644</v>
      </c>
      <c r="AS12" s="1" t="n">
        <v>0.507787655713796</v>
      </c>
      <c r="AT12" s="1" t="n">
        <v>0.306124138855195</v>
      </c>
      <c r="AU12" s="1" t="n">
        <v>0.468751981145544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1048576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Z1" activeCellId="0" sqref="Z1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1" width="55.19"/>
    <col collapsed="false" customWidth="true" hidden="false" outlineLevel="0" max="2" min="2" style="0" width="11.32"/>
    <col collapsed="false" customWidth="true" hidden="false" outlineLevel="0" max="3" min="3" style="0" width="17.15"/>
    <col collapsed="false" customWidth="true" hidden="false" outlineLevel="0" max="4" min="4" style="0" width="19.27"/>
    <col collapsed="false" customWidth="true" hidden="false" outlineLevel="0" max="7" min="5" style="0" width="17.24"/>
    <col collapsed="false" customWidth="true" hidden="false" outlineLevel="0" max="8" min="8" style="0" width="14.7"/>
    <col collapsed="false" customWidth="true" hidden="false" outlineLevel="0" max="9" min="9" style="0" width="16.48"/>
    <col collapsed="false" customWidth="true" hidden="false" outlineLevel="0" max="10" min="10" style="0" width="13.35"/>
    <col collapsed="false" customWidth="true" hidden="false" outlineLevel="0" max="11" min="11" style="0" width="10.73"/>
    <col collapsed="false" customWidth="true" hidden="false" outlineLevel="0" max="12" min="12" style="0" width="12.5"/>
    <col collapsed="false" customWidth="true" hidden="false" outlineLevel="0" max="13" min="13" style="0" width="17.24"/>
    <col collapsed="false" customWidth="true" hidden="false" outlineLevel="0" max="14" min="14" style="0" width="10.65"/>
    <col collapsed="false" customWidth="true" hidden="false" outlineLevel="0" max="15" min="15" style="0" width="12.42"/>
    <col collapsed="false" customWidth="true" hidden="false" outlineLevel="0" max="16" min="16" style="0" width="9.3"/>
    <col collapsed="false" customWidth="true" hidden="false" outlineLevel="0" max="17" min="17" style="0" width="10.73"/>
    <col collapsed="false" customWidth="true" hidden="false" outlineLevel="0" max="18" min="18" style="0" width="12.5"/>
    <col collapsed="false" customWidth="true" hidden="false" outlineLevel="0" max="19" min="19" style="0" width="9.38"/>
    <col collapsed="false" customWidth="true" hidden="false" outlineLevel="0" max="20" min="20" style="0" width="10.65"/>
    <col collapsed="false" customWidth="true" hidden="false" outlineLevel="0" max="21" min="21" style="0" width="12.42"/>
    <col collapsed="false" customWidth="true" hidden="false" outlineLevel="0" max="22" min="22" style="0" width="9.3"/>
    <col collapsed="false" customWidth="true" hidden="false" outlineLevel="0" max="31" min="23" style="0" width="17.24"/>
    <col collapsed="false" customWidth="true" hidden="false" outlineLevel="0" max="32" min="32" style="0" width="9.05"/>
    <col collapsed="false" customWidth="true" hidden="false" outlineLevel="0" max="33" min="33" style="0" width="8.95"/>
    <col collapsed="false" customWidth="true" hidden="false" outlineLevel="0" max="34" min="34" style="0" width="9.05"/>
    <col collapsed="false" customWidth="true" hidden="false" outlineLevel="0" max="35" min="35" style="0" width="8.95"/>
    <col collapsed="false" customWidth="true" hidden="false" outlineLevel="0" max="36" min="36" style="0" width="22.73"/>
    <col collapsed="false" customWidth="true" hidden="false" outlineLevel="0" max="37" min="37" style="0" width="25.02"/>
    <col collapsed="false" customWidth="true" hidden="false" outlineLevel="0" max="38" min="38" style="0" width="22.73"/>
    <col collapsed="false" customWidth="true" hidden="false" outlineLevel="0" max="39" min="39" style="0" width="9.97"/>
    <col collapsed="false" customWidth="true" hidden="false" outlineLevel="0" max="40" min="40" style="0" width="19.27"/>
    <col collapsed="false" customWidth="true" hidden="false" outlineLevel="0" max="42" min="41" style="0" width="18.25"/>
    <col collapsed="false" customWidth="true" hidden="false" outlineLevel="0" max="44" min="43" style="0" width="19.27"/>
    <col collapsed="false" customWidth="true" hidden="false" outlineLevel="0" max="45" min="45" style="0" width="18.25"/>
    <col collapsed="false" customWidth="true" hidden="false" outlineLevel="0" max="46" min="46" style="0" width="19.27"/>
    <col collapsed="false" customWidth="true" hidden="false" outlineLevel="0" max="47" min="47" style="0" width="18.2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 customFormat="false" ht="15" hidden="false" customHeight="false" outlineLevel="0" collapsed="false">
      <c r="A2" s="1" t="s">
        <v>68</v>
      </c>
      <c r="B2" s="1" t="s">
        <v>69</v>
      </c>
      <c r="C2" s="1" t="s">
        <v>70</v>
      </c>
      <c r="D2" s="1" t="n">
        <v>13.9291666666667</v>
      </c>
      <c r="E2" s="1" t="n">
        <v>84872.9691428571</v>
      </c>
      <c r="F2" s="1" t="n">
        <v>85028.5714285714</v>
      </c>
      <c r="G2" s="1" t="n">
        <v>114505.142857143</v>
      </c>
      <c r="H2" s="1" t="n">
        <v>74.86275</v>
      </c>
      <c r="I2" s="1" t="n">
        <v>75</v>
      </c>
      <c r="J2" s="1" t="n">
        <v>101</v>
      </c>
      <c r="K2" s="1" t="n">
        <v>25.9825</v>
      </c>
      <c r="L2" s="1" t="n">
        <v>26</v>
      </c>
      <c r="M2" s="1" t="n">
        <v>35</v>
      </c>
      <c r="N2" s="1" t="n">
        <v>18.68775</v>
      </c>
      <c r="O2" s="1" t="n">
        <v>19</v>
      </c>
      <c r="P2" s="1" t="n">
        <v>28</v>
      </c>
      <c r="Q2" s="1" t="n">
        <v>0</v>
      </c>
      <c r="R2" s="1" t="n">
        <v>0</v>
      </c>
      <c r="S2" s="1" t="n">
        <v>0</v>
      </c>
      <c r="T2" s="1" t="n">
        <v>13.96925</v>
      </c>
      <c r="U2" s="1" t="n">
        <v>14</v>
      </c>
      <c r="V2" s="1" t="n">
        <v>23</v>
      </c>
      <c r="W2" s="1" t="n">
        <v>60626.5051428571</v>
      </c>
      <c r="X2" s="1" t="n">
        <v>60086.8571428571</v>
      </c>
      <c r="Y2" s="1" t="n">
        <v>86173.6228571426</v>
      </c>
      <c r="Z2" s="1" t="n">
        <v>24246.464</v>
      </c>
      <c r="AA2" s="1" t="n">
        <v>23808</v>
      </c>
      <c r="AB2" s="1" t="n">
        <v>36278.8571428571</v>
      </c>
      <c r="AC2" s="1" t="n">
        <v>21348.9737142857</v>
      </c>
      <c r="AD2" s="1" t="n">
        <v>21540.5714285714</v>
      </c>
      <c r="AE2" s="1" t="n">
        <v>36278.8571428571</v>
      </c>
      <c r="AF2" s="1" t="n">
        <v>375</v>
      </c>
      <c r="AG2" s="1" t="n">
        <v>150</v>
      </c>
      <c r="AH2" s="1" t="n">
        <v>1904</v>
      </c>
      <c r="AI2" s="1" t="n">
        <v>132</v>
      </c>
      <c r="AJ2" s="1" t="n">
        <v>82113.306122449</v>
      </c>
      <c r="AK2" s="1" t="n">
        <v>72.4285714285714</v>
      </c>
      <c r="AL2" s="1" t="n">
        <v>2759.66302040817</v>
      </c>
      <c r="AM2" s="1" t="s">
        <v>69</v>
      </c>
      <c r="AN2" s="1" t="n">
        <v>0.714285714285714</v>
      </c>
      <c r="AO2" s="1" t="n">
        <v>0.739644970414201</v>
      </c>
      <c r="AP2" s="1" t="n">
        <v>0.88988676298321</v>
      </c>
      <c r="AQ2" s="1" t="n">
        <v>0.726744186046512</v>
      </c>
      <c r="AR2" s="1" t="n">
        <v>0.581651098885724</v>
      </c>
      <c r="AS2" s="1" t="n">
        <v>0.650346981045887</v>
      </c>
      <c r="AT2" s="1" t="n">
        <v>0.443088703007359</v>
      </c>
      <c r="AU2" s="1" t="n">
        <v>0.614083807993193</v>
      </c>
    </row>
    <row r="3" customFormat="false" ht="15" hidden="false" customHeight="false" outlineLevel="0" collapsed="false">
      <c r="A3" s="1" t="s">
        <v>66</v>
      </c>
      <c r="B3" s="1" t="s">
        <v>71</v>
      </c>
      <c r="C3" s="1" t="s">
        <v>55</v>
      </c>
      <c r="D3" s="1" t="n">
        <v>2.1366665</v>
      </c>
      <c r="E3" s="1" t="n">
        <v>957255.971704762</v>
      </c>
      <c r="F3" s="1" t="n">
        <v>955086.643809524</v>
      </c>
      <c r="G3" s="1" t="n">
        <v>1281213.79047619</v>
      </c>
      <c r="H3" s="1" t="n">
        <v>82.18625</v>
      </c>
      <c r="I3" s="1" t="n">
        <v>82</v>
      </c>
      <c r="J3" s="1" t="n">
        <v>110</v>
      </c>
      <c r="K3" s="1" t="n">
        <v>24.20375</v>
      </c>
      <c r="L3" s="1" t="n">
        <v>24</v>
      </c>
      <c r="M3" s="1" t="n">
        <v>33</v>
      </c>
      <c r="N3" s="1" t="n">
        <v>20.87975</v>
      </c>
      <c r="O3" s="1" t="n">
        <v>21</v>
      </c>
      <c r="P3" s="1" t="n">
        <v>30</v>
      </c>
      <c r="Q3" s="1" t="n">
        <v>0</v>
      </c>
      <c r="R3" s="1" t="n">
        <v>0</v>
      </c>
      <c r="S3" s="1" t="n">
        <v>0</v>
      </c>
      <c r="T3" s="1" t="n">
        <v>18.01475</v>
      </c>
      <c r="U3" s="1" t="n">
        <v>18</v>
      </c>
      <c r="V3" s="1" t="n">
        <v>27</v>
      </c>
      <c r="W3" s="1" t="n">
        <v>639657.632293334</v>
      </c>
      <c r="X3" s="1" t="n">
        <v>640606.895238095</v>
      </c>
      <c r="Y3" s="1" t="n">
        <v>920144.44952381</v>
      </c>
      <c r="Z3" s="1" t="n">
        <v>317598.339411429</v>
      </c>
      <c r="AA3" s="1" t="n">
        <v>314479.748571429</v>
      </c>
      <c r="AB3" s="1" t="n">
        <v>489190.72</v>
      </c>
      <c r="AC3" s="1" t="n">
        <v>285739.793771429</v>
      </c>
      <c r="AD3" s="1" t="n">
        <v>279537.554285714</v>
      </c>
      <c r="AE3" s="1" t="n">
        <v>465895.923809524</v>
      </c>
      <c r="AF3" s="1" t="n">
        <v>386</v>
      </c>
      <c r="AG3" s="1" t="n">
        <v>191</v>
      </c>
      <c r="AH3" s="1" t="n">
        <v>1813</v>
      </c>
      <c r="AI3" s="1" t="n">
        <v>174</v>
      </c>
      <c r="AJ3" s="1" t="n">
        <v>931791.847619048</v>
      </c>
      <c r="AK3" s="1" t="n">
        <v>80</v>
      </c>
      <c r="AL3" s="1" t="n">
        <v>25464.1240857145</v>
      </c>
      <c r="AM3" s="1" t="s">
        <v>71</v>
      </c>
      <c r="AN3" s="1" t="n">
        <v>0.668977469670711</v>
      </c>
      <c r="AO3" s="1" t="n">
        <v>0.689285714285714</v>
      </c>
      <c r="AP3" s="1" t="n">
        <v>0.857644305772231</v>
      </c>
      <c r="AQ3" s="1" t="n">
        <v>0.678979771328056</v>
      </c>
      <c r="AR3" s="1" t="n">
        <v>0.536864928410616</v>
      </c>
      <c r="AS3" s="1" t="n">
        <v>0.573297251205041</v>
      </c>
      <c r="AT3" s="1" t="n">
        <v>0.383588292860737</v>
      </c>
      <c r="AU3" s="1" t="n">
        <v>0.554483287897184</v>
      </c>
    </row>
    <row r="4" customFormat="false" ht="15" hidden="false" customHeight="false" outlineLevel="0" collapsed="false">
      <c r="A4" s="1" t="s">
        <v>66</v>
      </c>
      <c r="B4" s="1" t="s">
        <v>67</v>
      </c>
      <c r="C4" s="1" t="s">
        <v>62</v>
      </c>
      <c r="D4" s="1" t="n">
        <v>2.195</v>
      </c>
      <c r="E4" s="1" t="n">
        <v>204320.617607143</v>
      </c>
      <c r="F4" s="1" t="n">
        <v>203561.357142857</v>
      </c>
      <c r="G4" s="1" t="n">
        <v>269098.755</v>
      </c>
      <c r="H4" s="1" t="n">
        <v>87.3245</v>
      </c>
      <c r="I4" s="1" t="n">
        <v>87</v>
      </c>
      <c r="J4" s="1" t="n">
        <v>115.01</v>
      </c>
      <c r="K4" s="1" t="n">
        <v>24.90725</v>
      </c>
      <c r="L4" s="1" t="n">
        <v>25</v>
      </c>
      <c r="M4" s="1" t="n">
        <v>33</v>
      </c>
      <c r="N4" s="1" t="n">
        <v>22.91275</v>
      </c>
      <c r="O4" s="1" t="n">
        <v>23</v>
      </c>
      <c r="P4" s="1" t="n">
        <v>33</v>
      </c>
      <c r="Q4" s="1" t="n">
        <v>0</v>
      </c>
      <c r="R4" s="1" t="n">
        <v>0</v>
      </c>
      <c r="S4" s="1" t="n">
        <v>0</v>
      </c>
      <c r="T4" s="1" t="n">
        <v>21.48975</v>
      </c>
      <c r="U4" s="1" t="n">
        <v>21</v>
      </c>
      <c r="V4" s="1" t="n">
        <v>31</v>
      </c>
      <c r="W4" s="1" t="n">
        <v>127466.261196429</v>
      </c>
      <c r="X4" s="1" t="n">
        <v>126348.428571429</v>
      </c>
      <c r="Y4" s="1" t="n">
        <v>180163.5</v>
      </c>
      <c r="Z4" s="1" t="n">
        <v>76854.3564107143</v>
      </c>
      <c r="AA4" s="1" t="n">
        <v>74873.1428571429</v>
      </c>
      <c r="AB4" s="1" t="n">
        <v>116989.285714286</v>
      </c>
      <c r="AC4" s="1" t="n">
        <v>78483.4322142857</v>
      </c>
      <c r="AD4" s="1" t="n">
        <v>77212.9285714286</v>
      </c>
      <c r="AE4" s="1" t="n">
        <v>119329.071428571</v>
      </c>
      <c r="AF4" s="1" t="n">
        <v>382</v>
      </c>
      <c r="AG4" s="1" t="n">
        <v>230</v>
      </c>
      <c r="AH4" s="1" t="n">
        <v>1707</v>
      </c>
      <c r="AI4" s="1" t="n">
        <v>238</v>
      </c>
      <c r="AJ4" s="1" t="n">
        <v>207238.163265306</v>
      </c>
      <c r="AK4" s="1" t="n">
        <v>88.5714285714286</v>
      </c>
      <c r="AL4" s="1" t="n">
        <v>-2917.54565816329</v>
      </c>
      <c r="AM4" s="1" t="s">
        <v>67</v>
      </c>
      <c r="AN4" s="1" t="n">
        <v>0.624183006535948</v>
      </c>
      <c r="AO4" s="1" t="n">
        <v>0.616129032258065</v>
      </c>
      <c r="AP4" s="1" t="n">
        <v>0.816973015252249</v>
      </c>
      <c r="AQ4" s="1" t="n">
        <v>0.62012987012987</v>
      </c>
      <c r="AR4" s="1" t="n">
        <v>0.520854245085738</v>
      </c>
      <c r="AS4" s="1" t="n">
        <v>0.536828889798909</v>
      </c>
      <c r="AT4" s="1" t="n">
        <v>0.359361417405199</v>
      </c>
      <c r="AU4" s="1" t="n">
        <v>0.52872093146672</v>
      </c>
    </row>
    <row r="5" customFormat="false" ht="15" hidden="false" customHeight="false" outlineLevel="0" collapsed="false">
      <c r="A5" s="1" t="s">
        <v>56</v>
      </c>
      <c r="B5" s="1" t="s">
        <v>57</v>
      </c>
      <c r="C5" s="1" t="s">
        <v>55</v>
      </c>
      <c r="D5" s="1" t="n">
        <v>1.51425</v>
      </c>
      <c r="E5" s="1" t="n">
        <v>3754155.9</v>
      </c>
      <c r="F5" s="1" t="n">
        <v>3740000</v>
      </c>
      <c r="G5" s="1" t="n">
        <v>5385600</v>
      </c>
      <c r="H5" s="1" t="n">
        <v>50.18925</v>
      </c>
      <c r="I5" s="1" t="n">
        <v>50</v>
      </c>
      <c r="J5" s="1" t="n">
        <v>72</v>
      </c>
      <c r="K5" s="1" t="n">
        <v>12.95625</v>
      </c>
      <c r="L5" s="1" t="n">
        <v>13</v>
      </c>
      <c r="M5" s="1" t="n">
        <v>20</v>
      </c>
      <c r="N5" s="1" t="n">
        <v>12.394</v>
      </c>
      <c r="O5" s="1" t="n">
        <v>12</v>
      </c>
      <c r="P5" s="1" t="n">
        <v>20</v>
      </c>
      <c r="Q5" s="1" t="n">
        <v>0</v>
      </c>
      <c r="R5" s="1" t="n">
        <v>0</v>
      </c>
      <c r="S5" s="1" t="n">
        <v>0</v>
      </c>
      <c r="T5" s="1" t="n">
        <v>15.729</v>
      </c>
      <c r="U5" s="1" t="n">
        <v>16</v>
      </c>
      <c r="V5" s="1" t="n">
        <v>24</v>
      </c>
      <c r="W5" s="1" t="n">
        <v>2113343.1</v>
      </c>
      <c r="X5" s="1" t="n">
        <v>2094400</v>
      </c>
      <c r="Y5" s="1" t="n">
        <v>3515600</v>
      </c>
      <c r="Z5" s="1" t="n">
        <v>1640812.8</v>
      </c>
      <c r="AA5" s="1" t="n">
        <v>1645600</v>
      </c>
      <c r="AB5" s="1" t="n">
        <v>2842400</v>
      </c>
      <c r="AC5" s="1" t="n">
        <v>1992915.1</v>
      </c>
      <c r="AD5" s="1" t="n">
        <v>1944800</v>
      </c>
      <c r="AE5" s="1" t="n">
        <v>3291200</v>
      </c>
      <c r="AF5" s="1" t="n">
        <v>198</v>
      </c>
      <c r="AG5" s="1" t="n">
        <v>155</v>
      </c>
      <c r="AH5" s="1" t="n">
        <v>2018</v>
      </c>
      <c r="AI5" s="1" t="n">
        <v>186</v>
      </c>
      <c r="AJ5" s="1" t="n">
        <v>4103314.28571429</v>
      </c>
      <c r="AK5" s="1" t="n">
        <v>54.8571428571429</v>
      </c>
      <c r="AL5" s="1" t="n">
        <v>-349158.385714286</v>
      </c>
      <c r="AM5" s="1" t="s">
        <v>57</v>
      </c>
      <c r="AN5" s="1" t="n">
        <v>0.560906515580737</v>
      </c>
      <c r="AO5" s="1" t="n">
        <v>0.515625</v>
      </c>
      <c r="AP5" s="1" t="n">
        <v>0.866640594446617</v>
      </c>
      <c r="AQ5" s="1" t="n">
        <v>0.537313432835821</v>
      </c>
      <c r="AR5" s="1" t="n">
        <v>0.511089634224515</v>
      </c>
      <c r="AS5" s="1" t="n">
        <v>0.451669411980025</v>
      </c>
      <c r="AT5" s="1" t="n">
        <v>0.315396459282971</v>
      </c>
      <c r="AU5" s="1" t="n">
        <v>0.479545854114425</v>
      </c>
    </row>
    <row r="6" customFormat="false" ht="15" hidden="false" customHeight="false" outlineLevel="0" collapsed="false">
      <c r="A6" s="1" t="s">
        <v>63</v>
      </c>
      <c r="B6" s="1" t="s">
        <v>64</v>
      </c>
      <c r="C6" s="1" t="s">
        <v>65</v>
      </c>
      <c r="D6" s="1" t="n">
        <v>0.388015625</v>
      </c>
      <c r="E6" s="1" t="n">
        <v>127766.597142857</v>
      </c>
      <c r="F6" s="1" t="n">
        <v>126925.714285714</v>
      </c>
      <c r="G6" s="1" t="n">
        <v>185100</v>
      </c>
      <c r="H6" s="1" t="n">
        <v>48.318</v>
      </c>
      <c r="I6" s="1" t="n">
        <v>48</v>
      </c>
      <c r="J6" s="1" t="n">
        <v>70</v>
      </c>
      <c r="K6" s="1" t="n">
        <v>14.01325</v>
      </c>
      <c r="L6" s="1" t="n">
        <v>14</v>
      </c>
      <c r="M6" s="1" t="n">
        <v>22</v>
      </c>
      <c r="N6" s="1" t="n">
        <v>16.26325</v>
      </c>
      <c r="O6" s="1" t="n">
        <v>16</v>
      </c>
      <c r="P6" s="1" t="n">
        <v>25</v>
      </c>
      <c r="Q6" s="1" t="n">
        <v>0</v>
      </c>
      <c r="R6" s="1" t="n">
        <v>0</v>
      </c>
      <c r="S6" s="1" t="n">
        <v>0</v>
      </c>
      <c r="T6" s="1" t="n">
        <v>17.06525</v>
      </c>
      <c r="U6" s="1" t="n">
        <v>17</v>
      </c>
      <c r="V6" s="1" t="n">
        <v>26</v>
      </c>
      <c r="W6" s="1" t="n">
        <v>65811.6439285714</v>
      </c>
      <c r="X6" s="1" t="n">
        <v>66107.1428571429</v>
      </c>
      <c r="Y6" s="1" t="n">
        <v>113704.285714286</v>
      </c>
      <c r="Z6" s="1" t="n">
        <v>61954.9532142857</v>
      </c>
      <c r="AA6" s="1" t="n">
        <v>60818.5714285714</v>
      </c>
      <c r="AB6" s="1" t="n">
        <v>100482.857142857</v>
      </c>
      <c r="AC6" s="1" t="n">
        <v>65099.0089285714</v>
      </c>
      <c r="AD6" s="1" t="n">
        <v>63462.8571428572</v>
      </c>
      <c r="AE6" s="1" t="n">
        <v>108415.714285714</v>
      </c>
      <c r="AF6" s="1" t="n">
        <v>174</v>
      </c>
      <c r="AG6" s="1" t="n">
        <v>164</v>
      </c>
      <c r="AH6" s="1" t="n">
        <v>2044</v>
      </c>
      <c r="AI6" s="1" t="n">
        <v>175</v>
      </c>
      <c r="AJ6" s="1" t="n">
        <v>131836.530612245</v>
      </c>
      <c r="AK6" s="1" t="n">
        <v>49.8571428571429</v>
      </c>
      <c r="AL6" s="1" t="n">
        <v>-4069.93346938778</v>
      </c>
      <c r="AM6" s="1" t="s">
        <v>64</v>
      </c>
      <c r="AN6" s="1" t="n">
        <v>0.514792899408284</v>
      </c>
      <c r="AO6" s="1" t="n">
        <v>0.498567335243553</v>
      </c>
      <c r="AP6" s="1" t="n">
        <v>0.867422761048103</v>
      </c>
      <c r="AQ6" s="1" t="n">
        <v>0.506550218340611</v>
      </c>
      <c r="AR6" s="1" t="n">
        <v>0.462842468581243</v>
      </c>
      <c r="AS6" s="1" t="n">
        <v>0.45089853113889</v>
      </c>
      <c r="AT6" s="1" t="n">
        <v>0.296001943316417</v>
      </c>
      <c r="AU6" s="1" t="n">
        <v>0.45679243745416</v>
      </c>
    </row>
    <row r="7" customFormat="false" ht="15" hidden="false" customHeight="false" outlineLevel="0" collapsed="false">
      <c r="A7" s="1" t="s">
        <v>58</v>
      </c>
      <c r="B7" s="1" t="s">
        <v>59</v>
      </c>
      <c r="C7" s="1" t="s">
        <v>55</v>
      </c>
      <c r="D7" s="1" t="n">
        <v>2.26457132</v>
      </c>
      <c r="E7" s="1" t="n">
        <v>987757.35581044</v>
      </c>
      <c r="F7" s="1" t="n">
        <v>967357.043956044</v>
      </c>
      <c r="G7" s="1" t="n">
        <v>1560253.2967033</v>
      </c>
      <c r="H7" s="1" t="n">
        <v>31.65375</v>
      </c>
      <c r="I7" s="1" t="n">
        <v>31</v>
      </c>
      <c r="J7" s="1" t="n">
        <v>50</v>
      </c>
      <c r="K7" s="1" t="n">
        <v>7.5605</v>
      </c>
      <c r="L7" s="1" t="n">
        <v>7</v>
      </c>
      <c r="M7" s="1" t="n">
        <v>14</v>
      </c>
      <c r="N7" s="1" t="n">
        <v>11.23325</v>
      </c>
      <c r="O7" s="1" t="n">
        <v>11</v>
      </c>
      <c r="P7" s="1" t="n">
        <v>19</v>
      </c>
      <c r="Q7" s="1" t="n">
        <v>0</v>
      </c>
      <c r="R7" s="1" t="n">
        <v>0</v>
      </c>
      <c r="S7" s="1" t="n">
        <v>0</v>
      </c>
      <c r="T7" s="1" t="n">
        <v>9.57375</v>
      </c>
      <c r="U7" s="1" t="n">
        <v>9</v>
      </c>
      <c r="V7" s="1" t="n">
        <v>17</v>
      </c>
      <c r="W7" s="1" t="n">
        <v>440638.934788462</v>
      </c>
      <c r="X7" s="1" t="n">
        <v>436870.923076923</v>
      </c>
      <c r="Y7" s="1" t="n">
        <v>873741.846153846</v>
      </c>
      <c r="Z7" s="1" t="n">
        <v>547118.421021978</v>
      </c>
      <c r="AA7" s="1" t="n">
        <v>530486.120879121</v>
      </c>
      <c r="AB7" s="1" t="n">
        <v>967357.043956044</v>
      </c>
      <c r="AC7" s="1" t="n">
        <v>495037.165978022</v>
      </c>
      <c r="AD7" s="1" t="n">
        <v>499281.054945055</v>
      </c>
      <c r="AE7" s="1" t="n">
        <v>936151.978021978</v>
      </c>
      <c r="AF7" s="1" t="n">
        <v>100</v>
      </c>
      <c r="AG7" s="1" t="n">
        <v>122</v>
      </c>
      <c r="AH7" s="1" t="n">
        <v>2222</v>
      </c>
      <c r="AI7" s="1" t="n">
        <v>113</v>
      </c>
      <c r="AJ7" s="1" t="n">
        <v>949525.577708006</v>
      </c>
      <c r="AK7" s="1" t="n">
        <v>30.4285714285714</v>
      </c>
      <c r="AL7" s="1" t="n">
        <v>38231.7781024332</v>
      </c>
      <c r="AM7" s="1" t="s">
        <v>59</v>
      </c>
      <c r="AN7" s="1" t="n">
        <v>0.450450450450451</v>
      </c>
      <c r="AO7" s="1" t="n">
        <v>0.469483568075117</v>
      </c>
      <c r="AP7" s="1" t="n">
        <v>0.908095424325381</v>
      </c>
      <c r="AQ7" s="1" t="n">
        <v>0.459770114942529</v>
      </c>
      <c r="AR7" s="1" t="n">
        <v>0.402287994679082</v>
      </c>
      <c r="AS7" s="1" t="n">
        <v>0.441250711294629</v>
      </c>
      <c r="AT7" s="1" t="n">
        <v>0.266519784965189</v>
      </c>
      <c r="AU7" s="1" t="n">
        <v>0.420869516811401</v>
      </c>
    </row>
    <row r="8" customFormat="false" ht="15" hidden="false" customHeight="false" outlineLevel="0" collapsed="false">
      <c r="A8" s="1" t="s">
        <v>47</v>
      </c>
      <c r="B8" s="1" t="s">
        <v>48</v>
      </c>
      <c r="C8" s="1" t="s">
        <v>49</v>
      </c>
      <c r="D8" s="1" t="n">
        <v>0.65</v>
      </c>
      <c r="E8" s="1" t="n">
        <v>333000.98</v>
      </c>
      <c r="F8" s="1" t="n">
        <v>332360</v>
      </c>
      <c r="G8" s="1" t="n">
        <v>569760</v>
      </c>
      <c r="H8" s="1" t="n">
        <v>28.054</v>
      </c>
      <c r="I8" s="1" t="n">
        <v>28</v>
      </c>
      <c r="J8" s="1" t="n">
        <v>48</v>
      </c>
      <c r="K8" s="1" t="n">
        <v>2.49125</v>
      </c>
      <c r="L8" s="1" t="n">
        <v>2</v>
      </c>
      <c r="M8" s="1" t="n">
        <v>6</v>
      </c>
      <c r="N8" s="1" t="n">
        <v>14.2995</v>
      </c>
      <c r="O8" s="1" t="n">
        <v>14</v>
      </c>
      <c r="P8" s="1" t="n">
        <v>23</v>
      </c>
      <c r="Q8" s="1" t="n">
        <v>0</v>
      </c>
      <c r="R8" s="1" t="n">
        <v>0</v>
      </c>
      <c r="S8" s="1" t="n">
        <v>0</v>
      </c>
      <c r="T8" s="1" t="n">
        <v>1.48175</v>
      </c>
      <c r="U8" s="1" t="n">
        <v>1</v>
      </c>
      <c r="V8" s="1" t="n">
        <v>5</v>
      </c>
      <c r="W8" s="1" t="n">
        <v>49898.5125</v>
      </c>
      <c r="X8" s="1" t="n">
        <v>47480</v>
      </c>
      <c r="Y8" s="1" t="n">
        <v>142440</v>
      </c>
      <c r="Z8" s="1" t="n">
        <v>283102.4675</v>
      </c>
      <c r="AA8" s="1" t="n">
        <v>284880</v>
      </c>
      <c r="AB8" s="1" t="n">
        <v>486670</v>
      </c>
      <c r="AC8" s="1" t="n">
        <v>22122.7125</v>
      </c>
      <c r="AD8" s="1" t="n">
        <v>11870</v>
      </c>
      <c r="AE8" s="1" t="n">
        <v>83090</v>
      </c>
      <c r="AF8" s="1" t="n">
        <v>34</v>
      </c>
      <c r="AG8" s="1" t="n">
        <v>167</v>
      </c>
      <c r="AH8" s="1" t="n">
        <v>2343</v>
      </c>
      <c r="AI8" s="1" t="n">
        <v>13</v>
      </c>
      <c r="AJ8" s="1" t="n">
        <v>79698.5714285714</v>
      </c>
      <c r="AK8" s="1" t="n">
        <v>6.71428571428571</v>
      </c>
      <c r="AL8" s="1" t="n">
        <v>253302.408571429</v>
      </c>
      <c r="AM8" s="1" t="s">
        <v>48</v>
      </c>
      <c r="AN8" s="1" t="n">
        <v>0.169154228855721</v>
      </c>
      <c r="AO8" s="1" t="n">
        <v>0.723404255319149</v>
      </c>
      <c r="AP8" s="1" t="n">
        <v>0.92960500586625</v>
      </c>
      <c r="AQ8" s="1" t="n">
        <v>0.274193548387097</v>
      </c>
      <c r="AR8" s="1" t="n">
        <v>0.148370382502271</v>
      </c>
      <c r="AS8" s="1" t="n">
        <v>0.627045054115278</v>
      </c>
      <c r="AT8" s="1" t="n">
        <v>0.136338760432344</v>
      </c>
      <c r="AU8" s="1" t="n">
        <v>0.239961471314189</v>
      </c>
    </row>
    <row r="9" customFormat="false" ht="15" hidden="false" customHeight="false" outlineLevel="0" collapsed="false">
      <c r="A9" s="1" t="s">
        <v>60</v>
      </c>
      <c r="B9" s="1" t="s">
        <v>61</v>
      </c>
      <c r="C9" s="1" t="s">
        <v>62</v>
      </c>
      <c r="D9" s="1" t="n">
        <v>0.32435546875</v>
      </c>
      <c r="E9" s="1" t="n">
        <v>1205510.23960714</v>
      </c>
      <c r="F9" s="1" t="n">
        <v>1200101.88571429</v>
      </c>
      <c r="G9" s="1" t="n">
        <v>1800152.82857143</v>
      </c>
      <c r="H9" s="1" t="n">
        <v>38.17125</v>
      </c>
      <c r="I9" s="1" t="n">
        <v>38</v>
      </c>
      <c r="J9" s="1" t="n">
        <v>57</v>
      </c>
      <c r="K9" s="1" t="n">
        <v>5.916</v>
      </c>
      <c r="L9" s="1" t="n">
        <v>6</v>
      </c>
      <c r="M9" s="1" t="n">
        <v>11.0099999999998</v>
      </c>
      <c r="N9" s="1" t="n">
        <v>19.0785</v>
      </c>
      <c r="O9" s="1" t="n">
        <v>19</v>
      </c>
      <c r="P9" s="1" t="n">
        <v>28</v>
      </c>
      <c r="Q9" s="1" t="n">
        <v>0</v>
      </c>
      <c r="R9" s="1" t="n">
        <v>0</v>
      </c>
      <c r="S9" s="1" t="n">
        <v>0</v>
      </c>
      <c r="T9" s="1" t="n">
        <v>14.23625</v>
      </c>
      <c r="U9" s="1" t="n">
        <v>14</v>
      </c>
      <c r="V9" s="1" t="n">
        <v>23</v>
      </c>
      <c r="W9" s="1" t="n">
        <v>313131.847285714</v>
      </c>
      <c r="X9" s="1" t="n">
        <v>315816.285714286</v>
      </c>
      <c r="Y9" s="1" t="n">
        <v>663214.2</v>
      </c>
      <c r="Z9" s="1" t="n">
        <v>892378.392321429</v>
      </c>
      <c r="AA9" s="1" t="n">
        <v>884285.6</v>
      </c>
      <c r="AB9" s="1" t="n">
        <v>1421489.10199999</v>
      </c>
      <c r="AC9" s="1" t="n">
        <v>890499.285421429</v>
      </c>
      <c r="AD9" s="1" t="n">
        <v>884285.6</v>
      </c>
      <c r="AE9" s="1" t="n">
        <v>1579081.42857143</v>
      </c>
      <c r="AF9" s="1" t="n">
        <v>69</v>
      </c>
      <c r="AG9" s="1" t="n">
        <v>199</v>
      </c>
      <c r="AH9" s="1" t="n">
        <v>2095</v>
      </c>
      <c r="AI9" s="1" t="n">
        <v>201</v>
      </c>
      <c r="AJ9" s="1" t="n">
        <v>1218148.53061225</v>
      </c>
      <c r="AK9" s="1" t="n">
        <v>38.5714285714286</v>
      </c>
      <c r="AL9" s="1" t="n">
        <v>-12638.291005102</v>
      </c>
      <c r="AM9" s="1" t="s">
        <v>61</v>
      </c>
      <c r="AN9" s="1" t="n">
        <v>0.257462686567164</v>
      </c>
      <c r="AO9" s="1" t="n">
        <v>0.255555555555556</v>
      </c>
      <c r="AP9" s="1" t="n">
        <v>0.84399375975039</v>
      </c>
      <c r="AQ9" s="1" t="n">
        <v>0.256505576208178</v>
      </c>
      <c r="AR9" s="1" t="n">
        <v>0.236692072255896</v>
      </c>
      <c r="AS9" s="1" t="n">
        <v>0.293565234651218</v>
      </c>
      <c r="AT9" s="1" t="n">
        <v>0.150800073921605</v>
      </c>
      <c r="AU9" s="1" t="n">
        <v>0.262078665684684</v>
      </c>
    </row>
    <row r="10" customFormat="false" ht="15" hidden="false" customHeight="false" outlineLevel="0" collapsed="false">
      <c r="A10" s="1" t="s">
        <v>53</v>
      </c>
      <c r="B10" s="1" t="s">
        <v>54</v>
      </c>
      <c r="C10" s="1" t="s">
        <v>55</v>
      </c>
      <c r="D10" s="1" t="n">
        <v>0.317528832236474</v>
      </c>
      <c r="E10" s="1" t="n">
        <v>4267619.12172245</v>
      </c>
      <c r="F10" s="1" t="n">
        <v>4226290.87346939</v>
      </c>
      <c r="G10" s="1" t="n">
        <v>6989634.90612245</v>
      </c>
      <c r="H10" s="1" t="n">
        <v>26.25425</v>
      </c>
      <c r="I10" s="1" t="n">
        <v>26</v>
      </c>
      <c r="J10" s="1" t="n">
        <v>43</v>
      </c>
      <c r="K10" s="1" t="n">
        <v>2.30475</v>
      </c>
      <c r="L10" s="1" t="n">
        <v>2</v>
      </c>
      <c r="M10" s="1" t="n">
        <v>6</v>
      </c>
      <c r="N10" s="1" t="n">
        <v>13.57875</v>
      </c>
      <c r="O10" s="1" t="n">
        <v>13</v>
      </c>
      <c r="P10" s="1" t="n">
        <v>21</v>
      </c>
      <c r="Q10" s="1" t="n">
        <v>0</v>
      </c>
      <c r="R10" s="1" t="n">
        <v>0</v>
      </c>
      <c r="S10" s="1" t="n">
        <v>0</v>
      </c>
      <c r="T10" s="1" t="n">
        <v>2.7415</v>
      </c>
      <c r="U10" s="1" t="n">
        <v>3</v>
      </c>
      <c r="V10" s="1" t="n">
        <v>7</v>
      </c>
      <c r="W10" s="1" t="n">
        <v>597654.421885714</v>
      </c>
      <c r="X10" s="1" t="n">
        <v>487648.946938776</v>
      </c>
      <c r="Y10" s="1" t="n">
        <v>1788046.13877551</v>
      </c>
      <c r="Z10" s="1" t="n">
        <v>3669964.69983673</v>
      </c>
      <c r="AA10" s="1" t="n">
        <v>3576092.27755102</v>
      </c>
      <c r="AB10" s="1" t="n">
        <v>6176886.66122449</v>
      </c>
      <c r="AC10" s="1" t="n">
        <v>642558.762416327</v>
      </c>
      <c r="AD10" s="1" t="n">
        <v>650198.595918367</v>
      </c>
      <c r="AE10" s="1" t="n">
        <v>1788046.13877551</v>
      </c>
      <c r="AF10" s="1" t="n">
        <v>28</v>
      </c>
      <c r="AG10" s="1" t="n">
        <v>158</v>
      </c>
      <c r="AH10" s="1" t="n">
        <v>2341</v>
      </c>
      <c r="AI10" s="1" t="n">
        <v>30</v>
      </c>
      <c r="AJ10" s="1" t="n">
        <v>1346839.94868805</v>
      </c>
      <c r="AK10" s="1" t="n">
        <v>8.28571428571429</v>
      </c>
      <c r="AL10" s="1" t="n">
        <v>2920779.1730344</v>
      </c>
      <c r="AM10" s="1" t="s">
        <v>54</v>
      </c>
      <c r="AN10" s="1" t="n">
        <v>0.150537634408602</v>
      </c>
      <c r="AO10" s="1" t="n">
        <v>0.482758620689655</v>
      </c>
      <c r="AP10" s="1" t="n">
        <v>0.926476339460305</v>
      </c>
      <c r="AQ10" s="1" t="n">
        <v>0.229508196721312</v>
      </c>
      <c r="AR10" s="1" t="n">
        <v>0.145103409198225</v>
      </c>
      <c r="AS10" s="1" t="n">
        <v>0.456725291057716</v>
      </c>
      <c r="AT10" s="1" t="n">
        <v>0.123744966442953</v>
      </c>
      <c r="AU10" s="1" t="n">
        <v>0.220236744347161</v>
      </c>
    </row>
    <row r="11" customFormat="false" ht="15" hidden="false" customHeight="false" outlineLevel="0" collapsed="false">
      <c r="A11" s="1" t="s">
        <v>50</v>
      </c>
      <c r="B11" s="1" t="s">
        <v>51</v>
      </c>
      <c r="C11" s="1" t="s">
        <v>52</v>
      </c>
      <c r="D11" s="1" t="n">
        <v>0.0631857787730522</v>
      </c>
      <c r="E11" s="1" t="n">
        <v>1042988.59594286</v>
      </c>
      <c r="F11" s="1" t="n">
        <v>1021286.26285714</v>
      </c>
      <c r="G11" s="1" t="n">
        <v>1926517.26857143</v>
      </c>
      <c r="H11" s="1" t="n">
        <v>44.935</v>
      </c>
      <c r="I11" s="1" t="n">
        <v>44</v>
      </c>
      <c r="J11" s="1" t="n">
        <v>83</v>
      </c>
      <c r="K11" s="1" t="n">
        <v>0.7405</v>
      </c>
      <c r="L11" s="1" t="n">
        <v>1</v>
      </c>
      <c r="M11" s="1" t="n">
        <v>3</v>
      </c>
      <c r="N11" s="1" t="n">
        <v>7.747</v>
      </c>
      <c r="O11" s="1" t="n">
        <v>8</v>
      </c>
      <c r="P11" s="1" t="n">
        <v>14</v>
      </c>
      <c r="Q11" s="1" t="n">
        <v>0</v>
      </c>
      <c r="R11" s="1" t="n">
        <v>0</v>
      </c>
      <c r="S11" s="1" t="n">
        <v>0</v>
      </c>
      <c r="T11" s="1" t="n">
        <v>3.061</v>
      </c>
      <c r="U11" s="1" t="n">
        <v>3</v>
      </c>
      <c r="V11" s="1" t="n">
        <v>8</v>
      </c>
      <c r="W11" s="1" t="n">
        <v>40758.6063085714</v>
      </c>
      <c r="X11" s="1" t="n">
        <v>23211.0514285714</v>
      </c>
      <c r="Y11" s="1" t="n">
        <v>208899.462857143</v>
      </c>
      <c r="Z11" s="1" t="n">
        <v>1002229.98963429</v>
      </c>
      <c r="AA11" s="1" t="n">
        <v>998075.211428571</v>
      </c>
      <c r="AB11" s="1" t="n">
        <v>1856884.11428571</v>
      </c>
      <c r="AC11" s="1" t="n">
        <v>124683.965511429</v>
      </c>
      <c r="AD11" s="1" t="n">
        <v>116055.257142857</v>
      </c>
      <c r="AE11" s="1" t="n">
        <v>371376.822857143</v>
      </c>
      <c r="AF11" s="1" t="n">
        <v>12</v>
      </c>
      <c r="AG11" s="1" t="n">
        <v>300</v>
      </c>
      <c r="AH11" s="1" t="n">
        <v>2198</v>
      </c>
      <c r="AI11" s="1" t="n">
        <v>41</v>
      </c>
      <c r="AJ11" s="1" t="n">
        <v>175740.817959184</v>
      </c>
      <c r="AK11" s="1" t="n">
        <v>7.57142857142857</v>
      </c>
      <c r="AL11" s="1" t="n">
        <v>867247.777983673</v>
      </c>
      <c r="AM11" s="1" t="s">
        <v>51</v>
      </c>
      <c r="AN11" s="1" t="n">
        <v>0.0384615384615385</v>
      </c>
      <c r="AO11" s="1" t="n">
        <v>0.226415094339623</v>
      </c>
      <c r="AP11" s="1" t="n">
        <v>0.866326930615445</v>
      </c>
      <c r="AQ11" s="1" t="n">
        <v>0.0657534246575343</v>
      </c>
      <c r="AR11" s="1" t="n">
        <v>0.0872459499263623</v>
      </c>
      <c r="AS11" s="1" t="n">
        <v>0.194791529659345</v>
      </c>
      <c r="AT11" s="1" t="n">
        <v>0.0641208814997619</v>
      </c>
      <c r="AU11" s="1" t="n">
        <v>0.120514281064367</v>
      </c>
    </row>
    <row r="12" customFormat="false" ht="13.8" hidden="false" customHeight="false" outlineLevel="0" collapsed="false">
      <c r="A12" s="1" t="s">
        <v>72</v>
      </c>
      <c r="B12" s="1" t="s">
        <v>72</v>
      </c>
      <c r="C12" s="1" t="s">
        <v>72</v>
      </c>
      <c r="D12" s="1" t="n">
        <v>23.7827401914262</v>
      </c>
      <c r="E12" s="1" t="n">
        <v>12965248.3486805</v>
      </c>
      <c r="F12" s="1" t="n">
        <v>12857998.3526635</v>
      </c>
      <c r="G12" s="1" t="n">
        <v>20081835.9883019</v>
      </c>
      <c r="H12" s="1" t="n">
        <v>511.949</v>
      </c>
      <c r="I12" s="1" t="n">
        <v>509</v>
      </c>
      <c r="J12" s="1" t="n">
        <v>749.01</v>
      </c>
      <c r="K12" s="1" t="n">
        <v>121.076</v>
      </c>
      <c r="L12" s="1" t="n">
        <v>120</v>
      </c>
      <c r="M12" s="1" t="n">
        <v>183.01</v>
      </c>
      <c r="N12" s="1" t="n">
        <v>157.0745</v>
      </c>
      <c r="O12" s="1" t="n">
        <v>156</v>
      </c>
      <c r="P12" s="1" t="n">
        <v>241</v>
      </c>
      <c r="Q12" s="1" t="n">
        <v>0</v>
      </c>
      <c r="R12" s="1" t="n">
        <v>0</v>
      </c>
      <c r="S12" s="1" t="n">
        <v>0</v>
      </c>
      <c r="T12" s="1" t="n">
        <v>117.36225</v>
      </c>
      <c r="U12" s="1" t="n">
        <v>116</v>
      </c>
      <c r="V12" s="1" t="n">
        <v>191</v>
      </c>
      <c r="W12" s="1" t="n">
        <v>4448987.46532965</v>
      </c>
      <c r="X12" s="1" t="n">
        <v>4298576.53096808</v>
      </c>
      <c r="Y12" s="1" t="n">
        <v>8492127.50588174</v>
      </c>
      <c r="Z12" s="1" t="n">
        <v>8516260.88335086</v>
      </c>
      <c r="AA12" s="1" t="n">
        <v>8393398.67271586</v>
      </c>
      <c r="AB12" s="1" t="n">
        <v>14494628.6414662</v>
      </c>
      <c r="AC12" s="1" t="n">
        <v>4618488.20045578</v>
      </c>
      <c r="AD12" s="1" t="n">
        <v>4548244.41943485</v>
      </c>
      <c r="AE12" s="1" t="n">
        <v>8778865.93489273</v>
      </c>
      <c r="AF12" s="1" t="n">
        <v>1758</v>
      </c>
      <c r="AG12" s="1" t="n">
        <v>1836</v>
      </c>
      <c r="AH12" s="1" t="n">
        <v>20685</v>
      </c>
      <c r="AI12" s="1" t="n">
        <v>1303</v>
      </c>
      <c r="AJ12" s="1" t="n">
        <v>9226247.57972939</v>
      </c>
      <c r="AK12" s="1" t="n">
        <v>437.285714285714</v>
      </c>
      <c r="AL12" s="1" t="n">
        <v>3739000.76895112</v>
      </c>
      <c r="AM12" s="1" t="s">
        <v>72</v>
      </c>
      <c r="AN12" s="1" t="n">
        <v>0.489148580968281</v>
      </c>
      <c r="AO12" s="1" t="n">
        <v>0.574322116955243</v>
      </c>
      <c r="AP12" s="1" t="n">
        <v>0.877296536627316</v>
      </c>
      <c r="AQ12" s="1" t="n">
        <v>0.52832456799399</v>
      </c>
      <c r="AR12" s="1" t="n">
        <v>0.435289528510644</v>
      </c>
      <c r="AS12" s="1" t="n">
        <v>0.507787655713796</v>
      </c>
      <c r="AT12" s="1" t="n">
        <v>0.306124138855195</v>
      </c>
      <c r="AU12" s="1" t="n">
        <v>0.468751981145544</v>
      </c>
    </row>
    <row r="1048576" customFormat="false" ht="12.8" hidden="false" customHeight="true" outlineLevel="0" collapsed="false"/>
  </sheetData>
  <autoFilter ref="A1:AU11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2"/>
  <sheetViews>
    <sheetView showFormulas="false" showGridLines="true" showRowColHeaders="true" showZeros="true" rightToLeft="false" tabSelected="false" showOutlineSymbols="true" defaultGridColor="true" view="normal" topLeftCell="S4" colorId="64" zoomScale="100" zoomScaleNormal="100" zoomScalePageLayoutView="100" workbookViewId="0">
      <selection pane="topLeft" activeCell="A18" activeCellId="0" sqref="A18"/>
    </sheetView>
  </sheetViews>
  <sheetFormatPr defaultColWidth="11.53515625" defaultRowHeight="13.8" customHeight="true" zeroHeight="false" outlineLevelRow="0" outlineLevelCol="0"/>
  <cols>
    <col collapsed="false" customWidth="true" hidden="false" outlineLevel="0" max="1" min="1" style="1" width="9.63"/>
    <col collapsed="false" customWidth="true" hidden="false" outlineLevel="0" max="2" min="2" style="1" width="12.93"/>
    <col collapsed="false" customWidth="true" hidden="false" outlineLevel="0" max="3" min="3" style="3" width="12.93"/>
    <col collapsed="false" customWidth="true" hidden="false" outlineLevel="0" max="4" min="4" style="3" width="12.58"/>
    <col collapsed="false" customWidth="true" hidden="false" outlineLevel="0" max="5" min="5" style="3" width="10.98"/>
    <col collapsed="false" customWidth="true" hidden="false" outlineLevel="0" max="6" min="6" style="3" width="14.61"/>
    <col collapsed="false" customWidth="true" hidden="false" outlineLevel="0" max="7" min="7" style="3" width="14.53"/>
    <col collapsed="false" customWidth="true" hidden="false" outlineLevel="0" max="8" min="8" style="3" width="11.67"/>
    <col collapsed="false" customWidth="true" hidden="false" outlineLevel="0" max="9" min="9" style="3" width="13.35"/>
    <col collapsed="false" customWidth="true" hidden="false" outlineLevel="0" max="10" min="10" style="3" width="12.17"/>
    <col collapsed="false" customWidth="true" hidden="false" outlineLevel="0" max="12" min="11" style="3" width="13.18"/>
    <col collapsed="false" customWidth="true" hidden="false" outlineLevel="0" max="13" min="13" style="3" width="13.27"/>
    <col collapsed="false" customWidth="true" hidden="false" outlineLevel="0" max="14" min="14" style="3" width="12.17"/>
    <col collapsed="false" customWidth="true" hidden="false" outlineLevel="0" max="15" min="15" style="3" width="13.52"/>
    <col collapsed="false" customWidth="true" hidden="false" outlineLevel="0" max="16" min="16" style="3" width="11.66"/>
    <col collapsed="false" customWidth="true" hidden="false" outlineLevel="0" max="17" min="17" style="3" width="13.6"/>
    <col collapsed="false" customWidth="true" hidden="false" outlineLevel="0" max="19" min="18" style="3" width="9.13"/>
    <col collapsed="false" customWidth="true" hidden="false" outlineLevel="0" max="20" min="20" style="3" width="10.14"/>
    <col collapsed="false" customWidth="true" hidden="false" outlineLevel="0" max="21" min="21" style="3" width="9.13"/>
    <col collapsed="false" customWidth="true" hidden="false" outlineLevel="0" max="22" min="22" style="3" width="13.95"/>
    <col collapsed="false" customWidth="true" hidden="false" outlineLevel="0" max="23" min="23" style="1" width="10.57"/>
    <col collapsed="false" customWidth="true" hidden="false" outlineLevel="0" max="24" min="24" style="1" width="13.44"/>
    <col collapsed="false" customWidth="true" hidden="false" outlineLevel="0" max="25" min="25" style="1" width="7.27"/>
  </cols>
  <sheetData>
    <row r="1" s="13" customFormat="true" ht="27.6" hidden="false" customHeight="false" outlineLevel="0" collapsed="false">
      <c r="A1" s="4"/>
      <c r="B1" s="4"/>
      <c r="C1" s="5" t="s">
        <v>73</v>
      </c>
      <c r="D1" s="6" t="s">
        <v>74</v>
      </c>
      <c r="E1" s="3"/>
      <c r="F1" s="5" t="s">
        <v>73</v>
      </c>
      <c r="G1" s="6" t="s">
        <v>74</v>
      </c>
      <c r="H1" s="7"/>
      <c r="I1" s="8" t="s">
        <v>75</v>
      </c>
      <c r="J1" s="8" t="s">
        <v>75</v>
      </c>
      <c r="K1" s="9" t="s">
        <v>76</v>
      </c>
      <c r="L1" s="9" t="s">
        <v>76</v>
      </c>
      <c r="M1" s="10" t="s">
        <v>77</v>
      </c>
      <c r="N1" s="10" t="s">
        <v>77</v>
      </c>
      <c r="O1" s="11"/>
      <c r="P1" s="11"/>
      <c r="Q1" s="12"/>
      <c r="R1" s="7"/>
      <c r="S1" s="7"/>
      <c r="T1" s="7"/>
      <c r="U1" s="7"/>
      <c r="V1" s="7"/>
      <c r="W1" s="4"/>
      <c r="X1" s="4"/>
      <c r="Y1" s="4"/>
      <c r="XFC1" s="0"/>
      <c r="XFD1" s="0"/>
    </row>
    <row r="2" s="23" customFormat="true" ht="49.5" hidden="false" customHeight="false" outlineLevel="0" collapsed="false">
      <c r="A2" s="14" t="s">
        <v>1</v>
      </c>
      <c r="B2" s="15" t="s">
        <v>78</v>
      </c>
      <c r="C2" s="16" t="s">
        <v>79</v>
      </c>
      <c r="D2" s="16" t="s">
        <v>80</v>
      </c>
      <c r="E2" s="16" t="s">
        <v>81</v>
      </c>
      <c r="F2" s="16" t="s">
        <v>82</v>
      </c>
      <c r="G2" s="16" t="s">
        <v>83</v>
      </c>
      <c r="H2" s="16" t="s">
        <v>84</v>
      </c>
      <c r="I2" s="17" t="s">
        <v>85</v>
      </c>
      <c r="J2" s="17" t="s">
        <v>86</v>
      </c>
      <c r="K2" s="18" t="s">
        <v>87</v>
      </c>
      <c r="L2" s="19" t="s">
        <v>88</v>
      </c>
      <c r="M2" s="20" t="s">
        <v>89</v>
      </c>
      <c r="N2" s="20" t="s">
        <v>90</v>
      </c>
      <c r="O2" s="21" t="s">
        <v>91</v>
      </c>
      <c r="P2" s="21" t="s">
        <v>92</v>
      </c>
      <c r="Q2" s="22" t="s">
        <v>93</v>
      </c>
      <c r="R2" s="16" t="s">
        <v>94</v>
      </c>
      <c r="S2" s="16" t="s">
        <v>95</v>
      </c>
      <c r="T2" s="16" t="s">
        <v>96</v>
      </c>
      <c r="U2" s="16" t="s">
        <v>97</v>
      </c>
      <c r="V2" s="16" t="s">
        <v>98</v>
      </c>
      <c r="W2" s="14" t="s">
        <v>99</v>
      </c>
      <c r="X2" s="14" t="s">
        <v>100</v>
      </c>
      <c r="Y2" s="14" t="s">
        <v>101</v>
      </c>
      <c r="Z2" s="0"/>
      <c r="XFC2" s="24"/>
      <c r="XFD2" s="24"/>
    </row>
    <row r="3" customFormat="false" ht="13.8" hidden="false" customHeight="false" outlineLevel="0" collapsed="false">
      <c r="A3" s="1" t="s">
        <v>69</v>
      </c>
      <c r="B3" s="0" t="n">
        <v>124</v>
      </c>
      <c r="C3" s="3" t="n">
        <v>84872.9691428571</v>
      </c>
      <c r="D3" s="3" t="n">
        <v>82113.306122449</v>
      </c>
      <c r="E3" s="3" t="n">
        <v>114505.142857143</v>
      </c>
      <c r="F3" s="3" t="n">
        <v>74.86275</v>
      </c>
      <c r="G3" s="3" t="n">
        <v>72.4285714285714</v>
      </c>
      <c r="H3" s="3" t="n">
        <v>101</v>
      </c>
      <c r="I3" s="25" t="n">
        <v>60626.5051428571</v>
      </c>
      <c r="J3" s="25" t="n">
        <v>86173.6228571426</v>
      </c>
      <c r="K3" s="26" t="n">
        <v>24246.464</v>
      </c>
      <c r="L3" s="26" t="n">
        <v>36278.8571428571</v>
      </c>
      <c r="M3" s="27" t="n">
        <v>21348.9737142857</v>
      </c>
      <c r="N3" s="27" t="n">
        <v>36278.8571428571</v>
      </c>
      <c r="O3" s="28" t="n">
        <f aca="false">+I3/(I3+M3)</f>
        <v>0.73956878310537</v>
      </c>
      <c r="P3" s="28" t="n">
        <f aca="false">+M3/(M3+I3)</f>
        <v>0.26043121689463</v>
      </c>
      <c r="Q3" s="29" t="n">
        <f aca="false">K3/M3</f>
        <v>1.13572035473422</v>
      </c>
      <c r="R3" s="3" t="n">
        <v>375</v>
      </c>
      <c r="S3" s="3" t="n">
        <v>150</v>
      </c>
      <c r="T3" s="3" t="n">
        <v>1904</v>
      </c>
      <c r="U3" s="3" t="n">
        <v>132</v>
      </c>
      <c r="V3" s="30" t="n">
        <v>0.714285714285714</v>
      </c>
      <c r="W3" s="31" t="n">
        <v>0.739644970414201</v>
      </c>
      <c r="X3" s="31" t="n">
        <v>0.88988676298321</v>
      </c>
      <c r="Y3" s="31" t="n">
        <v>0.726744186046512</v>
      </c>
    </row>
    <row r="4" customFormat="false" ht="13.8" hidden="false" customHeight="false" outlineLevel="0" collapsed="false">
      <c r="A4" s="1" t="s">
        <v>71</v>
      </c>
      <c r="B4" s="1" t="n">
        <v>1319</v>
      </c>
      <c r="C4" s="3" t="n">
        <v>957255.971704762</v>
      </c>
      <c r="D4" s="3" t="n">
        <v>931791.847619048</v>
      </c>
      <c r="E4" s="3" t="n">
        <v>1281213.79047619</v>
      </c>
      <c r="F4" s="3" t="n">
        <v>82.18625</v>
      </c>
      <c r="G4" s="3" t="n">
        <v>80</v>
      </c>
      <c r="H4" s="3" t="n">
        <v>110</v>
      </c>
      <c r="I4" s="25" t="n">
        <v>639657.632293334</v>
      </c>
      <c r="J4" s="25" t="n">
        <v>920144.44952381</v>
      </c>
      <c r="K4" s="26" t="n">
        <v>317598.339411429</v>
      </c>
      <c r="L4" s="26" t="n">
        <v>489190.72</v>
      </c>
      <c r="M4" s="27" t="n">
        <v>285739.793771429</v>
      </c>
      <c r="N4" s="27" t="n">
        <v>465895.923809524</v>
      </c>
      <c r="O4" s="28" t="n">
        <f aca="false">+I4/(I4+M4)</f>
        <v>0.691224780053114</v>
      </c>
      <c r="P4" s="28" t="n">
        <f aca="false">+M4/(M4+I4)</f>
        <v>0.308775219946886</v>
      </c>
      <c r="Q4" s="29" t="n">
        <f aca="false">K4/M4</f>
        <v>1.11149495567105</v>
      </c>
      <c r="R4" s="3" t="n">
        <v>386</v>
      </c>
      <c r="S4" s="3" t="n">
        <v>191</v>
      </c>
      <c r="T4" s="3" t="n">
        <v>1813</v>
      </c>
      <c r="U4" s="3" t="n">
        <v>174</v>
      </c>
      <c r="V4" s="30" t="n">
        <v>0.668977469670711</v>
      </c>
      <c r="W4" s="31" t="n">
        <v>0.689285714285714</v>
      </c>
      <c r="X4" s="31" t="n">
        <v>0.857644305772231</v>
      </c>
      <c r="Y4" s="31" t="n">
        <v>0.678979771328056</v>
      </c>
    </row>
    <row r="5" customFormat="false" ht="13.8" hidden="false" customHeight="false" outlineLevel="0" collapsed="false">
      <c r="A5" s="1" t="s">
        <v>67</v>
      </c>
      <c r="B5" s="1" t="n">
        <v>183</v>
      </c>
      <c r="C5" s="3" t="n">
        <v>204320.617607143</v>
      </c>
      <c r="D5" s="3" t="n">
        <v>207238.163265306</v>
      </c>
      <c r="E5" s="3" t="n">
        <v>269098.755</v>
      </c>
      <c r="F5" s="3" t="n">
        <v>87.3245</v>
      </c>
      <c r="G5" s="3" t="n">
        <v>88.5714285714286</v>
      </c>
      <c r="H5" s="3" t="n">
        <v>115.01</v>
      </c>
      <c r="I5" s="25" t="n">
        <v>127466.261196429</v>
      </c>
      <c r="J5" s="25" t="n">
        <v>180163.5</v>
      </c>
      <c r="K5" s="26" t="n">
        <v>76854.3564107143</v>
      </c>
      <c r="L5" s="26" t="n">
        <v>116989.285714286</v>
      </c>
      <c r="M5" s="27" t="n">
        <v>78483.4322142857</v>
      </c>
      <c r="N5" s="27" t="n">
        <v>119329.071428571</v>
      </c>
      <c r="O5" s="28" t="n">
        <f aca="false">+I5/(I5+M5)</f>
        <v>0.618919402527246</v>
      </c>
      <c r="P5" s="28" t="n">
        <f aca="false">+M5/(M5+I5)</f>
        <v>0.381080597472754</v>
      </c>
      <c r="Q5" s="29" t="n">
        <f aca="false">K5/M5</f>
        <v>0.979243061145396</v>
      </c>
      <c r="R5" s="3" t="n">
        <v>382</v>
      </c>
      <c r="S5" s="3" t="n">
        <v>230</v>
      </c>
      <c r="T5" s="3" t="n">
        <v>1707</v>
      </c>
      <c r="U5" s="3" t="n">
        <v>238</v>
      </c>
      <c r="V5" s="30" t="n">
        <v>0.624183006535948</v>
      </c>
      <c r="W5" s="31" t="n">
        <v>0.616129032258065</v>
      </c>
      <c r="X5" s="31" t="n">
        <v>0.816973015252249</v>
      </c>
      <c r="Y5" s="31" t="n">
        <v>0.62012987012987</v>
      </c>
    </row>
    <row r="6" customFormat="false" ht="13.8" hidden="false" customHeight="false" outlineLevel="0" collapsed="false">
      <c r="A6" s="1" t="s">
        <v>57</v>
      </c>
      <c r="B6" s="1" t="n">
        <v>5236</v>
      </c>
      <c r="C6" s="3" t="n">
        <v>3754155.9</v>
      </c>
      <c r="D6" s="3" t="n">
        <v>4103314.28571429</v>
      </c>
      <c r="E6" s="3" t="n">
        <v>5385600</v>
      </c>
      <c r="F6" s="3" t="n">
        <v>50.18925</v>
      </c>
      <c r="G6" s="3" t="n">
        <v>54.8571428571429</v>
      </c>
      <c r="H6" s="3" t="n">
        <v>72</v>
      </c>
      <c r="I6" s="25" t="n">
        <v>2113343.1</v>
      </c>
      <c r="J6" s="25" t="n">
        <v>3515600</v>
      </c>
      <c r="K6" s="26" t="n">
        <v>1640812.8</v>
      </c>
      <c r="L6" s="26" t="n">
        <v>2842400</v>
      </c>
      <c r="M6" s="27" t="n">
        <v>1992915.1</v>
      </c>
      <c r="N6" s="27" t="n">
        <v>3291200</v>
      </c>
      <c r="O6" s="28" t="n">
        <f aca="false">+I6/(I6+M6)</f>
        <v>0.514663958540162</v>
      </c>
      <c r="P6" s="28" t="n">
        <f aca="false">+M6/(M6+I6)</f>
        <v>0.485336041459838</v>
      </c>
      <c r="Q6" s="29" t="n">
        <f aca="false">K6/M6</f>
        <v>0.823322980492245</v>
      </c>
      <c r="R6" s="3" t="n">
        <v>198</v>
      </c>
      <c r="S6" s="3" t="n">
        <v>155</v>
      </c>
      <c r="T6" s="3" t="n">
        <v>2018</v>
      </c>
      <c r="U6" s="3" t="n">
        <v>186</v>
      </c>
      <c r="V6" s="30" t="n">
        <v>0.560906515580737</v>
      </c>
      <c r="W6" s="31" t="n">
        <v>0.515625</v>
      </c>
      <c r="X6" s="31" t="n">
        <v>0.866640594446617</v>
      </c>
      <c r="Y6" s="31" t="n">
        <v>0.537313432835821</v>
      </c>
    </row>
    <row r="7" customFormat="false" ht="13.8" hidden="false" customHeight="false" outlineLevel="0" collapsed="false">
      <c r="A7" s="1" t="s">
        <v>64</v>
      </c>
      <c r="B7" s="1" t="n">
        <v>210</v>
      </c>
      <c r="C7" s="3" t="n">
        <v>127766.597142857</v>
      </c>
      <c r="D7" s="3" t="n">
        <v>131836.530612245</v>
      </c>
      <c r="E7" s="3" t="n">
        <v>185100</v>
      </c>
      <c r="F7" s="3" t="n">
        <v>48.318</v>
      </c>
      <c r="G7" s="3" t="n">
        <v>49.8571428571429</v>
      </c>
      <c r="H7" s="3" t="n">
        <v>70</v>
      </c>
      <c r="I7" s="25" t="n">
        <v>65811.6439285714</v>
      </c>
      <c r="J7" s="25" t="n">
        <v>113704.285714286</v>
      </c>
      <c r="K7" s="26" t="n">
        <v>61954.9532142857</v>
      </c>
      <c r="L7" s="26" t="n">
        <v>100482.857142857</v>
      </c>
      <c r="M7" s="27" t="n">
        <v>65099.0089285714</v>
      </c>
      <c r="N7" s="27" t="n">
        <v>108415.714285714</v>
      </c>
      <c r="O7" s="28" t="n">
        <f aca="false">+I7/(I7+M7)</f>
        <v>0.502721837315935</v>
      </c>
      <c r="P7" s="28" t="n">
        <f aca="false">+M7/(M7+I7)</f>
        <v>0.497278162684065</v>
      </c>
      <c r="Q7" s="29" t="n">
        <f aca="false">K7/M7</f>
        <v>0.951703478040112</v>
      </c>
      <c r="R7" s="3" t="n">
        <v>174</v>
      </c>
      <c r="S7" s="3" t="n">
        <v>164</v>
      </c>
      <c r="T7" s="3" t="n">
        <v>2044</v>
      </c>
      <c r="U7" s="3" t="n">
        <v>175</v>
      </c>
      <c r="V7" s="30" t="n">
        <v>0.514792899408284</v>
      </c>
      <c r="W7" s="31" t="n">
        <v>0.498567335243553</v>
      </c>
      <c r="X7" s="31" t="n">
        <v>0.867422761048103</v>
      </c>
      <c r="Y7" s="31" t="n">
        <v>0.506550218340611</v>
      </c>
    </row>
    <row r="8" customFormat="false" ht="13.8" hidden="false" customHeight="false" outlineLevel="0" collapsed="false">
      <c r="A8" s="1" t="s">
        <v>59</v>
      </c>
      <c r="B8" s="1" t="n">
        <v>3853</v>
      </c>
      <c r="C8" s="3" t="n">
        <v>987757.35581044</v>
      </c>
      <c r="D8" s="3" t="n">
        <v>949525.577708006</v>
      </c>
      <c r="E8" s="3" t="n">
        <v>1560253.2967033</v>
      </c>
      <c r="F8" s="3" t="n">
        <v>31.65375</v>
      </c>
      <c r="G8" s="3" t="n">
        <v>30.4285714285714</v>
      </c>
      <c r="H8" s="3" t="n">
        <v>50</v>
      </c>
      <c r="I8" s="25" t="n">
        <v>440638.934788462</v>
      </c>
      <c r="J8" s="25" t="n">
        <v>873741.846153846</v>
      </c>
      <c r="K8" s="26" t="n">
        <v>547118.421021978</v>
      </c>
      <c r="L8" s="26" t="n">
        <v>967357.043956044</v>
      </c>
      <c r="M8" s="27" t="n">
        <v>495037.165978022</v>
      </c>
      <c r="N8" s="27" t="n">
        <v>936151.978021978</v>
      </c>
      <c r="O8" s="28" t="n">
        <f aca="false">+I8/(I8+M8)</f>
        <v>0.470931056620449</v>
      </c>
      <c r="P8" s="28" t="n">
        <f aca="false">+M8/(M8+I8)</f>
        <v>0.529068943379551</v>
      </c>
      <c r="Q8" s="29" t="n">
        <f aca="false">K8/M8</f>
        <v>1.10520675743823</v>
      </c>
      <c r="R8" s="3" t="n">
        <v>100</v>
      </c>
      <c r="S8" s="3" t="n">
        <v>122</v>
      </c>
      <c r="T8" s="3" t="n">
        <v>2222</v>
      </c>
      <c r="U8" s="3" t="n">
        <v>113</v>
      </c>
      <c r="V8" s="30" t="n">
        <v>0.450450450450451</v>
      </c>
      <c r="W8" s="31" t="n">
        <v>0.469483568075117</v>
      </c>
      <c r="X8" s="31" t="n">
        <v>0.908095424325381</v>
      </c>
      <c r="Y8" s="31" t="n">
        <v>0.459770114942529</v>
      </c>
    </row>
    <row r="9" customFormat="false" ht="13.8" hidden="false" customHeight="false" outlineLevel="0" collapsed="false">
      <c r="A9" s="1" t="s">
        <v>48</v>
      </c>
      <c r="B9" s="1" t="n">
        <v>1187</v>
      </c>
      <c r="C9" s="3" t="n">
        <v>333000.98</v>
      </c>
      <c r="D9" s="3" t="n">
        <v>79698.5714285714</v>
      </c>
      <c r="E9" s="3" t="n">
        <v>569760</v>
      </c>
      <c r="F9" s="3" t="n">
        <v>28.054</v>
      </c>
      <c r="G9" s="3" t="n">
        <v>6.71428571428571</v>
      </c>
      <c r="H9" s="3" t="n">
        <v>48</v>
      </c>
      <c r="I9" s="25" t="n">
        <v>49898.5125</v>
      </c>
      <c r="J9" s="25" t="n">
        <v>142440</v>
      </c>
      <c r="K9" s="26" t="n">
        <v>283102.4675</v>
      </c>
      <c r="L9" s="26" t="n">
        <v>486670</v>
      </c>
      <c r="M9" s="27" t="n">
        <v>22122.7125</v>
      </c>
      <c r="N9" s="27" t="n">
        <v>83090</v>
      </c>
      <c r="O9" s="28" t="n">
        <f aca="false">+I9/(I9+M9)</f>
        <v>0.69283065512979</v>
      </c>
      <c r="P9" s="28" t="n">
        <f aca="false">+M9/(M9+I9)</f>
        <v>0.30716934487021</v>
      </c>
      <c r="Q9" s="29" t="n">
        <f aca="false">K9/M9</f>
        <v>12.7969148222669</v>
      </c>
      <c r="R9" s="3" t="n">
        <v>34</v>
      </c>
      <c r="S9" s="3" t="n">
        <v>167</v>
      </c>
      <c r="T9" s="3" t="n">
        <v>2343</v>
      </c>
      <c r="U9" s="3" t="n">
        <v>13</v>
      </c>
      <c r="V9" s="30" t="n">
        <v>0.169154228855721</v>
      </c>
      <c r="W9" s="31" t="n">
        <v>0.723404255319149</v>
      </c>
      <c r="X9" s="31" t="n">
        <v>0.92960500586625</v>
      </c>
      <c r="Y9" s="31" t="n">
        <v>0.274193548387097</v>
      </c>
    </row>
    <row r="10" customFormat="false" ht="13.8" hidden="false" customHeight="false" outlineLevel="0" collapsed="false">
      <c r="A10" s="1" t="s">
        <v>61</v>
      </c>
      <c r="B10" s="1" t="n">
        <v>2827</v>
      </c>
      <c r="C10" s="3" t="n">
        <v>1205510.23960714</v>
      </c>
      <c r="D10" s="3" t="n">
        <v>1218148.53061225</v>
      </c>
      <c r="E10" s="3" t="n">
        <v>1800152.82857143</v>
      </c>
      <c r="F10" s="3" t="n">
        <v>38.17125</v>
      </c>
      <c r="G10" s="3" t="n">
        <v>38.5714285714286</v>
      </c>
      <c r="H10" s="3" t="n">
        <v>57</v>
      </c>
      <c r="I10" s="25" t="n">
        <v>313131.847285714</v>
      </c>
      <c r="J10" s="25" t="n">
        <v>663214.2</v>
      </c>
      <c r="K10" s="26" t="n">
        <v>892378.392321429</v>
      </c>
      <c r="L10" s="26" t="n">
        <v>1421489.10199999</v>
      </c>
      <c r="M10" s="27" t="n">
        <v>890499.285421429</v>
      </c>
      <c r="N10" s="27" t="n">
        <v>1579081.42857143</v>
      </c>
      <c r="O10" s="28" t="n">
        <f aca="false">+I10/(I10+M10)</f>
        <v>0.260155988638674</v>
      </c>
      <c r="P10" s="28" t="n">
        <f aca="false">+M10/(M10+I10)</f>
        <v>0.739844011361326</v>
      </c>
      <c r="Q10" s="29" t="n">
        <f aca="false">K10/M10</f>
        <v>1.00211017227163</v>
      </c>
      <c r="R10" s="3" t="n">
        <v>69</v>
      </c>
      <c r="S10" s="3" t="n">
        <v>199</v>
      </c>
      <c r="T10" s="3" t="n">
        <v>2095</v>
      </c>
      <c r="U10" s="3" t="n">
        <v>201</v>
      </c>
      <c r="V10" s="30" t="n">
        <v>0.257462686567164</v>
      </c>
      <c r="W10" s="31" t="n">
        <v>0.255555555555556</v>
      </c>
      <c r="X10" s="31" t="n">
        <v>0.84399375975039</v>
      </c>
      <c r="Y10" s="31" t="n">
        <v>0.256505576208178</v>
      </c>
    </row>
    <row r="11" customFormat="false" ht="13.8" hidden="false" customHeight="false" outlineLevel="0" collapsed="false">
      <c r="A11" s="1" t="s">
        <v>54</v>
      </c>
      <c r="B11" s="1" t="n">
        <v>14424</v>
      </c>
      <c r="C11" s="3" t="n">
        <v>4267619.12172245</v>
      </c>
      <c r="D11" s="3" t="n">
        <v>1346839.94868805</v>
      </c>
      <c r="E11" s="3" t="n">
        <v>6989634.90612245</v>
      </c>
      <c r="F11" s="3" t="n">
        <v>26.25425</v>
      </c>
      <c r="G11" s="3" t="n">
        <v>8.28571428571429</v>
      </c>
      <c r="H11" s="3" t="n">
        <v>43</v>
      </c>
      <c r="I11" s="25" t="n">
        <v>597654.421885714</v>
      </c>
      <c r="J11" s="25" t="n">
        <v>1788046.13877551</v>
      </c>
      <c r="K11" s="26" t="n">
        <v>3669964.69983673</v>
      </c>
      <c r="L11" s="26" t="n">
        <v>6176886.66122449</v>
      </c>
      <c r="M11" s="27" t="n">
        <v>642558.762416327</v>
      </c>
      <c r="N11" s="27" t="n">
        <v>1788046.13877551</v>
      </c>
      <c r="O11" s="28" t="n">
        <f aca="false">+I11/(I11+M11)</f>
        <v>0.481896523477178</v>
      </c>
      <c r="P11" s="28" t="n">
        <f aca="false">+M11/(M11+I11)</f>
        <v>0.518103476522822</v>
      </c>
      <c r="Q11" s="29" t="n">
        <f aca="false">K11/M11</f>
        <v>5.71148494814064</v>
      </c>
      <c r="R11" s="3" t="n">
        <v>28</v>
      </c>
      <c r="S11" s="3" t="n">
        <v>158</v>
      </c>
      <c r="T11" s="3" t="n">
        <v>2341</v>
      </c>
      <c r="U11" s="3" t="n">
        <v>30</v>
      </c>
      <c r="V11" s="30" t="n">
        <v>0.150537634408602</v>
      </c>
      <c r="W11" s="31" t="n">
        <v>0.482758620689655</v>
      </c>
      <c r="X11" s="31" t="n">
        <v>0.926476339460305</v>
      </c>
      <c r="Y11" s="31" t="n">
        <v>0.229508196721312</v>
      </c>
    </row>
    <row r="12" customFormat="false" ht="13.8" hidden="false" customHeight="false" outlineLevel="0" collapsed="false">
      <c r="A12" s="1" t="s">
        <v>51</v>
      </c>
      <c r="B12" s="1" t="n">
        <v>2109</v>
      </c>
      <c r="C12" s="3" t="n">
        <v>1042988.59594286</v>
      </c>
      <c r="D12" s="3" t="n">
        <v>175740.817959184</v>
      </c>
      <c r="E12" s="3" t="n">
        <v>1926517.26857143</v>
      </c>
      <c r="F12" s="3" t="n">
        <v>44.935</v>
      </c>
      <c r="G12" s="3" t="n">
        <v>7.57142857142857</v>
      </c>
      <c r="H12" s="3" t="n">
        <v>83</v>
      </c>
      <c r="I12" s="25" t="n">
        <v>40758.6063085714</v>
      </c>
      <c r="J12" s="25" t="n">
        <v>208899.462857143</v>
      </c>
      <c r="K12" s="26" t="n">
        <v>1002229.98963429</v>
      </c>
      <c r="L12" s="26" t="n">
        <v>1856884.11428571</v>
      </c>
      <c r="M12" s="27" t="n">
        <v>124683.965511429</v>
      </c>
      <c r="N12" s="27" t="n">
        <v>371376.822857143</v>
      </c>
      <c r="O12" s="28" t="n">
        <f aca="false">+I12/(I12+M12)</f>
        <v>0.246361053628423</v>
      </c>
      <c r="P12" s="28" t="n">
        <f aca="false">+M12/(M12+I12)</f>
        <v>0.753638946371577</v>
      </c>
      <c r="Q12" s="29" t="n">
        <f aca="false">K12/M12</f>
        <v>8.03816260995021</v>
      </c>
      <c r="R12" s="3" t="n">
        <v>12</v>
      </c>
      <c r="S12" s="3" t="n">
        <v>300</v>
      </c>
      <c r="T12" s="3" t="n">
        <v>2198</v>
      </c>
      <c r="U12" s="3" t="n">
        <v>41</v>
      </c>
      <c r="V12" s="30" t="n">
        <v>0.0384615384615385</v>
      </c>
      <c r="W12" s="31" t="n">
        <v>0.226415094339623</v>
      </c>
      <c r="X12" s="31" t="n">
        <v>0.866326930615445</v>
      </c>
      <c r="Y12" s="31" t="n">
        <v>0.0657534246575343</v>
      </c>
    </row>
    <row r="13" customFormat="false" ht="13.8" hidden="false" customHeight="false" outlineLevel="0" collapsed="false">
      <c r="A13" s="1" t="s">
        <v>72</v>
      </c>
      <c r="C13" s="3" t="n">
        <v>12965248.3486805</v>
      </c>
      <c r="D13" s="3" t="n">
        <v>9226247.57972939</v>
      </c>
      <c r="E13" s="3" t="n">
        <v>20081835.9883019</v>
      </c>
      <c r="F13" s="3" t="n">
        <v>511.949</v>
      </c>
      <c r="G13" s="3" t="n">
        <v>437.285714285714</v>
      </c>
      <c r="H13" s="3" t="n">
        <v>749.01</v>
      </c>
      <c r="I13" s="25" t="n">
        <v>4448987.46532965</v>
      </c>
      <c r="J13" s="25" t="n">
        <v>8492127.50588174</v>
      </c>
      <c r="K13" s="26" t="n">
        <v>8516260.88335086</v>
      </c>
      <c r="L13" s="26" t="n">
        <v>14494628.6414662</v>
      </c>
      <c r="M13" s="27" t="n">
        <v>4618488.20045578</v>
      </c>
      <c r="N13" s="27" t="n">
        <v>8778865.93489273</v>
      </c>
      <c r="O13" s="28" t="n">
        <f aca="false">+I13/(I13+M13)</f>
        <v>0.490653366969282</v>
      </c>
      <c r="P13" s="28" t="n">
        <f aca="false">+M13/(M13+I13)</f>
        <v>0.509346633030718</v>
      </c>
      <c r="Q13" s="29" t="n">
        <f aca="false">K13/M13</f>
        <v>1.84394990605593</v>
      </c>
      <c r="R13" s="3" t="n">
        <v>1758</v>
      </c>
      <c r="S13" s="3" t="n">
        <v>1836</v>
      </c>
      <c r="T13" s="3" t="n">
        <v>20685</v>
      </c>
      <c r="U13" s="3" t="n">
        <v>1303</v>
      </c>
      <c r="V13" s="30" t="n">
        <v>0.489148580968281</v>
      </c>
      <c r="W13" s="31" t="n">
        <v>0.574322116955243</v>
      </c>
      <c r="X13" s="31" t="n">
        <v>0.877296536627316</v>
      </c>
      <c r="Y13" s="31" t="n">
        <v>0.52832456799399</v>
      </c>
    </row>
    <row r="14" customFormat="false" ht="13.8" hidden="false" customHeight="true" outlineLevel="0" collapsed="false">
      <c r="B14" s="1" t="n">
        <f aca="false">+SUM(B3:B12)</f>
        <v>31472</v>
      </c>
    </row>
    <row r="15" customFormat="false" ht="13.8" hidden="false" customHeight="true" outlineLevel="0" collapsed="false">
      <c r="B15" s="1" t="n">
        <v>658</v>
      </c>
      <c r="D15" s="0"/>
      <c r="E15" s="0"/>
    </row>
    <row r="16" customFormat="false" ht="13.8" hidden="false" customHeight="true" outlineLevel="0" collapsed="false">
      <c r="C16" s="0"/>
    </row>
    <row r="17" customFormat="false" ht="13.8" hidden="false" customHeight="true" outlineLevel="0" collapsed="false">
      <c r="C17" s="0"/>
      <c r="I17" s="0"/>
    </row>
    <row r="18" customFormat="false" ht="27.6" hidden="false" customHeight="false" outlineLevel="0" collapsed="false">
      <c r="A18" s="4"/>
      <c r="B18" s="4"/>
      <c r="C18" s="5" t="s">
        <v>73</v>
      </c>
      <c r="D18" s="6" t="s">
        <v>74</v>
      </c>
      <c r="F18" s="5" t="s">
        <v>73</v>
      </c>
      <c r="G18" s="6" t="s">
        <v>74</v>
      </c>
      <c r="H18" s="7"/>
      <c r="I18" s="8" t="s">
        <v>75</v>
      </c>
      <c r="J18" s="8" t="s">
        <v>75</v>
      </c>
      <c r="K18" s="9" t="s">
        <v>76</v>
      </c>
      <c r="L18" s="9" t="s">
        <v>76</v>
      </c>
      <c r="M18" s="10" t="s">
        <v>77</v>
      </c>
      <c r="N18" s="10" t="s">
        <v>77</v>
      </c>
      <c r="O18" s="11"/>
      <c r="P18" s="11"/>
      <c r="Q18" s="12"/>
      <c r="R18" s="7"/>
      <c r="S18" s="7"/>
      <c r="T18" s="7"/>
      <c r="U18" s="7"/>
      <c r="V18" s="7"/>
      <c r="W18" s="4"/>
      <c r="X18" s="4"/>
      <c r="Y18" s="4"/>
    </row>
    <row r="19" customFormat="false" ht="37.6" hidden="false" customHeight="false" outlineLevel="0" collapsed="false">
      <c r="A19" s="14" t="s">
        <v>1</v>
      </c>
      <c r="B19" s="15" t="s">
        <v>78</v>
      </c>
      <c r="C19" s="16" t="s">
        <v>79</v>
      </c>
      <c r="D19" s="16" t="s">
        <v>80</v>
      </c>
      <c r="E19" s="16" t="s">
        <v>81</v>
      </c>
      <c r="F19" s="16" t="s">
        <v>82</v>
      </c>
      <c r="G19" s="16" t="s">
        <v>83</v>
      </c>
      <c r="H19" s="16" t="s">
        <v>84</v>
      </c>
      <c r="I19" s="17" t="s">
        <v>85</v>
      </c>
      <c r="J19" s="17" t="s">
        <v>86</v>
      </c>
      <c r="K19" s="18" t="s">
        <v>87</v>
      </c>
      <c r="L19" s="19" t="s">
        <v>88</v>
      </c>
      <c r="M19" s="20" t="s">
        <v>89</v>
      </c>
      <c r="N19" s="20" t="s">
        <v>90</v>
      </c>
      <c r="O19" s="21" t="s">
        <v>91</v>
      </c>
      <c r="P19" s="21" t="s">
        <v>92</v>
      </c>
      <c r="Q19" s="22" t="s">
        <v>93</v>
      </c>
      <c r="R19" s="16" t="s">
        <v>94</v>
      </c>
      <c r="S19" s="16" t="s">
        <v>95</v>
      </c>
      <c r="T19" s="16" t="s">
        <v>96</v>
      </c>
      <c r="U19" s="16" t="s">
        <v>97</v>
      </c>
      <c r="V19" s="16" t="s">
        <v>98</v>
      </c>
      <c r="W19" s="14" t="s">
        <v>99</v>
      </c>
      <c r="X19" s="14" t="s">
        <v>100</v>
      </c>
      <c r="Y19" s="14" t="s">
        <v>101</v>
      </c>
    </row>
    <row r="20" customFormat="false" ht="13.8" hidden="false" customHeight="true" outlineLevel="0" collapsed="false">
      <c r="A20" s="1" t="s">
        <v>69</v>
      </c>
      <c r="B20" s="32" t="n">
        <f aca="false">5*658</f>
        <v>3290</v>
      </c>
      <c r="C20" s="3" t="n">
        <f aca="false">C3*5</f>
        <v>424364.845714286</v>
      </c>
      <c r="D20" s="3" t="n">
        <f aca="false">D3*5</f>
        <v>410566.530612245</v>
      </c>
      <c r="E20" s="3" t="n">
        <f aca="false">E3*5</f>
        <v>572525.714285715</v>
      </c>
      <c r="F20" s="3" t="n">
        <v>74.86275</v>
      </c>
      <c r="G20" s="3" t="n">
        <v>72.4285714285714</v>
      </c>
      <c r="H20" s="3" t="n">
        <v>101</v>
      </c>
      <c r="I20" s="25" t="n">
        <f aca="false">I3*5</f>
        <v>303132.525714286</v>
      </c>
      <c r="J20" s="25" t="n">
        <f aca="false">J3*5</f>
        <v>430868.114285713</v>
      </c>
      <c r="K20" s="26" t="n">
        <f aca="false">K3*5</f>
        <v>121232.32</v>
      </c>
      <c r="L20" s="26" t="n">
        <f aca="false">L3*5</f>
        <v>181394.285714286</v>
      </c>
      <c r="M20" s="27" t="n">
        <f aca="false">M3*5</f>
        <v>106744.868571429</v>
      </c>
      <c r="N20" s="27" t="n">
        <f aca="false">N3*5</f>
        <v>181394.285714286</v>
      </c>
      <c r="O20" s="28" t="n">
        <f aca="false">+I20/(I20+M20)</f>
        <v>0.73956878310537</v>
      </c>
      <c r="P20" s="28" t="n">
        <f aca="false">+M20/(M20+I20)</f>
        <v>0.26043121689463</v>
      </c>
      <c r="Q20" s="29" t="n">
        <f aca="false">K20/M20</f>
        <v>1.13572035473422</v>
      </c>
      <c r="R20" s="3" t="n">
        <v>375</v>
      </c>
      <c r="S20" s="3" t="n">
        <v>150</v>
      </c>
      <c r="T20" s="3" t="n">
        <v>1904</v>
      </c>
      <c r="U20" s="3" t="n">
        <v>132</v>
      </c>
      <c r="V20" s="30" t="n">
        <v>0.714285714285714</v>
      </c>
      <c r="W20" s="31" t="n">
        <v>0.739644970414201</v>
      </c>
      <c r="X20" s="31" t="n">
        <v>0.88988676298321</v>
      </c>
      <c r="Y20" s="31" t="n">
        <v>0.726744186046512</v>
      </c>
    </row>
    <row r="21" customFormat="false" ht="13.8" hidden="false" customHeight="true" outlineLevel="0" collapsed="false">
      <c r="A21" s="1" t="s">
        <v>71</v>
      </c>
      <c r="B21" s="32" t="n">
        <f aca="false">5*658</f>
        <v>3290</v>
      </c>
      <c r="C21" s="3" t="n">
        <f aca="false">C4*5</f>
        <v>4786279.85852381</v>
      </c>
      <c r="D21" s="3" t="n">
        <f aca="false">D4*5</f>
        <v>4658959.23809524</v>
      </c>
      <c r="E21" s="3" t="n">
        <f aca="false">E4*5</f>
        <v>6406068.95238095</v>
      </c>
      <c r="F21" s="3" t="n">
        <v>82.18625</v>
      </c>
      <c r="G21" s="3" t="n">
        <v>80</v>
      </c>
      <c r="H21" s="3" t="n">
        <v>110</v>
      </c>
      <c r="I21" s="25" t="n">
        <f aca="false">I4*5</f>
        <v>3198288.16146667</v>
      </c>
      <c r="J21" s="25" t="n">
        <f aca="false">J4*5</f>
        <v>4600722.24761905</v>
      </c>
      <c r="K21" s="26" t="n">
        <f aca="false">K4*5</f>
        <v>1587991.69705715</v>
      </c>
      <c r="L21" s="26" t="n">
        <f aca="false">L4*5</f>
        <v>2445953.6</v>
      </c>
      <c r="M21" s="27" t="n">
        <f aca="false">M4*5</f>
        <v>1428698.96885715</v>
      </c>
      <c r="N21" s="27" t="n">
        <f aca="false">N4*5</f>
        <v>2329479.61904762</v>
      </c>
      <c r="O21" s="28" t="n">
        <f aca="false">+I21/(I21+M21)</f>
        <v>0.691224780053114</v>
      </c>
      <c r="P21" s="28" t="n">
        <f aca="false">+M21/(M21+I21)</f>
        <v>0.308775219946886</v>
      </c>
      <c r="Q21" s="29" t="n">
        <f aca="false">K21/M21</f>
        <v>1.11149495567105</v>
      </c>
      <c r="R21" s="3" t="n">
        <v>386</v>
      </c>
      <c r="S21" s="3" t="n">
        <v>191</v>
      </c>
      <c r="T21" s="3" t="n">
        <v>1813</v>
      </c>
      <c r="U21" s="3" t="n">
        <v>174</v>
      </c>
      <c r="V21" s="30" t="n">
        <v>0.668977469670711</v>
      </c>
      <c r="W21" s="31" t="n">
        <v>0.689285714285714</v>
      </c>
      <c r="X21" s="31" t="n">
        <v>0.857644305772231</v>
      </c>
      <c r="Y21" s="31" t="n">
        <v>0.678979771328056</v>
      </c>
    </row>
    <row r="22" customFormat="false" ht="13.8" hidden="false" customHeight="true" outlineLevel="0" collapsed="false">
      <c r="A22" s="1" t="s">
        <v>67</v>
      </c>
      <c r="B22" s="32" t="n">
        <f aca="false">6*658</f>
        <v>3948</v>
      </c>
      <c r="C22" s="3" t="n">
        <f aca="false">6*C5</f>
        <v>1225923.70564286</v>
      </c>
      <c r="D22" s="3" t="n">
        <f aca="false">6*D5</f>
        <v>1243428.97959184</v>
      </c>
      <c r="E22" s="3" t="n">
        <f aca="false">6*E5</f>
        <v>1614592.53</v>
      </c>
      <c r="F22" s="3" t="n">
        <v>87.3245</v>
      </c>
      <c r="G22" s="3" t="n">
        <v>88.5714285714286</v>
      </c>
      <c r="H22" s="3" t="n">
        <v>115.01</v>
      </c>
      <c r="I22" s="25" t="n">
        <f aca="false">I5*6</f>
        <v>764797.567178574</v>
      </c>
      <c r="J22" s="25" t="n">
        <f aca="false">J5*6</f>
        <v>1080981</v>
      </c>
      <c r="K22" s="26" t="n">
        <f aca="false">K5*6</f>
        <v>461126.138464286</v>
      </c>
      <c r="L22" s="26" t="n">
        <f aca="false">L5*6</f>
        <v>701935.714285716</v>
      </c>
      <c r="M22" s="27" t="n">
        <f aca="false">M5*6</f>
        <v>470900.593285714</v>
      </c>
      <c r="N22" s="27" t="n">
        <f aca="false">N5*6</f>
        <v>715974.428571426</v>
      </c>
      <c r="O22" s="28" t="n">
        <f aca="false">+I22/(I22+M22)</f>
        <v>0.618919402527246</v>
      </c>
      <c r="P22" s="28" t="n">
        <f aca="false">+M22/(M22+I22)</f>
        <v>0.381080597472754</v>
      </c>
      <c r="Q22" s="29" t="n">
        <f aca="false">K22/M22</f>
        <v>0.979243061145396</v>
      </c>
      <c r="R22" s="3" t="n">
        <v>382</v>
      </c>
      <c r="S22" s="3" t="n">
        <v>230</v>
      </c>
      <c r="T22" s="3" t="n">
        <v>1707</v>
      </c>
      <c r="U22" s="3" t="n">
        <v>238</v>
      </c>
      <c r="V22" s="30" t="n">
        <v>0.624183006535948</v>
      </c>
      <c r="W22" s="31" t="n">
        <v>0.616129032258065</v>
      </c>
      <c r="X22" s="31" t="n">
        <v>0.816973015252249</v>
      </c>
      <c r="Y22" s="31" t="n">
        <v>0.62012987012987</v>
      </c>
    </row>
    <row r="23" customFormat="false" ht="13.8" hidden="false" customHeight="true" outlineLevel="0" collapsed="false">
      <c r="A23" s="1" t="s">
        <v>57</v>
      </c>
      <c r="B23" s="3" t="n">
        <v>5236</v>
      </c>
      <c r="C23" s="3" t="n">
        <v>3754155.9</v>
      </c>
      <c r="D23" s="3" t="n">
        <v>4103314.28571429</v>
      </c>
      <c r="E23" s="3" t="n">
        <v>5385600</v>
      </c>
      <c r="F23" s="3" t="n">
        <v>50.18925</v>
      </c>
      <c r="G23" s="3" t="n">
        <v>54.8571428571429</v>
      </c>
      <c r="H23" s="3" t="n">
        <v>72</v>
      </c>
      <c r="I23" s="25" t="n">
        <v>2113343.1</v>
      </c>
      <c r="J23" s="25" t="n">
        <v>3515600</v>
      </c>
      <c r="K23" s="26" t="n">
        <v>1640812.8</v>
      </c>
      <c r="L23" s="26" t="n">
        <v>2842400</v>
      </c>
      <c r="M23" s="27" t="n">
        <v>1992915.1</v>
      </c>
      <c r="N23" s="27" t="n">
        <v>3291200</v>
      </c>
      <c r="O23" s="28" t="n">
        <f aca="false">+I23/(I23+M23)</f>
        <v>0.514663958540162</v>
      </c>
      <c r="P23" s="28" t="n">
        <f aca="false">+M23/(M23+I23)</f>
        <v>0.485336041459838</v>
      </c>
      <c r="Q23" s="29" t="n">
        <f aca="false">K23/M23</f>
        <v>0.823322980492245</v>
      </c>
      <c r="R23" s="3" t="n">
        <v>198</v>
      </c>
      <c r="S23" s="3" t="n">
        <v>155</v>
      </c>
      <c r="T23" s="3" t="n">
        <v>2018</v>
      </c>
      <c r="U23" s="3" t="n">
        <v>186</v>
      </c>
      <c r="V23" s="30" t="n">
        <v>0.560906515580737</v>
      </c>
      <c r="W23" s="31" t="n">
        <v>0.515625</v>
      </c>
      <c r="X23" s="31" t="n">
        <v>0.866640594446617</v>
      </c>
      <c r="Y23" s="31" t="n">
        <v>0.537313432835821</v>
      </c>
    </row>
    <row r="24" customFormat="false" ht="13.8" hidden="false" customHeight="true" outlineLevel="0" collapsed="false">
      <c r="A24" s="1" t="s">
        <v>64</v>
      </c>
      <c r="B24" s="32" t="n">
        <f aca="false">7*658</f>
        <v>4606</v>
      </c>
      <c r="C24" s="3" t="n">
        <f aca="false">C7*7</f>
        <v>894366.179999999</v>
      </c>
      <c r="D24" s="3" t="n">
        <f aca="false">D7*7</f>
        <v>922855.714285715</v>
      </c>
      <c r="E24" s="3" t="n">
        <f aca="false">E7*7</f>
        <v>1295700</v>
      </c>
      <c r="F24" s="3" t="n">
        <v>48.318</v>
      </c>
      <c r="G24" s="3" t="n">
        <v>49.8571428571429</v>
      </c>
      <c r="H24" s="3" t="n">
        <v>70</v>
      </c>
      <c r="I24" s="25" t="n">
        <f aca="false">I7*7</f>
        <v>460681.5075</v>
      </c>
      <c r="J24" s="25" t="n">
        <f aca="false">J7*7</f>
        <v>795930.000000002</v>
      </c>
      <c r="K24" s="26" t="n">
        <f aca="false">K7*7</f>
        <v>433684.6725</v>
      </c>
      <c r="L24" s="26" t="n">
        <f aca="false">L7*7</f>
        <v>703379.999999999</v>
      </c>
      <c r="M24" s="27" t="n">
        <f aca="false">M7*7</f>
        <v>455693.0625</v>
      </c>
      <c r="N24" s="27" t="n">
        <f aca="false">N7*7</f>
        <v>758909.999999998</v>
      </c>
      <c r="O24" s="28" t="n">
        <f aca="false">+I24/(I24+M24)</f>
        <v>0.502721837315935</v>
      </c>
      <c r="P24" s="28" t="n">
        <f aca="false">+M24/(M24+I24)</f>
        <v>0.497278162684065</v>
      </c>
      <c r="Q24" s="29" t="n">
        <f aca="false">K24/M24</f>
        <v>0.951703478040112</v>
      </c>
      <c r="R24" s="3" t="n">
        <v>174</v>
      </c>
      <c r="S24" s="3" t="n">
        <v>164</v>
      </c>
      <c r="T24" s="3" t="n">
        <v>2044</v>
      </c>
      <c r="U24" s="3" t="n">
        <v>175</v>
      </c>
      <c r="V24" s="30" t="n">
        <v>0.514792899408284</v>
      </c>
      <c r="W24" s="31" t="n">
        <v>0.498567335243553</v>
      </c>
      <c r="X24" s="31" t="n">
        <v>0.867422761048103</v>
      </c>
      <c r="Y24" s="31" t="n">
        <v>0.506550218340611</v>
      </c>
    </row>
    <row r="25" customFormat="false" ht="13.8" hidden="false" customHeight="true" outlineLevel="0" collapsed="false">
      <c r="A25" s="1" t="s">
        <v>59</v>
      </c>
      <c r="B25" s="3" t="n">
        <v>3853</v>
      </c>
      <c r="C25" s="3" t="n">
        <v>987757.35581044</v>
      </c>
      <c r="D25" s="3" t="n">
        <v>949525.577708006</v>
      </c>
      <c r="E25" s="3" t="n">
        <v>1560253.2967033</v>
      </c>
      <c r="F25" s="3" t="n">
        <v>31.65375</v>
      </c>
      <c r="G25" s="3" t="n">
        <v>30.4285714285714</v>
      </c>
      <c r="H25" s="3" t="n">
        <v>50</v>
      </c>
      <c r="I25" s="25" t="n">
        <v>440638.934788462</v>
      </c>
      <c r="J25" s="25" t="n">
        <v>873741.846153846</v>
      </c>
      <c r="K25" s="26" t="n">
        <v>547118.421021978</v>
      </c>
      <c r="L25" s="26" t="n">
        <v>967357.043956044</v>
      </c>
      <c r="M25" s="27" t="n">
        <v>495037.165978022</v>
      </c>
      <c r="N25" s="27" t="n">
        <v>936151.978021978</v>
      </c>
      <c r="O25" s="28" t="n">
        <f aca="false">+I25/(I25+M25)</f>
        <v>0.470931056620449</v>
      </c>
      <c r="P25" s="28" t="n">
        <f aca="false">+M25/(M25+I25)</f>
        <v>0.529068943379551</v>
      </c>
      <c r="Q25" s="29" t="n">
        <f aca="false">K25/M25</f>
        <v>1.10520675743823</v>
      </c>
      <c r="R25" s="3" t="n">
        <v>100</v>
      </c>
      <c r="S25" s="3" t="n">
        <v>122</v>
      </c>
      <c r="T25" s="3" t="n">
        <v>2222</v>
      </c>
      <c r="U25" s="3" t="n">
        <v>113</v>
      </c>
      <c r="V25" s="30" t="n">
        <v>0.450450450450451</v>
      </c>
      <c r="W25" s="31" t="n">
        <v>0.469483568075117</v>
      </c>
      <c r="X25" s="31" t="n">
        <v>0.908095424325381</v>
      </c>
      <c r="Y25" s="31" t="n">
        <v>0.459770114942529</v>
      </c>
    </row>
    <row r="26" customFormat="false" ht="13.8" hidden="false" customHeight="true" outlineLevel="0" collapsed="false">
      <c r="A26" s="1" t="s">
        <v>48</v>
      </c>
      <c r="B26" s="3" t="n">
        <f aca="false">6*658</f>
        <v>3948</v>
      </c>
      <c r="C26" s="3" t="n">
        <f aca="false">4*C9</f>
        <v>1332003.92</v>
      </c>
      <c r="D26" s="3" t="n">
        <f aca="false">4*D9</f>
        <v>318794.285714286</v>
      </c>
      <c r="E26" s="3" t="n">
        <f aca="false">4*E9</f>
        <v>2279040</v>
      </c>
      <c r="F26" s="3" t="n">
        <v>28.054</v>
      </c>
      <c r="G26" s="3" t="n">
        <v>6.71428571428571</v>
      </c>
      <c r="H26" s="3" t="n">
        <v>48</v>
      </c>
      <c r="I26" s="25" t="n">
        <f aca="false">I9*4</f>
        <v>199594.05</v>
      </c>
      <c r="J26" s="25" t="n">
        <f aca="false">J9*4</f>
        <v>569760</v>
      </c>
      <c r="K26" s="26" t="n">
        <f aca="false">K9*4</f>
        <v>1132409.87</v>
      </c>
      <c r="L26" s="26" t="n">
        <f aca="false">L9*4</f>
        <v>1946680</v>
      </c>
      <c r="M26" s="27" t="n">
        <f aca="false">M9*4</f>
        <v>88490.85</v>
      </c>
      <c r="N26" s="27" t="n">
        <f aca="false">N9*4</f>
        <v>332360</v>
      </c>
      <c r="O26" s="28" t="n">
        <f aca="false">+I26/(I26+M26)</f>
        <v>0.69283065512979</v>
      </c>
      <c r="P26" s="28" t="n">
        <f aca="false">+M26/(M26+I26)</f>
        <v>0.30716934487021</v>
      </c>
      <c r="Q26" s="29" t="n">
        <f aca="false">K26/M26</f>
        <v>12.7969148222669</v>
      </c>
      <c r="R26" s="3" t="n">
        <v>34</v>
      </c>
      <c r="S26" s="3" t="n">
        <v>167</v>
      </c>
      <c r="T26" s="3" t="n">
        <v>2343</v>
      </c>
      <c r="U26" s="3" t="n">
        <v>13</v>
      </c>
      <c r="V26" s="30" t="n">
        <v>0.169154228855721</v>
      </c>
      <c r="W26" s="31" t="n">
        <v>0.723404255319149</v>
      </c>
      <c r="X26" s="31" t="n">
        <v>0.92960500586625</v>
      </c>
      <c r="Y26" s="31" t="n">
        <v>0.274193548387097</v>
      </c>
    </row>
    <row r="27" customFormat="false" ht="13.8" hidden="false" customHeight="true" outlineLevel="0" collapsed="false">
      <c r="A27" s="1" t="s">
        <v>61</v>
      </c>
      <c r="B27" s="3" t="n">
        <v>2827</v>
      </c>
      <c r="C27" s="3" t="n">
        <v>1205510.23960714</v>
      </c>
      <c r="D27" s="3" t="n">
        <v>1218148.53061225</v>
      </c>
      <c r="E27" s="3" t="n">
        <v>1800152.82857143</v>
      </c>
      <c r="F27" s="3" t="n">
        <v>38.17125</v>
      </c>
      <c r="G27" s="3" t="n">
        <v>38.5714285714286</v>
      </c>
      <c r="H27" s="3" t="n">
        <v>57</v>
      </c>
      <c r="I27" s="25" t="n">
        <v>313131.847285714</v>
      </c>
      <c r="J27" s="25" t="n">
        <v>663214.2</v>
      </c>
      <c r="K27" s="26" t="n">
        <v>892378.392321429</v>
      </c>
      <c r="L27" s="26" t="n">
        <v>1421489.10199999</v>
      </c>
      <c r="M27" s="27" t="n">
        <v>890499.285421429</v>
      </c>
      <c r="N27" s="27" t="n">
        <v>1579081.42857143</v>
      </c>
      <c r="O27" s="28" t="n">
        <f aca="false">+I27/(I27+M27)</f>
        <v>0.260155988638674</v>
      </c>
      <c r="P27" s="28" t="n">
        <f aca="false">+M27/(M27+I27)</f>
        <v>0.739844011361326</v>
      </c>
      <c r="Q27" s="29" t="n">
        <f aca="false">K27/M27</f>
        <v>1.00211017227163</v>
      </c>
      <c r="R27" s="3" t="n">
        <v>69</v>
      </c>
      <c r="S27" s="3" t="n">
        <v>199</v>
      </c>
      <c r="T27" s="3" t="n">
        <v>2095</v>
      </c>
      <c r="U27" s="3" t="n">
        <v>201</v>
      </c>
      <c r="V27" s="30" t="n">
        <v>0.257462686567164</v>
      </c>
      <c r="W27" s="31" t="n">
        <v>0.255555555555556</v>
      </c>
      <c r="X27" s="31" t="n">
        <v>0.84399375975039</v>
      </c>
      <c r="Y27" s="31" t="n">
        <v>0.256505576208178</v>
      </c>
    </row>
    <row r="28" customFormat="false" ht="13.8" hidden="false" customHeight="true" outlineLevel="0" collapsed="false">
      <c r="A28" s="1" t="s">
        <v>54</v>
      </c>
      <c r="B28" s="3" t="n">
        <v>14424</v>
      </c>
      <c r="C28" s="3" t="n">
        <v>4267619.12172245</v>
      </c>
      <c r="D28" s="3" t="n">
        <v>1346839.94868805</v>
      </c>
      <c r="E28" s="3" t="n">
        <v>6989634.90612245</v>
      </c>
      <c r="F28" s="3" t="n">
        <v>26.25425</v>
      </c>
      <c r="G28" s="3" t="n">
        <v>8.28571428571429</v>
      </c>
      <c r="H28" s="3" t="n">
        <v>43</v>
      </c>
      <c r="I28" s="25" t="n">
        <v>597654.421885714</v>
      </c>
      <c r="J28" s="25" t="n">
        <v>1788046.13877551</v>
      </c>
      <c r="K28" s="26" t="n">
        <v>3669964.69983673</v>
      </c>
      <c r="L28" s="26" t="n">
        <v>6176886.66122449</v>
      </c>
      <c r="M28" s="27" t="n">
        <v>642558.762416327</v>
      </c>
      <c r="N28" s="27" t="n">
        <v>1788046.13877551</v>
      </c>
      <c r="O28" s="28" t="n">
        <f aca="false">+I28/(I28+M28)</f>
        <v>0.481896523477178</v>
      </c>
      <c r="P28" s="28" t="n">
        <f aca="false">+M28/(M28+I28)</f>
        <v>0.518103476522822</v>
      </c>
      <c r="Q28" s="29" t="n">
        <f aca="false">K28/M28</f>
        <v>5.71148494814064</v>
      </c>
      <c r="R28" s="3" t="n">
        <v>28</v>
      </c>
      <c r="S28" s="3" t="n">
        <v>158</v>
      </c>
      <c r="T28" s="3" t="n">
        <v>2341</v>
      </c>
      <c r="U28" s="3" t="n">
        <v>30</v>
      </c>
      <c r="V28" s="30" t="n">
        <v>0.150537634408602</v>
      </c>
      <c r="W28" s="31" t="n">
        <v>0.482758620689655</v>
      </c>
      <c r="X28" s="31" t="n">
        <v>0.926476339460305</v>
      </c>
      <c r="Y28" s="31" t="n">
        <v>0.229508196721312</v>
      </c>
    </row>
    <row r="29" customFormat="false" ht="13.8" hidden="false" customHeight="true" outlineLevel="0" collapsed="false">
      <c r="A29" s="1" t="s">
        <v>51</v>
      </c>
      <c r="B29" s="3" t="n">
        <v>2109</v>
      </c>
      <c r="C29" s="3" t="n">
        <v>1042988.59594286</v>
      </c>
      <c r="D29" s="3" t="n">
        <v>175740.817959184</v>
      </c>
      <c r="E29" s="3" t="n">
        <v>1926517.26857143</v>
      </c>
      <c r="F29" s="3" t="n">
        <v>44.935</v>
      </c>
      <c r="G29" s="3" t="n">
        <v>7.57142857142857</v>
      </c>
      <c r="H29" s="3" t="n">
        <v>83</v>
      </c>
      <c r="I29" s="25" t="n">
        <v>40758.6063085714</v>
      </c>
      <c r="J29" s="25" t="n">
        <v>208899.462857143</v>
      </c>
      <c r="K29" s="26" t="n">
        <v>1002229.98963429</v>
      </c>
      <c r="L29" s="26" t="n">
        <v>1856884.11428571</v>
      </c>
      <c r="M29" s="27" t="n">
        <v>124683.965511429</v>
      </c>
      <c r="N29" s="27" t="n">
        <v>371376.822857143</v>
      </c>
      <c r="O29" s="28" t="n">
        <f aca="false">+I29/(I29+M29)</f>
        <v>0.246361053628423</v>
      </c>
      <c r="P29" s="28" t="n">
        <f aca="false">+M29/(M29+I29)</f>
        <v>0.753638946371577</v>
      </c>
      <c r="Q29" s="29" t="n">
        <f aca="false">K29/M29</f>
        <v>8.03816260995021</v>
      </c>
      <c r="R29" s="3" t="n">
        <v>12</v>
      </c>
      <c r="S29" s="3" t="n">
        <v>300</v>
      </c>
      <c r="T29" s="3" t="n">
        <v>2198</v>
      </c>
      <c r="U29" s="3" t="n">
        <v>41</v>
      </c>
      <c r="V29" s="30" t="n">
        <v>0.0384615384615385</v>
      </c>
      <c r="W29" s="31" t="n">
        <v>0.226415094339623</v>
      </c>
      <c r="X29" s="31" t="n">
        <v>0.866326930615445</v>
      </c>
      <c r="Y29" s="31" t="n">
        <v>0.0657534246575343</v>
      </c>
    </row>
    <row r="30" customFormat="false" ht="13.8" hidden="false" customHeight="true" outlineLevel="0" collapsed="false">
      <c r="A30" s="1" t="s">
        <v>72</v>
      </c>
      <c r="B30" s="3" t="n">
        <f aca="false">+SUM(B20:B29)</f>
        <v>47531</v>
      </c>
      <c r="C30" s="3" t="n">
        <f aca="false">SUM(C20:C29)</f>
        <v>19920969.7229638</v>
      </c>
      <c r="D30" s="3" t="n">
        <f aca="false">SUM(D20:D29)</f>
        <v>15348173.9089811</v>
      </c>
      <c r="E30" s="3" t="n">
        <f aca="false">SUM(E20:E29)</f>
        <v>29830085.4966353</v>
      </c>
      <c r="F30" s="3" t="n">
        <f aca="false">SUM(F20:F29)</f>
        <v>511.949</v>
      </c>
      <c r="G30" s="3" t="n">
        <f aca="false">SUM(G20:G29)</f>
        <v>437.285714285714</v>
      </c>
      <c r="H30" s="3" t="n">
        <f aca="false">SUM(H20:H29)</f>
        <v>749.01</v>
      </c>
      <c r="I30" s="25" t="n">
        <f aca="false">SUM(I20:I29)</f>
        <v>8432020.72212799</v>
      </c>
      <c r="J30" s="25" t="n">
        <f aca="false">SUM(J20:J29)</f>
        <v>14527763.0096913</v>
      </c>
      <c r="K30" s="26" t="n">
        <f aca="false">SUM(K20:K29)</f>
        <v>11488949.0008359</v>
      </c>
      <c r="L30" s="26" t="n">
        <f aca="false">SUM(L20:L29)</f>
        <v>19244360.5214662</v>
      </c>
      <c r="M30" s="27" t="n">
        <f aca="false">SUM(M20:M29)</f>
        <v>6696222.6225415</v>
      </c>
      <c r="N30" s="27" t="n">
        <f aca="false">SUM(N20:N29)</f>
        <v>12283974.7015594</v>
      </c>
      <c r="O30" s="28" t="n">
        <f aca="false">+I30/(I30+M30)</f>
        <v>0.557369453281505</v>
      </c>
      <c r="P30" s="28" t="n">
        <f aca="false">+M30/(M30+I30)</f>
        <v>0.442630546718495</v>
      </c>
      <c r="Q30" s="29" t="n">
        <f aca="false">K30/M30</f>
        <v>1.71573581830458</v>
      </c>
      <c r="R30" s="3" t="n">
        <v>1758</v>
      </c>
      <c r="S30" s="3" t="n">
        <v>1836</v>
      </c>
      <c r="T30" s="3" t="n">
        <v>20685</v>
      </c>
      <c r="U30" s="3" t="n">
        <v>1303</v>
      </c>
      <c r="V30" s="30" t="n">
        <v>0.489148580968281</v>
      </c>
      <c r="W30" s="31" t="n">
        <v>0.574322116955243</v>
      </c>
      <c r="X30" s="31" t="n">
        <v>0.877296536627316</v>
      </c>
      <c r="Y30" s="31" t="n">
        <v>0.52832456799399</v>
      </c>
    </row>
    <row r="32" customFormat="false" ht="13.8" hidden="false" customHeight="true" outlineLevel="0" collapsed="false">
      <c r="B32" s="0"/>
    </row>
  </sheetData>
  <autoFilter ref="A2:Y1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0" activeCellId="0" sqref="Q10"/>
    </sheetView>
  </sheetViews>
  <sheetFormatPr defaultColWidth="11.53515625" defaultRowHeight="13.8" customHeight="true" zeroHeight="false" outlineLevelRow="0" outlineLevelCol="0"/>
  <sheetData>
    <row r="1" customFormat="false" ht="45.7" hidden="false" customHeight="false" outlineLevel="0" collapsed="false">
      <c r="A1" s="4"/>
      <c r="B1" s="4"/>
      <c r="C1" s="4"/>
      <c r="D1" s="5" t="s">
        <v>73</v>
      </c>
      <c r="E1" s="6" t="s">
        <v>74</v>
      </c>
      <c r="F1" s="3"/>
      <c r="G1" s="5" t="s">
        <v>73</v>
      </c>
      <c r="H1" s="6" t="s">
        <v>74</v>
      </c>
      <c r="I1" s="7"/>
      <c r="J1" s="8" t="s">
        <v>75</v>
      </c>
      <c r="K1" s="8" t="s">
        <v>75</v>
      </c>
      <c r="L1" s="9" t="s">
        <v>76</v>
      </c>
      <c r="M1" s="9" t="s">
        <v>76</v>
      </c>
      <c r="N1" s="10" t="s">
        <v>77</v>
      </c>
      <c r="O1" s="10" t="s">
        <v>77</v>
      </c>
      <c r="P1" s="11"/>
      <c r="Q1" s="11"/>
      <c r="R1" s="12"/>
      <c r="S1" s="7"/>
      <c r="T1" s="7"/>
      <c r="U1" s="7"/>
      <c r="V1" s="7"/>
      <c r="W1" s="7"/>
      <c r="X1" s="4"/>
      <c r="Y1" s="4"/>
      <c r="Z1" s="4"/>
    </row>
    <row r="2" customFormat="false" ht="40.45" hidden="false" customHeight="false" outlineLevel="0" collapsed="false">
      <c r="A2" s="14" t="s">
        <v>102</v>
      </c>
      <c r="B2" s="14" t="s">
        <v>103</v>
      </c>
      <c r="C2" s="14" t="s">
        <v>78</v>
      </c>
      <c r="D2" s="16" t="s">
        <v>79</v>
      </c>
      <c r="E2" s="16" t="s">
        <v>80</v>
      </c>
      <c r="F2" s="16" t="s">
        <v>81</v>
      </c>
      <c r="G2" s="16" t="s">
        <v>82</v>
      </c>
      <c r="H2" s="16" t="s">
        <v>83</v>
      </c>
      <c r="I2" s="16" t="s">
        <v>84</v>
      </c>
      <c r="J2" s="17" t="s">
        <v>85</v>
      </c>
      <c r="K2" s="17" t="s">
        <v>86</v>
      </c>
      <c r="L2" s="18" t="s">
        <v>87</v>
      </c>
      <c r="M2" s="19" t="s">
        <v>88</v>
      </c>
      <c r="N2" s="20" t="s">
        <v>89</v>
      </c>
      <c r="O2" s="20" t="s">
        <v>90</v>
      </c>
      <c r="P2" s="21" t="s">
        <v>91</v>
      </c>
      <c r="Q2" s="21" t="s">
        <v>92</v>
      </c>
      <c r="R2" s="22" t="s">
        <v>93</v>
      </c>
      <c r="S2" s="16" t="s">
        <v>94</v>
      </c>
      <c r="T2" s="16" t="s">
        <v>95</v>
      </c>
      <c r="U2" s="16" t="s">
        <v>96</v>
      </c>
      <c r="V2" s="16" t="s">
        <v>97</v>
      </c>
      <c r="W2" s="16" t="s">
        <v>98</v>
      </c>
      <c r="X2" s="14" t="s">
        <v>99</v>
      </c>
      <c r="Y2" s="14" t="s">
        <v>100</v>
      </c>
      <c r="Z2" s="14" t="s">
        <v>101</v>
      </c>
    </row>
    <row r="3" customFormat="false" ht="13.8" hidden="false" customHeight="false" outlineLevel="0" collapsed="false">
      <c r="A3" s="1" t="n">
        <v>9</v>
      </c>
      <c r="B3" s="1" t="n">
        <v>5</v>
      </c>
      <c r="C3" s="32" t="n">
        <v>3290</v>
      </c>
      <c r="D3" s="32" t="n">
        <v>424364.845714286</v>
      </c>
      <c r="E3" s="32" t="n">
        <v>410566.530612245</v>
      </c>
      <c r="F3" s="32" t="n">
        <v>572525.714285715</v>
      </c>
      <c r="G3" s="32" t="n">
        <v>74.86275</v>
      </c>
      <c r="H3" s="32" t="n">
        <v>72.4285714285714</v>
      </c>
      <c r="I3" s="32" t="n">
        <v>101</v>
      </c>
      <c r="J3" s="33" t="n">
        <v>303132.525714286</v>
      </c>
      <c r="K3" s="33" t="n">
        <v>430868.114285713</v>
      </c>
      <c r="L3" s="34" t="n">
        <v>121232.32</v>
      </c>
      <c r="M3" s="34" t="n">
        <v>181394.285714286</v>
      </c>
      <c r="N3" s="35" t="n">
        <v>106744.868571429</v>
      </c>
      <c r="O3" s="35" t="n">
        <v>181394.285714286</v>
      </c>
      <c r="P3" s="36" t="n">
        <v>0.73956878310537</v>
      </c>
      <c r="Q3" s="36" t="n">
        <v>0.26043121689463</v>
      </c>
      <c r="R3" s="37" t="n">
        <v>1.13572035473422</v>
      </c>
      <c r="S3" s="38" t="n">
        <v>375</v>
      </c>
      <c r="T3" s="38" t="n">
        <v>150</v>
      </c>
      <c r="U3" s="38" t="n">
        <v>1904</v>
      </c>
      <c r="V3" s="38" t="n">
        <v>132</v>
      </c>
      <c r="W3" s="39" t="n">
        <v>0.714285714285714</v>
      </c>
      <c r="X3" s="39" t="n">
        <v>0.739644970414201</v>
      </c>
      <c r="Y3" s="39" t="n">
        <v>0.88988676298321</v>
      </c>
      <c r="Z3" s="39" t="n">
        <v>0.726744186046512</v>
      </c>
    </row>
    <row r="4" customFormat="false" ht="13.8" hidden="false" customHeight="false" outlineLevel="0" collapsed="false">
      <c r="A4" s="1" t="n">
        <v>10</v>
      </c>
      <c r="B4" s="1" t="n">
        <v>5</v>
      </c>
      <c r="C4" s="32" t="n">
        <v>3290</v>
      </c>
      <c r="D4" s="32" t="n">
        <v>4786279.85852381</v>
      </c>
      <c r="E4" s="32" t="n">
        <v>4658959.23809524</v>
      </c>
      <c r="F4" s="32" t="n">
        <v>6406068.95238095</v>
      </c>
      <c r="G4" s="32" t="n">
        <v>82.18625</v>
      </c>
      <c r="H4" s="32" t="n">
        <v>80</v>
      </c>
      <c r="I4" s="32" t="n">
        <v>110</v>
      </c>
      <c r="J4" s="33" t="n">
        <v>3198288.16146667</v>
      </c>
      <c r="K4" s="33" t="n">
        <v>4600722.24761905</v>
      </c>
      <c r="L4" s="34" t="n">
        <v>1587991.69705715</v>
      </c>
      <c r="M4" s="34" t="n">
        <v>2445953.6</v>
      </c>
      <c r="N4" s="35" t="n">
        <v>1428698.96885715</v>
      </c>
      <c r="O4" s="35" t="n">
        <v>2329479.61904762</v>
      </c>
      <c r="P4" s="36" t="n">
        <v>0.691224780053114</v>
      </c>
      <c r="Q4" s="36" t="n">
        <v>0.308775219946886</v>
      </c>
      <c r="R4" s="37" t="n">
        <v>1.11149495567105</v>
      </c>
      <c r="S4" s="38" t="n">
        <v>386</v>
      </c>
      <c r="T4" s="38" t="n">
        <v>191</v>
      </c>
      <c r="U4" s="38" t="n">
        <v>1813</v>
      </c>
      <c r="V4" s="38" t="n">
        <v>174</v>
      </c>
      <c r="W4" s="39" t="n">
        <v>0.668977469670711</v>
      </c>
      <c r="X4" s="39" t="n">
        <v>0.689285714285714</v>
      </c>
      <c r="Y4" s="39" t="n">
        <v>0.857644305772231</v>
      </c>
      <c r="Z4" s="39" t="n">
        <v>0.678979771328056</v>
      </c>
    </row>
    <row r="5" customFormat="false" ht="13.8" hidden="false" customHeight="false" outlineLevel="0" collapsed="false">
      <c r="A5" s="1" t="n">
        <v>8</v>
      </c>
      <c r="B5" s="1" t="n">
        <v>6</v>
      </c>
      <c r="C5" s="32" t="n">
        <v>3948</v>
      </c>
      <c r="D5" s="32" t="n">
        <v>1225923.70564286</v>
      </c>
      <c r="E5" s="32" t="n">
        <v>1243428.97959184</v>
      </c>
      <c r="F5" s="32" t="n">
        <v>1614592.53</v>
      </c>
      <c r="G5" s="32" t="n">
        <v>87.3245</v>
      </c>
      <c r="H5" s="32" t="n">
        <v>88.5714285714286</v>
      </c>
      <c r="I5" s="32" t="n">
        <v>115.01</v>
      </c>
      <c r="J5" s="33" t="n">
        <v>764797.567178574</v>
      </c>
      <c r="K5" s="33" t="n">
        <v>1080981</v>
      </c>
      <c r="L5" s="34" t="n">
        <v>461126.138464286</v>
      </c>
      <c r="M5" s="34" t="n">
        <v>701935.714285716</v>
      </c>
      <c r="N5" s="35" t="n">
        <v>470900.593285714</v>
      </c>
      <c r="O5" s="35" t="n">
        <v>715974.428571426</v>
      </c>
      <c r="P5" s="36" t="n">
        <v>0.618919402527246</v>
      </c>
      <c r="Q5" s="36" t="n">
        <v>0.381080597472754</v>
      </c>
      <c r="R5" s="37" t="n">
        <v>0.979243061145396</v>
      </c>
      <c r="S5" s="38" t="n">
        <v>382</v>
      </c>
      <c r="T5" s="38" t="n">
        <v>230</v>
      </c>
      <c r="U5" s="38" t="n">
        <v>1707</v>
      </c>
      <c r="V5" s="38" t="n">
        <v>238</v>
      </c>
      <c r="W5" s="39" t="n">
        <v>0.624183006535948</v>
      </c>
      <c r="X5" s="39" t="n">
        <v>0.616129032258065</v>
      </c>
      <c r="Y5" s="39" t="n">
        <v>0.816973015252249</v>
      </c>
      <c r="Z5" s="39" t="n">
        <v>0.62012987012987</v>
      </c>
    </row>
    <row r="6" customFormat="false" ht="13.8" hidden="false" customHeight="false" outlineLevel="0" collapsed="false">
      <c r="A6" s="1" t="n">
        <v>4</v>
      </c>
      <c r="B6" s="1" t="n">
        <v>4</v>
      </c>
      <c r="C6" s="32" t="n">
        <v>5236</v>
      </c>
      <c r="D6" s="32" t="n">
        <v>3754155.9</v>
      </c>
      <c r="E6" s="32" t="n">
        <v>4103314.28571429</v>
      </c>
      <c r="F6" s="32" t="n">
        <v>5385600</v>
      </c>
      <c r="G6" s="32" t="n">
        <v>50.18925</v>
      </c>
      <c r="H6" s="32" t="n">
        <v>54.8571428571429</v>
      </c>
      <c r="I6" s="32" t="n">
        <v>72</v>
      </c>
      <c r="J6" s="33" t="n">
        <v>2113343.1</v>
      </c>
      <c r="K6" s="33" t="n">
        <v>3515600</v>
      </c>
      <c r="L6" s="34" t="n">
        <v>1640812.8</v>
      </c>
      <c r="M6" s="34" t="n">
        <v>2842400</v>
      </c>
      <c r="N6" s="35" t="n">
        <v>1992915.1</v>
      </c>
      <c r="O6" s="35" t="n">
        <v>3291200</v>
      </c>
      <c r="P6" s="36" t="n">
        <v>0.514663958540162</v>
      </c>
      <c r="Q6" s="36" t="n">
        <v>0.485336041459838</v>
      </c>
      <c r="R6" s="37" t="n">
        <v>0.823322980492245</v>
      </c>
      <c r="S6" s="38" t="n">
        <v>198</v>
      </c>
      <c r="T6" s="38" t="n">
        <v>155</v>
      </c>
      <c r="U6" s="38" t="n">
        <v>2018</v>
      </c>
      <c r="V6" s="38" t="n">
        <v>186</v>
      </c>
      <c r="W6" s="39" t="n">
        <v>0.560906515580737</v>
      </c>
      <c r="X6" s="39" t="n">
        <v>0.515625</v>
      </c>
      <c r="Y6" s="39" t="n">
        <v>0.866640594446617</v>
      </c>
      <c r="Z6" s="39" t="n">
        <v>0.537313432835821</v>
      </c>
    </row>
    <row r="7" customFormat="false" ht="13.8" hidden="false" customHeight="false" outlineLevel="0" collapsed="false">
      <c r="A7" s="1" t="n">
        <v>7</v>
      </c>
      <c r="B7" s="1" t="n">
        <v>7</v>
      </c>
      <c r="C7" s="32" t="n">
        <v>4606</v>
      </c>
      <c r="D7" s="32" t="n">
        <v>894366.179999999</v>
      </c>
      <c r="E7" s="32" t="n">
        <v>922855.714285715</v>
      </c>
      <c r="F7" s="32" t="n">
        <v>1295700</v>
      </c>
      <c r="G7" s="32" t="n">
        <v>48.318</v>
      </c>
      <c r="H7" s="32" t="n">
        <v>49.8571428571429</v>
      </c>
      <c r="I7" s="32" t="n">
        <v>70</v>
      </c>
      <c r="J7" s="33" t="n">
        <v>460681.5075</v>
      </c>
      <c r="K7" s="33" t="n">
        <v>795930.000000002</v>
      </c>
      <c r="L7" s="34" t="n">
        <v>433684.6725</v>
      </c>
      <c r="M7" s="34" t="n">
        <v>703379.999999999</v>
      </c>
      <c r="N7" s="35" t="n">
        <v>455693.0625</v>
      </c>
      <c r="O7" s="35" t="n">
        <v>758909.999999998</v>
      </c>
      <c r="P7" s="36" t="n">
        <v>0.502721837315935</v>
      </c>
      <c r="Q7" s="36" t="n">
        <v>0.497278162684065</v>
      </c>
      <c r="R7" s="37" t="n">
        <v>0.951703478040112</v>
      </c>
      <c r="S7" s="38" t="n">
        <v>174</v>
      </c>
      <c r="T7" s="38" t="n">
        <v>164</v>
      </c>
      <c r="U7" s="38" t="n">
        <v>2044</v>
      </c>
      <c r="V7" s="38" t="n">
        <v>175</v>
      </c>
      <c r="W7" s="39" t="n">
        <v>0.514792899408284</v>
      </c>
      <c r="X7" s="39" t="n">
        <v>0.498567335243553</v>
      </c>
      <c r="Y7" s="39" t="n">
        <v>0.867422761048103</v>
      </c>
      <c r="Z7" s="39" t="n">
        <v>0.506550218340611</v>
      </c>
    </row>
    <row r="8" customFormat="false" ht="13.8" hidden="false" customHeight="false" outlineLevel="0" collapsed="false">
      <c r="A8" s="1" t="n">
        <v>5</v>
      </c>
      <c r="B8" s="1" t="n">
        <v>13</v>
      </c>
      <c r="C8" s="32" t="n">
        <v>3853</v>
      </c>
      <c r="D8" s="32" t="n">
        <v>987757.35581044</v>
      </c>
      <c r="E8" s="32" t="n">
        <v>949525.577708006</v>
      </c>
      <c r="F8" s="32" t="n">
        <v>1560253.2967033</v>
      </c>
      <c r="G8" s="32" t="n">
        <v>31.65375</v>
      </c>
      <c r="H8" s="32" t="n">
        <v>30.4285714285714</v>
      </c>
      <c r="I8" s="32" t="n">
        <v>50</v>
      </c>
      <c r="J8" s="33" t="n">
        <v>440638.934788462</v>
      </c>
      <c r="K8" s="33" t="n">
        <v>873741.846153846</v>
      </c>
      <c r="L8" s="34" t="n">
        <v>547118.421021978</v>
      </c>
      <c r="M8" s="34" t="n">
        <v>967357.043956044</v>
      </c>
      <c r="N8" s="35" t="n">
        <v>495037.165978022</v>
      </c>
      <c r="O8" s="35" t="n">
        <v>936151.978021978</v>
      </c>
      <c r="P8" s="36" t="n">
        <v>0.470931056620449</v>
      </c>
      <c r="Q8" s="36" t="n">
        <v>0.529068943379551</v>
      </c>
      <c r="R8" s="37" t="n">
        <v>1.10520675743823</v>
      </c>
      <c r="S8" s="38" t="n">
        <v>100</v>
      </c>
      <c r="T8" s="38" t="n">
        <v>122</v>
      </c>
      <c r="U8" s="38" t="n">
        <v>2222</v>
      </c>
      <c r="V8" s="38" t="n">
        <v>113</v>
      </c>
      <c r="W8" s="39" t="n">
        <v>0.450450450450451</v>
      </c>
      <c r="X8" s="39" t="n">
        <v>0.469483568075117</v>
      </c>
      <c r="Y8" s="39" t="n">
        <v>0.908095424325381</v>
      </c>
      <c r="Z8" s="39" t="n">
        <v>0.459770114942529</v>
      </c>
    </row>
    <row r="9" customFormat="false" ht="13.8" hidden="false" customHeight="false" outlineLevel="0" collapsed="false">
      <c r="A9" s="1" t="n">
        <v>1</v>
      </c>
      <c r="B9" s="1" t="n">
        <v>6</v>
      </c>
      <c r="C9" s="32" t="n">
        <v>3948</v>
      </c>
      <c r="D9" s="32" t="n">
        <v>1332003.92</v>
      </c>
      <c r="E9" s="32" t="n">
        <v>318794.285714286</v>
      </c>
      <c r="F9" s="32" t="n">
        <v>2279040</v>
      </c>
      <c r="G9" s="32" t="n">
        <v>28.054</v>
      </c>
      <c r="H9" s="32" t="n">
        <v>6.71428571428571</v>
      </c>
      <c r="I9" s="32" t="n">
        <v>48</v>
      </c>
      <c r="J9" s="33" t="n">
        <v>199594.05</v>
      </c>
      <c r="K9" s="33" t="n">
        <v>569760</v>
      </c>
      <c r="L9" s="34" t="n">
        <v>1132409.87</v>
      </c>
      <c r="M9" s="34" t="n">
        <v>1946680</v>
      </c>
      <c r="N9" s="35" t="n">
        <v>88490.85</v>
      </c>
      <c r="O9" s="35" t="n">
        <v>332360</v>
      </c>
      <c r="P9" s="36" t="n">
        <v>0.69283065512979</v>
      </c>
      <c r="Q9" s="36" t="n">
        <v>0.30716934487021</v>
      </c>
      <c r="R9" s="37" t="n">
        <v>12.7969148222669</v>
      </c>
      <c r="S9" s="38" t="n">
        <v>34</v>
      </c>
      <c r="T9" s="38" t="n">
        <v>167</v>
      </c>
      <c r="U9" s="38" t="n">
        <v>2343</v>
      </c>
      <c r="V9" s="38" t="n">
        <v>13</v>
      </c>
      <c r="W9" s="39" t="n">
        <v>0.169154228855721</v>
      </c>
      <c r="X9" s="39" t="n">
        <v>0.723404255319149</v>
      </c>
      <c r="Y9" s="39" t="n">
        <v>0.92960500586625</v>
      </c>
      <c r="Z9" s="39" t="n">
        <v>0.274193548387097</v>
      </c>
    </row>
    <row r="10" customFormat="false" ht="13.8" hidden="false" customHeight="false" outlineLevel="0" collapsed="false">
      <c r="A10" s="1" t="n">
        <v>6</v>
      </c>
      <c r="B10" s="1" t="n">
        <v>4</v>
      </c>
      <c r="C10" s="32" t="n">
        <v>2827</v>
      </c>
      <c r="D10" s="32" t="n">
        <v>1205510.23960714</v>
      </c>
      <c r="E10" s="32" t="n">
        <v>1218148.53061225</v>
      </c>
      <c r="F10" s="32" t="n">
        <v>1800152.82857143</v>
      </c>
      <c r="G10" s="32" t="n">
        <v>38.17125</v>
      </c>
      <c r="H10" s="32" t="n">
        <v>38.5714285714286</v>
      </c>
      <c r="I10" s="32" t="n">
        <v>57</v>
      </c>
      <c r="J10" s="33" t="n">
        <v>313131.847285714</v>
      </c>
      <c r="K10" s="33" t="n">
        <v>663214.2</v>
      </c>
      <c r="L10" s="34" t="n">
        <v>892378.392321429</v>
      </c>
      <c r="M10" s="34" t="n">
        <v>1421489.10199999</v>
      </c>
      <c r="N10" s="35" t="n">
        <v>890499.285421429</v>
      </c>
      <c r="O10" s="35" t="n">
        <v>1579081.42857143</v>
      </c>
      <c r="P10" s="36" t="n">
        <v>0.260155988638674</v>
      </c>
      <c r="Q10" s="36" t="n">
        <v>0.739844011361326</v>
      </c>
      <c r="R10" s="37" t="n">
        <v>1.00211017227163</v>
      </c>
      <c r="S10" s="38" t="n">
        <v>69</v>
      </c>
      <c r="T10" s="38" t="n">
        <v>199</v>
      </c>
      <c r="U10" s="38" t="n">
        <v>2095</v>
      </c>
      <c r="V10" s="38" t="n">
        <v>201</v>
      </c>
      <c r="W10" s="39" t="n">
        <v>0.257462686567164</v>
      </c>
      <c r="X10" s="39" t="n">
        <v>0.255555555555556</v>
      </c>
      <c r="Y10" s="39" t="n">
        <v>0.84399375975039</v>
      </c>
      <c r="Z10" s="39" t="n">
        <v>0.256505576208178</v>
      </c>
    </row>
    <row r="11" customFormat="false" ht="13.8" hidden="false" customHeight="false" outlineLevel="0" collapsed="false">
      <c r="A11" s="1" t="n">
        <v>3</v>
      </c>
      <c r="B11" s="1" t="n">
        <v>14</v>
      </c>
      <c r="C11" s="32" t="n">
        <v>14424</v>
      </c>
      <c r="D11" s="32" t="n">
        <v>4267619.12172245</v>
      </c>
      <c r="E11" s="32" t="n">
        <v>1346839.94868805</v>
      </c>
      <c r="F11" s="32" t="n">
        <v>6989634.90612245</v>
      </c>
      <c r="G11" s="32" t="n">
        <v>26.25425</v>
      </c>
      <c r="H11" s="32" t="n">
        <v>8.28571428571429</v>
      </c>
      <c r="I11" s="32" t="n">
        <v>43</v>
      </c>
      <c r="J11" s="33" t="n">
        <v>597654.421885714</v>
      </c>
      <c r="K11" s="33" t="n">
        <v>1788046.13877551</v>
      </c>
      <c r="L11" s="34" t="n">
        <v>3669964.69983673</v>
      </c>
      <c r="M11" s="34" t="n">
        <v>6176886.66122449</v>
      </c>
      <c r="N11" s="35" t="n">
        <v>642558.762416327</v>
      </c>
      <c r="O11" s="35" t="n">
        <v>1788046.13877551</v>
      </c>
      <c r="P11" s="36" t="n">
        <v>0.481896523477178</v>
      </c>
      <c r="Q11" s="36" t="n">
        <v>0.518103476522822</v>
      </c>
      <c r="R11" s="37" t="n">
        <v>5.71148494814064</v>
      </c>
      <c r="S11" s="38" t="n">
        <v>28</v>
      </c>
      <c r="T11" s="38" t="n">
        <v>158</v>
      </c>
      <c r="U11" s="38" t="n">
        <v>2341</v>
      </c>
      <c r="V11" s="38" t="n">
        <v>30</v>
      </c>
      <c r="W11" s="39" t="n">
        <v>0.150537634408602</v>
      </c>
      <c r="X11" s="39" t="n">
        <v>0.482758620689655</v>
      </c>
      <c r="Y11" s="39" t="n">
        <v>0.926476339460305</v>
      </c>
      <c r="Z11" s="39" t="n">
        <v>0.229508196721312</v>
      </c>
    </row>
    <row r="12" customFormat="false" ht="13.8" hidden="false" customHeight="false" outlineLevel="0" collapsed="false">
      <c r="A12" s="1" t="n">
        <v>2</v>
      </c>
      <c r="B12" s="1" t="n">
        <v>5</v>
      </c>
      <c r="C12" s="32" t="n">
        <v>2109</v>
      </c>
      <c r="D12" s="32" t="n">
        <v>1042988.59594286</v>
      </c>
      <c r="E12" s="32" t="n">
        <v>175740.817959184</v>
      </c>
      <c r="F12" s="32" t="n">
        <v>1926517.26857143</v>
      </c>
      <c r="G12" s="32" t="n">
        <v>44.935</v>
      </c>
      <c r="H12" s="32" t="n">
        <v>7.57142857142857</v>
      </c>
      <c r="I12" s="32" t="n">
        <v>83</v>
      </c>
      <c r="J12" s="33" t="n">
        <v>40758.6063085714</v>
      </c>
      <c r="K12" s="33" t="n">
        <v>208899.462857143</v>
      </c>
      <c r="L12" s="34" t="n">
        <v>1002229.98963429</v>
      </c>
      <c r="M12" s="34" t="n">
        <v>1856884.11428571</v>
      </c>
      <c r="N12" s="35" t="n">
        <v>124683.965511429</v>
      </c>
      <c r="O12" s="35" t="n">
        <v>371376.822857143</v>
      </c>
      <c r="P12" s="36" t="n">
        <v>0.246361053628423</v>
      </c>
      <c r="Q12" s="36" t="n">
        <v>0.753638946371577</v>
      </c>
      <c r="R12" s="37" t="n">
        <v>8.03816260995021</v>
      </c>
      <c r="S12" s="38" t="n">
        <v>12</v>
      </c>
      <c r="T12" s="38" t="n">
        <v>300</v>
      </c>
      <c r="U12" s="38" t="n">
        <v>2198</v>
      </c>
      <c r="V12" s="38" t="n">
        <v>41</v>
      </c>
      <c r="W12" s="39" t="n">
        <v>0.0384615384615385</v>
      </c>
      <c r="X12" s="39" t="n">
        <v>0.226415094339623</v>
      </c>
      <c r="Y12" s="39" t="n">
        <v>0.866326930615445</v>
      </c>
      <c r="Z12" s="39" t="n">
        <v>0.0657534246575343</v>
      </c>
    </row>
    <row r="13" customFormat="false" ht="13.8" hidden="false" customHeight="false" outlineLevel="0" collapsed="false">
      <c r="A13" s="40" t="s">
        <v>72</v>
      </c>
      <c r="B13" s="40" t="n">
        <f aca="false">SUM(B3:B12)</f>
        <v>69</v>
      </c>
      <c r="C13" s="41" t="n">
        <v>47531</v>
      </c>
      <c r="D13" s="41" t="n">
        <v>19920969.7229638</v>
      </c>
      <c r="E13" s="41" t="n">
        <v>15348173.9089811</v>
      </c>
      <c r="F13" s="41" t="n">
        <v>29830085.4966353</v>
      </c>
      <c r="G13" s="41" t="n">
        <v>511.949</v>
      </c>
      <c r="H13" s="41" t="n">
        <v>437.285714285714</v>
      </c>
      <c r="I13" s="41" t="n">
        <v>749.01</v>
      </c>
      <c r="J13" s="42" t="n">
        <v>8432020.72212799</v>
      </c>
      <c r="K13" s="42" t="n">
        <v>14527763.0096913</v>
      </c>
      <c r="L13" s="43" t="n">
        <v>11488949.0008359</v>
      </c>
      <c r="M13" s="43" t="n">
        <v>19244360.5214662</v>
      </c>
      <c r="N13" s="44" t="n">
        <v>6696222.6225415</v>
      </c>
      <c r="O13" s="44" t="n">
        <v>12283974.7015594</v>
      </c>
      <c r="P13" s="45" t="n">
        <v>0.557369453281505</v>
      </c>
      <c r="Q13" s="45" t="n">
        <v>0.442630546718495</v>
      </c>
      <c r="R13" s="46" t="n">
        <v>1.71573581830458</v>
      </c>
      <c r="S13" s="47" t="n">
        <v>1758</v>
      </c>
      <c r="T13" s="47" t="n">
        <v>1836</v>
      </c>
      <c r="U13" s="47" t="n">
        <v>20685</v>
      </c>
      <c r="V13" s="47" t="n">
        <v>1303</v>
      </c>
      <c r="W13" s="48" t="n">
        <v>0.489148580968281</v>
      </c>
      <c r="X13" s="48" t="n">
        <v>0.574322116955243</v>
      </c>
      <c r="Y13" s="48" t="n">
        <v>0.877296536627316</v>
      </c>
      <c r="Z13" s="48" t="n">
        <v>0.52832456799399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LibreOffice/25.2.4.3$MacOSX_AARCH64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2025-07-10T04:47:13Z</dcterms:created>
  <dc:creator>openpyxl</dc:creator>
  <dc:description/>
  <dc:language>en-US</dc:language>
  <cp:lastModifiedBy/>
  <dcterms:modified xsi:type="dcterms:W3CDTF">2025-07-10T03:39:04Z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