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orm Responses 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L25" authorId="0">
      <text>
        <r>
          <rPr>
            <sz val="10"/>
            <color rgb="FF000000"/>
            <rFont val="Arial"/>
            <family val="2"/>
            <charset val="1"/>
          </rPr>
          <t xml:space="preserve">Responder updated this value.</t>
        </r>
      </text>
    </comment>
    <comment ref="T25" authorId="0">
      <text>
        <r>
          <rPr>
            <sz val="10"/>
            <color rgb="FF000000"/>
            <rFont val="Arial"/>
            <family val="2"/>
            <charset val="1"/>
          </rPr>
          <t xml:space="preserve">Responder updated this value.</t>
        </r>
      </text>
    </comment>
    <comment ref="U31" authorId="0">
      <text>
        <r>
          <rPr>
            <sz val="10"/>
            <color rgb="FF000000"/>
            <rFont val="Arial"/>
            <family val="2"/>
            <charset val="1"/>
          </rPr>
          <t xml:space="preserve">Responder updated this value.</t>
        </r>
      </text>
    </comment>
    <comment ref="AG25" authorId="0">
      <text>
        <r>
          <rPr>
            <sz val="10"/>
            <color rgb="FF000000"/>
            <rFont val="Arial"/>
            <family val="2"/>
            <charset val="1"/>
          </rPr>
          <t xml:space="preserve">Responder updated this value.</t>
        </r>
      </text>
    </comment>
    <comment ref="BA33" authorId="0">
      <text>
        <r>
          <rPr>
            <sz val="10"/>
            <color rgb="FF000000"/>
            <rFont val="Arial"/>
            <family val="2"/>
            <charset val="1"/>
          </rPr>
          <t xml:space="preserve">Responder updated this value.</t>
        </r>
      </text>
    </comment>
    <comment ref="BB33" authorId="0">
      <text>
        <r>
          <rPr>
            <sz val="10"/>
            <color rgb="FF000000"/>
            <rFont val="Arial"/>
            <family val="2"/>
            <charset val="1"/>
          </rPr>
          <t xml:space="preserve">Responder updated this value.</t>
        </r>
      </text>
    </comment>
    <comment ref="BC33" authorId="0">
      <text>
        <r>
          <rPr>
            <sz val="10"/>
            <color rgb="FF000000"/>
            <rFont val="Arial"/>
            <family val="2"/>
            <charset val="1"/>
          </rPr>
          <t xml:space="preserve">Responder updated this value.</t>
        </r>
      </text>
    </comment>
    <comment ref="BD33" authorId="0">
      <text>
        <r>
          <rPr>
            <sz val="10"/>
            <color rgb="FF000000"/>
            <rFont val="Arial"/>
            <family val="2"/>
            <charset val="1"/>
          </rPr>
          <t xml:space="preserve">Responder updated this value.</t>
        </r>
      </text>
    </comment>
    <comment ref="BE33" authorId="0">
      <text>
        <r>
          <rPr>
            <sz val="10"/>
            <color rgb="FF000000"/>
            <rFont val="Arial"/>
            <family val="2"/>
            <charset val="1"/>
          </rPr>
          <t xml:space="preserve">Responder updated this value.</t>
        </r>
      </text>
    </comment>
    <comment ref="BF33" authorId="0">
      <text>
        <r>
          <rPr>
            <sz val="10"/>
            <color rgb="FF000000"/>
            <rFont val="Arial"/>
            <family val="2"/>
            <charset val="1"/>
          </rPr>
          <t xml:space="preserve">Responder updated this value.</t>
        </r>
      </text>
    </comment>
    <comment ref="BG33" authorId="0">
      <text>
        <r>
          <rPr>
            <sz val="10"/>
            <color rgb="FF000000"/>
            <rFont val="Arial"/>
            <family val="2"/>
            <charset val="1"/>
          </rPr>
          <t xml:space="preserve">Responder updated this value.</t>
        </r>
      </text>
    </comment>
    <comment ref="BH33" authorId="0">
      <text>
        <r>
          <rPr>
            <sz val="10"/>
            <color rgb="FF000000"/>
            <rFont val="Arial"/>
            <family val="2"/>
            <charset val="1"/>
          </rPr>
          <t xml:space="preserve">Responder updated this value.</t>
        </r>
      </text>
    </comment>
  </commentList>
</comments>
</file>

<file path=xl/sharedStrings.xml><?xml version="1.0" encoding="utf-8"?>
<sst xmlns="http://schemas.openxmlformats.org/spreadsheetml/2006/main" count="1164" uniqueCount="818">
  <si>
    <t xml:space="preserve">Timestamp</t>
  </si>
  <si>
    <t xml:space="preserve">Nama Lembaga</t>
  </si>
  <si>
    <t xml:space="preserve">Nama Penanggungjawab Divisi Kemasyarakatan Lembaga</t>
  </si>
  <si>
    <t xml:space="preserve">Nomor HP Penanggungjawab Divisi Kemasyarakatan Lembaga</t>
  </si>
  <si>
    <t xml:space="preserve">ID Line Penanggungjawab Divisi Kemasyarakatan Lembaga</t>
  </si>
  <si>
    <t xml:space="preserve">Email Penanggungjawab Divisi Kemasyarakatan Lembaga</t>
  </si>
  <si>
    <t xml:space="preserve">Kontak Lembaga id line</t>
  </si>
  <si>
    <t xml:space="preserve">Kontak Lembaga instagram</t>
  </si>
  <si>
    <t xml:space="preserve">Kontak Lembaga website</t>
  </si>
  <si>
    <t xml:space="preserve">Kontak Lembaga Youtube</t>
  </si>
  <si>
    <t xml:space="preserve">Nama Kegiatan </t>
  </si>
  <si>
    <t xml:space="preserve">Deskripsi Kegiatan</t>
  </si>
  <si>
    <t xml:space="preserve">Jenis pengmas</t>
  </si>
  <si>
    <t xml:space="preserve">Bidang </t>
  </si>
  <si>
    <t xml:space="preserve">Tujuan</t>
  </si>
  <si>
    <t xml:space="preserve">Sasaran</t>
  </si>
  <si>
    <t xml:space="preserve">Lokasi Kegiatan</t>
  </si>
  <si>
    <t xml:space="preserve">Waktu Pelaksanaan </t>
  </si>
  <si>
    <t xml:space="preserve">Kendala program</t>
  </si>
  <si>
    <t xml:space="preserve">Peluang Kolaborasi</t>
  </si>
  <si>
    <t xml:space="preserve">Foto Kegiatan</t>
  </si>
  <si>
    <t xml:space="preserve">Apakah ada kegiatan pengmas lain?</t>
  </si>
  <si>
    <t xml:space="preserve">Desa.in INDDES</t>
  </si>
  <si>
    <t xml:space="preserve">Zzyafra Iomaski Zihana</t>
  </si>
  <si>
    <t xml:space="preserve">zzyafraiomaski</t>
  </si>
  <si>
    <t xml:space="preserve">zzyafraiomaski38@gmail.com</t>
  </si>
  <si>
    <t xml:space="preserve">@inddesitb</t>
  </si>
  <si>
    <t xml:space="preserve">INDDES ITB</t>
  </si>
  <si>
    <t xml:space="preserve">Desa.in Masuk Desa</t>
  </si>
  <si>
    <t xml:space="preserve">       Desa.in memiliki peran penting dalam bidang pengabdian masyarakat di dalam INDDES ITB yang juga menjadi wadah dan menjembatani antara mahasiswa Desain Produk ITB dengan masyarakat. Secara garis besar, Desa.in kedepannya akan mengembangkan kemampuan dan potensi diri anggotanya dengan cara pendekatan sosial-kemasyarakatan. Menjadi wadah massa INDDES untuk aktif berkegiatan sosial dan kemasyarakatan. Menggali dan mengembangkan potensi suatu desa dari sisi keilmuan desain produk. Selain itu harapan Desa.in di akhir adalah terwujudnya Community Development dalam memberdayakan dan mengembangkan penerapan pola pikir desain pada masyarakat dan setiap pemecahan masalahnya.
       Selain itu, Desa.in kelak akan menitik beratkan pada metode khusus dalam melakukan observasi dalam pengabdian masyarakat dan pemberdayaan desa. Dimana hal ini sedikit berbeda dengan program pengabdian masyarakat seperti biasanya. Metode khusus yang kami gunakan dalam menggali potensi suatu wilayah yaitu dengan menerapkan metode design thinking, dimana biasanya dalam pengabdian masyarakat hanya menitik beratkan pada metode social mapping. 
       Penerapan metode design thinking ini ditujukan agar kelak output pengabdian masyarakat yang terlaksana sesuai dengan ranah desain produk melalui tahapan-tahapannya. Kelima tahapan design thinking yaitu Empathize, Define, Ideation, Prototyping, dan Testing diharapkan dapat diimplementasikan dengan baik pada setiap proses pengembangan dan pemberdayaan desa. Tentunya juga diiringi oleh metode social mapping dalam memetakan kehidupan sosial pada setiap elemen masyarakatnya.
Program tinggal sementara selama akhir pekan di rumah-rumah warga untuk berinteraksi dengan warga desa agar lebih saling mengenal sekaligus menerapkan metode-metode yang sudah dibekali untuk mengobservasi dan mengembangkan desa.
	Dalam proses belajar tentunya butuh bereksperimen, dalam mempelajari pola masyarakat tentunya terjun langsung ke masyarakat adalah cara belajar yang baik. Desa.in berharap massa INDDES ITB akan banyak yang ikut terjun ke masyarakat untuk melatih empati sosial, bersosialisi, mengobservasi, membaca pola masyarakat dan bahkan menemukan suatu pemecahan masalah yang berguna. Tentunya hal ini dilakukan tidak terlepas dari penerapan pola pikir desain dan metode atau tahapan dari Design Thinking maupun Social Mapping.
	Dengan menggalakkan program live in secara berkala setiap bulannya seperti yang sudah melekat dalam pengabdian masyarakat lain seperti biasa, massa INDDES diharapkan lebih dekat dengan masyarakat dan menerapkan proses emphatize dengan baik.
        Program ini dilakukan selama satu hari atau lebih dalam sebulan dengan tujuan mendekatkan diri kepada masyarakat sembari melakukan proses design thinking dan social mapping secara bertahap dan tidak terburu-buru. Massa INDDES juga diharapkan untuk aktif mengikuti berbagai kegiatan sosial di desa tersebut seperti kegiatan eventual, kerja bakti dan lain-lain.
        Program Desa.in Masuk Desa dilakukan selama terus menerus hingga masa kepengurusan berakhir, diharapkan juga diteruskan kepada masa kepengurusan berikutnya pada desa yang sama agar proses design thinking dan konsep community empowerment dapat tercapai dan terlaksana dengan sempurna.
</t>
  </si>
  <si>
    <t xml:space="preserve">Community Development</t>
  </si>
  <si>
    <t xml:space="preserve">Penerapan Karya, Lingkungan</t>
  </si>
  <si>
    <t xml:space="preserve">1.	Mendekatkan masa INDDES ITB dengan masyarakat dengan cara berinteraksi langsung.
2.	Melatih kepekaan sosial massa INDDES ITB.
3.	Menerapkan proses dari metode Design Thinking yaitu emphatize, define, ideation, prototyping, dan testing secara periodik dan bertahap untuk mengobservasi potensi yang bisa dikembangkan dari desa tersebut.
4.	Memetakan kehidupan dan hubungan sosial dari desa tersebut menggunakan metode social mapping untuk mendapatkan data-data yang kelak akan diolah.
5.	Mengenalkan pola pikir desain pada masyarakat secara berkala dan bertahap.
6.	Menjadi wadah bagi massa INDDES ITB untuk mendapatkan berbagai pelajaran yang bermanfaat dari masyarakat baik langsung atau tidak.
7.	Menyelesaikan seluruh tahapan Design Thinking agar kelak diuji kesesuaiannya antara masyarakat dan keilmuan desain produk. Jika kelak ada ketidaksesuaian maka akan dikaji ulang.
</t>
  </si>
  <si>
    <t xml:space="preserve">Seluruh Massa INDDES</t>
  </si>
  <si>
    <t xml:space="preserve">Belum Ada</t>
  </si>
  <si>
    <t xml:space="preserve">Agustus- Akhir masa kepengurusan dan dilanjutkan di masa kepengurusan berikutnya.</t>
  </si>
  <si>
    <t xml:space="preserve">Massa,  koordinasi antar anggota, dan dana.</t>
  </si>
  <si>
    <t xml:space="preserve">Mungkin Desa.in bisa berkolaborasi dengan kegiatan-kegiatan pengmas yang memiliki visi/misi/metode yang sama, terutama di bagian pendidikan.</t>
  </si>
  <si>
    <t xml:space="preserve">Tidak</t>
  </si>
  <si>
    <t xml:space="preserve">HIMAREKTA 'Agrapana' ITB</t>
  </si>
  <si>
    <t xml:space="preserve">Abdul Aziz</t>
  </si>
  <si>
    <t xml:space="preserve">ajick4212</t>
  </si>
  <si>
    <t xml:space="preserve">ajick4212@gmail.com</t>
  </si>
  <si>
    <t xml:space="preserve">@agrapanaitb</t>
  </si>
  <si>
    <t xml:space="preserve">himarekta_agrapana</t>
  </si>
  <si>
    <t xml:space="preserve">Sistem Integrasi Hutan-Tani-Ternak (Kaliandra-Kopi-Lebah Madu) Sebagai Upaya Peningkatan Pendapatan Masyarakat Sindang Sari, Jatinangor, Kabupaten Sumedang, Jawa Barat</t>
  </si>
  <si>
    <t xml:space="preserve">Himpunan Mahasiswa Rekayasa Pertanian ‘Agrapana’ ITB melakukan sebuah pengabdian nyata melalui Program Hibah Bina Desa Dikti yang bertujuan untuk meningkatkan pendapatan masyarakat dusun Cibacang. Kegiatan dimulai dari bulan September 2017 hingga saat ini. Program diawali dengan kegiatan sosialisasi dan pembentukan kelompok tani 'Mekar Barokah' yang didasari atas keinginan bersama masyarakat dusun Cibacang untuk berkelompok dan gotong royong. Melalui kelompok tani masyarakat dapat dengan mudah mengakses berbagai fasilitas bantuan pertanian baik dari pemerintah, swasta dan lembaga pendidikan tinggi khususnya ITB. Kelompok Tani 'Mekar Barokah' berfokus pada pertanian kopi, ternak lebah madu serta pengelolaan kotoran ternak domba yang berada di lingkungan dusun Cibacang. Kemudian mahasiswa dan masyarakat berjalan secara beriringan untuk menerapkan Sistem Integrasi Hutan-Tani-Ternak (Kaliandra-Kopi-Lebah Madu) Sebagai Upaya Peningkatan Pendapatan Masyarakat Sindang Sari, Jatinangor, Kabupaten Sumedang, Jawa Barat.
Penerapan sistem integrasi tersebut diawali dengan melihat potensi tanaman kaliandra yang melimpah di dusun Cibacang. Kaliandra yang berbunga sepanjang musim menjadi sumber makanan bagi lebah madu yang diternak oleh poktan. Lebah madu tersebut akan menghasilkan madu yang dapat dijual sehingga dapat meningkatkan pendapatan masyarakat dusun Cibacang. Selain itu pada saat musim berbunga pada tanaman kopi, lebah madu juga berpotensi untuk membantu penyerbukan bunga kopi milik masyarakat dusun Cibacang. 
Pengadaan sarana dan prasarana pertanian sangat mendukung bagi masyarakat dusun Cibacang untuk menjalankan sistem integrasi tersebut. Pembuatan screen house dan tempat penyemaian kopi dilakukan secara gotong royong oleh masyarakat serta mahasiswa disetiap akhir pekan. Selain itu pemberian mesin depulper kopi oleh mahasiswa juga menjadi aset berharga bagi masyarakat. Mesin depulper memudahkan masyarakat untuk mengupas kulit kopi sehingga kopi yang dijual oleh masyarakat dalam bentuk green bean. Produk green bean ini meningkatkan harga jual kopi sebesar 3-4 kali lipat, yang pada awalnya harga produk ceri kopi hanya seitar 5000-6000 Rupiah. 
Kegiatan pengabdian nyata ini memiliki sifat berkelanjutan sehingga pada tahun 2018 direncanakan sebuah program integrasi penanganan pasca panen kopi dan lebah madu. Program difokuskan untuk membina masyarakat dusun Cibacang dalam mengelola produk pasca panen kopi dan lebah madu menjadi produk pangan yang siap dipasarkan secara langsung oleh mereka. Pembekalan strategi pemasaran produk bekerja sama dengan pengusaha, komunitas serta lembaga penyuluh pertanian pemerintah setempat. Rekam jejek kegiatan ini masih dapat dilihat melalu akun media sosial instagram @phbditb.
Melalui program pembinaan masyarakat secara berkelanjutan diharapkan dapat membantu dan menjadikan desa Cibacang menjadi desa mandiri serta  menjadi sentra pengolahan kopi dari hulu sampai ke hilir yang terkenal dan memiliki kualitas kopi terbaik. Sehingga muncul generasi baru yang semangat dalam  melanjutkan pekerjaan orang tuanya sebagai petani. </t>
  </si>
  <si>
    <t xml:space="preserve">1.	Meningkatkan pengetahuan dan sikap petani mengenai budidaya kopi dan lebah madu secara terintegrasi.
2.	Meningkatakan keterampilan petani dalam mengelola komoditas kopi dan lebah madu secara terintegrasi dengan konsep biorefinery.
3.	Meningkatkan produktivitas dan pendapatan petani dari pengelolaan kopi dan lebah madu secara terintegrasi dengan konsep biorefinery.
4.    Meningkatkan keterampilan mahasiswa untuk berkomunikasi dengan masyarakat, serta melatih mahasiswa untuk turut serta dalam memecahkan masalah yang dihadapi masyarakat berdasarkan keilmuan yang dimiliki.</t>
  </si>
  <si>
    <t xml:space="preserve">1. Masyarakat Dusun Cibacang
2. Mahasiswa Rekayasa Pertanian ITB
3. Pemerintah desa Sindangsari
4. Pengusaha Kopi</t>
  </si>
  <si>
    <t xml:space="preserve">Desa Sindangsari, Kecamatan Sukasari, Kabupaten Sumedang, Povinsi Jawa Barat.</t>
  </si>
  <si>
    <t xml:space="preserve">September 2017-September 2022</t>
  </si>
  <si>
    <t xml:space="preserve">Pendanaan dari LK, karena bila hanya mengandalkan dana dari PHBD Kemenristek Dikti masih belum mencukupi.
</t>
  </si>
  <si>
    <t xml:space="preserve">1. Peluang Kolaborasi Bagi Mahasiswa Mesin, Elektro, Informatika, dan Teknin Industri untuk membuat sebuah alat/sistem modern yang dapat meningkatkan produktivitas kopi di Cibacang.
2. Peluang kolaborasi bagi mahasiswa FSRD dan SBM untuk membantu masyarakat dalam strategi pemasaran kopi.</t>
  </si>
  <si>
    <t xml:space="preserve">https://drive.google.com/open?id=1FYaV0bCckxjU1yyiSddFPRJRsFdoaG2m, https://drive.google.com/open?id=1QNRJ6OWsq_aNiti2FxNwGAjuXkaB1C4L, https://drive.google.com/open?id=1T-fS3auDdADBqFxiiWixb9TL9q7SY5C_, https://drive.google.com/open?id=1BH0N7MlWHvWc5JrzMcEk1bUPpGV1Dppv, https://drive.google.com/open?id=1fIn9z_UPIxqr3sPsGiXI0O3ELTqr003K</t>
  </si>
  <si>
    <t xml:space="preserve">HMTB Rinuva</t>
  </si>
  <si>
    <t xml:space="preserve">Mira Hayati</t>
  </si>
  <si>
    <t xml:space="preserve">miraioc</t>
  </si>
  <si>
    <t xml:space="preserve">hayatimira@gmail.com</t>
  </si>
  <si>
    <t xml:space="preserve">kunjungan ke LPKA Sukamiskin</t>
  </si>
  <si>
    <t xml:space="preserve">Kegiatan ini bekerjasama dengan Himpunan Mahasiswa Kehutanan (HMH Selva). </t>
  </si>
  <si>
    <t xml:space="preserve">Community Service</t>
  </si>
  <si>
    <t xml:space="preserve">Pendidikan</t>
  </si>
  <si>
    <t xml:space="preserve">Mengetahui kegiatan yang dilakukan oleh penghuni LPKA Sukamiskin dan meningkatkan motivasi melalui sharing yang dilakukan oleh mahasiswi dari HMTB Rinuva dan HMH Selva.</t>
  </si>
  <si>
    <t xml:space="preserve">LPKA Sukamiskin</t>
  </si>
  <si>
    <t xml:space="preserve">LPKA Sukamiskin, Bandung.</t>
  </si>
  <si>
    <t xml:space="preserve">Mei</t>
  </si>
  <si>
    <t xml:space="preserve">Permasalahan dana</t>
  </si>
  <si>
    <t xml:space="preserve">Ya</t>
  </si>
  <si>
    <t xml:space="preserve">Program Instalasi Biogas</t>
  </si>
  <si>
    <t xml:space="preserve">Kegiatan ini akan dilakukan selama beberapa tahap dan mengarah pada pengempangan suatu komunitas masyarakat atau community development. Kegiatan ini diawali dengan pencerdasan massa himpunan untuk metode instalasi dll,kemudian mengaplikasikannya di masyarakat sekitar ITB Jatinangor</t>
  </si>
  <si>
    <t xml:space="preserve">Penerapan Karya</t>
  </si>
  <si>
    <t xml:space="preserve">menerapkan teknologi biogas di RW 1 Desa Cilayung dan mengevaluasi kinerja serta hasil yang didapatkan dan tinjauan terhadap kemungkinannya untuk pengembangan produk lain.</t>
  </si>
  <si>
    <t xml:space="preserve">Warga RW 1 Desa Cilayung</t>
  </si>
  <si>
    <t xml:space="preserve">RW 1 Desa Cilayung Kecamatan Jatinangor Kabupaten Sumedang</t>
  </si>
  <si>
    <t xml:space="preserve">September-Desember</t>
  </si>
  <si>
    <t xml:space="preserve">HIMAMIKRO 'Archaea'</t>
  </si>
  <si>
    <t xml:space="preserve">Akifah Nur'Azmi</t>
  </si>
  <si>
    <t xml:space="preserve">akifahazmi</t>
  </si>
  <si>
    <t xml:space="preserve">akifahnurazmi@gmail.com</t>
  </si>
  <si>
    <t xml:space="preserve">@archaeaitb</t>
  </si>
  <si>
    <t xml:space="preserve">archaea_itb</t>
  </si>
  <si>
    <t xml:space="preserve">tidak ada</t>
  </si>
  <si>
    <t xml:space="preserve">Archtion</t>
  </si>
  <si>
    <t xml:space="preserve">Archtion merupakan program community service yang bertujuan meningkatkan kesadaran masa himpuna HIMAMIKRO 'Archaea' dalam melakukan kegiatan pengabdian masyarakat.  bentuk kegiatan yang dapat dilakukan bersifat fleksibel 
 tergantung kebutuhan masyarakat sekitar. program ini dapat berupa pemberian dana sosial, penyuluhan tentang kesehatan, dan lain-lain.</t>
  </si>
  <si>
    <t xml:space="preserve">Umum</t>
  </si>
  <si>
    <t xml:space="preserve">Membangun rasa kepedulian massa archaea terhadap masyarakat</t>
  </si>
  <si>
    <t xml:space="preserve">Masyarakat umum</t>
  </si>
  <si>
    <t xml:space="preserve">belum ada</t>
  </si>
  <si>
    <t xml:space="preserve">agustus dan november</t>
  </si>
  <si>
    <t xml:space="preserve">belum tau</t>
  </si>
  <si>
    <t xml:space="preserve">Alert</t>
  </si>
  <si>
    <t xml:space="preserve">menginformasikan kepada massa himpunan HIMAMIKRO 'Archaea'  mengenai pihak luar yang membutuhkan bantuan dan menjadi perantara dalam menyalurkan bantuan tersebut. </t>
  </si>
  <si>
    <t xml:space="preserve">Campaign</t>
  </si>
  <si>
    <t xml:space="preserve">Kebencanaan</t>
  </si>
  <si>
    <t xml:space="preserve">masyarakat umum</t>
  </si>
  <si>
    <t xml:space="preserve">macam-macam</t>
  </si>
  <si>
    <t xml:space="preserve">tentatif</t>
  </si>
  <si>
    <t xml:space="preserve">Himastron</t>
  </si>
  <si>
    <t xml:space="preserve">Tim Suluh Astronomi</t>
  </si>
  <si>
    <t xml:space="preserve">Fahmimn5</t>
  </si>
  <si>
    <t xml:space="preserve">fahmimn21@gmail.com</t>
  </si>
  <si>
    <t xml:space="preserve">@himastronitb</t>
  </si>
  <si>
    <t xml:space="preserve">-</t>
  </si>
  <si>
    <t xml:space="preserve">Astronom Keliling</t>
  </si>
  <si>
    <t xml:space="preserve">Astronom keliling merupakan kegiatan memperkenalkan keilmuan Astronomi melalui teleskop. Terdapat 2 kegiatan yaitu Teleskop Keliling (Kopling) dan Astrokids. Teleskop keliling merupakan kegiatan pengamatan Matahari dan pengamatan malam di tempat umum seperti CFD Dago, Taman di Bandung, dsb. Selain kopling ada juga Astrokids yaitu memperkenalkan Astronomi kepada anak-anak lewat permainan, mewarnai, film, cerita, dan pastinya lewat pengamatan menggunakan teleskop.</t>
  </si>
  <si>
    <t xml:space="preserve">Pendidikan, Penerapan Karya</t>
  </si>
  <si>
    <t xml:space="preserve">Memperkenalkan Astronomi kepada masyarakat umum guna menurunkan tingkat hoax yang beredar di masyarakat serta memperkenalkan Astronomi sejak dini kepada anak-anak yang merupakan bibit agent of change masa depan Indonesia khususnya sains.</t>
  </si>
  <si>
    <t xml:space="preserve">Masyarakat umum dan anak-anak</t>
  </si>
  <si>
    <t xml:space="preserve">Tempat publik (Taman, CFD, Alun-alun)</t>
  </si>
  <si>
    <t xml:space="preserve">Mei, Agustus, September, Oktober, November, Desember</t>
  </si>
  <si>
    <t xml:space="preserve">Sampai saat ini belum ada kendala. Untuk Astrokids kami perlu adanya networking untuk kerjasama dengan lembaga-lembaga yang memiliki rumah belajar</t>
  </si>
  <si>
    <t xml:space="preserve">Kolaborasi dengan lembaga-lembaga yang bergerak di ranah pendidikan</t>
  </si>
  <si>
    <t xml:space="preserve">Hits-mastron</t>
  </si>
  <si>
    <t xml:space="preserve">Hits-mastron merupakan wadah sosialisasi dan kampanye keilmuan Astronomi kepada masyarakat melalui media. Media yang digunakan antara lain OA Line Himastron @himastronitb, Instagram @himastronitb, Twitter, dan web. Sosialisasi dan kampanye ini dalam bentuk kultwit, video edukasi, infografis, artikel web, dsb.</t>
  </si>
  <si>
    <t xml:space="preserve">Pendidikan, Penerapan Karya, Umum</t>
  </si>
  <si>
    <t xml:space="preserve">Memperkenalkan Astronomi kepada masyarakat umum guna menurunkan tingkat hoax yang beredar di masyarakat.</t>
  </si>
  <si>
    <t xml:space="preserve">Netizen</t>
  </si>
  <si>
    <t xml:space="preserve">Tidak ada</t>
  </si>
  <si>
    <t xml:space="preserve">2018-2019</t>
  </si>
  <si>
    <t xml:space="preserve">Himpunan Mahasiswa Teknik Pangan</t>
  </si>
  <si>
    <t xml:space="preserve">Felix Soelaiman</t>
  </si>
  <si>
    <t xml:space="preserve">felix_soelaiman</t>
  </si>
  <si>
    <t xml:space="preserve">felix.soelaiman@gmail.com</t>
  </si>
  <si>
    <t xml:space="preserve">@hmpgitb</t>
  </si>
  <si>
    <t xml:space="preserve">hmpgitb</t>
  </si>
  <si>
    <t xml:space="preserve">HMPG Commuity Service</t>
  </si>
  <si>
    <t xml:space="preserve">Merupakan kegiatan pengembangan masyarakat untuk dapat mengolah komoditas pangan di daerahnya. Masyarakat akan diberikan pengetahuan dan pelatihan terkait dengan pengolahan dan komersialisasi produk yang nantinya akan difasilitasi oleh himpunan. Dalam pelaksanaannya, himpunan akan datang dan berkumpul bersama warga untuk bersama-sama mendiskusikan pengembangan pangan yang dapat dilakukan pada desa tersebut. Setelah itu, himpunan akan memberikan materi dan pelatihan pembuatan produk dari hasil pertanian desa tersebut hingga akhirnya dapat dikomersialisasikan. Kegiatan ini dilakukan karena sebagian besar desa yang ada di Indonesia merupakan desa yang hanya menjual produk pertanian mereka dalam bentuk bahan mentah yang belum diolah, dengan diadakannya program ini, diharapkan desa yang terpilih dapat mengembangkan produk pertaniannya menjadi suatu produk jadi yang dapat dikomersialisasikan. </t>
  </si>
  <si>
    <t xml:space="preserve">Mengembangkan perekonomian dan membuka lapangan kewirausahaan di suatu desa dengan pengolahan produk pertanian di desa tersebut.</t>
  </si>
  <si>
    <t xml:space="preserve">Terbentuknya suatu olahan pangan dari desa tersebut yang dikomersialisasikan sehingga dapat menjadi makanan khas daerah tersebut.</t>
  </si>
  <si>
    <t xml:space="preserve">Desa Nanggerang / Desa Cilayung / Desa Cikeruh</t>
  </si>
  <si>
    <t xml:space="preserve">1 Tahun</t>
  </si>
  <si>
    <t xml:space="preserve">Kurangnya transportasi, Kurangnya pengetahuan permasalahan di desa tersebut karena masih tergolong baru, Kurangnya alat dan bahan untuk membantu proses pengolahan, Jadwal mahasiswa yang padat.</t>
  </si>
  <si>
    <t xml:space="preserve">Kolaborasi himpunan mungkin dengan pasca panen dan / atau rekayasa pertanian</t>
  </si>
  <si>
    <t xml:space="preserve">Keluarga Mahasiswa Teknik Industri (MTI) ITB</t>
  </si>
  <si>
    <t xml:space="preserve">Via Azlia Widiyadi</t>
  </si>
  <si>
    <t xml:space="preserve">viaazlia</t>
  </si>
  <si>
    <t xml:space="preserve">viaazlia@yahoo.co.id; viaazlia98@gmail.com</t>
  </si>
  <si>
    <t xml:space="preserve">MTI AA</t>
  </si>
  <si>
    <t xml:space="preserve">Sebuah kegiatan rutin dari massa MTI setiap 2 minggu sekali dengan tujuan untuk membantu masyarakat dalam bidang pendidikan dengan mengajar anak-anak kelas 5 dan 6 SD yang bersekolah di sekitar ITB </t>
  </si>
  <si>
    <t xml:space="preserve">Membantu masyarakat khususnya anak-anak dalam bidang pendidikan 
Menyadarkan massa MTI akan pentingnya berbagi khususnya berbagi ilmu </t>
  </si>
  <si>
    <t xml:space="preserve">siswa-siswi kelas 5 dan 6 SD</t>
  </si>
  <si>
    <t xml:space="preserve">di ITB</t>
  </si>
  <si>
    <t xml:space="preserve">Agustus 2018-Januari 2019</t>
  </si>
  <si>
    <t xml:space="preserve">Skhole ITB, komunitas mengajar lainnya</t>
  </si>
  <si>
    <t xml:space="preserve">https://drive.google.com/open?id=1laTvdG0CGbKGq2k1LCN8IVgPuGbz1qwW, https://drive.google.com/open?id=13cyx9g8OSeCIPTA4j9r1ufIT1ZqE7a8s, https://drive.google.com/open?id=1S0mZoNLKDRBxfEy9CKRSTkWJAK6jzEVv</t>
  </si>
  <si>
    <t xml:space="preserve">Peduli Kasih</t>
  </si>
  <si>
    <t xml:space="preserve">Sebuah projek dari massa MTI untuk berkontribusi kepada masyarakat dengan cara berinteraksi dan berbagi manfaat dengan masyarakat yang kurang beruntung</t>
  </si>
  <si>
    <t xml:space="preserve">Berbagi manfaat dan berinteraksi dengan masyarakat 
Membantu orang-orang yang kurang beruntung dengan berbagi
Memberi kesadaran massa MTI agar bersyukur dengan kondisi yang dimilikinya</t>
  </si>
  <si>
    <t xml:space="preserve">Masyarakat yang kurang beruntung (panti asuhan, SLB, dll)</t>
  </si>
  <si>
    <t xml:space="preserve">Belum ada</t>
  </si>
  <si>
    <t xml:space="preserve">Februari 2019</t>
  </si>
  <si>
    <t xml:space="preserve">GEBRAKAN (Gerakan Berani Aksi Nyata) MTI</t>
  </si>
  <si>
    <t xml:space="preserve">Bentuk kontribusi nyata dari MTI kepada masyarakat dalam rangka membantu menyelesaikan permasalahan suatu daerah, menghasilkan output berupa karya nyata dengan terjun langsung ke daerah tersebut.</t>
  </si>
  <si>
    <t xml:space="preserve">Penerapan Karya, Lingkungan, Kebencanaan, Umum</t>
  </si>
  <si>
    <t xml:space="preserve">Membantu daerah yang memiliki permasalahan 
Melatih kemampuan problem solving dalam melihat permasalahan
Menghasilkan output yang terlihat dan berdampak pada masyarakat
Menyadarkan massa MTI akan kondisi masyarakat Indonesia </t>
  </si>
  <si>
    <t xml:space="preserve">Masyarakat </t>
  </si>
  <si>
    <t xml:space="preserve">Desember 2018</t>
  </si>
  <si>
    <t xml:space="preserve">Ikatan Mahasiswa Metalurgi (IMMG) ITB</t>
  </si>
  <si>
    <t xml:space="preserve">Ardyan Satya Indralaksmana</t>
  </si>
  <si>
    <t xml:space="preserve">085648108877</t>
  </si>
  <si>
    <t xml:space="preserve">ardyansatya</t>
  </si>
  <si>
    <t xml:space="preserve">satyaardyan@gmail.com</t>
  </si>
  <si>
    <t xml:space="preserve">@cgp4344l</t>
  </si>
  <si>
    <t xml:space="preserve">@immgitb</t>
  </si>
  <si>
    <t xml:space="preserve">IMMG ITB</t>
  </si>
  <si>
    <t xml:space="preserve">Kupon LIVE IN</t>
  </si>
  <si>
    <t xml:space="preserve">Sebelum melakukan kegiatan pemberdayaan masyarakat dibutuhkan pengetahuan yang lebih mengenai hal-hal yang harus dipersiapkan sebelum turun dan langsung berinteraksi dengan masyarakat. Oleh karena itu, dibutuhkan suatu media untuk memfasilitasi massa IMMG khususnya agar dapat mendapat pengetahuan tersebut. Kupon live in merupakan suatu wadah untuk membekali massa IMMG dengan pengetahuan-pengetahuan kemasyarakatn. Kegiatan ini berupa talkshow yang menghadirkan pembicara-pembicara yang sudah berpengalaman dalam bidang pengembangan masyarakat. Pembicara akan memberikan materi tentang pandangan mengenai pemberdayaan masyarakat yang sudah dilakukan oleh lembaga-lembaga khusunya lingkup ITB, kemudian pembicara juga menyampaikan cara berinteraksi dengan masyarakat dan tips-tips berhadapan dengan masyarakat serta materi yang mencakup tentang kegiatan social mapping berupa metode maupun cara melakukannya. Dengan adanya kegiatan ini diharapkan massa IMMG mengerti dan dapat mempraktikkan secara langsung ilmu yang telah diperoleh dengan turun dan menyadari kendala-kendala yang ada dimasyarakat sendiri. Setelah mengetahui fakta dan keadaan nyata dimasyarakat lebih jauh lagi massa dapat melakukan tindakan yang lebih nyata untuk dapat mengembangkan masyarakat itu sendiri. Kegiatan ini dilakukan setidaknya satu kali sebelum turun langsung ke desa dan dilakukan evaluasi setelah kembali dari desa.</t>
  </si>
  <si>
    <t xml:space="preserve">Pendidikan, Umum</t>
  </si>
  <si>
    <t xml:space="preserve">Untuk memberikan pengetahuan mengenai hal-hal yang harus dipersiapkan oleh massa IMMG sebelum turun dan langsung berinteraksi dengan masyarakat</t>
  </si>
  <si>
    <t xml:space="preserve">Massa IMMG</t>
  </si>
  <si>
    <t xml:space="preserve">Tentatif</t>
  </si>
  <si>
    <t xml:space="preserve">Tentatif. Perkiraan september-oktober</t>
  </si>
  <si>
    <t xml:space="preserve">-	Pembicara yang sesuai dengan materi yang disampaikan
-	Metode penyampaian agar materi yang diberikan dapat langsung dimengerti massa</t>
  </si>
  <si>
    <t xml:space="preserve">-	Kolaborasi diperlukan saat ada lembaga-lembaga yang lebih berpengalaman tentang pemberdayaan masyarakat agar dapat terjadi sharing dan tukar pendapat tentang pemberdayaan masyarakat</t>
  </si>
  <si>
    <t xml:space="preserve">LIVE IN</t>
  </si>
  <si>
    <t xml:space="preserve">Terjun langsung dan merasakan kehidupan sehari-hari masyarakat sekaligus mendekatkan diri ke masyarakat? Ya, LIVE IN jawabannya. Pemberdayaan masyarakat merupakan suatu pengabdian masyarakat yang dilakukan langsung dimana masyarakat dapat mengembangkan potensi yang mereka miliki. Lembaga yang melakukan pemberdayaan sendiri berperan sebagai sebuah jembatan antara masyarakat untuk menyadari potensi yang ada dan sebisa mungkin membantu masyarakat mengembangkan dirinya. Pendekatan dibutuhkan untuk menjalin hubungan yang baik dalam masyarakat. Oleh karena itu LIVE IN hadir sebagai suatu khususnya untuk dibuat rencana jangka panjang pengembangan masyarakat. Kepekaan terhadap lingkungan sekitar menjadi momentum-momentum yang ingin ditumbuhkan dalam massa IMMG. Kegiatan ini dilakukan dengan bentuk tinggal langsung ditengah-tengah masyarakat selama 3 hari 2 malam. Mengikuti seluruh kegiatan masyarakat dan melakukan observasi maupun wawancara langsung dengan warga desa. Desa Mitra tersebut adalah desa Mekar Maju yang terletak di Kecamatan Pasir Jambu Kabupaten Bandung. Masyarakat melakukan kegiatan penempaan sebagai mata pencaharian utama, memproduksi alat pertanian serta kujang yang menjadi andalan. Bertani dan menjadi pemerah susu adalah mata pencaharian lain oleh warga Mekar Maju. Dengan kegiatan utama yang berfokus pada keilmuan metalurgi secara tidak langsung hal tersebut berkaitan dengan keilmuan yang dimiliki massa IMMG. Diharapkan kedepannya massa IMMG dapat memberikan pengetahuan yang ada sesuai dengan kemampuannya untuk dapat mengembangkan masyarakat Mekarmaju. Namun tidak menghalangi kesempatan pengabdian yag dilakukan berbeda dari keilmuan nantinya.</t>
  </si>
  <si>
    <t xml:space="preserve">Kegiatan ini sebagai sarana untuk melakukan social mapping awal di desa Mekar Maju. Data-data yang dikumpulkan adalah hal-hal yang berhubungan dengan pekerjaan utama warga yaitu menempa dan hal-hal sosial yang berkaitan. Selain itu kegiatan ini merupakan wadah untuk mendekatkan massa IMMG dan juga warga desa.</t>
  </si>
  <si>
    <t xml:space="preserve">Warga desa Mekar Maju, Kecamatan Pasir Jambu Kabupaten Bandung </t>
  </si>
  <si>
    <t xml:space="preserve">Desa Mekar Maju, Kecamatan Pasir Jambu Kabupaten Bandung </t>
  </si>
  <si>
    <t xml:space="preserve">https://drive.google.com/open?id=1iOerOHrNzmQp6Z0iVZjyemkrAkQygT4Z, https://drive.google.com/open?id=1LUOaqV-zEpGzfV0VJzNvD7mUBRunPPqU, https://drive.google.com/open?id=1CCqPaNHhR47G1fFSeg5Lk8mWUvfBOVSS, https://drive.google.com/open?id=1bAleB06exnmIrzu5wLg9B0C2l-CzQXha, https://drive.google.com/open?id=1GENpddo8Az6Y-j-NVPayLvxjVOK52_5i</t>
  </si>
  <si>
    <t xml:space="preserve">Reaktor Amal</t>
  </si>
  <si>
    <t xml:space="preserve">Reaktor amal merupakan suatu program pengumpulan dana dari massa IMMG untuk kemudian dihimpun dan disalurkan kepada pihak yang membutuhkan dalam hal musibah kebencanaan dan kemanusiaan. Reaktor amal ini hadir sebagai wujud kontribusi paling sederhana dari massa IMMG untuk ikut membantu suatu musibah dengan bantuan secara materiil. Terdapat 3 buah reaktor amal yang diedarkan rutin setiap satu minggu sekali di setiap angkatan dan satu buah reaktor amal yang disimpan di sekretariat himpunan. Penyaluran dilakukan secara satu pintu atas nama IMMG kepada lembaga penyelenggara. Sebagian dari hasil reaktor amal juga digunakan untuk acara baksos sakala kecil dengan target masyarakat sekitar kampus agar kepemilikan massa atas bantuan yang diberikan lebih terasa.</t>
  </si>
  <si>
    <t xml:space="preserve">Charity</t>
  </si>
  <si>
    <t xml:space="preserve">Untuk  memfasilitasi massa IMMG dalam hal membantu korban musibah kebencanaan dan kemanusiaan secara materiil.</t>
  </si>
  <si>
    <t xml:space="preserve">Korban musibah kebencanaan dan kemanusiaan</t>
  </si>
  <si>
    <t xml:space="preserve">Penghimpunan dana dilakukan di wilayah kampus ITB dan sekretariat himpunan IMMG.</t>
  </si>
  <si>
    <t xml:space="preserve">Satu minggu sekali sepanjang kepengurusan.</t>
  </si>
  <si>
    <t xml:space="preserve">IMMG Mengajar</t>
  </si>
  <si>
    <t xml:space="preserve">IMMG Mengajar adalah kegiatan mengajar rutin yang dilakukan di PSAA Fajar Harapan Surapati setiap satu minggu sekali. Kegiatan ini sudah berlangsung sejak kepengurusan tahun 2011. IMMG Mengajar ini hadir sebagai suatu wadah yang memfasilitasi massa IMMG untuk berinteraksi lebih dengan masyarakat dan mencoba untuk membantu masyarakat sesuai dengan kompetensi yang telah dimiliki oleh mahasiswa, yaitu pada bidang pendidikan. Selain melakukan kegiatan mengajar pelajaran sekolah, diadakan pula kelas inspirasi yang bertujuan untuk memberikan motivasi dan semangat kepada anak panti untuk terus mengejar mimpi. Diharapkan kegiatan mengajar rutin ini menjadi suatu bentuk pembiasaan bagi massa IMMG dalam hal melatih kepekaan untuk bersosial masyarakat.</t>
  </si>
  <si>
    <t xml:space="preserve">Untuk  memfasilitasi massa IMMG untuk berinteraksi lebih dengan masyarakat dan mencoba untuk membantu masyarakat sesuai dengan kompetensi yang telah dimiliki oleh mahasiswa, yaitu pada bidang pendidikan.</t>
  </si>
  <si>
    <t xml:space="preserve">Siswi-siswi PSAA Fajar Harapan</t>
  </si>
  <si>
    <t xml:space="preserve">PSAA Fajar Harapan, Surapati</t>
  </si>
  <si>
    <t xml:space="preserve">https://drive.google.com/open?id=1_c36pgokS5icfOsKz-0nEYV8VdAXGNmT, https://drive.google.com/open?id=10_CMMPhoP6iDkc51Df6P4IaHwHXL9Cg4, https://drive.google.com/open?id=1vdkK9rUlhivsOK8RfWPEdW7farsPJmh7, https://drive.google.com/open?id=1mieP7nDMxdsyVKahHZnJAyUYKvINEZGP</t>
  </si>
  <si>
    <t xml:space="preserve">Bakti Sosial</t>
  </si>
  <si>
    <t xml:space="preserve">Baksos adalah suatu acara eventual yang dilaksanakan setiap minimal satu kali kepengurusan. Baksos digunakan sebagai wadah bagi massa IMMG untuk berinteraksi lebih dan membantu masyarakat. Bentuk acara baksos dibuat sedemikian rupa sehingga dapat menciptakan interaksi secara dekat antara massa IMMG dengan masyarakat sekitar. Bantuan yang diberikan pada acara ini berupa bantuan secara materiil dan juga keterampilan yang bisa dilakukan bersama warga sekitar secara mudah. Acara ini merupakan acara yang dilakukan oleh kepanitiaan khusus di dalamnya. Baksos terdiri atas rangkaian preevent dan acara puncak, dimana acara pre event ini merupakan skala kecil dari acara puncak dengan target sasaran masyarakat sekitar kampus. Diharapkan setiap diadakannya acara ini bisa dilakukan di tempat yang berbeda agar tidak menetap di satu tempat dan membuat kecenderungan tempat tersebut tidak layak dibantu.</t>
  </si>
  <si>
    <t xml:space="preserve">Untuk  menciptakan interaksi secara dekat antara massa IMMG dengan masyarakat sekitar</t>
  </si>
  <si>
    <t xml:space="preserve">Belum ada (Tergantung hasil survey)</t>
  </si>
  <si>
    <t xml:space="preserve">Minimal satu kali sepanjang kepengurusan.</t>
  </si>
  <si>
    <t xml:space="preserve">https://drive.google.com/open?id=1OKoKjBP4HQg9xxr0Lep3zdctGTDyyySk, https://drive.google.com/open?id=1sRL0Koe49yscz-hzwgbsv241grOiMFHE, https://drive.google.com/open?id=134JX2eyL5QiyelMgaFuoEb4W5Emo41IY, https://drive.google.com/open?id=1xQBTTOj83hpa6kRk-zH4mQyERDZlZyTQ</t>
  </si>
  <si>
    <t xml:space="preserve">HMFT-ITB</t>
  </si>
  <si>
    <t xml:space="preserve">Muhammad Ababil</t>
  </si>
  <si>
    <t xml:space="preserve">emababil</t>
  </si>
  <si>
    <t xml:space="preserve">muhammad.ababil@gmail.com</t>
  </si>
  <si>
    <t xml:space="preserve">hmft.tf.itb.ac.id ; giantleaps.net</t>
  </si>
  <si>
    <t xml:space="preserve">Mari Mengajar</t>
  </si>
  <si>
    <t xml:space="preserve">Mari mengajar merupakan kegiatan sosial yang fokus pada pendidikan anak-anak. Kegiatan ini berupa kegiatan mengajar anak-anak kampung 200 oleh anggota HMFT. Kegiatan ini merupakan wadah bagi mahasiswa HMFT untuk berbagi ilmu baik berupa hardskill maupun keterampilan. Kegiatan ini juga diharapkan mampu memberikan manfaat bagi mahasiswa HMFT dan merupakan langkah awal untuk terjun langsung ke masyarakat.        </t>
  </si>
  <si>
    <t xml:space="preserve">Sebagai wadah massa HMFT-ITB untuk berbagi ilmu dan keterampilan</t>
  </si>
  <si>
    <t xml:space="preserve">Anak-anak Kampung 200 Cisitu</t>
  </si>
  <si>
    <t xml:space="preserve">Cisitu</t>
  </si>
  <si>
    <t xml:space="preserve">September 2018-Januari 2019</t>
  </si>
  <si>
    <t xml:space="preserve">belum tau yha, baru aja sosker</t>
  </si>
  <si>
    <t xml:space="preserve">Skhole atau lembaga lain untuk membantu penyusunan kurikulum baru</t>
  </si>
  <si>
    <t xml:space="preserve">Himpunan Pascapanen VADRA</t>
  </si>
  <si>
    <t xml:space="preserve">Eric Liduan</t>
  </si>
  <si>
    <t xml:space="preserve">ericgel</t>
  </si>
  <si>
    <t xml:space="preserve">ericliduan@gmail.com</t>
  </si>
  <si>
    <t xml:space="preserve">VOCIUS</t>
  </si>
  <si>
    <t xml:space="preserve">what: kegiatan rnd pada komoditas pangan di lokasi pengmas
where: Desa Cisondari, Pasirjambu
when: September 2018
why: untuk mengembangkan simpati mahasiswa serta memberi bantuan
who: dari seluruh pihak VADRA untuk masyarakat Desa Cisondari
how: dilakukan dengan melakukan beberapa kali survey dan social mapping untuk mendapat informasi yang dibutuhkan, serta melakukan kegiatan - kegiatan yang dapat mempererat hubungan mahasiswa dan masyarakat, seperti mengajar di sekolah di desa tersebut dan melakukan kerja bakti di kebun warga</t>
  </si>
  <si>
    <t xml:space="preserve">meningkatkan rasa simpati mahasiswa VADRA dan menjalin hubungan dengan masyarakat</t>
  </si>
  <si>
    <t xml:space="preserve">memberikan bantuan berupa hasil RnD ke masyarakat</t>
  </si>
  <si>
    <t xml:space="preserve">Desa Cisondari</t>
  </si>
  <si>
    <t xml:space="preserve">September 2018</t>
  </si>
  <si>
    <t xml:space="preserve">masalah dana yang belum turun dan kesulitan mencari masalah yang dapat diatasi mahasiswa dalam desa tersebut</t>
  </si>
  <si>
    <t xml:space="preserve">dilakukan kolaborasi dengan mahasiswa teknik mesin</t>
  </si>
  <si>
    <t xml:space="preserve">HMRH (Himpunan Mahasiswa Rekayasa Hayati) ITB</t>
  </si>
  <si>
    <t xml:space="preserve">Arsy Elia Pertiwi</t>
  </si>
  <si>
    <t xml:space="preserve">arsyelia</t>
  </si>
  <si>
    <t xml:space="preserve">arsyelia.p@gmail.com</t>
  </si>
  <si>
    <t xml:space="preserve">@hmrhitb</t>
  </si>
  <si>
    <t xml:space="preserve">HMRH_ITB</t>
  </si>
  <si>
    <t xml:space="preserve">Cibeusi Pintar</t>
  </si>
  <si>
    <t xml:space="preserve">Cibeusi Pintar merupakan kegiatan mengajar anak-anak di Kampung Cibeusi. Anak-anak ini berada pada rentang TK hingga SD di RT 1, 2, dan 7 Kampung  Cibeusi. Kegiatan dilakukan setiap bulan sekali dengan mengajak massa HMRH untuk belajar dan berbagi pengetahuan dengan anak-anak. Tema besar yang dibawa adalah wawasan umum. Pada tahun lalu, materi yang dibawa adalah mencuci tangan, menggosok gigi, kebangsaan Indonesia, dan permainan tradisional. pada tahun ini kegiatan yang akan dibawa rencana bertema kesenian dengan pengajaran permainan alat musik angklung, bercerita dengan gambar, melukis. Kegiatan biasanya dilakukan di Musola RT 1 ataupun lapangan voli RT 2. Kegiatan Cibeusi Pintar dilakukan untuk pendekatan kepada anak-anak Kampung Cibeusi yang mendukung kegiatan Comdev Pengabdian Masyarakat HMRH serta aspirasi dari orang tua anak-anak Kampung Cibeusi.</t>
  </si>
  <si>
    <t xml:space="preserve">Memperkenalkan dan memberi pengalaman berpengmas dan mengajar kepada massa HMRH
Memberikan pengetahuan umum kepada anak-anak Kampung Cibeusi</t>
  </si>
  <si>
    <t xml:space="preserve">anak-anak TK-SD Kampung Cibeusi</t>
  </si>
  <si>
    <t xml:space="preserve">Kampung Cibeusi, Desa Cileunyi Wetan, Cileunyi, Bandung, Jawa Barat</t>
  </si>
  <si>
    <t xml:space="preserve">September-November</t>
  </si>
  <si>
    <t xml:space="preserve">Kesenian</t>
  </si>
  <si>
    <t xml:space="preserve">https://drive.google.com/open?id=1cnDWvxcde779AcJdMDbircEIVa5A8OK4, https://drive.google.com/open?id=1o0hnntPF9Ex0eY1zVRT1lw4RdXzHJ0LM, https://drive.google.com/open?id=1jBwQlxdUeZrRS3ZFRHQeCu-BUGeKfegl</t>
  </si>
  <si>
    <t xml:space="preserve">HMRH Bina Desa</t>
  </si>
  <si>
    <t xml:space="preserve">Kegiatan ini merupakan pengembangan dari Rencana Strategis yang telah disusun dari tahun 2015. Hal ini berlatar belakang dari hasil sosial mapping kondisi Kampung Cibeusi yang memiliki potensi kopi tetapi belum adanya pengembangan buah kopi tersebut. Oleh karena itu disusunnya Renstra selama 5 tahun untuk pengembangan buah kopi hingga menjadi produk berupa bubuk kopi sehingga dapat meningkatkan pendapatan masyarakat Kampung Cibeusi.  Selain itu, rensta pengmas HMRH terintegrasi dengan renstra divisi Keprofesian yangmana mengusung konsep refenery sehingga kulit kopi dapat dikembangkan oleh masyarakat sebagai minuman cascara. Tahun pertama merupakan sosial mapping, tahun kedua pengadaan mesin alat pulper yang dapat memecah buah kopi menjadi kulit dan biji kopi. 2018 memasuki tahun ke-3 yang merupakan pendampingan dan penyempurnaan sistem pengolahan buah kopi hingga menjadi biji kopi bertipe hard skin.</t>
  </si>
  <si>
    <t xml:space="preserve">Penerapan Karya, Umum</t>
  </si>
  <si>
    <t xml:space="preserve">Mengembangkan potensi kopi Kampung Cibeusi untuk meningkatkan pendapatan masyarakat</t>
  </si>
  <si>
    <t xml:space="preserve">petani kopi Kampung Cibeusi</t>
  </si>
  <si>
    <t xml:space="preserve">Agustus-November</t>
  </si>
  <si>
    <t xml:space="preserve">https://drive.google.com/open?id=1gl1dDUcHR60AHC2kidAMgmOTV74UQkUr, https://drive.google.com/open?id=1b-zqD90QtXlJgRTb4gMYIKkaLTKpBU0R</t>
  </si>
  <si>
    <t xml:space="preserve">Bermain Berbagi Bersama</t>
  </si>
  <si>
    <t xml:space="preserve">Kegiatan bermain dengan masyarakat seperti main voli bareng, berbagi cerita dengan kakek-nenek di panti jompo</t>
  </si>
  <si>
    <t xml:space="preserve">Berbaur dengan masyarakat dan menyadarkan kegiatan berpengmas kepada massa HMRH</t>
  </si>
  <si>
    <t xml:space="preserve">Masyarakat dan massa HMRH</t>
  </si>
  <si>
    <t xml:space="preserve">BELUM ADA</t>
  </si>
  <si>
    <t xml:space="preserve">Oktober dan September</t>
  </si>
  <si>
    <t xml:space="preserve">NYMPHAEA ITB</t>
  </si>
  <si>
    <t xml:space="preserve">Aisyah Asri Berrilliana</t>
  </si>
  <si>
    <t xml:space="preserve">bberyll</t>
  </si>
  <si>
    <t xml:space="preserve">aisyahberrilliana@gmail.com</t>
  </si>
  <si>
    <t xml:space="preserve">@nymphaeaitb</t>
  </si>
  <si>
    <t xml:space="preserve">nymphaea_itb</t>
  </si>
  <si>
    <t xml:space="preserve">nymphaea itb</t>
  </si>
  <si>
    <t xml:space="preserve">Nymphaedah</t>
  </si>
  <si>
    <t xml:space="preserve">Nymphaeadah merupakan proker dari HIMABIO Nymphaea ITB yang mencakup kegiatan-kegiatan sosial yang berfaedah. Diantaranya adalah mengadakan perpustakaan berjalan  di area taman-taman kota Bandung untuk memantik minat membaca masyarakat terutama anak-anak. Karena minat baca di Indonesia menduduki peringkat 60 dari 61 negara. Sehingga diharapkan dengan kegiatan kami ini dapat mendorong masyarakat untuk meningkatkan minat membacanya. Selain taman bacaan adapula eksperimen2 sains sederhana dalam satu waktu di lokasi yang sama yang bertujuan untuk mengenalkan ilmu sains dan teknologi sederhana kepada masyarakat. Dan ada pula ruang untuk mewarnai</t>
  </si>
  <si>
    <t xml:space="preserve">meningkatkan minat membaca serta mengenalkan ilmu sains dan teknologi sederhana kepada masyarakat</t>
  </si>
  <si>
    <t xml:space="preserve">anak-anak</t>
  </si>
  <si>
    <t xml:space="preserve">Taman kota di Bandung (Pindah-pindah)</t>
  </si>
  <si>
    <t xml:space="preserve">Juni - Desember</t>
  </si>
  <si>
    <t xml:space="preserve">kekurangan dana untuk pengadaan perpustakaannya, baik untuk buku, eksperimen sains sederhana, alat mewarnai, dsb.</t>
  </si>
  <si>
    <t xml:space="preserve">ada</t>
  </si>
  <si>
    <t xml:space="preserve">Nymphaeadah Gotong Royong</t>
  </si>
  <si>
    <t xml:space="preserve">Melakukan kegiatan goyong royong bersama masyarakat untuk membangun pangan lestari di wilayahnya. Kegiatan yang dilakukan berupa pembinaan kepada masyarakat terkait pertanian berbasis organik serta bio-preneur. </t>
  </si>
  <si>
    <t xml:space="preserve">memberikan edukasi kepada masyarakat terkait pertanian organik serta entrepreneurship dalam sektor pangan</t>
  </si>
  <si>
    <t xml:space="preserve">petani, aktif di kelompok tani, atau aktif di Karang Taruna</t>
  </si>
  <si>
    <t xml:space="preserve">Ciwangi Balubur, Limbangan, Garut</t>
  </si>
  <si>
    <t xml:space="preserve">Juni-Desember</t>
  </si>
  <si>
    <t xml:space="preserve">KMIL ITB (Enviroez)</t>
  </si>
  <si>
    <t xml:space="preserve">Radhitiya Al Furqan</t>
  </si>
  <si>
    <t xml:space="preserve">adhit.work@gmail.com</t>
  </si>
  <si>
    <t xml:space="preserve">enviroez</t>
  </si>
  <si>
    <t xml:space="preserve">KMIL ITB</t>
  </si>
  <si>
    <t xml:space="preserve">Enviroez</t>
  </si>
  <si>
    <t xml:space="preserve">Enviroez adalah BSO KMIL ITB yang bergerak pada bidang pengmas dengan konsep "volunteer" dimana pesertanya akan membiayai dirinya sendiri dalam kegiatan pengmas ini. Enviroez bertujuan untuk meminimalisir kesulitan air bersih bagi daerah yang kesulitan akses air bersih. Daerah sasaran Enviroez adalah daerah terluar pulau Jawa yang kesulitan akses air bersih. Tujuan Enviroez juga untuk membantu pemerintah dalam mencapai program SDG's (Sustainable Development Goals) untuk memberikan akses air bersih dan sanitasi yang berkelanjutan bagi semua orang.
Enviroez telah melaksanakan program pertamanya yaitu "Amerta Project" yang dilaksanakan pada 26 Desember 2016-2 Januari 2017 di Dusun Duwet Kecamatan Tepus, Kab. Gunung Kidul, Yogyakarta. Project ini berhasil meminimalisir kesulitan akses air bersih di Dusun Duwet dengan menaikkan air dari dalam Gua wisata hingga dapat digunakan oleh warga di Balaidesa.
"Enviroez dibentuk sebagai sebuah wadah untuk mahasiswa yang mempunyai obsesi tinggi dan sungguh-sungguh ingin mengabdi kepada masyarakat."</t>
  </si>
  <si>
    <t xml:space="preserve">Lingkungan</t>
  </si>
  <si>
    <t xml:space="preserve">Meminimalisir kesulitan akses air bersih bagi daerah yang kesulitan akses air bersih.</t>
  </si>
  <si>
    <t xml:space="preserve">Daerah terluar Pulau Jawa yang kesulitan akses air bersih</t>
  </si>
  <si>
    <t xml:space="preserve">Way Gubak, Bandar Lampung</t>
  </si>
  <si>
    <t xml:space="preserve">Desember 2018- Januari 2019</t>
  </si>
  <si>
    <t xml:space="preserve">kendala di dana</t>
  </si>
  <si>
    <t xml:space="preserve">Enviroez membuka kesempatan bagi seluruh massa kampus ITB untuk berpartisipasi menjadi volunteer dalam kegiatan Enviroez ini</t>
  </si>
  <si>
    <t xml:space="preserve">https://drive.google.com/open?id=1zCs6Hg1xhNZC7pNh81wMxooSvewNnpiw, https://drive.google.com/open?id=1MA9L_wkELmf56nNxZdVT2tWA44iRz3ey, https://drive.google.com/open?id=18wGcVNXlZ_STD4ZKv_Y6QG_W_zKNwhyB, https://drive.google.com/open?id=1QiYIjutjPTU5mgBgLOrV6GcLqZfodz2D, https://drive.google.com/open?id=1J71bmBdqm1vYCXa5vro4ALDhZbGYdLpZ</t>
  </si>
  <si>
    <t xml:space="preserve">HIMATEK ITB</t>
  </si>
  <si>
    <t xml:space="preserve">Slamet Setya Aji</t>
  </si>
  <si>
    <t xml:space="preserve">slametsetyaaji</t>
  </si>
  <si>
    <t xml:space="preserve">aji.setya34@gmail.com</t>
  </si>
  <si>
    <t xml:space="preserve">ChErity Movement</t>
  </si>
  <si>
    <t xml:space="preserve">Mewajibkan setiap divisi/biro selain dari departemen pengabdian masyarakat untuk melakukan kegiatan sosial dengan skala kecil. Bentuk dari kegiatan tersebut dibebaskan kepada divisi masing-masing. Anggota divisi comserv berperan sebagai konsultan apabila dibutuhkan.</t>
  </si>
  <si>
    <t xml:space="preserve">Menyediakan kesempatan bagi setiap massa HIMATEK di divisi masing-masing untuk melakukan kegiatan sosial dengan skala kecil.</t>
  </si>
  <si>
    <t xml:space="preserve">Massa HIMATEK</t>
  </si>
  <si>
    <t xml:space="preserve">Lingkungan sekitar Kampus ITB </t>
  </si>
  <si>
    <t xml:space="preserve">Dua Minggu Sekali</t>
  </si>
  <si>
    <t xml:space="preserve">Kolaborasi dalam eksekusi</t>
  </si>
  <si>
    <t xml:space="preserve">ChErita Kita</t>
  </si>
  <si>
    <t xml:space="preserve">Wawancara dilakukan oleh anggota Divisi Community Service. Hasil wawancara tersebut kemudian dikemas dalam bentuk cerita untuk disebarkan melalui media sosial.</t>
  </si>
  <si>
    <t xml:space="preserve">Membagikan kisah dari tokoh atau masyarakat di sekitar ITB khususnya HIMATEK kepada massa HIMATEK supaya lebih kenal dengan lingkungannya.</t>
  </si>
  <si>
    <t xml:space="preserve">Lingkungan Sekitar Kampus ITB</t>
  </si>
  <si>
    <t xml:space="preserve">HIMATEK Berbagi</t>
  </si>
  <si>
    <t xml:space="preserve">Melakukan kunjungan ke tempat-tempat tertentu. Tempat yang dipilih adalah tempat yang dapat menumbuhkan rasa bersyukur massa HIMATEK seperti panti asuhan, rumah kanker, dll. Di tempat tersebut, massa HIMATEK berinteraksi dengan objek-objek yang ada. </t>
  </si>
  <si>
    <t xml:space="preserve">Mengingatkan massa HIMATEK untuk selalu bersyukur dan akhirnya bisa peduli terhadap sekitarnya.</t>
  </si>
  <si>
    <t xml:space="preserve">Panti Asuhan, Rumah Kanker, dll di sekitar kota Bandung</t>
  </si>
  <si>
    <t xml:space="preserve">Akhir september, Pertengahan November, dan Pertengahan Februari.</t>
  </si>
  <si>
    <t xml:space="preserve">KMPN</t>
  </si>
  <si>
    <t xml:space="preserve">Agnes Listyo Rini</t>
  </si>
  <si>
    <t xml:space="preserve">agneslstt</t>
  </si>
  <si>
    <t xml:space="preserve">agnes.listyorini98@gmail.com</t>
  </si>
  <si>
    <t xml:space="preserve">@kmpnitb</t>
  </si>
  <si>
    <t xml:space="preserve">kmpn_itb</t>
  </si>
  <si>
    <t xml:space="preserve">KMPN Otto Lilienthal ITB</t>
  </si>
  <si>
    <t xml:space="preserve">Sekilas Info Untuk Berempati</t>
  </si>
  <si>
    <t xml:space="preserve">Pencarian data primer dan/atau sekunder mengenai masalah yang dihadapi masyarakat. Kemudian data/informasi tersebut disajikan dengan metode yang menarik dan disebarkan kepada anggota KMPN</t>
  </si>
  <si>
    <t xml:space="preserve">Kebencanaan, Umum</t>
  </si>
  <si>
    <t xml:space="preserve">Memberikan informasi mengenai permasalahan yang dihadapi masyarakat dan meningkatkan kepedulian massa KMPN terhadap masyarakat</t>
  </si>
  <si>
    <t xml:space="preserve">Anggota KMPN</t>
  </si>
  <si>
    <t xml:space="preserve">Mei hingga Desember 2018 dan Januari 2019</t>
  </si>
  <si>
    <t xml:space="preserve">belum ada karna blm pernah dilaksanakan</t>
  </si>
  <si>
    <t xml:space="preserve">Pencarian informasi ke daerah2 yg sedang mengalani masalah</t>
  </si>
  <si>
    <t xml:space="preserve">Dari Hati Untuk Masyarakat</t>
  </si>
  <si>
    <t xml:space="preserve">Kegiatan pengabdian masyarakat yang diikuti oleh anggota KMPN dan dilaksanakan minimal satu bulan sekali</t>
  </si>
  <si>
    <t xml:space="preserve">Pendidikan, Kebencanaan, Umum</t>
  </si>
  <si>
    <t xml:space="preserve">Mengajak dan mendorong anggota KMPN untuk peka dan peduli kepada masyarakat, serta menjadi wadah anggota KMPN untuk melakukan pengabdian masyarakat</t>
  </si>
  <si>
    <t xml:space="preserve">Anggota KMPN dan masyarakat</t>
  </si>
  <si>
    <t xml:space="preserve">Mei, Agustus hingga November 2018 dan Januari 2019</t>
  </si>
  <si>
    <t xml:space="preserve">KSR PMI Unit ITB</t>
  </si>
  <si>
    <t xml:space="preserve">Apriyadi Hegarto</t>
  </si>
  <si>
    <t xml:space="preserve">apriyadihegarto</t>
  </si>
  <si>
    <t xml:space="preserve">apriyadi.hegarto@gmail.com</t>
  </si>
  <si>
    <t xml:space="preserve">@ksritb</t>
  </si>
  <si>
    <t xml:space="preserve">ksrpmi_itb</t>
  </si>
  <si>
    <t xml:space="preserve">Pengmas KSR</t>
  </si>
  <si>
    <t xml:space="preserve">Setiap tahun berbeda. Untuk tahun ini mengunjungi panti asuhan memberikan bantuan. Mengajak anak2 utk ikut kegiatan seperti sikat gigi dan cuci tangan lalu mendongeng</t>
  </si>
  <si>
    <t xml:space="preserve">Mewujudkan nilai-nilai kesukarelaan dan melatih anggota-anggota muda utk memiliki dan mengaplikasikan nilai-nilai tersebut. Membawa semangat kepedulian dan kebahagiaan kepada masyarakat.</t>
  </si>
  <si>
    <t xml:space="preserve">Masyarakat, belum ditentukan</t>
  </si>
  <si>
    <t xml:space="preserve">Belum ada.</t>
  </si>
  <si>
    <t xml:space="preserve">Belum ditentukan. Akhir semester ini hingga semester depan.</t>
  </si>
  <si>
    <t xml:space="preserve">Belum ada perencanaan yang matang, karena masih tahap persiapan. </t>
  </si>
  <si>
    <t xml:space="preserve">Yang senang dengan anak2,yang  ingin menitipkan bantuan</t>
  </si>
  <si>
    <t xml:space="preserve">https://drive.google.com/open?id=1IeGOgqjiVzKMVWgBjeHc4hVSLuz5wLIU, https://drive.google.com/open?id=17Nlg79LptnF9yo7Xvirg5iJAWBQAEXOA, https://drive.google.com/open?id=1WR4KOoAyopPLmvbPqkmKrT0SxLLqTpEw, https://drive.google.com/open?id=1y7VKlvs_NACp2QXu5vlGBYuM0ZxePKtf</t>
  </si>
  <si>
    <t xml:space="preserve">Donor Darah KSR</t>
  </si>
  <si>
    <t xml:space="preserve">Mengadakan donor darah setiap semester, mahasiswa itb akan difasilitasi untuk donor darah di itb. Biasanya di selasar labtek v</t>
  </si>
  <si>
    <t xml:space="preserve">Memfasilitasi masyarakat itb utk melakukan donor darah. Mempererat hubungan PMI ke masyarakat itb melalui perpanjangan tangan dari KSR. Sebagai sarana kaderisasi untuk anggota baru </t>
  </si>
  <si>
    <t xml:space="preserve">Masyarakat, PMI Kota Bandung</t>
  </si>
  <si>
    <t xml:space="preserve">Selasar labtek V, di sekitaran itb</t>
  </si>
  <si>
    <t xml:space="preserve">Biasanya tiap semester ada, maret april dan oktober november</t>
  </si>
  <si>
    <t xml:space="preserve">https://drive.google.com/open?id=1TRajiQ9jk9oqS3_Rc5U9HW8xhB-NWB5o, https://drive.google.com/open?id=1XwgHJAwegMl-ebTPpASGBnER-vdli6_h, https://drive.google.com/open?id=1k9z65cgdbO2yD1FaeRYJQvwSiZjqaXpu, https://drive.google.com/open?id=1_5CqHZbrWV476MwPNLQQASu3a16uWo5A, https://drive.google.com/open?id=1yJc1EfSFVh6yQTS1XzwepUOJZX-oe8it</t>
  </si>
  <si>
    <t xml:space="preserve">Pelita Muda</t>
  </si>
  <si>
    <t xml:space="preserve">Hanif Fauzi</t>
  </si>
  <si>
    <t xml:space="preserve">@hanifom</t>
  </si>
  <si>
    <t xml:space="preserve">hanifomitb@gmail.com</t>
  </si>
  <si>
    <t xml:space="preserve">@pelitamuda.itb</t>
  </si>
  <si>
    <t xml:space="preserve">Ekspedisi Pelita Muda 3 - Tetaban</t>
  </si>
  <si>
    <t xml:space="preserve">Ekspedisi Pelita Muda adalah sebuah gerakan nyata oleh mahasiswa
Institut Teknologi Bandung untuk mewadahi mahasiswa agar dapat berkontribusi secara nyata bagi Bangsa Indonesia. Ekspedisi Pelita Muda didasari oleh semangat untuk terus memberdayakan potensi-potensi yang dimiliki negeri ini dan untuk turut membantu mengurai permasalahan dan
juga mengelola potensi yang bermuara pada kesejahteraan masyarakat pada setiap penjuru nusantara. Ekspedisi Pelita Muda mengajak kaum muda khususnya mahasiswa ITB untuk melakukan penjelajahan dan memberdayakan masyarakat di daerah tertinggal. Penjelajahan yang bertujuan untuk melihat potensi, kekayaan, dan juga permasalahan yang daerah tersebut alami
secara langsung. Penjelajahan yang membawa misi untuk membantu mensejahterakan masyarakat di daerah tertinggal melalui pengaplikasian teknologi dan juga ilmu pengetahuan.</t>
  </si>
  <si>
    <t xml:space="preserve">Tujuan Kegiatan
1. Peningkatan, pengembangan, pengetahuan, dan keterampilan ekspeditor EPM dalam rangka meningkatkan wawasan kebangsaan, kepekaan sosial, serta kemampuan berpikir kritis dan solutif pemuda
2. Mengeksplorasi daerah 3T untuk membuka ruang informasi keberadaan dan potensi kekayaan alam dan budaya Indonesia
3. Menumbuhkan semangat cinta tanah air kepada pemuda Indonesia dengan menjelajahi langsung kekayaan alam dan budaya Indonesia
4. Peningkatan dan pengembangan pengetahuan dan keterampilan Mahasiswa ITB dengan membantu mengurai permasalahan masyarakat dengan menciptakan kemanfaatan bersama
masyarakat disana</t>
  </si>
  <si>
    <t xml:space="preserve">Ekspeditor EPM 3, Masyarakat di destinasi, Massa Kampus ITB </t>
  </si>
  <si>
    <t xml:space="preserve">Desa Tetaban, Kec Sebuku, Kab Nunukan, Kalimantan Utara</t>
  </si>
  <si>
    <t xml:space="preserve">Mei-Juni 2017</t>
  </si>
  <si>
    <t xml:space="preserve">Kendala di bidang penyebarluasan hasil Ekspedisi ke khalayak luas</t>
  </si>
  <si>
    <t xml:space="preserve">Penyediaan sarana untuk berbagi pengalaman dan hasil Ekspedisi guna memantik timbulnya rasa cinta tanah air dan kesaran untuk berkontribusi memajukan bangsa, seperti talkshow, kopi sore, seminar, dll.</t>
  </si>
  <si>
    <t xml:space="preserve">https://drive.google.com/open?id=1sCrVy3EY0URSJuKInw9vNd7Qrzyjpsp6, https://drive.google.com/open?id=1gZu0UxCnVImtVCs7AdoGWJH27kiQLBtD, https://drive.google.com/open?id=1B9Uqz3jLPlGs7bFI4bMW-ikmnMuWaRFf, https://drive.google.com/open?id=1xU5r9RwAbCknyv_au5H-tJqGrAba5RQx</t>
  </si>
  <si>
    <t xml:space="preserve">Ekspedisi Pelita Muda IV "Bumi Jargaria" - Kepulauan Aru</t>
  </si>
  <si>
    <t xml:space="preserve">Ekpedisi Pelita Muda, sebuah gerakan nyata oleh mahasiswa
Institut Teknologi Bandung untuk mewadahi mahasiswa agar dapat berkontribusi secara nyata bagi Bangsa Indonesia. Ekspedisi Pelita Muda didasari oleh semangat untuk terus memberdayakan potensi-potensi yang dimiliki negeri ini dan untuk turut membantu mengurai permasalahan dan
juga mengelola potensi yang bermuara pada kesejahteraan masyarakat pada setiap penjuru nusantara. Ekspedisi Pelita Muda mengajak kaum muda khususnya mahasiswa ITB untuk melakukan penjelajahan dan memberdayakan masyarakat di daerah tertinggal. Penjelajahan yang bertujuan untuk melihat potensi, kekayaan, dan juga permasalahan yang daerah tersebut alami
secara langsung. Penjelajahan yang membawa misi untuk membantu mensejahterakan masyarakat di daerah tertinggal melalui pengaplikasian teknologi dan juga ilmu pengetahuan.</t>
  </si>
  <si>
    <t xml:space="preserve">1.	Peningkatan,pengembangan dan keterampilan ekspeditor
2.	Menyebarkan semangat kepelita mudaan kepada ekspeditor dengan mengeksplorasi daerah 3T untuk membuka ruang informasi keberadaan dan potensi kekayaan alam dan budaya Indonesia
3.	Menciptakan hubungan baik dengan masyarakat di daerah tujuan ekspedisi
4.	Membantu mengurangi permasalahan masyarakat di daerah destinasi sebagai hasil dari  peningkatan, pengembangan, pengetahuan, dan keterampilan ekspeditor 
5.	Mempertahankan kegiatan ekspedisi di Pelita Muda guna mempertahankan nilai dan budaya Pelita Muda</t>
  </si>
  <si>
    <t xml:space="preserve">Ekspeditor EPM IV, Masyarakat Desa Rebi, Massa Kampus ITB, Publik</t>
  </si>
  <si>
    <t xml:space="preserve">Desa Rebi, Kec Aru Selatan Utara, Kabupaten Kepulauan Aru, Maluku</t>
  </si>
  <si>
    <t xml:space="preserve">Juli - Agustus 2018</t>
  </si>
  <si>
    <t xml:space="preserve">Ngawangun Sukaluyu</t>
  </si>
  <si>
    <t xml:space="preserve">Merupakan  program yang menitikberatkan keilmuan dan kekreatifitasan Warga Pelita Muda yang bertujuan untuk saling membagi ilmu antara warga pelita muda dengan warga sukaluyu sendiri dan ditiap acaranya memiliki tema yang berbeda. Menerapkan social mapping dan design thinking sebagai metode dalam meberikan kebermanfaatan yang tepat guna. Ngawangun sukaluyu merupakan salah satu program kolaborasi Pelita Muda yang akan membuat Warga Pelita Muda merasakan bagaimana cara berinteraksi langsung dan melakuakan implementasi program di warga. Sekaligus melanjutkan program yang sudah dilaksanakan tahun lalu (Rumah Baca Anglo).
</t>
  </si>
  <si>
    <t xml:space="preserve">Penerapan keilmuan dan kreatifitas Warga Pelita Muda untuk memberikan suatu kebermanfaatan yang </t>
  </si>
  <si>
    <t xml:space="preserve">Warga Pelita Muda, Warga Desa Sukaluyu</t>
  </si>
  <si>
    <t xml:space="preserve">Desa Sukaluyu, Kec Pangalengan, Kab Bandung, Jawa Barat</t>
  </si>
  <si>
    <t xml:space="preserve">April - Mei 2018</t>
  </si>
  <si>
    <t xml:space="preserve">Kembara</t>
  </si>
  <si>
    <t xml:space="preserve">Merupakan salah satu kegiatan dari Pelita Muda yang bersifat Perjalanan. Kegiatan tersebut dilaksanakan untuk mengenal negerinya dengan masyarakat sebagai tempat belajar. Kini waktunya mahasiswa untuk pergi keluar dari pagar kampus untuk melihat kenyataan dan memiliki kepekaan sosial agar jawaban dari pertanyaan dalam negeri ini bisa di selesaikan. 
Kembara terlahir dari kekhawatiran akan hilangnya kearifan lokal daerah yang merupakan citra dan nilai yang baik untuk membangun negerinya. Nilai yang tertanam dalam masyarakat akan di pelajari untuk bisa diaplikasikan di kehidupan. Pembelajaran yang diberikan oleh masyarakat akan di sampaikan kepada masyarakat Indonesia lainnya untuk bersama membangun Indonesia. 
kembara di bentuk sebagai wadah untuk mengenal dan melihat keadaan masyarakat indonesia dari potensi di Daerah Pulau Jawa. Sehingga dapat ditindak lanjuti dengan sebuah pergerakan dari masyarakat Indonesia lainnya.</t>
  </si>
  <si>
    <t xml:space="preserve">Kaderisasi Anggota</t>
  </si>
  <si>
    <t xml:space="preserve">- Sebagai pembelajaran bagi para pemuda untuk mengenal keadaan masyarakat dan potensinya di daerah pulau jawa 
- Membuka ruang informasi bagi daerah destinasi untuk meningkatkan produktifitas daerah tersebut 
- Memberikan pesan kepada Indonesia, bahwa masih banyak kontribusi yang dapat diberikan di sekitar</t>
  </si>
  <si>
    <t xml:space="preserve">Tim Operasi Kembara, Warga Pelita Muda, Masyarakat di destinasi, Massa Kampus ITB</t>
  </si>
  <si>
    <t xml:space="preserve">4 Desa di Pulau Jawa</t>
  </si>
  <si>
    <t xml:space="preserve">Juli 2018</t>
  </si>
  <si>
    <t xml:space="preserve">HMTM "PATRA" ITB</t>
  </si>
  <si>
    <t xml:space="preserve">Novriwanda</t>
  </si>
  <si>
    <t xml:space="preserve">novriwanda</t>
  </si>
  <si>
    <t xml:space="preserve">novriwanda67@gmail.com</t>
  </si>
  <si>
    <t xml:space="preserve">@hmtmpatraitb</t>
  </si>
  <si>
    <t xml:space="preserve">PATRA One For One</t>
  </si>
  <si>
    <t xml:space="preserve">PATRA ONE FOR ONE merupakan salah satu bentuk implementasi kegiatan kemasyarakatan. Program kerja ini bertujuan untuk membantu anak – anak cicadas sekaligus memfasilitasi massa PATRA dalam berkegiatan kemasyarakatan. Kegiatan ini dilakukan sebanyak dua pertemuan pada yaitu pada bulan Oktober dan November. Kegiatan yang dilakukan berupa bentuk pengajaran serta bermain bersama anak-anak di Cicadas.</t>
  </si>
  <si>
    <t xml:space="preserve">Program kerja ini bertujuan untuk membantu anak–anak cicadas sekaligus memfasilitasi anggota HMTM "PATRA" ITB dalam berkegiatan kemasyarakatan.</t>
  </si>
  <si>
    <t xml:space="preserve">Anggota HMTM "PATRA" ITB dan Anak-anak Cicadas</t>
  </si>
  <si>
    <t xml:space="preserve">Cicadas</t>
  </si>
  <si>
    <t xml:space="preserve">Oktober-November 2018</t>
  </si>
  <si>
    <t xml:space="preserve">Kurang Antusiasme dari anggota HMTM"PATRA" ITB</t>
  </si>
  <si>
    <t xml:space="preserve">HIMASDA ITB</t>
  </si>
  <si>
    <t xml:space="preserve">Mochammad Helmi Sidik</t>
  </si>
  <si>
    <t xml:space="preserve">helmi.sidik14</t>
  </si>
  <si>
    <t xml:space="preserve">helmi.sidik14@gmail.com</t>
  </si>
  <si>
    <t xml:space="preserve">@himasdaitb</t>
  </si>
  <si>
    <t xml:space="preserve">himasda_itb</t>
  </si>
  <si>
    <t xml:space="preserve">W-Care ( Tanggap Bencana )</t>
  </si>
  <si>
    <t xml:space="preserve">Bencana yang terjadi pada suatu wilayah dikaji terlebih dengan SOP W-Care yang telah ditetapkan, kemudian akan dilakukan penggalangan dana ataupun barang dari massa HIMASDA-ITB untuk selanjutnya diberikan ke tempat terkait. W-care  dapat juga dilaksanakan berupa pelayanan yang sesuai SOP </t>
  </si>
  <si>
    <t xml:space="preserve">•	Sebagai sarana informasi bencana terkait kepada anggota HIMASDA-ITB 
•	Membantu wilayah yang terkena dampak bencana 
</t>
  </si>
  <si>
    <t xml:space="preserve">Masyarakat yang terkena dampak bencana dan Anggota biasa Himasda-ITB</t>
  </si>
  <si>
    <t xml:space="preserve">kondisional</t>
  </si>
  <si>
    <t xml:space="preserve">pengumpulan dana bersama</t>
  </si>
  <si>
    <t xml:space="preserve">https://drive.google.com/open?id=14Q3jUEKAWzVlJoKIJUhO3Qb9lhPe97Ag, https://drive.google.com/open?id=1oI-EgmsDo0XbFCx86sFm1IZl7n-uUKcn, https://drive.google.com/open?id=127LjhJgvNJtK7ti9pdnVUyL8oDooS7ex, https://drive.google.com/open?id=1gJcqJHaJs_9pIi9f5dgkxiBx8inrInAZ, https://drive.google.com/open?id=13lrt502P_JajBx8bSy5PP5Y-dAfbR1ES</t>
  </si>
  <si>
    <t xml:space="preserve">W-Share (baksos)</t>
  </si>
  <si>
    <t xml:space="preserve">Massa himasda melakukan gerakan bersama masyarakat dengan baik berupa pelayanan ataupun pemberian barang . 
Himasda pernah melakukan kegiatan berupa kunjungan ke rumah -rumah orang berumur (jompo) lalu mengobrol menanyai mengenai sejarah Jatinangor dan memberikan sembako . 
pernah melakukan kegiatan kerja bakti , dan metode kegiatan lainnya</t>
  </si>
  <si>
    <t xml:space="preserve">•	Menjalin Silatuhrahmi antar anggota HIMASDA-ITB dengan masyarakat sekitar Jatinangor
•	Membantu masyarakat baik berupa pelayanan ataupun pemberian barang
</t>
  </si>
  <si>
    <t xml:space="preserve">Masyarakat sekitar Kampus ITB Jatinangor dan anggota Himada-ITB</t>
  </si>
  <si>
    <t xml:space="preserve">Kecamatan Jatinangor , Kabupaten Sumedang, Jawa Barat</t>
  </si>
  <si>
    <t xml:space="preserve">Oktober - November</t>
  </si>
  <si>
    <t xml:space="preserve">https://drive.google.com/open?id=1va51Qsq37lbcZeOWMYuOSgU9OhLYNVw6, https://drive.google.com/open?id=1onRrMYDSSyApCK9GQ5TEktbwkebUqIvn, https://drive.google.com/open?id=1-uSqtnq-w5Ff45J5-qG241d_lVY2Pvjb, https://drive.google.com/open?id=1ocp7uBvuE1oCJZYSMv9xOzrEpx0X1qk3, https://drive.google.com/open?id=1gsWxLL3mldEe-A_izvra56gXkYFE4cW4</t>
  </si>
  <si>
    <t xml:space="preserve">Jelajah Air</t>
  </si>
  <si>
    <t xml:space="preserve">Anggota Himasda-ITB akan dibawa ke tempat yang telah terlaksana sebuah program kemasyarakatan dengan prinsip sustainable development goal (SDG) . Disana akan dipertemukan dengan tokoh pembuat program untuk mendapatkan informasi program bersangkutan. Lalu anggota HIMASDA-ITB melakukan survei ke masyarakat sekitar untuk memvalidasi data yang didapat.</t>
  </si>
  <si>
    <t xml:space="preserve">Memunculkan atau meningkatkan minat anggota HIMASDA-ITB untuk lebih mengenal mengenai program kemasyarakatan yang berkelanjutan.</t>
  </si>
  <si>
    <t xml:space="preserve">Anggota HIMASDA-ITB</t>
  </si>
  <si>
    <t xml:space="preserve">1. Pangalengan , Kabupaten Bandung , Jawa Barat 
2. Kabupaten Sumedang , Jawa Barat</t>
  </si>
  <si>
    <t xml:space="preserve">1. Maret - April
2. Agustus - September</t>
  </si>
  <si>
    <t xml:space="preserve">https://drive.google.com/open?id=1u1nKJtWGLsIxZaZRPXDaudVpYMr2SjhZ, https://drive.google.com/open?id=1DXE8eBSLMAHgw2w4SetNLMWaVPyoWnLV, https://drive.google.com/open?id=1kLbI0aO2ycxxdOl0FIJFFmUZrh9DaVXw, https://drive.google.com/open?id=13r2zjaN2UFM-BLphYwQR3MkgzVap8Zvy</t>
  </si>
  <si>
    <t xml:space="preserve">4.	Sosmap </t>
  </si>
  <si>
    <t xml:space="preserve">Akan dibuat tim untuk melakukan survei wilayah sekitar Kampus ITB Jatinangor, yang selanjutnya diberi panduan survei untuk mencari data sosial dan potensi di kawasan yang telah ditentukan.  Setelah data terkumpul diadakan forum evaluasi sebagai bahan dari jurnal sosmap</t>
  </si>
  <si>
    <t xml:space="preserve">Membuat jurnal sosmap sebagai landasan menentukan program di masyarakat  </t>
  </si>
  <si>
    <t xml:space="preserve">•	Masyarakat tempat social mapping
•	Anggota HIMASDA-ITB
</t>
  </si>
  <si>
    <t xml:space="preserve">Kecamatan Jatinangor,  Kabupaten Sumedang</t>
  </si>
  <si>
    <t xml:space="preserve">1 Periode kepengurusan</t>
  </si>
  <si>
    <t xml:space="preserve">https://drive.google.com/open?id=1vpTwJNsOQ8oCjsepwtdgHfJZdC_MEKPs, https://drive.google.com/open?id=1DX-RvqjnaypxWCHzwBGm4rbKqNH6j_G5, https://drive.google.com/open?id=1A4ld3F5Xv03pzTfjXk-IwcV7M1JfHIpY, https://drive.google.com/open?id=17d7OJfvpGASURJcpaLOH1btbsIk1YdzH</t>
  </si>
  <si>
    <t xml:space="preserve">Desa Binaan</t>
  </si>
  <si>
    <t xml:space="preserve">didalam desa ini kita mencoba membantu 2 malsalah yaitu infrastruktur berupa permasalahan air dan sosial berupa penyuluhan dan pendidikan.
peserta diikuti oleh beberapa anggota Himasda ITB </t>
  </si>
  <si>
    <t xml:space="preserve">Mengenalkan diri kepada masyarakat tempat desa binaan</t>
  </si>
  <si>
    <t xml:space="preserve">anggota Himasda ITB dan Masyarakat di desa binaan</t>
  </si>
  <si>
    <t xml:space="preserve">Desa Genteng , Kecamatan Sukasari, Kabupaten Sumedang  , Jawa Barat</t>
  </si>
  <si>
    <t xml:space="preserve">Desember</t>
  </si>
  <si>
    <t xml:space="preserve">https://drive.google.com/open?id=10LmbOcS2GOMCiqAolPp-IKn5mvboCw_L, https://drive.google.com/open?id=1qeSZxf8UObcW4h83PnM0nqXsn5zHZ2nJ, https://drive.google.com/open?id=1dd3yXz3MMDirLsqe6G6z_qGI30GBc9F2, https://drive.google.com/open?id=104I8mkcRvoTTjj0pPFfenLpAfcKkiL-S, https://drive.google.com/open?id=14mnn6v3CiLy_ybQinfVg4IkRF__ViVM7</t>
  </si>
  <si>
    <t xml:space="preserve">Himpunan Mahasiswa Planologi Pangripta Loka ITB</t>
  </si>
  <si>
    <t xml:space="preserve">Widya Rahmayanti</t>
  </si>
  <si>
    <t xml:space="preserve">082321903202</t>
  </si>
  <si>
    <t xml:space="preserve">@widyary11</t>
  </si>
  <si>
    <t xml:space="preserve">widya.rahmayanti11@gmail.com</t>
  </si>
  <si>
    <t xml:space="preserve">@hmp_itb</t>
  </si>
  <si>
    <t xml:space="preserve">HMP Pangripta Loka ITB</t>
  </si>
  <si>
    <t xml:space="preserve">Festival Kampung Maroon 2</t>
  </si>
  <si>
    <t xml:space="preserve">Festival Kampung Maroon 2 merupakan suatu kegiatan yang melibatkan masyarakat kampung kota (RW 07 Kelurahan Braga, Kota Bandung) yang bertujuan untuk  meningkatkan kepekaan kita sebagai mahasiswa terhadap kondisi sosial dan kasrakteristik masyarakat di perkotaan dan melakukan selebrasi kegiatan bersama-sama dalam lingkungan masyarakat kampung kota. Festival Kampung Maroon 2 merupakan acara puncak dari rangkaian kegiatan yang dilakukan oleh warga HMP dengan Warga Kampung Kota RW 07 Kelurahan Braga, Kota Bandung. </t>
  </si>
  <si>
    <t xml:space="preserve">Meningkatkan kepekaan anggota HMP terhadap kondisi sosial masyarakat disekitarnya dan melibatkan anggota HMP dalam menjalankan kegiatan kemasyarakatan yang berkelanjutan dalam rangka berbagi manfaat ke dalam dan keluar HMP.</t>
  </si>
  <si>
    <t xml:space="preserve">Meningkatkan kepekaan anggota HMP PL ITB terhadap kondisi sosial masyarakat, serta bekerja sama dengan masyarakat dalam merancang dan menjalankan kegiatan kemasyarakatan yang berkelanjutan dalam rangka berbagi manfaat ke dalam dan keluar HMP.</t>
  </si>
  <si>
    <t xml:space="preserve">RW 07 Kelurahan Braga</t>
  </si>
  <si>
    <t xml:space="preserve">November 2018</t>
  </si>
  <si>
    <t xml:space="preserve">sulit untuk menyesuaikan waktu anggota HMP dengan masyarakat RW 07 Kelurahan Braga, sulitnya perizinan yang dilakukan dengan stakeholder yang ada, partisipasi anggota dalam membantu acara sangat antusia namun timeline yang padat tidak memungkinkan untuk mengajak banyak orang</t>
  </si>
  <si>
    <t xml:space="preserve">Kolaborasi bisa dilakukan dalam membantu dan mempersiapkan rangkaian acara pendukung yang akan ditampilkan dalam acara Festival Kampung Maroon 2</t>
  </si>
  <si>
    <t xml:space="preserve">https://drive.google.com/open?id=1M0lvuTyx9YEDq9DLtDCw6dlCfOdSOqiG, https://drive.google.com/open?id=18tThBWqpDsvIPz7km4ii4CFmROLASBcf, https://drive.google.com/open?id=1JbkzXrS6YZzk7Ce4NTLUwTYQYiJXTYMn, https://drive.google.com/open?id=1TZ5vEZy8DsJHQ-TdMZMZK4ntucAiZ3Y2</t>
  </si>
  <si>
    <t xml:space="preserve">Bedol HMP</t>
  </si>
  <si>
    <t xml:space="preserve">Masyarakat desa merupakan masyarakat yang homogen dan masih menerapkan nilai hidup dalam kebersamaan, gotong royong, dan lain sebagainya. Karakteristik tersebut merupakan suatu modal yang penting bagi pembangunan masyarakat di desa. Kondisi tersebut berbeda dengan kehidupan di perkotaan dimana masyarakatnya hidup dengan karakteristik yang heterogen. Mahasiswa yang umumnya tinggal di perkotaan maka akan sangat jarang untuk dapat berinteraksi secara langsung dengan masyarakat desa. Mahasiswa sebagai penggerak perubahan perlu untuk terjun ke masyarakat Untuk dapat mengembangkan kepekaan terhadap kondisi sosial masyarakat di lingkungan perdesaan secara langsung melalui berkegiatan bersama masyarakat perdesaan</t>
  </si>
  <si>
    <t xml:space="preserve">Penerapan Karya, Lingkungan, Umum</t>
  </si>
  <si>
    <t xml:space="preserve">Memfasilitasi anggota HMP untuk dapat merasakan bagaimana hidup bermasyarkat dan berinteraksi dengan masyarakat desa, meningkatkan rasa empati warga HMP untuk peduli terhadap kondisi sosial di perdesaan.</t>
  </si>
  <si>
    <t xml:space="preserve">mengetahui karakteristik kondisi sosial masyarakat desa yang homogen melalui ikut serta anggota HMP dalam kegiatan masyarakat desa, sehingga nantinya anggota HMP dapat mengetahui perencanaan yang cocok dilakukan untuk lingkungan pedesaan sebagai bagian dari keilmuannya</t>
  </si>
  <si>
    <t xml:space="preserve">Belum dipastikan </t>
  </si>
  <si>
    <t xml:space="preserve">Oktober/November 2018</t>
  </si>
  <si>
    <t xml:space="preserve">Ngariung (Mengajar Rutin dan Pelatihan Ibu-Ibu)</t>
  </si>
  <si>
    <t xml:space="preserve">Kegiatan ini terdiri dari rangkaian kegiatan yang bertujuan untuk meningkatkan keterlibatan anggota biasa HMP untuk berkegiatan bersama masyarakat kampung kota, dan meningkatkan kepekaan warga HMP terhadap kondisi sosial masyarkat. menjalankan kegiatan kemasyarakatan yang berkelanjutan dalam rangka berbagi manfaat ke dalam dan keluar HMP.  Bentuk dari kegiatan ini diantaranya adalah kegiatan belajar seni dan budaya serta pelatihan bersama masyarakat kampung kota. Kegiatan ngariung ini akan dilakukan dalam berbagai bentuk kegiatan sosial, yaitu terdiri dari kegiatan mengajar rutin setiap minggu yang akan dilakukan bersama dengan anak-anak  PAUD RW 07 Kelurahan Braga dan kegiatan pelatihan pada ibu-ibu PKK RW 07 Kelurahan Braga</t>
  </si>
  <si>
    <t xml:space="preserve">Lingkungan, Umum</t>
  </si>
  <si>
    <t xml:space="preserve">meningkatkan kepekaan anggota HMP terhadap kondisi mayarakat kampung kota dan mengajak masyarakat kampung kota untuk menyelesaikan masalah yang mereka hadapi secara bersama-sama melalui pelatihan serta mengembangkan potensi yang ada melalui pengajaran yang diberikan kepada anak PAUD RW 07 Kelurahan Braga</t>
  </si>
  <si>
    <t xml:space="preserve">anggota HMP dapat mengenali potensi dari anak PAUD RW 07 Kelurahan Braga serta membantu masyarakat kampung kota dalam menanggapi permasalahan dalam lingkungan sendiri dengan adanya pelatihan-pelatihan</t>
  </si>
  <si>
    <t xml:space="preserve">RW 07 Kelurahan Braga, Kota Bandung</t>
  </si>
  <si>
    <t xml:space="preserve">Mei-November 2018</t>
  </si>
  <si>
    <t xml:space="preserve">https://drive.google.com/open?id=1asx8dZk2xVGv-PMLHGpSaqwqYp-DYHnL, https://drive.google.com/open?id=1Be8HJT8FiTr5BaR0nF2FAlD8lCNo1r_Y, https://drive.google.com/open?id=1WzitQZU1RTq2g6bKRzmvr_oI1AWdAckl, https://drive.google.com/open?id=15jjm2mQlP8GL3QU56eA-MvmCrQAzZ_xL</t>
  </si>
  <si>
    <t xml:space="preserve">17 Agustusan Bersama Masyarakat Braga</t>
  </si>
  <si>
    <t xml:space="preserve">Memeriahkan Hari Kemerdekaan Republik Indonesia dengan melakukan berbagai perlombaan sebagai bentuk kegiatan yang menjaga nilai patriotisme anggota HMP, Karang Taruna RW 07 Kelurahan Bragam dan Masyarakat RW 07 Kelurahan Braga. Kegiatan ini dilakukan untuk meningkatkan kerjasama dan persatuan antara anggota HMP dan Masyarakat RW 07 Kelurahan Braga</t>
  </si>
  <si>
    <t xml:space="preserve">meningkatkan rasa patriotisme anggota HMP maupun anak-anak PAUD dan karang taruna RW 07 Kelurahan Braga untuk selalu menjunjung nilai-nilai pancasila</t>
  </si>
  <si>
    <t xml:space="preserve">menjaga kerjasama dan persatuan antara lembaga HMP dengan masyarakat kampung kota melalui berkegiatan bersama dalam rangka memperingati hari kemerdekaan Negara Indonesia</t>
  </si>
  <si>
    <t xml:space="preserve">Agustus 2018</t>
  </si>
  <si>
    <t xml:space="preserve">https://drive.google.com/open?id=1YgN6Rqyxwt_m8ThhD9yuQ2ofPrAFOcOp, https://drive.google.com/open?id=11mNosn_PFiSiMBauBO81EU0FGElv7ykS, https://drive.google.com/open?id=1EYEc5nOUt1OtfDlWqzirY_a4E_OrSI1R, https://drive.google.com/open?id=1BxSyls5rRGOMd3VDI5Uiz4TvcB1bo35D, https://drive.google.com/open?id=1D8s-QgCe9CgF21uk_Mubz5Gu36Nvfmqc</t>
  </si>
  <si>
    <t xml:space="preserve">Kencleng HMP Berbagi</t>
  </si>
  <si>
    <t xml:space="preserve">Kegiatan ini dilakukan sebagai bentuk rasa empati warga HMP terhadap kondisi masyarakat lingkungan sekitar yang dilaksanakan dengan tujuan untuk menggalang dana terkait kegiatan sosial, hal-hal yang insidental seperti bencana alam dan sebagainya. Kegiatan ini dilakukan dengan mengedarkan kencleng dalam bentuk amplop ke masing-masing kelas di setiap angkatan. Donasi yang didapatkan dari Kencleng HMP Berbagi akan disalurkan kepada masyarkat yang membutuhkan secara langsung maupun tidak langsung melalui lembaga lainnya di lingkungan ITB. Dengan adanya kegiatan ini diharapkan dapat meningkatkan rasa empati dan kepekaan warga HMP terhadap kondisi sosial masyarakat sekitar.</t>
  </si>
  <si>
    <t xml:space="preserve">Lingkungan, Kebencanaan, Umum</t>
  </si>
  <si>
    <t xml:space="preserve">menumbuhkan rasa empati anggota HMP untuk membantu sesama dan tanggap dengan isu sosial disekitarnya</t>
  </si>
  <si>
    <t xml:space="preserve">Kita sebagai mahasiswa dapat ikut serta berperan dalam membanguna masyarakat yang mengalami kesulitan akibat bencana alam ataupun ditimpa musibah</t>
  </si>
  <si>
    <t xml:space="preserve">Tidak ditentukan</t>
  </si>
  <si>
    <t xml:space="preserve">HMK 'AMISCA' ITB</t>
  </si>
  <si>
    <t xml:space="preserve">Rival Abdul aziz</t>
  </si>
  <si>
    <t xml:space="preserve">akhir.zaman</t>
  </si>
  <si>
    <t xml:space="preserve">rival.azeez@gmail.com</t>
  </si>
  <si>
    <t xml:space="preserve">@amiscaitb</t>
  </si>
  <si>
    <t xml:space="preserve">EXAM (Experiment bersama Masyarakat)</t>
  </si>
  <si>
    <t xml:space="preserve">EXAM: Belajar dan bereksperimen bersama masyarakat memang mengasyikkan. Pada periode 2018-2019, HMK 'AMISCA' ITB akan mengadakan program pengabdian masyarakat (pengmas) yang berjudul "EXAM (Experiment bersama Masyarakat)". Program ini merupakan suatu usaha baru dari HMK 'AMISCA' ITB untuk membentuk desa binaan yang diawali dengan pemetaan sosial di daerah terkait. Pelaksanaan program pengmas ini juga tersinergi dengan Kabinet KM ITB melalui penyepakatan arah gerak pengmas. Harapannya, desa yang akan dipetakan dapat menjadi desa binaan HMK 'AMISCA' ITB di kemudian hari yang dapat mengembangkan manfaat dari ilmu kimia dalam kehidupan sehari-hari.</t>
  </si>
  <si>
    <t xml:space="preserve">Menentukan pemetaan sosial di daerah pengabdian yang baru</t>
  </si>
  <si>
    <t xml:space="preserve">Masyarakat desa/kampung di sekitar ITB (daerah Bandung)</t>
  </si>
  <si>
    <t xml:space="preserve">Agustus-Januari</t>
  </si>
  <si>
    <t xml:space="preserve">Dana, pelatihan kemasyarakatan, bank data terkait info kemasyarakatan, SDA</t>
  </si>
  <si>
    <t xml:space="preserve">Kontribusi: membantu memecahkan masalah terkait lingkungan atau pencemaran, atau hal-hal lain yang membutuhkan analisis kimiawi
Menerima: kolaborasi terkait ilmu-ilmu kemasyarakatan, infrastruktur, pendidikan, dll.</t>
  </si>
  <si>
    <t xml:space="preserve">Yuk Ngajar!</t>
  </si>
  <si>
    <t xml:space="preserve">Yuk Ngajar! merupakan suatu bentuk kegiatan HMK ‘AMISCA’ ITB untuk mengabdi kepada masyarakat dengan tema pendidikan. Kegiatan ini sebagai upaya pengadaan program pengajaran terhadap anak-anak yang berusia 6-13 tahun. Pengajaran lebih fokus kepada keilmuan kimia dengan metode percobaan dan bermain. Percobaan dan bermain dilakukan secara berkelompok oleh anak-anak bersama dengan mentor perwakilan dari HMK ‘AMISCA’ ITB.</t>
  </si>
  <si>
    <t xml:space="preserve">Menjadi wadah bagi anggota HMK 'AMISCA' ITB untuk berpartisipasi dalam kegiatan kemasyarakatan</t>
  </si>
  <si>
    <t xml:space="preserve">Anak-anak umur 6-13 tahun di panti asuhan atau lembaga lain yang sejenis</t>
  </si>
  <si>
    <t xml:space="preserve">Kota Bandung</t>
  </si>
  <si>
    <t xml:space="preserve">Agustus-Februari</t>
  </si>
  <si>
    <t xml:space="preserve">HMF 'Ars Praeparandi</t>
  </si>
  <si>
    <t xml:space="preserve">Andaru Bima Sakti</t>
  </si>
  <si>
    <t xml:space="preserve">+6285221066751</t>
  </si>
  <si>
    <t xml:space="preserve">andarubimasakti</t>
  </si>
  <si>
    <t xml:space="preserve">andaru76@gmail.com</t>
  </si>
  <si>
    <t xml:space="preserve">@gqz4167e</t>
  </si>
  <si>
    <t xml:space="preserve">@arspraeparandi</t>
  </si>
  <si>
    <t xml:space="preserve">Farmasi Mengajar</t>
  </si>
  <si>
    <t xml:space="preserve">Farmasi mengajar merupakan program himpunan kami yang bertujuan untuk mengajarkan berbagai ilmu tentang kesehatan kepada anak - anak yang belum berkesempatan untuk mendapatkan ilmu tentang kesehatan dalam pendidikan formalnya. Sasaran pengajaran adalah anak - anak jalanan dan anak - anak dalam panti sosial di kota Bandung.  Materi pengajaran yang diberikan tidak terbatas pada kesehatan dan dapat juga berbentuk materi pendidikan formal sebagai suplementasi pengajaran yang didapat dari sekolah. Materi dikemas dalam bentuk kegiatan interaktif agar materi dan pengajar dapat diterima.</t>
  </si>
  <si>
    <t xml:space="preserve">Pendidikan, Kesehatan</t>
  </si>
  <si>
    <t xml:space="preserve">Memberikan edukasi mengenai kesehatan sejak dini kepada anak-anak usia 10-15 tahun guna mempersiapkan generasi muda Indonesia yang sehat.</t>
  </si>
  <si>
    <t xml:space="preserve">Anak - anak usia 10 - 15 tahun di kota Bandung</t>
  </si>
  <si>
    <t xml:space="preserve">Belum ada lokasi pasti, Kota Bandung</t>
  </si>
  <si>
    <t xml:space="preserve">Mei - November 2018</t>
  </si>
  <si>
    <t xml:space="preserve">Masih dalam tahap survet, sedang mencari wadah kolaborasi untuk mempermudah teknis pelaksanaan.</t>
  </si>
  <si>
    <t xml:space="preserve">Skhole, Lembaga lain yang sudah memiliki program mengajar</t>
  </si>
  <si>
    <t xml:space="preserve">Gerakan Perlindungan Perokok Pasif (GP3)</t>
  </si>
  <si>
    <t xml:space="preserve">Gerakan perlindungan perokok pasif adalah rangkaian kampanye mengenai bahaya merokok bagi kesehatan dan bagaimana cara perokok pasif dapat menghindari bahaya rokok. Kampanye dilakukan melalui publikasi lewat media sosial seperti instagram, youtube dan LINE. GP3 diharapkan dapat meningkatkan kesadaran masyarakat akan bahaya rokok dan mendorong masyarakat terutama civitas academica ITB untuk dapat mengamalkan hidup sehat.</t>
  </si>
  <si>
    <t xml:space="preserve">Kesehatan</t>
  </si>
  <si>
    <t xml:space="preserve">Memberikan edukasi kepada civitas academica ITB dan masyarakat sekitarnya mengenai etika dan bahaya merokok. 
Meningkatkan kepedulian Mahasiswa farmasi ITB terhadap isu-isu kesehatan seputar perlindungan terhadap perokok pasif dan isu mengenai kesehatan dalam lingkup usia anak di sekitar Bandung. 
</t>
  </si>
  <si>
    <t xml:space="preserve">Masyarakat kota Bandung, terutama civitas academica ITB</t>
  </si>
  <si>
    <t xml:space="preserve">ITB</t>
  </si>
  <si>
    <t xml:space="preserve">Farmasi Pedesaan (FARDES)</t>
  </si>
  <si>
    <t xml:space="preserve">Desa Cintaasih tergolong dalam daerah yang perkembangannya relatif tertinggal. Hal ini menjadi potensi bagi mahasiswa HMF ‘Ars Praeparandi’ untuk mengamalkan bagian pengabdian masyarakat dari Tri Darma Perguruan Tinggi sekaligus mengaplikasikan keilmuan farmasi dalam membantu perkembangan Desa Cintaasih melalui program – program Community Development. Kegiatan ini adalah kunjungan ke Desa Cintaasih dalam rangka pengamatan kebutuhan masyarakat desa terkait kesehatan dan lingkungan hidup. Pengamatan dilakukan untuk menemukan masalah – masalah terkait kesehatan di desa Cintaasih dan potensi – potensi pengembangan masyarakat desa dan massa HMF ‘Ars Praeparandi’ yang terlibat. 
Selain survey, akan diadakan pula Balai kesehatan untuk memotret kondisi kesehatan masyarakat Desa Cintaasih. Hal ini dilakukan melalui kegiatan cek kesehatan gratis dan pengobatan bagi masyarakat Desa Cintaasih.
Kegiatan ini dilakukan sebagai bagian dari GEBRAK INDONESIA (BSO KM ITB)</t>
  </si>
  <si>
    <t xml:space="preserve">Kesehatan, Umum</t>
  </si>
  <si>
    <t xml:space="preserve">Menemukan potensi pengembangan taraf hidup masyarakat Desa Cintaasih di bidang kesehatan.
Memberikan wawasan dan meningkatkan kesadaran warga desa setempat akan penyakit, obat, dan gaya hidup sehat. 
Menjadi sarana bagi massa HMF ‘Ars Praeparandi’ untuk dapat mengaplikasikan keilmuannya secara riil dan meningkatkan kepedulian massa HMF ‘ Ars Praeparandi’ kepada masyarakat.
</t>
  </si>
  <si>
    <t xml:space="preserve">Masyarakat Desa Cintaasih, Kabupaten Bandung Barat</t>
  </si>
  <si>
    <t xml:space="preserve">Desa Cintaasih, Kabupaten Bandung Barat</t>
  </si>
  <si>
    <t xml:space="preserve">April - November 2018 ( Social Mapping)
November 2018 (Balai Kesehatan)</t>
  </si>
  <si>
    <t xml:space="preserve">Donor Darah 4 Labtek</t>
  </si>
  <si>
    <t xml:space="preserve">Darah merupakan kebutuhan penting dalam dunia kesehatan yang hanya bisa didapat dari hasil donor. Kegiatan donor darah dapat meningkatkan kesadaran mahasiswa mengenai pentingnya berbagi dengan mendonorkan darah mereka dan tidak hanya melalui donasi atau volunteering. Hal ini mendorong HMF 'Ars Praeparandi'  bersama HMFT , HME , HMIF , KMKL, KSR , dan PMI Kota Bandung untuk melaksanakan kegiatan donor darah  yang terbuka untuk umum di ITB. </t>
  </si>
  <si>
    <t xml:space="preserve">Meningkatkan kesadaran massa HMF ‘Ars Praeparandi’ dan mahasiswa ITB untuk berbagi melalui kegiatan donor darah</t>
  </si>
  <si>
    <t xml:space="preserve">Mahasiswa ITB</t>
  </si>
  <si>
    <t xml:space="preserve">Labtek V, ITB</t>
  </si>
  <si>
    <t xml:space="preserve">September 2018 dan November 2018</t>
  </si>
  <si>
    <t xml:space="preserve">SIBADES HMS ITB</t>
  </si>
  <si>
    <t xml:space="preserve">Mhd Reza Fahlevy</t>
  </si>
  <si>
    <t xml:space="preserve">082388759306</t>
  </si>
  <si>
    <t xml:space="preserve">rezaarsn</t>
  </si>
  <si>
    <t xml:space="preserve">rezafahlevym@gmail.com</t>
  </si>
  <si>
    <t xml:space="preserve">@zqa9883r</t>
  </si>
  <si>
    <t xml:space="preserve">sibadeshms</t>
  </si>
  <si>
    <t xml:space="preserve">SIBADES</t>
  </si>
  <si>
    <t xml:space="preserve">SIBADES merupakan wadah pengaplikasian keilmuan teknik sipil untuk menyelesaikan permasalahan yang ada di masyarakat dengan partisipasi aktif masyarakat di dalamnya. 
Tujuannya untuk :
a)	Mempersiapkan anggota HMS untuk terjun ke masyarakat dengan pembekalan ilmu-ilmu terkait pengabdian masyarakat. 
b)	Menumbuhkan kepedulian massa HMS terhadap permasalahan yang ada di masyarakat.
c)	Melakukan perencanaan kegiatan dan pembangunan infrastruktur dengan partisipasi aktif massa HMS dan masyarakat.
</t>
  </si>
  <si>
    <t xml:space="preserve">Menyelesaikan permasalahan infrastruktur yang aada bersama-sama dengan masyarakat. Dan juga meningkatkan kepedulian massa HMS terhadap permasalahan yang ada di sekitarnya</t>
  </si>
  <si>
    <t xml:space="preserve">Masyarakat daerah tertinggal dan Massa HMS</t>
  </si>
  <si>
    <t xml:space="preserve">Belum ada bro</t>
  </si>
  <si>
    <t xml:space="preserve">Untuk main eventnya pada Desember setelah UAS</t>
  </si>
  <si>
    <t xml:space="preserve">Belum fiksasi desa</t>
  </si>
  <si>
    <t xml:space="preserve">Tergantung desa yang didapatkan</t>
  </si>
  <si>
    <t xml:space="preserve">https://drive.google.com/open?id=1MAiAt_Rt5Mezwdg2JuN4pp9C0v7HbBSH, https://drive.google.com/open?id=1P5mHZ6y5Jl3X0O-9Il8gXiTGp5Zh7rHJ, https://drive.google.com/open?id=1zwEcLdqwd4GuuY6rsAj27RX0iEWkBZwQ</t>
  </si>
  <si>
    <t xml:space="preserve">HMH 'Selva' ITB</t>
  </si>
  <si>
    <t xml:space="preserve">Nur Faiz Ramdhani</t>
  </si>
  <si>
    <t xml:space="preserve">085726478823 (WA)</t>
  </si>
  <si>
    <t xml:space="preserve">nurfaizr</t>
  </si>
  <si>
    <t xml:space="preserve">nurfaizramdhani@gmail.com</t>
  </si>
  <si>
    <t xml:space="preserve">@selvaitb</t>
  </si>
  <si>
    <t xml:space="preserve">Sekolah Menanam</t>
  </si>
  <si>
    <t xml:space="preserve">Sebagai himpunan yang relatif baru, HMH ‘Selva’ ITB berusaha untuk melakukan kegiatan pengabdian masyarakat dan memberi manfaat kepada masyarakat dalam konteks keilmuan Rekayasa Kehutanan. Dalam rangka mengembangkan Hutan Pendidikan ITB di Gunung Geulis (Kawasan Hutan dengan Tujuan Khusus) yang ditempati oleh delapan desa, kegiatan SENAM (Sekolah Menanam) diadakan untuk mencerdaskan masyarakat terhadap kepentingan Hutan Pendidikan ITB dan potensi yang dimilikinya untuk kesejahteraan masyarakat. Salah satu dari delapan desa yang telah menjadi sasaran kegiatan adalah Desa Jatiroke. Kegiatan ini akan dilakukan secara berkelanjutan untuk masa kepengurusan selanjutnya. Diharapkan dengan terlaksananya kegiatan ini di Desa Jatiroke, para siswa akan sadar mengenai pengetahuan lingkungan dan turut berpartisipasi dalam membangun keilmuan yang dirancang pada Hutan Pendidikan ITB dengan bimbingan HMH ‘Selva’ ITB. Dalam rangka menyebarluaskan pengetahuan mengenai pentingnya lingkungan khususnya hutan, kegiatan SENAM dilakukan  dengan mengundang peserta dari beberapa Desa di Jatiroke, dan tidak menutup kemungkinan 7 desa lainnya ikut berpartisipasi dalam kegiatan ini.
Kegiatan ini mengundang para guru, siswa, dan orangtua murid. Kegiatan yang dilakukan yaitu melaksanakan beberapa permainan, kegiatan pembuatan kerajinan tangan dari barang bekas, pemaparan jenis pohon dan manfaatnya secara umum, lomba mewarnai, dan ditutup dengan kegiatan menanam serta pembagian bibit.</t>
  </si>
  <si>
    <t xml:space="preserve">Pendidikan, Lingkungan</t>
  </si>
  <si>
    <t xml:space="preserve">Meningkatkan kepedulian masyarakat mengenai pentingnya lingkungan sekitar terutama di bidang kehutanan, mencerdaskan anak-anak dan menambah wawasan tentang lingkungan sekitar dan meningkatkan kepedulian mahasiswa Rekayasa Kehutanan terhadap masyarakat terutama di sekitar hutan.</t>
  </si>
  <si>
    <t xml:space="preserve">Warga desa Jatiroke, Kabupaten Sumedang</t>
  </si>
  <si>
    <t xml:space="preserve">Desa Jatiroke, Kab.Sumedang</t>
  </si>
  <si>
    <t xml:space="preserve">Oktober 2017</t>
  </si>
  <si>
    <t xml:space="preserve">Dana</t>
  </si>
  <si>
    <t xml:space="preserve">Pemberian materi kreatif kepada anak-anak</t>
  </si>
  <si>
    <t xml:space="preserve">https://drive.google.com/open?id=1spSl_6qDB0nTdljU8Vs_49JatfsvOiQq, https://drive.google.com/open?id=1CI0fcTmSxkeQeYduDnMoFa0SzgSLTbc5, https://drive.google.com/open?id=1X_hNq9lBqZ99FO1MO-Sfpu0kuIuu0Ew4, https://drive.google.com/open?id=1PsT44EkvMnCAk4CM-3QjYy7t4nwrADQt, https://drive.google.com/open?id=1bTiNwlorGth01iSkRxoBLA5Z5eh9u_k-</t>
  </si>
  <si>
    <t xml:space="preserve">Selva Berkemas</t>
  </si>
  <si>
    <t xml:space="preserve">Selva Berkemas merupakan kegiatan mengunjungi tempat publik (pasar, jalanan, kolong jembatan, terminal) maupun tempat khusus seperti panti asuhan, lembaga pemasyarakatan, kemudian mengambil pelajaran dari kunjungan tersebut untuk dibagikan melalui sosial media dalam bentuk karya tulisan, foto, maupun video. kegiatan ini dilaksanakan oleh massa Selva yang berminat. massa selva yang mengikuti kegiatan ini akan mendapatkan poin. 10 massa dengan poin terbanyak berhak mendapatkan kesempatan 'live in' di desa Cigumentong. 
Desa Cigumentong adalah sebuah desa 'enclave' atau desa didalam kawasan konservasi Taman Buru Masigit Kareumbi. mengapa live in di desa 'enclave' cigumentong menarik? karena desa enclave adalah desa unik yang khas, dimana luas desa dan jumlah kepala keluarganya tidak boleh bertambah lagi, dikarenakan berada didalam kawasan konservasi yang jauh dari dunia luar. pengalaman live in di desa cigumentong merupakan kesempatan yang luar biasa bagi mahasiswa rekayasa kehutanan untuk memahami kehidupan 'serba terbatas' namun 'survive' didalam desa enclave.
dari kegiatan ini diharapkan kegiatan kemasyarakatan memiliki citra baik dan menyenangkan, sekaligus dapat menginspirasi banyak orang.</t>
  </si>
  <si>
    <t xml:space="preserve">Meningkatkan citra baik kegiatan kemasyarakatan bagi anggota HMH 'Selva' ITB</t>
  </si>
  <si>
    <t xml:space="preserve">Massa Selva</t>
  </si>
  <si>
    <t xml:space="preserve">Dimanapun </t>
  </si>
  <si>
    <t xml:space="preserve">Mei 2018-Januari 2019</t>
  </si>
  <si>
    <t xml:space="preserve">Himpunan Mahasiswa Oseanografi "TRITON" ITB</t>
  </si>
  <si>
    <t xml:space="preserve">Kholillah Yudicia Isnaeni</t>
  </si>
  <si>
    <t xml:space="preserve">kholillahyudicia</t>
  </si>
  <si>
    <t xml:space="preserve">kholillahyudicia@gmail.com</t>
  </si>
  <si>
    <t xml:space="preserve">@hmotritonitb </t>
  </si>
  <si>
    <t xml:space="preserve">@hmotritonitb</t>
  </si>
  <si>
    <t xml:space="preserve">Hmo triton itb</t>
  </si>
  <si>
    <t xml:space="preserve">Anak Pesisir: Inisiasi Desa Binaan "TRITON" </t>
  </si>
  <si>
    <t xml:space="preserve">Suatu Kegiatan Bina Desa Pesisir yaitu transfer keilmuan oseanografi dan pemanfaatan oseanografi di masyarakat secara sederhana. Dalam Inisiasi Desa tersebut saat ini belum terpilih desa yang akan dibina oleh HMO "TRITON" ITB dikarenakan saat ini baru dalam tahap survei desa dan fiksasi desa baru akan dilakukan di minggu ketiga Mei. rangkaian kegiatan yang akan dilakukan antara lain edukasi kepada masyarakat pesisir baik dari anak-anak hingga orang dewasa tentang lingkungan pesisir dan pemanfaatan pesisir dengan bahasa yang mudah dimengerti masyarakat dan dengan pendekatan yang berbeda antara anak-anak dan orang dewasa. selain itu dalam rangka memanfaatkan keilmuan oseanografi untuk masyarakat pesisir maka dilakukan juga kegiatan pengambilan data kualitas air laut dan data-data pendukung lainnya yang dapat berguna untuk melakukan zonasi daerah tersebut. dari kegiatan tersebut dapat terlihat potensi daerah pesisir tersebut untuk dikembangkan dari segi oseanografi. kegiatan ini diwujudkan dalam kegiatan piket desa yaitu mahasiswa oseanografi ITB berkunjung ke desa dan melakukan rangkaian kegiatan edukasi dan pengambilan data yang mana kegiatan piket desa ini akan dilakukan setiap bulan untuk membangun kedekatan antara mahasiswa dan masyarakat dan tersalurkannya pengetahuan yang sudah di dapat di kuliah kepada masyarakat. sehingga dengan pertukaran ilmu ke masyarakat dapat membuat masyarakat dapat mengembangkan diri sendiri dari hasil inisiasi atau kajian yang telah kita berikan dan diharap dalam tiap keputusan untuk program yang berkaitan dengan pemanfaatan potensi desa masyarakatlah yang menentukan. Di Ujung Kegiatan ini sebagai acara puncak juga akan dilakukan kegiatan semacam drill tsunami, namun kegiatan drill tsunami ini masih tentatif karena tergantung desa yang dikaji, yaitu apakah desa tersebut rentan terhadap tsunami atau tidak. Namun tetap akan ada kegiatan akhir tahun yang akan dipanitiai oleh HMO "TRITON" ITB dan pemuda desa binaan HMO "TRITON" ITB. </t>
  </si>
  <si>
    <t xml:space="preserve">Pendidikan, Penerapan Karya, Lingkungan, Kebencanaan</t>
  </si>
  <si>
    <t xml:space="preserve">dapat memberikan laboratorium sosial masyarakat terhadap Anggota HMO "TRITON" ITB
Dapat memberikan gambaran kdan menyalurkan ilmu oseanografi kepada masayrakat pesisir agar dapat berkembang dan mengetahui fenomena oseanografi
terdapat interaksi yang terus menerus antara masyarakat dan Anggota HMO "TRITON" ITB</t>
  </si>
  <si>
    <t xml:space="preserve">Anggota Biasa HMO "TRITON" ITB dan warga Desa Binaan HMO "TRITON" ITB</t>
  </si>
  <si>
    <t xml:space="preserve">belum ada (masih survei)</t>
  </si>
  <si>
    <t xml:space="preserve">selama satu kepengurusan (Dari Mei-Desember 2018)</t>
  </si>
  <si>
    <t xml:space="preserve">biaya, dan kajian atau informasi tentang pengmas</t>
  </si>
  <si>
    <t xml:space="preserve">peluang kolaborasi adalah kolaborasi dengan himpunan yang bergerak diisu lingkungan dan kebencanaan.</t>
  </si>
  <si>
    <t xml:space="preserve">https://drive.google.com/open?id=1n6eSKLRoGoqEwqwc9Uyd7oQJHkdDZbBZ, https://drive.google.com/open?id=1DMhtiLMxlPV1kE1JPaFIX2trxtGXKv9W</t>
  </si>
  <si>
    <t xml:space="preserve">TRITON REAKTIF</t>
  </si>
  <si>
    <t xml:space="preserve">TRITON REAKTIF adalah kegiatan berupa penarikan kencleng kepada Anggota Biasa HMO "TRITON" ITB ketika terjadi suatu musibah, misal seperti bencana alam, musibah kematian, donasi atau penggalangan dana untuk kegiatan sosia dan lain sebagainya. penarikan kencleng tersebut dilakukan tiap seminggu sekali dan eventual ketika terjadi suatu musibah.</t>
  </si>
  <si>
    <t xml:space="preserve">memberikan bantuan kepada yang membutuhkan berupa bantuan dana</t>
  </si>
  <si>
    <t xml:space="preserve">Umum </t>
  </si>
  <si>
    <t xml:space="preserve">Eventualy dan Agustus-November</t>
  </si>
  <si>
    <t xml:space="preserve">Sekolah Kemasyarakatan</t>
  </si>
  <si>
    <t xml:space="preserve">kegiatan ini merupakan kegiatan semacam pembentuk kader yang dipersiapkan untuk menjalankan kepengurusan desa binaan. sekolah kemasyarakatan ini dibagi menjadi 2 metode yakni metode pembelajaran di dalam kelas dengan mengundang pemateri dan metode di luar kelas berupa kunjungan ke komunitas-komunitas yang bergerak di pemberdayaan masyarakat.   pada metode kesatu acara dibuka untuk umum. adapun pembicara yang diundang adalah pembicara yang sudah berkecimpung di bidang kemasyarakatan. di kunjungan komunitas hanya untuk Anggota Biasa HMO "TRITON" ITB kunjungan ini bertujuan untuk memberi gambaran kepada Anggota Biasa HMO "TRITON" ITB tentang bagaimana seharusnya berpengmas itu dan bagaimana urgensi berpengmas bagi mahasiswa. selain itu deberikan juga materi mengenai aplikasi keilmuan oseanografi di masyarakat itu bagaimana.</t>
  </si>
  <si>
    <t xml:space="preserve">sebagai media belajar dan pemberi wawasan tentang bagaimana bersosial masyarakat yang baik kepada anggota biasa HMO "TRITON'' dan memberi wawasan tentang implementasi keilmuan oseanografi untuk masyarakat</t>
  </si>
  <si>
    <t xml:space="preserve">anggota biasa HMO "TRITON"</t>
  </si>
  <si>
    <t xml:space="preserve">Kampus Ganesha dan lokasi luar kampus (komunitas-komunitas terkait)</t>
  </si>
  <si>
    <t xml:space="preserve">Mei dan Agustus 2018 </t>
  </si>
  <si>
    <t xml:space="preserve">https://drive.google.com/open?id=1lnjQOcHCcL2wnXmRqUZYWcRaD45hDv-T, https://drive.google.com/open?id=1EKRp6CLcbnO2urjrqm8WmUD1BDeihZhI, https://drive.google.com/open?id=1FevCMjPxABVtBvCeJyEGdBeAWReJu70d</t>
  </si>
  <si>
    <t xml:space="preserve">Kemasyarakatan Information Center</t>
  </si>
  <si>
    <t xml:space="preserve">Kegiatan ini merupakan kegiatan penyebaran isu-isu terkait kegiatan Kemasyarakatan yang dilakukan oleh HMO "TRITON" ITB maupun isu kebencanaan. penyebarannya menggunakan Media sosial yang dimiliki HMO "TRITON" ITB dan OA Kabinet KM ITB. Penyebaran isu lainnya dalam bentuk buku atau majalah di akhir kepengurusan.</t>
  </si>
  <si>
    <t xml:space="preserve">agar kegiatan pengmas dan isu kebencanaan dapat diketahui masyarakat secara luas</t>
  </si>
  <si>
    <t xml:space="preserve">Umum dan Anggota Biasa HMO "TRITON" ITB</t>
  </si>
  <si>
    <t xml:space="preserve">Mei-Desember 2018</t>
  </si>
  <si>
    <t xml:space="preserve">1000 Langkah Untuk Pulau kelapa</t>
  </si>
  <si>
    <t xml:space="preserve">1000 Langkah Pulau Kelapa adalah program comserv yang berupa penanaman biorock di Pulau Kelapa. biorock disini adalah media yang dapat mengikat polip-polip dari temburu karang dan mempercepat pertumbuhan terumbu karang. Biorock ini membutuhkan instalasi listrik, yang akhirnya diperlukan pengetahuan oleh masyarakat untuk perawatan biorock. Latar Belakang dilakukan konservasi terumbu karang di Pulau Kelapa karena dari tahun ketahun terumbu karang di Pulau Kelapa selalu berkurang karena beberapa faktor fisisi dan kimia, seperti perubahan iklim yang akhirnya mengakibatkan peningkatan suhu dan pH. Awalan kegiatan ini adalah dilakukan survei validasi data dari data yang sudah diambil pada kegiatan Ekskursi Besar 2017 yang merupakan acara dari HMO "TRITON" ITB. selanjutnya hasil survei tersebut dapat digunakan untuk menentukan instalasi biorock. survei kedua juga masih melakukan survei parameter oseanografi dan mulai melakukan fgd yang berupa sosialisasi kepada masyarakat dan di survei ketiga akan ada acara pengenalan lingkungan pesisir kepada Pulau Kelapa sekaligus pengenalan tentang teknis permasalahan biorock. dan acara terakhirnya adalah eksekusi yang berupa penurunan biorock yang dilanjutkan ngariung bersama warga.</t>
  </si>
  <si>
    <t xml:space="preserve">Pendidikan, Penerapan Karya, Lingkungan</t>
  </si>
  <si>
    <t xml:space="preserve">membuat konservasi di Pulau Kelapa berupa instalansi biorock
melakukan pendekatan ke masyarakat yang akhirnya masyarakat dapat memaintenance biorock yang telah di tanam</t>
  </si>
  <si>
    <t xml:space="preserve">Anggota Biasa HMO "TRITON" ITB dan Warga RW 1 Pulau Kelapa</t>
  </si>
  <si>
    <t xml:space="preserve">RW 1 Kelurahan Pulau Kelapa, Kecematan Kepulauan Seribu Utara, Kabupaten Kepulauan Seribu Provinsi DKI Jakarta</t>
  </si>
  <si>
    <t xml:space="preserve">Juli-Oktober 2018</t>
  </si>
  <si>
    <t xml:space="preserve">https://drive.google.com/open?id=16RPoGRp7Qgb4pDtIDHCssudOlZqo6ZMn, https://drive.google.com/open?id=1dOttFeKUoXti8zYYEMgJicvm-u-l1zrY, https://drive.google.com/open?id=1iIjfw9dIkxHgU9FRj-RlnUr5otqhRvrQ</t>
  </si>
  <si>
    <t xml:space="preserve">IMA-Gunadharma</t>
  </si>
  <si>
    <t xml:space="preserve">Syifa Anggita Nur Yudanti</t>
  </si>
  <si>
    <t xml:space="preserve">@syifaanggita140698</t>
  </si>
  <si>
    <t xml:space="preserve">syifaanggita005@gmail.com</t>
  </si>
  <si>
    <t xml:space="preserve">@imagitb</t>
  </si>
  <si>
    <t xml:space="preserve">@galerigunadharma</t>
  </si>
  <si>
    <t xml:space="preserve">videgraf ima-g</t>
  </si>
  <si>
    <t xml:space="preserve">Gunadharma Mengabdi</t>
  </si>
  <si>
    <t xml:space="preserve">Merupakan kegiatan dimana aksi pengabdian masyarakat oleh anggota IMA Gunadharma beserta wadah kolaborasi lainnya sperti yayasan tunas nusa dan prod idilakukan di dusun cisoka dengan melakukan kerja yang sudah distrategikan sebelumnya dan diharapkan akan berkelanjutan hingga waktu 5 (lima) tahun ke depan. , karena masyarakat Dusun Cisoka dianggap memiliki ketimpangan kondisi ekonomi jika dibandingkan dengan dusun-dusun lain yang ada di Desa Citengah. Desa tersebut terlatak jauh dari jalan nasional dengan kondisi tanpa listrik, dikelilingi oleh perkebunan teh Margawindu, dengan ketinggian sekitar 1200 m di atas permukaan laut. hanya ada 23 kepala keluarga yang tinggal di dusun ini. Mata pencaharian utama warga Dusun Cisoka adalah sebagai petani pemetik teh. Kebanyakan warga Dusun Cisoka merupakan warga pendatang, dari Ciwidey, Garut, dan Pangalengan, yang merupakan pekerja dari pabrik teh yang dahulu memegang hak guna lahan perkebunan teh di wilayah tersebut. Kegiatan warga sehari-hari selain memetik teh adalah berkebun dengan memanfaatkan lahan di sekitar rumah mereka, tanaman yang ditanam adalah kopi, cabai, jahe, umbi-umbian, dsb. Beberapa warga juga memiliki hewan ternak seperti ayam, kambing, sapi, dan terdapat juga kolam ikan untuk konsumsi. </t>
  </si>
  <si>
    <t xml:space="preserve">1.	Mewujudkan Tridharma Perguruan Tinggi
2.	Sebagai wadah penghubung antara IMA-G dengan masyarakat dusun cisoka
3.	Sebagai wadah bagi anggota untuk mendermakan ilmunya kepada masyarakat
4.	Membantu mensejahterakan masyarakat
</t>
  </si>
  <si>
    <t xml:space="preserve">warga cisoka, Anggota IMA Gunadharma beserta wadah kolaborasi lainnya sperti yayasan tunas nusa dan prodi</t>
  </si>
  <si>
    <t xml:space="preserve">Dusun Cisoka, Desa Citengah, Kecamatan Sumedang selatan, Kabupaten Sumedang, Jawa Barat</t>
  </si>
  <si>
    <t xml:space="preserve">range 5 tahun</t>
  </si>
  <si>
    <t xml:space="preserve">dana, banyaknya interferensi dan internal</t>
  </si>
  <si>
    <t xml:space="preserve">tidak ada karena sudah terlalu banyak interferensi</t>
  </si>
  <si>
    <t xml:space="preserve">https://drive.google.com/open?id=1vCWfyZ_8wEYE0GJ5ACmrDPaQ1xM_eKDl, https://drive.google.com/open?id=17M1QZ9U5urLrNrQFTlhUFyG2Ikc0E5cj, https://drive.google.com/open?id=1zIEYNQWWOWkdwqyRDdDoO9UZ1Spo-8HO, https://drive.google.com/open?id=188OU6MKNH3yNJRny00UYjA8dHZlx4aLk, https://drive.google.com/open?id=1P8nEnsTamE9MAMVlvbvOlcysqFJAv29i</t>
  </si>
  <si>
    <t xml:space="preserve">3.	Bakti Staff Arsitektur &amp; masyarakat sekitar (BaktiS)</t>
  </si>
  <si>
    <t xml:space="preserve">Kegiatan yang berhubungan dengan para staff prodi arsitektur terkait dana bantuan baik saat hari raya (THR ) maupun saat terjadi musibah, pemberian kebutuhan pokok ( Pangan, sandang) kepada  tunawisma dan/atau masyarakat sekitar yang membutuhkan</t>
  </si>
  <si>
    <t xml:space="preserve">Melakukan usaha bantuan bagi masyarakat baik di dalam atau di luar kampus yang membutuhkan Waktu Pelaksanaan</t>
  </si>
  <si>
    <t xml:space="preserve">Staff Prodi Arsitektur, masyarakat sekitar, tuna wisma</t>
  </si>
  <si>
    <t xml:space="preserve">sekitar itb dn prodi arsitektur</t>
  </si>
  <si>
    <t xml:space="preserve">range satu tahun kepengurusan</t>
  </si>
  <si>
    <t xml:space="preserve">HMIF ITB</t>
  </si>
  <si>
    <t xml:space="preserve">Iftitakhul Zakiah</t>
  </si>
  <si>
    <t xml:space="preserve">iftitakhul_zakiah</t>
  </si>
  <si>
    <t xml:space="preserve">13515114@std.stei.itb.ac.id</t>
  </si>
  <si>
    <t xml:space="preserve">@hmif-itb</t>
  </si>
  <si>
    <t xml:space="preserve">@hmif_itb</t>
  </si>
  <si>
    <t xml:space="preserve">Aku Pasti Bisa 4.0 (APB 4.0)</t>
  </si>
  <si>
    <t xml:space="preserve">APB 4.0 merupakan kegiatan mengenalkan teknologi kepada anak-anak panti asuhan dalam rangka membekali mereka kemampuan untuk mendukung sehari-hari ataupun melatih hardskill. APB 4.0 akan dilaksanakan hingga akhir kepengurusan dari mulai survei lokasi, pembuatan kurikulum, sampai evaluasi keberjalanannya. Selain itu APB 4.0 juga sebisa mungkin mengajak massa HMIF untuk turut berpartisipasi sebanyak mungkin.</t>
  </si>
  <si>
    <t xml:space="preserve">Membekali anak-anak panti kemampuan dalam menggunakan teknologi serta mengajak massa HMIF turut berpartisipasi sebanyak-banyaknya</t>
  </si>
  <si>
    <t xml:space="preserve">Anak-anak panti asuhan</t>
  </si>
  <si>
    <t xml:space="preserve">Sekitar Kota Bandung</t>
  </si>
  <si>
    <t xml:space="preserve">Target akhir 2018 (plan B : hingga akhir kepengurusan (sekitar akhir januari))</t>
  </si>
  <si>
    <t xml:space="preserve">Publikasi yang mendadak, beberapa massa HMIF yang terlibat kurang memiliki bekal yang cukup untuk "terjun"</t>
  </si>
  <si>
    <t xml:space="preserve">TFT kepada massa HMIF yang akan berpartisipasi</t>
  </si>
  <si>
    <t xml:space="preserve">Donor Darah 4 Labtek merupakan kegiatan eventual yang rutin dilakukan oleh HMIF dan berkolaborasi dengan himpunan dan unit lain, yaitu HMF, HMFT, HME, serta KSR. Biasanya Donor Darah 4 Labtek dilakukan sebanyak dua kali dalam satu kepengurusan.</t>
  </si>
  <si>
    <t xml:space="preserve">Meningkatkan kepedulian masa kampus, khususnya massa HMIF untuk berbagi dalam bentuk mendonorkan darah</t>
  </si>
  <si>
    <t xml:space="preserve">Massa kampus, khususnya massa HMIF</t>
  </si>
  <si>
    <t xml:space="preserve">Dingdong (selasar labtek V)</t>
  </si>
  <si>
    <t xml:space="preserve">Awal dan akhir semester genap 2018/2019</t>
  </si>
  <si>
    <t xml:space="preserve">HMIF Berbagi</t>
  </si>
  <si>
    <t xml:space="preserve">HMIF Berbagi merupakan gerakan untuk mengajak massa HMIF membantu masyarakat dengan menggalang dana dan memberikan konsumsi kepada mereka yang membutuhkan khususnya di sekitar ITB. HMIF Berbagi ini akan dilaksanakan hingga akhir kepengurusan (sekitar bulan Januari 2019)</t>
  </si>
  <si>
    <t xml:space="preserve">Meningkatkan rasa empati dan kepedulian massa kampus, khususnya massa HMIF</t>
  </si>
  <si>
    <t xml:space="preserve">Masyarakat sekitar ITB yang membutuhkan</t>
  </si>
  <si>
    <t xml:space="preserve">Dalam cakupan Kota Bandung</t>
  </si>
  <si>
    <t xml:space="preserve">Hingga akhir Januari 2019</t>
  </si>
  <si>
    <t xml:space="preserve">HMIF Tanggap Bencana</t>
  </si>
  <si>
    <t xml:space="preserve">HMIF Tanggap Bencana merupakan gerakan penggalangan dana yang dilakukan oleh massa HMIF untuk menggalang dana yang diwadahi oleh KM ITB selama satu kepengurusan HMIF. Jika bencana terjadi di daerah Bandung, maka massa HMIF diharapkan juga turut membantu dalam pelaksanaan di lapangan.</t>
  </si>
  <si>
    <t xml:space="preserve">Massa HMIF yang lebih peka dan tanggap dengan bencana yang terjadi di Indonesia</t>
  </si>
  <si>
    <t xml:space="preserve">Korban bencana </t>
  </si>
  <si>
    <t xml:space="preserve">Labtek V</t>
  </si>
  <si>
    <t xml:space="preserve">Selama satu kepengurusan (hingga Januari 2019)</t>
  </si>
  <si>
    <t xml:space="preserve">Pojok Pengmas</t>
  </si>
  <si>
    <t xml:space="preserve">Pojok Pengmas merupakan pemberian informasi mengenai kondisi sosial masyarakat Indonesia secara umum ataupun informasi pengabdian masyarakat yang dapat dilakukan dalam bidang keprofesian di HMIF ITB</t>
  </si>
  <si>
    <t xml:space="preserve">Menginformasikan mengenai bentuk pengabdian masyarakat yang dapat dilakukan serta kondisi masyarakat Indonesia secara umum</t>
  </si>
  <si>
    <t xml:space="preserve">Area Kampus ITB</t>
  </si>
  <si>
    <t xml:space="preserve">Selama satu kepengurusan</t>
  </si>
  <si>
    <t xml:space="preserve">HME ITB</t>
  </si>
  <si>
    <t xml:space="preserve">Isca Amanda</t>
  </si>
  <si>
    <t xml:space="preserve">+628112221413</t>
  </si>
  <si>
    <t xml:space="preserve">iscaamanda</t>
  </si>
  <si>
    <t xml:space="preserve">iscaamandaa@gmail.com</t>
  </si>
  <si>
    <t xml:space="preserve">@hmeitb</t>
  </si>
  <si>
    <t xml:space="preserve">Rumah Belajar HME ITB</t>
  </si>
  <si>
    <t xml:space="preserve">Rumah Belajar HME ITB merupakaan kegiatan belajar mengajar rutin yang dilakukan oleh massa HME ITB sebagai pengajar kepada anak-anak (kelas 1-12, mayoritas SD) di kelurahan Lebak Siliwangi RT 5 RW 7. Kegiatan biasa dilakukan setiap hari Sabtu dan membawakan materi matematika dan bahasa inggris dengan pendekatan pendidikan karakter dan kegiatan kreatif.</t>
  </si>
  <si>
    <t xml:space="preserve">Menjadi wadah anggota HME ITB untuk bermasyarakat dan memotivasi serta mendidik anak-anak Lebak Siliwangi</t>
  </si>
  <si>
    <t xml:space="preserve">Anggota HME ITB, Anak-anak dan Masyarakat RT 05 RW 07 Lebak Siliwangi</t>
  </si>
  <si>
    <t xml:space="preserve">RT 05 RW 07 Lebak Siliwangi </t>
  </si>
  <si>
    <t xml:space="preserve">Sepanjang tahun (tiap Sabtu)</t>
  </si>
  <si>
    <t xml:space="preserve">Pencarian metode yang tepat untuk menarik minat anak-anak untuk belajar dan kondusif</t>
  </si>
  <si>
    <t xml:space="preserve">Kelas inspirasi (?), sharing antar-rumbel</t>
  </si>
  <si>
    <t xml:space="preserve">@warga.nesha</t>
  </si>
  <si>
    <t xml:space="preserve">@warga.nesha merupakan suatu platform di instagram yang berisi tulisan anggota HME ITB mengenai masyarakat di sekitar ITB. </t>
  </si>
  <si>
    <t xml:space="preserve">Sebagai sarana pensuasanaan kreatif yang dapat memantik jiwa kemasyarakatan.</t>
  </si>
  <si>
    <t xml:space="preserve">Anggota HME ITB, masyarakat sekitar ITB</t>
  </si>
  <si>
    <t xml:space="preserve">Sekitar ITB</t>
  </si>
  <si>
    <t xml:space="preserve">HME Midamel</t>
  </si>
  <si>
    <t xml:space="preserve">HME Midamel adalah proyek untuk menciptakan karya bersama mitra/organisasi kemasyarakatan untuk membantu menyelesaikan permasalahan yang ada dengan pendekatan penerapan ilmu elektroteknik. </t>
  </si>
  <si>
    <t xml:space="preserve">Mewadahi anggota HME ITB untuk menciptakan sebuah karya sebagai implementasi ilmu untuk membantu menyelesaikan pemasalahan yang ada di masyarakat.</t>
  </si>
  <si>
    <t xml:space="preserve">Anggota HME ITB, Masyarakat Sasaran</t>
  </si>
  <si>
    <t xml:space="preserve">April-Desember</t>
  </si>
  <si>
    <t xml:space="preserve">HME Ngariung</t>
  </si>
  <si>
    <t xml:space="preserve">HME Ngariung adalah wadah interaksi langsung antara anggota HME ITB dan masyarakat dari sekitar ITB melalui kegiatan kreatif seperti berolahraga bersama, makan bersama, dll.</t>
  </si>
  <si>
    <t xml:space="preserve">Mewadahi anggota HME untuk memahami masyarakat melalui interaksi langsung bersama masyarakat.</t>
  </si>
  <si>
    <t xml:space="preserve">Anggota HME ITB, Masyarakat sekitar ITB </t>
  </si>
  <si>
    <t xml:space="preserve">Agustus-Desember</t>
  </si>
  <si>
    <t xml:space="preserve">Palapa HME ITB</t>
  </si>
  <si>
    <t xml:space="preserve">Palapa HME ITB adalah suatu bentuk community development (bina desa) dengan basis keprofesian. Palapa yang telah berdiri sejak 2005 telah membina beberapa desa dan membangun pembangkit listrik serta penerapan ilmu elektroteknik lainnya. Kini Palapa tengah fokus untuk membangun kader yang memiliki jiwa nasionalisme dan kemasyarakatan dalam memberdayakan masyarakat. </t>
  </si>
  <si>
    <t xml:space="preserve">Untuk mewadahi anggota HME ITB yang ingin mengembangkan diri dalam kemasyarakatan dan penerapan keprofesian, yaitu wadah untuk bermanfaat dan mengenali masyarakat. Di samping itu adalah sebagai wadah pembelajaran dalam memberdayakan masyarakat. </t>
  </si>
  <si>
    <t xml:space="preserve">HMTG "GEA" ITB</t>
  </si>
  <si>
    <t xml:space="preserve">Hamzah Zamzami Mahmud</t>
  </si>
  <si>
    <t xml:space="preserve">hamzahzamzami</t>
  </si>
  <si>
    <t xml:space="preserve">zamzamihamzah29@gmail.com</t>
  </si>
  <si>
    <t xml:space="preserve">@suaragea</t>
  </si>
  <si>
    <t xml:space="preserve">suaragea</t>
  </si>
  <si>
    <t xml:space="preserve">GEOHUMANISM</t>
  </si>
  <si>
    <t xml:space="preserve">Geohumanism adalah salah satu program pengabdian masyarakat yang dilakukan oleh mahasiswa Teknik Geologi ITB, dibawah naungan HMTG "GEA" ITB.
Fokus utama dari Geohumanism adalah aplikasi keilmuan geologi dan berkolaborasi dengan keilmuan lain dalam menemukan solusi dari permasalahan yang terjadi di masyarkat..
Geohumanism 2018 berlokasi di Desa Sukaluyu, Kecamatan Pangalengan, Kab. Bandung. Selama tahun 2018 ini, Geohumanism akan mencari, meneliti, dan mengkaji masalah yang terdapat di Desa Sukaluyu untuk menemukan solusi dari permasalahan tersebut. Hingga saat ini, Kami telah menemukan beberapa masalah yang terdapat di Desa Sukaluyu, diantara lainnya: daerah rawan longsor, masalah distribusi air, fasilitas MCK yang kurang layak, sampah, dan lain sebagainya. Selain terdapat masalah, Desa Sukaluyu pun memiliki suatu potensi yaitu potensi geowisata. 
Untuk itu, mari jadikan Geohumanism milik bersama dan bersama-sama pula menyukseskan Geohumanism dengan partisipasi aktif dalam berbagai rangkaian acaranya.</t>
  </si>
  <si>
    <t xml:space="preserve">mengimplementasikan keilmuan yang telah didapat untuk menyelesaikan permasalahan yang terdapat di masyarakat, khususnya keilmuan geologi dan berkolaborasi dengan keilmuan lain. </t>
  </si>
  <si>
    <t xml:space="preserve">Masyarakat Desa Sukaluyu, Pangalengan, Bandung</t>
  </si>
  <si>
    <t xml:space="preserve">Desa Sukaluyu, Kecamatan Pangalengan, Kab. Bandung, Provinsi Jawa Barat</t>
  </si>
  <si>
    <t xml:space="preserve">tahun 2018</t>
  </si>
  <si>
    <t xml:space="preserve">belum berkolaborasi dengan keilmuan lain untuk mengkaji masalah yang di luar lingkup keilmuan geologi</t>
  </si>
  <si>
    <t xml:space="preserve">Permasalahan distribusi dan penggunaan air; Bagaimana cara pengelolaan sampah yang baik dan menguntungkan bagi masyarakat</t>
  </si>
  <si>
    <t xml:space="preserve">https://drive.google.com/open?id=1DtGyzPFHv8QP9z1OnxqTpA5kqETL-dBO, https://drive.google.com/open?id=1K0mHXCjc4_0bYGHgjeWX898UGGY2sCp4, https://drive.google.com/open?id=1zk_hIDjKMa_uNv_FfidJ9FjxrkMItWTT, https://drive.google.com/open?id=1k3Np9TG-HV0eGcz2VEHSh1IuXo-jaCk5, https://drive.google.com/open?id=16PaMNtzHzQ5bx0kvMm3fhuHtvPw8EDr_</t>
  </si>
  <si>
    <t xml:space="preserve">GEA Waspada Bencana</t>
  </si>
  <si>
    <t xml:space="preserve">GEA Waspada Bencana merupakan salah satu program pengabdian masyarakat Teknik Geologi ITB, dalam naungan HMTG "GEA" ITB, untuk mensosialisasikan potensi bencana kepada masyarakat yang berada di daerah rawan bencana di Bandung. Potensi bencana tersebut diantara lain aktifitas Gunung Tangkuban Perahu, pergerakan Sesar Lembang, dan daerah dataran banjir Sungai Citarum. Selain acara sosialisasi, adapun acara simulasi bencana di daerah tersebut agar masyarakat dapat lebih peka dan tanggap terhadap bencana yang akan terjadi.
Kami berharap dengan adanya acara ini masyarakat dapat cerdas dan waspada terhadap bencana yang mungkin terjadi di masa depan. </t>
  </si>
  <si>
    <t xml:space="preserve">mempropagandakan informasi potensi bencana geologi kepada masyarakat daerah rawan bencana dan mengimplementasikan keilmuan geologi yang telah didapat</t>
  </si>
  <si>
    <t xml:space="preserve">Masyarakat daerah terpilih</t>
  </si>
  <si>
    <t xml:space="preserve">Bandung</t>
  </si>
  <si>
    <t xml:space="preserve">GEA Peka</t>
  </si>
  <si>
    <t xml:space="preserve">GEA Peka adalah program pengabdian masyarakat Teknik Geologi ITB dalam bentuk ekspedisi ke daerah tertinggal dan/atau bermasalah di daerah Kota Bandung. Lalu informasi hasil ekspedisi tersebut akan dikemas dalam bentuk infografis atau video singkat dengan harapan mahasiswa dan masyarakat sekitar dapat lebih peka dan peduli dengan melihat informasi bahwa masih terdapat masalah kemasyarakatan di lingkungan sekitar kita. </t>
  </si>
  <si>
    <t xml:space="preserve">memberikan informasi kepada anggota, mahasiswa, dan masyarakat mengenai isu kemasyaraktan agar dapat menjadi lebih peka, peduli, dan tanggap terhadap lingkungan sekitar</t>
  </si>
  <si>
    <t xml:space="preserve">anggota, mahasiswa, dan masyarakat luas</t>
  </si>
  <si>
    <t xml:space="preserve">HMTL</t>
  </si>
  <si>
    <t xml:space="preserve">Khadijah Muna</t>
  </si>
  <si>
    <t xml:space="preserve">khadijahmuna</t>
  </si>
  <si>
    <t xml:space="preserve">khadijahmuna02@gmail.com</t>
  </si>
  <si>
    <t xml:space="preserve">hmtl_itb@yahoo.com</t>
  </si>
  <si>
    <t xml:space="preserve">hmtl_itb</t>
  </si>
  <si>
    <t xml:space="preserve">Kembang RW</t>
  </si>
  <si>
    <t xml:space="preserve">Kembang RW adalah kegiatan sosial masyarakat dari HMTL ITB yang berlokasi di suatu RW dengan menerapkan keahlian teknik lingkungan. Kegiatan ini melibatkan interaksi langsung antara warga dengan massa HMTL ITB.</t>
  </si>
  <si>
    <t xml:space="preserve">- Meningkatkan kepekaan massa HMTL terkait masalah-masalah yang ada dalam masyarakat
- Menambah wawasan massa HMTL tentang  kondisi aktual dan permasalahannya  yang ada di masyarakat
- Membantu masyarakat untuk mencari solusi dalam menyelesaikan permasalahan di daerahnya.</t>
  </si>
  <si>
    <t xml:space="preserve">Massa HMTL ITB</t>
  </si>
  <si>
    <t xml:space="preserve">RW</t>
  </si>
  <si>
    <t xml:space="preserve">Kepengurusan ini akan mencari RW yang berbeda dari kepengurusan lalu</t>
  </si>
  <si>
    <t xml:space="preserve">Nano-nano</t>
  </si>
  <si>
    <t xml:space="preserve">Nano-nano adalah program sosial dari HMTL ITB untuk membantu permasalahan masyarakat dengan melakukan hal-hal sederhana.</t>
  </si>
  <si>
    <t xml:space="preserve">- Meningkatkan kemampuan massa HMTL ITB untuk berinteraksi dengan masyarakat secara baik dalam bentuk rangkaian kegiatan yang sederhana.
- Meningkatkan rasa kepedulian sosial massa HMTL.</t>
  </si>
  <si>
    <t xml:space="preserve">Rencananya di kampus, TPS-TPS, dll</t>
  </si>
  <si>
    <t xml:space="preserve">Sekali dalam sebulan pada bulan Juni, Agustus, dan September</t>
  </si>
  <si>
    <t xml:space="preserve">Donor Darah Tenggara</t>
  </si>
  <si>
    <t xml:space="preserve">Donor Darah Tenggara adalah kegiatan kolaborasi beberapa himpunan di Tenggara (HMTL, HMP, IMA-G, dan IMG) untuk membantu mengatasi permasalahan kekurangan darah pada masyarakat.</t>
  </si>
  <si>
    <t xml:space="preserve">- Membantu PMI dalam pemenuhan kebutuhan darah untuk masyarakat yang membutuhkan.
- Meningkatkan kepedulian sosial massa kampus khususnya massa HMTL. 
- Sebagai wadah kolaborasi antar lembaga mahasiswa serta peningkatan hubungan baik.</t>
  </si>
  <si>
    <t xml:space="preserve">Massa kampus</t>
  </si>
  <si>
    <t xml:space="preserve">Oktober, 2018</t>
  </si>
  <si>
    <t xml:space="preserve">GEBRAK INDONESIA</t>
  </si>
  <si>
    <t xml:space="preserve"> Ramadhan Dwi Kurniawan</t>
  </si>
  <si>
    <t xml:space="preserve">ramadhandk</t>
  </si>
  <si>
    <t xml:space="preserve">ramadhandwikurniawan@gmail.com ;  khonsaindana@gmail.com ; gebrakindonesia2017@gmail.com</t>
  </si>
  <si>
    <t xml:space="preserve">@gebrakindonesia</t>
  </si>
  <si>
    <t xml:space="preserve">@gebrakid</t>
  </si>
  <si>
    <t xml:space="preserve">Gebrak Indonesia merupakan suatu organisasi yang mewadahi kolaborasi beberapa Himpunan Mahasiswa Jurusan di ITB untuk bergerak di bidang community developement yang berkelanjutan</t>
  </si>
  <si>
    <t xml:space="preserve">Pada tahun 2013 hingga 2017 Gebrak Indonesia telah melakukan community developement di Desa Warjabakti, Kecamatan Cimaung Kabupaten Bandung. Selama 5 tahun tersebut program-program yang telah dilakukan ialah dalam bidang infrastruktur seperti pembangunan saung untuk tempat berkumpul, MCK dan jembatan, bidang kesehatan seperti pengadaan balai kesehatan dan bank sampah, bidang pendidikan seperti kelas inspirasi, bidang pengembangan bisnis seperti ternak jamur dan lele serta bidang pemberdayaan masyarakat atau community empowerment seperti pelatihan-pelatihan keterampilan atau softskill masyarakat. Mulai tahun 2018 Gebrak Indonesia akan berpindah ke desa baru karena Desa Warjabakti telah mandiri dalam melaksanakan program-program yang dibentuk. Untuk tahun 2018-2023 Gebrak Indonesia akan melaksanakan community developement di Desa Cintaasih, Kecamatan Cipongkor, Kabupaten Bandung Barat.</t>
  </si>
  <si>
    <t xml:space="preserve">Pendidikan, Penerapan Karya, Lingkungan, Kebencanaan, Kesehatan, Umum</t>
  </si>
  <si>
    <t xml:space="preserve">Terwujudnya masyarakat yang mandiri melalui proses pengembangan
masyarakat yang sinergis.</t>
  </si>
  <si>
    <t xml:space="preserve">1. Meningkatkan kepedulian mahasiswa terhadap permasalahan masyarakat
dengan partisipasi aktif dalam pengembangan masyarakat.
2. Meningkatkan kesadaran masyarakat untuk aktif berkembang.
3. Meningkatkan potensi masyarakat dalam mengatasi masalah di bidang
infrastruktur.
4. Meningkatkan potensi masyarakat di bidang pengembangan bisnis dan
ekonomi.
5. Meningkatkan potensi masyarakat di bidang pendidikan dan keterampilan.
6. Meningkatkan potensi masyarakat dalam mengatasi masalah di bidang
lingkungan dan kesehatan.</t>
  </si>
  <si>
    <t xml:space="preserve">Desa Warjabakti, Kecamatan Cimaung, Kabupaten Bandung
Desa Cintaasih, Kecamatan Cipongkor, Kabupaten Bandung Barat</t>
  </si>
  <si>
    <t xml:space="preserve">2013-2018 di Desa Warjabakti
2018-2023 di Desa Cintaasih</t>
  </si>
  <si>
    <t xml:space="preserve">sumber daya</t>
  </si>
  <si>
    <t xml:space="preserve">dengan HMJ lain</t>
  </si>
  <si>
    <t xml:space="preserve">Skhole-ITB Mengajar</t>
  </si>
  <si>
    <t xml:space="preserve">Ayunda Nisa Chaira</t>
  </si>
  <si>
    <t xml:space="preserve">ayundanc</t>
  </si>
  <si>
    <t xml:space="preserve">danastri1510@gmail.com</t>
  </si>
  <si>
    <t xml:space="preserve">@vcy8505n</t>
  </si>
  <si>
    <t xml:space="preserve">skhole_itb</t>
  </si>
  <si>
    <t xml:space="preserve">Skhole-ITB Mengajar 2018-2019</t>
  </si>
  <si>
    <t xml:space="preserve">Sejak tahun 2010, Skhole-ITB Mengajar telah mewadahi mahasiswa ITB untuk terjun langsung secara rutin mengajar anak-anak di sekitar kampus, yaitu di Kebon Bibit, Ciumbuleuit, dan Cicaheum. Kehadiran Skhole diharapkan mampu menumbuhkan karakter mahasiswa yang ingin berbagi seiring semakin banyaknya ilmu pengetahuan yang diperoleh, serta mampu meningkatkan potensi adik-adik yang tersebar di rumah belajar Skhole. Saat ini, Skhole memiliki lebih dari 150 adik di empat rumah belajar, yaitu Ciumbuleuit, Kebon Bibit, Cicaheum, dan Rancaekek, dengan pengajar-pengajar yang merupakan mahasiswa tingkat satu sampai empat di Institut Teknologi Bandung kampus Ganesha dan kampus Jatinangor. Kegiatan ini berlangsung tiap minggunya pada hari Kamis, Sabtu, juga Minggu.
Mewujudkan ITB Mengajar adalah cita-cita Skhole. Langkah pertama menuju cita-cita tersebut adalah dengan menciptakan kader-kader penggerak pengabdian masyarakat di bidang pendidikan lewat anggota-anggota Skhole sendiri. Harapannya, anggota-anggota Skhole dapat menjadi pahlawan pendidikan dan penggerak di luar Skhole, misalnya di himpunan atau unit masing-masing, sehingga tercipta gerakan yang sinergis di kampus ITB dalam mewujudkan ITB Mengajar. 
Berbagi Inspirasi adalah salah satu program Skhole-ITB Mengajar yang hadir sebagai wujud wadah bagi para massa himpunan dan unit untuk mulai bergerak. Kebutuhannya didasarkan oleh banyaknya siswa-siswa pada jenjang pendidikan SD di rumah belajar Skhole mengenal suatu profesi hanya sebatas guru, dokter, polisi, atau pegawai negeri sipil lainnya. Di samping itu, kecenderungan siswa-siswa tersebut untuk menuntut ilmu hingga tingkat perguruan tinggi sangat kecil. Salah satu peran mahasiswa, khususnya yang tergabung dalam Himpunan Mahasiswa Jurusan (HMJ) adalah sebagai role model, dalam artian lebih menekankan sebagai pemberi inspirasi kepada siswa-siswa agar nantinya mereka dapat memiliki mimpi dan cita-cita yang tinggi sehingga dapat menimbulkan semangat untuk terus belajar.
Sebagai wujud kolaborasi antara Skhole, massa himpunan dan unit, serta komunitas eksternal yang bergerak di bidang pendidikan, Skhole menginisiai kegiatan Festival ITB untuk Anak Indonesia. Festival Anak Indonesia merupakan sebuah acara yang dikemas dalam bentuk open house bagi himpunan, unit, dan komunitas pendidikan serta panggung sebagai ajang unjuk gigi bagi adik-adik di empat rumah belajar Skhole.
</t>
  </si>
  <si>
    <t xml:space="preserve">Sebagai pusat pengabdian masyarakat bagi mahasiswa Institut Teknologi Bandung di bidang pendidikan, Skhole-ITB Mengajar bergerak untuk membangkitkan kembali semangat mahasiswa dalam mewujudkan aksi nyata lewat mengajar. Skhole-ITB Mengajar juga mempunyai cita-cita besar sebagai sekolah besar terintegrasi yang menjadi wahana mahasiswa ITB untuk berkontribusi kepada masyarakat, dengan merangkul himpunan dan unit.</t>
  </si>
  <si>
    <t xml:space="preserve">Skhole berharap agar mampu untuk terus bergerak dan menggerakkan lembaga-lembaga lain, baik di dalam kampus ITB mau pun di luar kampus ITB, hingga terwujud cita-cita besar Skhole, yaitu ITB</t>
  </si>
  <si>
    <t xml:space="preserve">-Kantor RW Terminal  Cicaheum, Bandung, Jawa Barat
-Rumah Perlindungan Sosial Asuhan Anak, JL. Ciumbuleuit, Bandung, Jawa Barat
-Masjid Jihadul Wasilah RW 04 Kebon Bibit, Bandung Jawa Barat
-TK Nafilatul Husna Ataullah dan Taman Pendidikan Alquran (TPA) Raudatul Jannah  RT 03/12, Desa Rancaekek Kulon, Kecamatan Rancaekek, Kabupaten Bandung.</t>
  </si>
  <si>
    <t xml:space="preserve">Semua kegiatan diadakan setiap minggu di masing-masing lokasi mengajar dan diadakan tiap semester akademik
Ciumbuleuit: Hari Kamis
Kebon bibit: Hari Sabtu
Rancaekek: Hari Sabtu
Cicaheum: Hari Minggu</t>
  </si>
  <si>
    <t xml:space="preserve">-Keterbatasan biaya operasional untuk akomodasi dan transportasi tim relawan mengajar
-Keterbatasan sumber daya manusia 
-Keterbatasan partisipasi himpunan unit dan massa himpunan lain untuk menjadikan skhole sebagai kolaborator dalam melakukan pengabdian masyarakat</t>
  </si>
  <si>
    <t xml:space="preserve">Kolaborasi dalam kegiatan berbagi inspirasi dengan himpunan dan unit di ITB juga kegiatan festival anak Indonesia dalam menyediakan wadah dalam mengumpulkan komunitas sosial pengmas dan lembaga lainnya.</t>
  </si>
  <si>
    <t xml:space="preserve">https://drive.google.com/open?id=1yipqYEXRXGtsh5f6ecuMQfjws60uONXS, https://drive.google.com/open?id=1H2zTbcYUtBsKLt-TjrmxAoHvgF-gSU_x, https://drive.google.com/open?id=1dQhPAcFXIFyC6ncotaIRBc5fyVeP-h9P, https://drive.google.com/open?id=1jOHi-LwKKeFgyHAciFN5DfshIGp9lLyt, https://drive.google.com/open?id=1sk7rlF_NJUvgDwAr6XOsUVtwOCbyyjKX</t>
  </si>
  <si>
    <t xml:space="preserve">HIMAFI ITB</t>
  </si>
  <si>
    <t xml:space="preserve">Fauzan Taufik</t>
  </si>
  <si>
    <t xml:space="preserve">ozanology2</t>
  </si>
  <si>
    <t xml:space="preserve">fauzantaufik178@gmail.com</t>
  </si>
  <si>
    <t xml:space="preserve">himafi.itb</t>
  </si>
  <si>
    <t xml:space="preserve">Desa Binaan (Berlanjut)</t>
  </si>
  <si>
    <t xml:space="preserve">Membuat suatu lumbung desa sebagai wadah untuk menyatukan dan mengelola segala potensi untuk mensejahterakan masyarakat. contohnya lumbung desa sebagai fungsi pemasaran, membuat home indusri, membentuk dan mengembangkan kelompok masyarakat untuk mengembangkan suatu komoditi tertentu.
Program ini bekerjasama dengan lembaga zakat Synergi Foundation.
Program ini diawali dengan melakukan sosial mapping yang deadline pada syawal nanti.</t>
  </si>
  <si>
    <t xml:space="preserve">Mensejahterakan dan memandirikan masyarakat.</t>
  </si>
  <si>
    <t xml:space="preserve">belum ada secara spesifik (sosial mapping dulu), kemungkinan besar petani</t>
  </si>
  <si>
    <t xml:space="preserve">Desa cihurip</t>
  </si>
  <si>
    <t xml:space="preserve">Ramadhan dan seterusnya</t>
  </si>
  <si>
    <t xml:space="preserve">Waktu yang mepet dengan libur untuk melakukan sosial mapping, pengalaman yang kurang dalam sosial mapping, maka perlu pembekalan terlebih dahulu seblum kesana, Pensuasanaan kepada massa himafi untuk kesadaran mengikuti pengmas</t>
  </si>
  <si>
    <t xml:space="preserve">Link pemateri untuk pembekalan, membantu sosial mapping yang running dengan waktu</t>
  </si>
  <si>
    <t xml:space="preserve">himatekitb</t>
  </si>
  <si>
    <t xml:space="preserve">himatek itb</t>
  </si>
  <si>
    <t xml:space="preserve">Bangun Ciporeat</t>
  </si>
  <si>
    <t xml:space="preserve">Pengembangan Desa Ciporeat secara berkelanjutan dilakukan dengan mengacu pada Masterplan Pengembangan Desa Ciporeat sebagai pedoman yang telah dibuat pada kepengurusan sebelumnya.</t>
  </si>
  <si>
    <t xml:space="preserve">Mengembangkan desa Ciporeat sesuai dengan masterplan yang telah dibuat</t>
  </si>
  <si>
    <t xml:space="preserve">Masyarakat desa Ciporeat</t>
  </si>
  <si>
    <t xml:space="preserve">Desa Ciporeat, Kecamatan Ujung Berung, Kabupaten Bandung, Jawa Barat</t>
  </si>
  <si>
    <t xml:space="preserve">Setahun kepengurusan</t>
  </si>
  <si>
    <t xml:space="preserve">Masyarakat yang masih belum mandiri dalam pengelolaan reaktor biogas</t>
  </si>
  <si>
    <t xml:space="preserve">Pengembangan Reaktor Biogas</t>
  </si>
  <si>
    <t xml:space="preserve">Kunjungan ke Ciporeat</t>
  </si>
  <si>
    <t xml:space="preserve">Massa HIMATEK-ITB mengunjungi Desa Ciporeat secara berkala dalam rangka menjalin tali silaturahmi dengan warga Desa Ciporeat melalui kunjungan ke rumah warga sekaligus mengecek keadaan reaktor yang telah tertanam.</t>
  </si>
  <si>
    <t xml:space="preserve">Menyediakan sarana untuk mendekatkan massa Himatek dengan warga desa Ciporeat</t>
  </si>
  <si>
    <t xml:space="preserve">Desa Ciporeat, Ujung Berung, Kabupaten Bandung, Jawa Barat</t>
  </si>
  <si>
    <t xml:space="preserve">Sebulan dua kali</t>
  </si>
  <si>
    <t xml:space="preserve">Ngilmu</t>
  </si>
  <si>
    <t xml:space="preserve">Wawasan pengabdian masyarakat akan dibekali ke anggota baru dari sesama anggota melalui kumpul bersama dan ditingkatkan lebih tinggi melalui seminar yang diisi oleh pakar pengabdian masyarakat untuk membentuk paradigma baru dalam pengabdian masyarakat.</t>
  </si>
  <si>
    <t xml:space="preserve">Menambah wawasan setiap anggota Comdev mengenai ilmu pengmas</t>
  </si>
  <si>
    <t xml:space="preserve">Massa Himatek</t>
  </si>
  <si>
    <t xml:space="preserve">Skretariat HIMATEK ITB</t>
  </si>
  <si>
    <t xml:space="preserve">Sharing antar anggota, 1 kali saat masa magang divisi dan 1 kali saat pendivisian 
Sharing dari pakar, 2 kali selama kepengurusan dengan mengundang &gt;1 pakar di setiap sesi sharing</t>
  </si>
  <si>
    <t xml:space="preserve">Live In Ciporeat</t>
  </si>
  <si>
    <t xml:space="preserve">Pengenalan anggota baru mengenai desa binaan HIMATEK-ITB dan program pembangunan Desa Ciporeat melalui kunjungan terstruktur ke Desa Ciporeat dan rangkaian acara live-in selama 3 hari 2 malam.</t>
  </si>
  <si>
    <t xml:space="preserve">Mengenalkan kehidupan masyarakat desa Ciporeat sebagai desa binaan Himatek kepada anggota baru</t>
  </si>
  <si>
    <t xml:space="preserve">Anggota baru Himatek </t>
  </si>
  <si>
    <t xml:space="preserve">Desa Ciporeat, Ujung Berung</t>
  </si>
  <si>
    <t xml:space="preserve">Satu kepengurusan</t>
  </si>
</sst>
</file>

<file path=xl/styles.xml><?xml version="1.0" encoding="utf-8"?>
<styleSheet xmlns="http://schemas.openxmlformats.org/spreadsheetml/2006/main">
  <numFmts count="2">
    <numFmt numFmtId="164" formatCode="General"/>
    <numFmt numFmtId="165" formatCode="M/D/YYYY\ H:MM:SS"/>
  </numFmts>
  <fonts count="8">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J39"/>
  <sheetViews>
    <sheetView windowProtection="true" showFormulas="false" showGridLines="true" showRowColHeaders="true" showZeros="true" rightToLeft="false" tabSelected="true" showOutlineSymbols="true" defaultGridColor="true" view="normal" topLeftCell="U1" colorId="64" zoomScale="140" zoomScaleNormal="140" zoomScalePageLayoutView="100" workbookViewId="0">
      <pane xSplit="0" ySplit="1" topLeftCell="A23" activePane="bottomLeft" state="frozen"/>
      <selection pane="topLeft" activeCell="U1" activeCellId="0" sqref="U1"/>
      <selection pane="bottomLeft" activeCell="Z24" activeCellId="0" sqref="Z24"/>
    </sheetView>
  </sheetViews>
  <sheetFormatPr defaultRowHeight="104.9"/>
  <cols>
    <col collapsed="false" hidden="false" max="1" min="1" style="1" width="18.0102040816327"/>
    <col collapsed="false" hidden="false" max="2" min="2" style="1" width="19.25"/>
    <col collapsed="false" hidden="false" max="3" min="3" style="1" width="21.8571428571429"/>
    <col collapsed="false" hidden="false" max="6" min="4" style="1" width="23.6428571428571"/>
    <col collapsed="false" hidden="false" max="10" min="7" style="1" width="15.9387755102041"/>
    <col collapsed="false" hidden="false" max="11" min="11" style="2" width="15.9387755102041"/>
    <col collapsed="false" hidden="false" max="12" min="12" style="1" width="61"/>
    <col collapsed="false" hidden="false" max="14" min="13" style="1" width="15.9387755102041"/>
    <col collapsed="false" hidden="false" max="15" min="15" style="1" width="26.7091836734694"/>
    <col collapsed="false" hidden="false" max="22" min="16" style="1" width="15.9387755102041"/>
    <col collapsed="false" hidden="false" max="23" min="23" style="2" width="15.9387755102041"/>
    <col collapsed="false" hidden="false" max="1025" min="24" style="1" width="15.9387755102041"/>
  </cols>
  <sheetData>
    <row r="1" customFormat="false" ht="104.9" hidden="false" customHeight="true" outlineLevel="0" collapsed="false">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2" t="s">
        <v>10</v>
      </c>
      <c r="X1" s="1" t="s">
        <v>11</v>
      </c>
      <c r="Y1" s="1" t="s">
        <v>12</v>
      </c>
      <c r="Z1" s="1" t="s">
        <v>13</v>
      </c>
      <c r="AA1" s="1" t="s">
        <v>14</v>
      </c>
      <c r="AB1" s="1" t="s">
        <v>15</v>
      </c>
      <c r="AC1" s="1" t="s">
        <v>16</v>
      </c>
      <c r="AD1" s="1" t="s">
        <v>17</v>
      </c>
      <c r="AE1" s="1" t="s">
        <v>20</v>
      </c>
      <c r="AF1" s="1" t="s">
        <v>21</v>
      </c>
      <c r="AG1" s="1" t="s">
        <v>10</v>
      </c>
      <c r="AH1" s="1" t="s">
        <v>11</v>
      </c>
      <c r="AI1" s="1" t="s">
        <v>12</v>
      </c>
      <c r="AJ1" s="1" t="s">
        <v>13</v>
      </c>
      <c r="AK1" s="1" t="s">
        <v>14</v>
      </c>
      <c r="AL1" s="1" t="s">
        <v>15</v>
      </c>
      <c r="AM1" s="1" t="s">
        <v>16</v>
      </c>
      <c r="AN1" s="1" t="s">
        <v>17</v>
      </c>
      <c r="AO1" s="1" t="s">
        <v>20</v>
      </c>
      <c r="AP1" s="1" t="s">
        <v>21</v>
      </c>
      <c r="AQ1" s="1" t="s">
        <v>10</v>
      </c>
      <c r="AR1" s="1" t="s">
        <v>11</v>
      </c>
      <c r="AS1" s="1" t="s">
        <v>12</v>
      </c>
      <c r="AT1" s="1" t="s">
        <v>13</v>
      </c>
      <c r="AU1" s="1" t="s">
        <v>14</v>
      </c>
      <c r="AV1" s="1" t="s">
        <v>15</v>
      </c>
      <c r="AW1" s="1" t="s">
        <v>16</v>
      </c>
      <c r="AX1" s="1" t="s">
        <v>17</v>
      </c>
      <c r="AY1" s="1" t="s">
        <v>20</v>
      </c>
      <c r="AZ1" s="1" t="s">
        <v>21</v>
      </c>
      <c r="BA1" s="1" t="s">
        <v>10</v>
      </c>
      <c r="BB1" s="1" t="s">
        <v>11</v>
      </c>
      <c r="BC1" s="1" t="s">
        <v>12</v>
      </c>
      <c r="BD1" s="1" t="s">
        <v>13</v>
      </c>
      <c r="BE1" s="1" t="s">
        <v>14</v>
      </c>
      <c r="BF1" s="1" t="s">
        <v>15</v>
      </c>
      <c r="BG1" s="1" t="s">
        <v>16</v>
      </c>
      <c r="BH1" s="1" t="s">
        <v>17</v>
      </c>
      <c r="BI1" s="1" t="s">
        <v>20</v>
      </c>
      <c r="BJ1" s="1" t="s">
        <v>21</v>
      </c>
    </row>
    <row r="2" customFormat="false" ht="104.9" hidden="false" customHeight="true" outlineLevel="0" collapsed="false">
      <c r="A2" s="3"/>
      <c r="B2" s="4"/>
      <c r="C2" s="4"/>
      <c r="D2" s="4"/>
      <c r="E2" s="4"/>
      <c r="F2" s="4"/>
      <c r="G2" s="4"/>
      <c r="K2" s="5"/>
      <c r="L2" s="4"/>
      <c r="M2" s="4"/>
      <c r="N2" s="4"/>
      <c r="O2" s="4"/>
      <c r="P2" s="4"/>
      <c r="Q2" s="4"/>
      <c r="R2" s="4"/>
      <c r="S2" s="4"/>
      <c r="T2" s="4"/>
      <c r="U2" s="4"/>
      <c r="V2" s="4"/>
    </row>
    <row r="3" customFormat="false" ht="104.9" hidden="false" customHeight="true" outlineLevel="0" collapsed="false">
      <c r="A3" s="3"/>
      <c r="B3" s="4"/>
      <c r="C3" s="4"/>
      <c r="D3" s="4"/>
      <c r="E3" s="4"/>
      <c r="F3" s="4"/>
      <c r="G3" s="4"/>
      <c r="K3" s="5"/>
      <c r="L3" s="4"/>
      <c r="M3" s="4"/>
      <c r="N3" s="4"/>
      <c r="O3" s="4"/>
      <c r="P3" s="4"/>
      <c r="Q3" s="4"/>
      <c r="R3" s="4"/>
      <c r="S3" s="4"/>
      <c r="T3" s="4"/>
      <c r="U3" s="4"/>
      <c r="V3" s="4"/>
    </row>
    <row r="4" customFormat="false" ht="104.9" hidden="false" customHeight="true" outlineLevel="0" collapsed="false">
      <c r="A4" s="3"/>
      <c r="B4" s="4"/>
      <c r="C4" s="4"/>
      <c r="D4" s="4"/>
      <c r="E4" s="4"/>
      <c r="F4" s="4"/>
      <c r="G4" s="4"/>
      <c r="H4" s="4"/>
      <c r="I4" s="4"/>
      <c r="J4" s="4"/>
      <c r="K4" s="5"/>
      <c r="L4" s="4"/>
      <c r="M4" s="4"/>
      <c r="N4" s="4"/>
      <c r="O4" s="4"/>
      <c r="P4" s="4"/>
      <c r="Q4" s="4"/>
      <c r="R4" s="4"/>
      <c r="S4" s="4"/>
      <c r="T4" s="4"/>
      <c r="U4" s="4"/>
      <c r="V4" s="4"/>
    </row>
    <row r="5" customFormat="false" ht="104.9" hidden="false" customHeight="true" outlineLevel="0" collapsed="false">
      <c r="A5" s="3"/>
      <c r="B5" s="4"/>
      <c r="C5" s="4"/>
      <c r="D5" s="4"/>
      <c r="E5" s="4"/>
      <c r="F5" s="4"/>
      <c r="G5" s="4"/>
      <c r="H5" s="4"/>
      <c r="I5" s="4"/>
      <c r="J5" s="4"/>
      <c r="K5" s="5"/>
      <c r="L5" s="4"/>
      <c r="M5" s="4"/>
      <c r="N5" s="4"/>
      <c r="O5" s="4"/>
      <c r="P5" s="4"/>
      <c r="Q5" s="4"/>
      <c r="R5" s="4"/>
      <c r="S5" s="4"/>
      <c r="T5" s="4"/>
      <c r="U5" s="4"/>
      <c r="V5" s="4"/>
      <c r="W5" s="5"/>
      <c r="X5" s="4"/>
      <c r="Y5" s="4"/>
      <c r="Z5" s="4"/>
      <c r="AA5" s="4"/>
      <c r="AB5" s="4"/>
      <c r="AC5" s="4"/>
      <c r="AD5" s="4"/>
      <c r="AE5" s="4"/>
      <c r="AF5" s="4"/>
    </row>
    <row r="6" customFormat="false" ht="104.9" hidden="false" customHeight="true" outlineLevel="0" collapsed="false">
      <c r="A6" s="3" t="n">
        <v>43203.6546143287</v>
      </c>
      <c r="B6" s="4" t="s">
        <v>22</v>
      </c>
      <c r="C6" s="4" t="s">
        <v>23</v>
      </c>
      <c r="D6" s="4" t="n">
        <v>85738288434</v>
      </c>
      <c r="E6" s="4" t="s">
        <v>24</v>
      </c>
      <c r="F6" s="4" t="s">
        <v>25</v>
      </c>
      <c r="G6" s="4" t="s">
        <v>26</v>
      </c>
      <c r="H6" s="4" t="s">
        <v>26</v>
      </c>
      <c r="I6" s="6" t="str">
        <f aca="false">HYPERLINK("http://desainprodukitb.com/","desainprodukitb.com")</f>
        <v>desainprodukitb.com</v>
      </c>
      <c r="J6" s="4" t="s">
        <v>27</v>
      </c>
      <c r="K6" s="5" t="s">
        <v>28</v>
      </c>
      <c r="L6" s="7" t="s">
        <v>29</v>
      </c>
      <c r="M6" s="4" t="s">
        <v>30</v>
      </c>
      <c r="N6" s="4" t="s">
        <v>31</v>
      </c>
      <c r="O6" s="7" t="s">
        <v>32</v>
      </c>
      <c r="P6" s="4" t="s">
        <v>33</v>
      </c>
      <c r="Q6" s="4" t="s">
        <v>34</v>
      </c>
      <c r="R6" s="4" t="s">
        <v>35</v>
      </c>
      <c r="S6" s="4" t="s">
        <v>36</v>
      </c>
      <c r="T6" s="4" t="s">
        <v>37</v>
      </c>
      <c r="U6" s="6" t="str">
        <f aca="false">HYPERLINK("https://drive.google.com/open?id=1DSCMe83rxecaabbKfcMTNaMSXEhIFpBK","https://drive.google.com/open?id=1DSCMe83rxecaabbKfcMTNaMSXEhIFpBK")</f>
        <v>https://drive.google.com/open?id=1DSCMe83rxecaabbKfcMTNaMSXEhIFpBK</v>
      </c>
      <c r="V6" s="4" t="s">
        <v>38</v>
      </c>
    </row>
    <row r="7" customFormat="false" ht="104.9" hidden="false" customHeight="true" outlineLevel="0" collapsed="false">
      <c r="A7" s="3" t="n">
        <v>43206.0397454051</v>
      </c>
      <c r="B7" s="4" t="s">
        <v>39</v>
      </c>
      <c r="C7" s="4" t="s">
        <v>40</v>
      </c>
      <c r="D7" s="4" t="n">
        <v>82320910585</v>
      </c>
      <c r="E7" s="4" t="s">
        <v>41</v>
      </c>
      <c r="F7" s="4" t="s">
        <v>42</v>
      </c>
      <c r="G7" s="4" t="s">
        <v>43</v>
      </c>
      <c r="H7" s="4" t="s">
        <v>44</v>
      </c>
      <c r="I7" s="6" t="str">
        <f aca="false">HYPERLINK("http://himarekta.sith.itb.ac.id/","himarekta.sith.itb.ac.id")</f>
        <v>himarekta.sith.itb.ac.id</v>
      </c>
      <c r="J7" s="6" t="str">
        <f aca="false">HYPERLINK("https://www.youtube.com/channel/UCMi6JhqnG9ffahQBzVndjyA","https://www.youtube.com/channel/UCMi6JhqnG9ffahQBzVndjyA")</f>
        <v>https://www.youtube.com/channel/UCMi6JhqnG9ffahQBzVndjyA</v>
      </c>
      <c r="K7" s="5" t="s">
        <v>45</v>
      </c>
      <c r="L7" s="7" t="s">
        <v>46</v>
      </c>
      <c r="M7" s="4" t="s">
        <v>30</v>
      </c>
      <c r="N7" s="4" t="s">
        <v>31</v>
      </c>
      <c r="O7" s="7" t="s">
        <v>47</v>
      </c>
      <c r="P7" s="7" t="s">
        <v>48</v>
      </c>
      <c r="Q7" s="4" t="s">
        <v>49</v>
      </c>
      <c r="R7" s="4" t="s">
        <v>50</v>
      </c>
      <c r="S7" s="7" t="s">
        <v>51</v>
      </c>
      <c r="T7" s="7" t="s">
        <v>52</v>
      </c>
      <c r="U7" s="4" t="s">
        <v>53</v>
      </c>
      <c r="V7" s="4" t="s">
        <v>38</v>
      </c>
    </row>
    <row r="8" customFormat="false" ht="104.9" hidden="false" customHeight="true" outlineLevel="0" collapsed="false">
      <c r="A8" s="3" t="n">
        <v>43206.0851963426</v>
      </c>
      <c r="B8" s="4" t="s">
        <v>54</v>
      </c>
      <c r="C8" s="4" t="s">
        <v>55</v>
      </c>
      <c r="D8" s="4" t="n">
        <v>81563787049</v>
      </c>
      <c r="E8" s="4" t="s">
        <v>56</v>
      </c>
      <c r="F8" s="4" t="s">
        <v>57</v>
      </c>
      <c r="K8" s="5" t="s">
        <v>58</v>
      </c>
      <c r="L8" s="4" t="s">
        <v>59</v>
      </c>
      <c r="M8" s="4" t="s">
        <v>60</v>
      </c>
      <c r="N8" s="4" t="s">
        <v>61</v>
      </c>
      <c r="O8" s="4" t="s">
        <v>62</v>
      </c>
      <c r="P8" s="4" t="s">
        <v>63</v>
      </c>
      <c r="Q8" s="4" t="s">
        <v>64</v>
      </c>
      <c r="R8" s="4" t="s">
        <v>65</v>
      </c>
      <c r="S8" s="4" t="s">
        <v>66</v>
      </c>
      <c r="T8" s="4" t="s">
        <v>67</v>
      </c>
      <c r="V8" s="4" t="s">
        <v>67</v>
      </c>
      <c r="W8" s="5" t="s">
        <v>68</v>
      </c>
      <c r="X8" s="4" t="s">
        <v>69</v>
      </c>
      <c r="Y8" s="4" t="s">
        <v>30</v>
      </c>
      <c r="Z8" s="4" t="s">
        <v>70</v>
      </c>
      <c r="AA8" s="4" t="s">
        <v>71</v>
      </c>
      <c r="AB8" s="4" t="s">
        <v>72</v>
      </c>
      <c r="AC8" s="4" t="s">
        <v>73</v>
      </c>
      <c r="AD8" s="4" t="s">
        <v>74</v>
      </c>
      <c r="AF8" s="4" t="s">
        <v>38</v>
      </c>
    </row>
    <row r="9" customFormat="false" ht="104.9" hidden="false" customHeight="true" outlineLevel="0" collapsed="false">
      <c r="A9" s="3" t="n">
        <v>43206.5820650579</v>
      </c>
      <c r="B9" s="4" t="s">
        <v>75</v>
      </c>
      <c r="C9" s="4" t="s">
        <v>76</v>
      </c>
      <c r="D9" s="4" t="n">
        <v>83811364130</v>
      </c>
      <c r="E9" s="4" t="s">
        <v>77</v>
      </c>
      <c r="F9" s="4" t="s">
        <v>78</v>
      </c>
      <c r="G9" s="4" t="s">
        <v>79</v>
      </c>
      <c r="H9" s="4" t="s">
        <v>80</v>
      </c>
      <c r="I9" s="6" t="str">
        <f aca="false">HYPERLINK("http://www.archaea.sith.itb.ac.id/","www.archaea.sith.itb.ac.id")</f>
        <v>www.archaea.sith.itb.ac.id</v>
      </c>
      <c r="J9" s="4" t="s">
        <v>81</v>
      </c>
      <c r="K9" s="5" t="s">
        <v>82</v>
      </c>
      <c r="L9" s="7" t="s">
        <v>83</v>
      </c>
      <c r="M9" s="4" t="s">
        <v>60</v>
      </c>
      <c r="N9" s="4" t="s">
        <v>84</v>
      </c>
      <c r="O9" s="4" t="s">
        <v>85</v>
      </c>
      <c r="P9" s="4" t="s">
        <v>86</v>
      </c>
      <c r="Q9" s="4" t="s">
        <v>87</v>
      </c>
      <c r="R9" s="4" t="s">
        <v>88</v>
      </c>
      <c r="S9" s="4" t="s">
        <v>89</v>
      </c>
      <c r="T9" s="4" t="s">
        <v>81</v>
      </c>
      <c r="V9" s="4" t="s">
        <v>67</v>
      </c>
      <c r="W9" s="5" t="s">
        <v>90</v>
      </c>
      <c r="X9" s="4" t="s">
        <v>91</v>
      </c>
      <c r="Y9" s="4" t="s">
        <v>92</v>
      </c>
      <c r="Z9" s="4" t="s">
        <v>93</v>
      </c>
      <c r="AA9" s="4" t="s">
        <v>91</v>
      </c>
      <c r="AB9" s="4" t="s">
        <v>94</v>
      </c>
      <c r="AC9" s="4" t="s">
        <v>95</v>
      </c>
      <c r="AD9" s="4" t="s">
        <v>96</v>
      </c>
      <c r="AF9" s="4" t="s">
        <v>38</v>
      </c>
    </row>
    <row r="10" customFormat="false" ht="104.9" hidden="false" customHeight="true" outlineLevel="0" collapsed="false">
      <c r="A10" s="3" t="n">
        <v>43207.2670496759</v>
      </c>
      <c r="B10" s="4" t="s">
        <v>97</v>
      </c>
      <c r="C10" s="4" t="s">
        <v>98</v>
      </c>
      <c r="D10" s="4" t="n">
        <v>85723648280</v>
      </c>
      <c r="E10" s="4" t="s">
        <v>99</v>
      </c>
      <c r="F10" s="4" t="s">
        <v>100</v>
      </c>
      <c r="G10" s="4" t="s">
        <v>101</v>
      </c>
      <c r="H10" s="4" t="s">
        <v>101</v>
      </c>
      <c r="I10" s="6" t="str">
        <f aca="false">HYPERLINK("http://himsstron.as.itb.ac.id/","himsstron.as.itb.ac.id")</f>
        <v>himsstron.as.itb.ac.id</v>
      </c>
      <c r="J10" s="4" t="s">
        <v>102</v>
      </c>
      <c r="K10" s="5" t="s">
        <v>103</v>
      </c>
      <c r="L10" s="4" t="s">
        <v>104</v>
      </c>
      <c r="M10" s="4" t="s">
        <v>60</v>
      </c>
      <c r="N10" s="4" t="s">
        <v>105</v>
      </c>
      <c r="O10" s="4" t="s">
        <v>106</v>
      </c>
      <c r="P10" s="4" t="s">
        <v>107</v>
      </c>
      <c r="Q10" s="4" t="s">
        <v>108</v>
      </c>
      <c r="R10" s="4" t="s">
        <v>109</v>
      </c>
      <c r="S10" s="4" t="s">
        <v>110</v>
      </c>
      <c r="T10" s="4" t="s">
        <v>111</v>
      </c>
      <c r="V10" s="4" t="s">
        <v>67</v>
      </c>
      <c r="W10" s="5" t="s">
        <v>112</v>
      </c>
      <c r="X10" s="4" t="s">
        <v>113</v>
      </c>
      <c r="Y10" s="4" t="s">
        <v>92</v>
      </c>
      <c r="Z10" s="4" t="s">
        <v>114</v>
      </c>
      <c r="AA10" s="4" t="s">
        <v>115</v>
      </c>
      <c r="AB10" s="4" t="s">
        <v>116</v>
      </c>
      <c r="AC10" s="4" t="s">
        <v>117</v>
      </c>
      <c r="AD10" s="4" t="s">
        <v>118</v>
      </c>
      <c r="AF10" s="4" t="s">
        <v>38</v>
      </c>
    </row>
    <row r="11" customFormat="false" ht="104.9" hidden="false" customHeight="true" outlineLevel="0" collapsed="false">
      <c r="A11" s="3" t="n">
        <v>43207.9375884028</v>
      </c>
      <c r="B11" s="4" t="s">
        <v>119</v>
      </c>
      <c r="C11" s="4" t="s">
        <v>120</v>
      </c>
      <c r="D11" s="4" t="n">
        <v>82139318073</v>
      </c>
      <c r="E11" s="4" t="s">
        <v>121</v>
      </c>
      <c r="F11" s="4" t="s">
        <v>122</v>
      </c>
      <c r="G11" s="4" t="s">
        <v>123</v>
      </c>
      <c r="H11" s="4" t="s">
        <v>124</v>
      </c>
      <c r="K11" s="5" t="s">
        <v>125</v>
      </c>
      <c r="L11" s="4" t="s">
        <v>126</v>
      </c>
      <c r="M11" s="4" t="s">
        <v>60</v>
      </c>
      <c r="N11" s="4" t="s">
        <v>70</v>
      </c>
      <c r="O11" s="4" t="s">
        <v>127</v>
      </c>
      <c r="P11" s="4" t="s">
        <v>128</v>
      </c>
      <c r="Q11" s="4" t="s">
        <v>129</v>
      </c>
      <c r="R11" s="4" t="s">
        <v>130</v>
      </c>
      <c r="S11" s="4" t="s">
        <v>131</v>
      </c>
      <c r="T11" s="4" t="s">
        <v>132</v>
      </c>
      <c r="V11" s="4" t="s">
        <v>38</v>
      </c>
    </row>
    <row r="12" customFormat="false" ht="104.9" hidden="false" customHeight="true" outlineLevel="0" collapsed="false">
      <c r="A12" s="3" t="n">
        <v>43207.9449853704</v>
      </c>
      <c r="B12" s="4" t="s">
        <v>133</v>
      </c>
      <c r="C12" s="4" t="s">
        <v>134</v>
      </c>
      <c r="D12" s="4" t="n">
        <v>85695841760</v>
      </c>
      <c r="E12" s="4" t="s">
        <v>135</v>
      </c>
      <c r="F12" s="4" t="s">
        <v>136</v>
      </c>
      <c r="H12" s="4" t="s">
        <v>102</v>
      </c>
      <c r="I12" s="6" t="str">
        <f aca="false">HYPERLINK("http://mti.fti.itb.ac.id/blog/","http://mti.fti.itb.ac.id/blog/")</f>
        <v>http://mti.fti.itb.ac.id/blog/</v>
      </c>
      <c r="J12" s="4" t="s">
        <v>102</v>
      </c>
      <c r="K12" s="5" t="s">
        <v>137</v>
      </c>
      <c r="L12" s="4" t="s">
        <v>138</v>
      </c>
      <c r="M12" s="4" t="s">
        <v>60</v>
      </c>
      <c r="N12" s="4" t="s">
        <v>61</v>
      </c>
      <c r="O12" s="7" t="s">
        <v>139</v>
      </c>
      <c r="P12" s="4" t="s">
        <v>140</v>
      </c>
      <c r="Q12" s="4" t="s">
        <v>141</v>
      </c>
      <c r="R12" s="4" t="s">
        <v>142</v>
      </c>
      <c r="S12" s="4" t="s">
        <v>102</v>
      </c>
      <c r="T12" s="4" t="s">
        <v>143</v>
      </c>
      <c r="U12" s="4" t="s">
        <v>144</v>
      </c>
      <c r="V12" s="4" t="s">
        <v>67</v>
      </c>
      <c r="W12" s="5" t="s">
        <v>145</v>
      </c>
      <c r="X12" s="4" t="s">
        <v>146</v>
      </c>
      <c r="Y12" s="4" t="s">
        <v>60</v>
      </c>
      <c r="Z12" s="4" t="s">
        <v>84</v>
      </c>
      <c r="AA12" s="7" t="s">
        <v>147</v>
      </c>
      <c r="AB12" s="4" t="s">
        <v>148</v>
      </c>
      <c r="AC12" s="4" t="s">
        <v>149</v>
      </c>
      <c r="AD12" s="4" t="s">
        <v>150</v>
      </c>
      <c r="AE12" s="6" t="str">
        <f aca="false">HYPERLINK("https://drive.google.com/open?id=1bkwCCmA_QBZqasTuQ5a7J7odsJC1_XjQ","https://drive.google.com/open?id=1bkwCCmA_QBZqasTuQ5a7J7odsJC1_XjQ")</f>
        <v>https://drive.google.com/open?id=1bkwCCmA_QBZqasTuQ5a7J7odsJC1_XjQ</v>
      </c>
      <c r="AF12" s="4" t="s">
        <v>67</v>
      </c>
      <c r="AG12" s="4" t="s">
        <v>151</v>
      </c>
      <c r="AH12" s="4" t="s">
        <v>152</v>
      </c>
      <c r="AI12" s="4" t="s">
        <v>60</v>
      </c>
      <c r="AJ12" s="4" t="s">
        <v>153</v>
      </c>
      <c r="AK12" s="7" t="s">
        <v>154</v>
      </c>
      <c r="AL12" s="4" t="s">
        <v>155</v>
      </c>
      <c r="AM12" s="4" t="s">
        <v>34</v>
      </c>
      <c r="AN12" s="4" t="s">
        <v>156</v>
      </c>
      <c r="AP12" s="4" t="s">
        <v>38</v>
      </c>
    </row>
    <row r="13" customFormat="false" ht="104.9" hidden="false" customHeight="true" outlineLevel="0" collapsed="false">
      <c r="A13" s="3" t="n">
        <v>43208.7304395023</v>
      </c>
      <c r="B13" s="4" t="s">
        <v>157</v>
      </c>
      <c r="C13" s="4" t="s">
        <v>158</v>
      </c>
      <c r="D13" s="4" t="s">
        <v>159</v>
      </c>
      <c r="E13" s="4" t="s">
        <v>160</v>
      </c>
      <c r="F13" s="4" t="s">
        <v>161</v>
      </c>
      <c r="G13" s="4" t="s">
        <v>162</v>
      </c>
      <c r="H13" s="4" t="s">
        <v>163</v>
      </c>
      <c r="I13" s="6" t="str">
        <f aca="false">HYPERLINK("http://immg.metallurgy.itb.ac.id/","immg.metallurgy.itb.ac.id")</f>
        <v>immg.metallurgy.itb.ac.id</v>
      </c>
      <c r="J13" s="4" t="s">
        <v>164</v>
      </c>
      <c r="K13" s="5" t="s">
        <v>165</v>
      </c>
      <c r="L13" s="4" t="s">
        <v>166</v>
      </c>
      <c r="M13" s="4" t="s">
        <v>30</v>
      </c>
      <c r="N13" s="4" t="s">
        <v>167</v>
      </c>
      <c r="O13" s="4" t="s">
        <v>168</v>
      </c>
      <c r="P13" s="4" t="s">
        <v>169</v>
      </c>
      <c r="Q13" s="4" t="s">
        <v>170</v>
      </c>
      <c r="R13" s="4" t="s">
        <v>171</v>
      </c>
      <c r="S13" s="7" t="s">
        <v>172</v>
      </c>
      <c r="T13" s="4" t="s">
        <v>173</v>
      </c>
      <c r="U13" s="6" t="str">
        <f aca="false">HYPERLINK("https://drive.google.com/open?id=17gU7AltvD0w45bletkityCpFe-_RHkBr","https://drive.google.com/open?id=17gU7AltvD0w45bletkityCpFe-_RHkBr")</f>
        <v>https://drive.google.com/open?id=17gU7AltvD0w45bletkityCpFe-_RHkBr</v>
      </c>
      <c r="V13" s="4" t="s">
        <v>67</v>
      </c>
      <c r="W13" s="5" t="s">
        <v>174</v>
      </c>
      <c r="X13" s="4" t="s">
        <v>175</v>
      </c>
      <c r="Y13" s="4" t="s">
        <v>30</v>
      </c>
      <c r="Z13" s="4" t="s">
        <v>84</v>
      </c>
      <c r="AA13" s="4" t="s">
        <v>176</v>
      </c>
      <c r="AB13" s="4" t="s">
        <v>177</v>
      </c>
      <c r="AC13" s="4" t="s">
        <v>178</v>
      </c>
      <c r="AD13" s="4" t="s">
        <v>170</v>
      </c>
      <c r="AE13" s="4" t="s">
        <v>179</v>
      </c>
      <c r="AF13" s="4" t="s">
        <v>67</v>
      </c>
      <c r="AG13" s="4" t="s">
        <v>180</v>
      </c>
      <c r="AH13" s="4" t="s">
        <v>181</v>
      </c>
      <c r="AI13" s="4" t="s">
        <v>182</v>
      </c>
      <c r="AJ13" s="4" t="s">
        <v>93</v>
      </c>
      <c r="AK13" s="4" t="s">
        <v>183</v>
      </c>
      <c r="AL13" s="4" t="s">
        <v>184</v>
      </c>
      <c r="AM13" s="4" t="s">
        <v>185</v>
      </c>
      <c r="AN13" s="4" t="s">
        <v>186</v>
      </c>
      <c r="AO13" s="6" t="str">
        <f aca="false">HYPERLINK("https://drive.google.com/open?id=1eRDQUHJ2gDEYXPPzjB5MttpwPMeb4ckM","https://drive.google.com/open?id=1eRDQUHJ2gDEYXPPzjB5MttpwPMeb4ckM")</f>
        <v>https://drive.google.com/open?id=1eRDQUHJ2gDEYXPPzjB5MttpwPMeb4ckM</v>
      </c>
      <c r="AP13" s="4" t="s">
        <v>67</v>
      </c>
      <c r="AQ13" s="4" t="s">
        <v>187</v>
      </c>
      <c r="AR13" s="4" t="s">
        <v>188</v>
      </c>
      <c r="AS13" s="4" t="s">
        <v>60</v>
      </c>
      <c r="AT13" s="4" t="s">
        <v>61</v>
      </c>
      <c r="AU13" s="4" t="s">
        <v>189</v>
      </c>
      <c r="AV13" s="4" t="s">
        <v>190</v>
      </c>
      <c r="AW13" s="4" t="s">
        <v>191</v>
      </c>
      <c r="AX13" s="4" t="s">
        <v>186</v>
      </c>
      <c r="AY13" s="4" t="s">
        <v>192</v>
      </c>
      <c r="AZ13" s="4" t="s">
        <v>67</v>
      </c>
      <c r="BA13" s="4" t="s">
        <v>193</v>
      </c>
      <c r="BB13" s="4" t="s">
        <v>194</v>
      </c>
      <c r="BC13" s="4" t="s">
        <v>60</v>
      </c>
      <c r="BD13" s="4" t="s">
        <v>84</v>
      </c>
      <c r="BE13" s="4" t="s">
        <v>195</v>
      </c>
      <c r="BF13" s="4" t="s">
        <v>196</v>
      </c>
      <c r="BG13" s="4" t="s">
        <v>196</v>
      </c>
      <c r="BH13" s="4" t="s">
        <v>197</v>
      </c>
      <c r="BI13" s="4" t="s">
        <v>198</v>
      </c>
      <c r="BJ13" s="4" t="s">
        <v>38</v>
      </c>
    </row>
    <row r="14" customFormat="false" ht="104.9" hidden="false" customHeight="true" outlineLevel="0" collapsed="false">
      <c r="A14" s="3" t="n">
        <v>43208.8180298148</v>
      </c>
      <c r="B14" s="4" t="s">
        <v>199</v>
      </c>
      <c r="C14" s="4" t="s">
        <v>200</v>
      </c>
      <c r="D14" s="4" t="n">
        <v>85974118453</v>
      </c>
      <c r="E14" s="4" t="s">
        <v>201</v>
      </c>
      <c r="F14" s="4" t="s">
        <v>202</v>
      </c>
      <c r="I14" s="4" t="s">
        <v>203</v>
      </c>
      <c r="K14" s="5" t="s">
        <v>204</v>
      </c>
      <c r="L14" s="4" t="s">
        <v>205</v>
      </c>
      <c r="M14" s="4" t="s">
        <v>60</v>
      </c>
      <c r="N14" s="4" t="s">
        <v>61</v>
      </c>
      <c r="O14" s="4" t="s">
        <v>206</v>
      </c>
      <c r="P14" s="4" t="s">
        <v>207</v>
      </c>
      <c r="Q14" s="4" t="s">
        <v>208</v>
      </c>
      <c r="R14" s="4" t="s">
        <v>209</v>
      </c>
      <c r="S14" s="4" t="s">
        <v>210</v>
      </c>
      <c r="T14" s="4" t="s">
        <v>211</v>
      </c>
      <c r="V14" s="4" t="s">
        <v>38</v>
      </c>
    </row>
    <row r="15" customFormat="false" ht="104.9" hidden="false" customHeight="true" outlineLevel="0" collapsed="false">
      <c r="A15" s="3" t="n">
        <v>43208.9447722338</v>
      </c>
      <c r="B15" s="4" t="s">
        <v>212</v>
      </c>
      <c r="C15" s="4" t="s">
        <v>213</v>
      </c>
      <c r="D15" s="4" t="n">
        <v>87880737311</v>
      </c>
      <c r="E15" s="4" t="s">
        <v>214</v>
      </c>
      <c r="F15" s="4" t="s">
        <v>215</v>
      </c>
      <c r="K15" s="5" t="s">
        <v>216</v>
      </c>
      <c r="L15" s="7" t="s">
        <v>217</v>
      </c>
      <c r="M15" s="4" t="s">
        <v>60</v>
      </c>
      <c r="N15" s="4" t="s">
        <v>167</v>
      </c>
      <c r="O15" s="4" t="s">
        <v>218</v>
      </c>
      <c r="P15" s="4" t="s">
        <v>219</v>
      </c>
      <c r="Q15" s="4" t="s">
        <v>220</v>
      </c>
      <c r="R15" s="4" t="s">
        <v>221</v>
      </c>
      <c r="S15" s="4" t="s">
        <v>222</v>
      </c>
      <c r="T15" s="4" t="s">
        <v>223</v>
      </c>
      <c r="V15" s="4" t="s">
        <v>38</v>
      </c>
    </row>
    <row r="16" customFormat="false" ht="104.9" hidden="false" customHeight="true" outlineLevel="0" collapsed="false">
      <c r="A16" s="3" t="n">
        <v>43209.0115028009</v>
      </c>
      <c r="B16" s="4" t="s">
        <v>224</v>
      </c>
      <c r="C16" s="4" t="s">
        <v>225</v>
      </c>
      <c r="D16" s="4" t="n">
        <v>81220787103</v>
      </c>
      <c r="E16" s="4" t="s">
        <v>226</v>
      </c>
      <c r="F16" s="4" t="s">
        <v>227</v>
      </c>
      <c r="G16" s="4" t="s">
        <v>228</v>
      </c>
      <c r="H16" s="4" t="s">
        <v>229</v>
      </c>
      <c r="I16" s="6" t="str">
        <f aca="false">HYPERLINK("http://hmrh.sith.itb.ac.id/","hmrh.sith.itb.ac.id")</f>
        <v>hmrh.sith.itb.ac.id</v>
      </c>
      <c r="J16" s="4" t="s">
        <v>229</v>
      </c>
      <c r="K16" s="5" t="s">
        <v>230</v>
      </c>
      <c r="L16" s="4" t="s">
        <v>231</v>
      </c>
      <c r="M16" s="4" t="s">
        <v>60</v>
      </c>
      <c r="N16" s="4" t="s">
        <v>61</v>
      </c>
      <c r="O16" s="7" t="s">
        <v>232</v>
      </c>
      <c r="P16" s="4" t="s">
        <v>233</v>
      </c>
      <c r="Q16" s="4" t="s">
        <v>234</v>
      </c>
      <c r="R16" s="4" t="s">
        <v>235</v>
      </c>
      <c r="S16" s="4" t="s">
        <v>102</v>
      </c>
      <c r="T16" s="4" t="s">
        <v>236</v>
      </c>
      <c r="U16" s="4" t="s">
        <v>237</v>
      </c>
      <c r="V16" s="4" t="s">
        <v>67</v>
      </c>
      <c r="W16" s="5" t="s">
        <v>238</v>
      </c>
      <c r="X16" s="4" t="s">
        <v>239</v>
      </c>
      <c r="Y16" s="4" t="s">
        <v>30</v>
      </c>
      <c r="Z16" s="4" t="s">
        <v>240</v>
      </c>
      <c r="AA16" s="4" t="s">
        <v>241</v>
      </c>
      <c r="AB16" s="4" t="s">
        <v>242</v>
      </c>
      <c r="AC16" s="4" t="s">
        <v>234</v>
      </c>
      <c r="AD16" s="4" t="s">
        <v>243</v>
      </c>
      <c r="AE16" s="4" t="s">
        <v>244</v>
      </c>
      <c r="AF16" s="4" t="s">
        <v>67</v>
      </c>
      <c r="AG16" s="4" t="s">
        <v>245</v>
      </c>
      <c r="AH16" s="4" t="s">
        <v>246</v>
      </c>
      <c r="AI16" s="4" t="s">
        <v>60</v>
      </c>
      <c r="AJ16" s="4" t="s">
        <v>84</v>
      </c>
      <c r="AK16" s="4" t="s">
        <v>247</v>
      </c>
      <c r="AL16" s="4" t="s">
        <v>248</v>
      </c>
      <c r="AM16" s="4" t="s">
        <v>249</v>
      </c>
      <c r="AN16" s="4" t="s">
        <v>250</v>
      </c>
      <c r="AP16" s="4" t="s">
        <v>38</v>
      </c>
    </row>
    <row r="17" customFormat="false" ht="104.9" hidden="false" customHeight="true" outlineLevel="0" collapsed="false">
      <c r="A17" s="3" t="n">
        <v>43209.1847222454</v>
      </c>
      <c r="B17" s="4" t="s">
        <v>251</v>
      </c>
      <c r="C17" s="4" t="s">
        <v>252</v>
      </c>
      <c r="D17" s="4" t="n">
        <v>82218838138</v>
      </c>
      <c r="E17" s="4" t="s">
        <v>253</v>
      </c>
      <c r="F17" s="4" t="s">
        <v>254</v>
      </c>
      <c r="G17" s="4" t="s">
        <v>255</v>
      </c>
      <c r="H17" s="4" t="s">
        <v>256</v>
      </c>
      <c r="I17" s="6" t="str">
        <f aca="false">HYPERLINK("http://nymphaea.sith.itb.ac.id/","nymphaea.sith.itb.ac.id")</f>
        <v>nymphaea.sith.itb.ac.id</v>
      </c>
      <c r="J17" s="4" t="s">
        <v>257</v>
      </c>
      <c r="K17" s="5" t="s">
        <v>258</v>
      </c>
      <c r="L17" s="4" t="s">
        <v>259</v>
      </c>
      <c r="M17" s="4" t="s">
        <v>60</v>
      </c>
      <c r="N17" s="4" t="s">
        <v>61</v>
      </c>
      <c r="O17" s="4" t="s">
        <v>260</v>
      </c>
      <c r="P17" s="4" t="s">
        <v>261</v>
      </c>
      <c r="Q17" s="4" t="s">
        <v>262</v>
      </c>
      <c r="R17" s="4" t="s">
        <v>263</v>
      </c>
      <c r="S17" s="4" t="s">
        <v>264</v>
      </c>
      <c r="T17" s="4" t="s">
        <v>265</v>
      </c>
      <c r="V17" s="4" t="s">
        <v>67</v>
      </c>
      <c r="W17" s="5" t="s">
        <v>266</v>
      </c>
      <c r="X17" s="4" t="s">
        <v>267</v>
      </c>
      <c r="Y17" s="4" t="s">
        <v>30</v>
      </c>
      <c r="Z17" s="4" t="s">
        <v>167</v>
      </c>
      <c r="AA17" s="4" t="s">
        <v>268</v>
      </c>
      <c r="AB17" s="4" t="s">
        <v>269</v>
      </c>
      <c r="AC17" s="4" t="s">
        <v>270</v>
      </c>
      <c r="AD17" s="4" t="s">
        <v>271</v>
      </c>
      <c r="AF17" s="4" t="s">
        <v>38</v>
      </c>
    </row>
    <row r="18" customFormat="false" ht="104.9" hidden="false" customHeight="true" outlineLevel="0" collapsed="false">
      <c r="A18" s="3" t="n">
        <v>43209.3956182755</v>
      </c>
      <c r="B18" s="4" t="s">
        <v>272</v>
      </c>
      <c r="C18" s="4" t="s">
        <v>273</v>
      </c>
      <c r="D18" s="4" t="n">
        <v>82169615696</v>
      </c>
      <c r="E18" s="4" t="s">
        <v>102</v>
      </c>
      <c r="F18" s="4" t="s">
        <v>274</v>
      </c>
      <c r="G18" s="4" t="s">
        <v>102</v>
      </c>
      <c r="H18" s="4" t="s">
        <v>275</v>
      </c>
      <c r="I18" s="4" t="s">
        <v>102</v>
      </c>
      <c r="J18" s="4" t="s">
        <v>276</v>
      </c>
      <c r="K18" s="5" t="s">
        <v>277</v>
      </c>
      <c r="L18" s="7" t="s">
        <v>278</v>
      </c>
      <c r="M18" s="4" t="s">
        <v>60</v>
      </c>
      <c r="N18" s="4" t="s">
        <v>279</v>
      </c>
      <c r="O18" s="4" t="s">
        <v>280</v>
      </c>
      <c r="P18" s="4" t="s">
        <v>281</v>
      </c>
      <c r="Q18" s="4" t="s">
        <v>282</v>
      </c>
      <c r="R18" s="4" t="s">
        <v>283</v>
      </c>
      <c r="S18" s="4" t="s">
        <v>284</v>
      </c>
      <c r="T18" s="4" t="s">
        <v>285</v>
      </c>
      <c r="U18" s="4" t="s">
        <v>286</v>
      </c>
      <c r="V18" s="4" t="s">
        <v>38</v>
      </c>
    </row>
    <row r="19" customFormat="false" ht="104.9" hidden="false" customHeight="true" outlineLevel="0" collapsed="false">
      <c r="A19" s="3" t="n">
        <v>43209.4122127083</v>
      </c>
      <c r="B19" s="4" t="s">
        <v>287</v>
      </c>
      <c r="C19" s="4" t="s">
        <v>288</v>
      </c>
      <c r="D19" s="4" t="n">
        <v>85385348675</v>
      </c>
      <c r="E19" s="4" t="s">
        <v>289</v>
      </c>
      <c r="F19" s="4" t="s">
        <v>290</v>
      </c>
      <c r="K19" s="5" t="s">
        <v>291</v>
      </c>
      <c r="L19" s="4" t="s">
        <v>292</v>
      </c>
      <c r="M19" s="4" t="s">
        <v>60</v>
      </c>
      <c r="N19" s="4" t="s">
        <v>84</v>
      </c>
      <c r="O19" s="4" t="s">
        <v>293</v>
      </c>
      <c r="P19" s="4" t="s">
        <v>294</v>
      </c>
      <c r="Q19" s="4" t="s">
        <v>295</v>
      </c>
      <c r="R19" s="4" t="s">
        <v>296</v>
      </c>
      <c r="S19" s="4" t="s">
        <v>149</v>
      </c>
      <c r="T19" s="4" t="s">
        <v>297</v>
      </c>
      <c r="V19" s="4" t="s">
        <v>67</v>
      </c>
      <c r="W19" s="5" t="s">
        <v>298</v>
      </c>
      <c r="X19" s="4" t="s">
        <v>299</v>
      </c>
      <c r="Y19" s="4" t="s">
        <v>92</v>
      </c>
      <c r="Z19" s="4" t="s">
        <v>84</v>
      </c>
      <c r="AA19" s="4" t="s">
        <v>300</v>
      </c>
      <c r="AB19" s="4" t="s">
        <v>294</v>
      </c>
      <c r="AC19" s="4" t="s">
        <v>301</v>
      </c>
      <c r="AD19" s="4" t="s">
        <v>296</v>
      </c>
      <c r="AF19" s="4" t="s">
        <v>67</v>
      </c>
      <c r="AG19" s="4" t="s">
        <v>302</v>
      </c>
      <c r="AH19" s="4" t="s">
        <v>303</v>
      </c>
      <c r="AI19" s="4" t="s">
        <v>60</v>
      </c>
      <c r="AJ19" s="4" t="s">
        <v>84</v>
      </c>
      <c r="AK19" s="4" t="s">
        <v>304</v>
      </c>
      <c r="AL19" s="4" t="s">
        <v>294</v>
      </c>
      <c r="AM19" s="4" t="s">
        <v>305</v>
      </c>
      <c r="AN19" s="4" t="s">
        <v>306</v>
      </c>
      <c r="AO19" s="6" t="str">
        <f aca="false">HYPERLINK("https://drive.google.com/open?id=10XEBx5WnNBCdPznZJeUP43x6zp4na05s","https://drive.google.com/open?id=10XEBx5WnNBCdPznZJeUP43x6zp4na05s")</f>
        <v>https://drive.google.com/open?id=10XEBx5WnNBCdPznZJeUP43x6zp4na05s</v>
      </c>
      <c r="AP19" s="4" t="s">
        <v>38</v>
      </c>
    </row>
    <row r="20" customFormat="false" ht="104.9" hidden="false" customHeight="true" outlineLevel="0" collapsed="false">
      <c r="A20" s="3" t="n">
        <v>43209.5092566898</v>
      </c>
      <c r="B20" s="4" t="s">
        <v>307</v>
      </c>
      <c r="C20" s="4" t="s">
        <v>308</v>
      </c>
      <c r="D20" s="4" t="n">
        <v>81291585721</v>
      </c>
      <c r="E20" s="4" t="s">
        <v>309</v>
      </c>
      <c r="F20" s="4" t="s">
        <v>310</v>
      </c>
      <c r="G20" s="4" t="s">
        <v>311</v>
      </c>
      <c r="H20" s="4" t="s">
        <v>312</v>
      </c>
      <c r="J20" s="4" t="s">
        <v>313</v>
      </c>
      <c r="K20" s="5" t="s">
        <v>314</v>
      </c>
      <c r="L20" s="4" t="s">
        <v>315</v>
      </c>
      <c r="M20" s="4" t="s">
        <v>92</v>
      </c>
      <c r="N20" s="4" t="s">
        <v>316</v>
      </c>
      <c r="O20" s="4" t="s">
        <v>317</v>
      </c>
      <c r="P20" s="4" t="s">
        <v>318</v>
      </c>
      <c r="Q20" s="4" t="s">
        <v>149</v>
      </c>
      <c r="R20" s="4" t="s">
        <v>319</v>
      </c>
      <c r="S20" s="4" t="s">
        <v>320</v>
      </c>
      <c r="T20" s="4" t="s">
        <v>321</v>
      </c>
      <c r="V20" s="4" t="s">
        <v>67</v>
      </c>
      <c r="W20" s="5" t="s">
        <v>322</v>
      </c>
      <c r="X20" s="4" t="s">
        <v>323</v>
      </c>
      <c r="Y20" s="4" t="s">
        <v>60</v>
      </c>
      <c r="Z20" s="4" t="s">
        <v>324</v>
      </c>
      <c r="AA20" s="4" t="s">
        <v>325</v>
      </c>
      <c r="AB20" s="4" t="s">
        <v>326</v>
      </c>
      <c r="AC20" s="4" t="s">
        <v>149</v>
      </c>
      <c r="AD20" s="4" t="s">
        <v>327</v>
      </c>
      <c r="AF20" s="4" t="s">
        <v>38</v>
      </c>
    </row>
    <row r="21" customFormat="false" ht="104.9" hidden="false" customHeight="true" outlineLevel="0" collapsed="false">
      <c r="A21" s="3" t="n">
        <v>43209.5372849884</v>
      </c>
      <c r="B21" s="4" t="s">
        <v>328</v>
      </c>
      <c r="C21" s="4" t="s">
        <v>329</v>
      </c>
      <c r="D21" s="4" t="n">
        <v>82383119933</v>
      </c>
      <c r="E21" s="4" t="s">
        <v>330</v>
      </c>
      <c r="F21" s="4" t="s">
        <v>331</v>
      </c>
      <c r="G21" s="4" t="s">
        <v>332</v>
      </c>
      <c r="H21" s="4" t="s">
        <v>333</v>
      </c>
      <c r="I21" s="4" t="s">
        <v>102</v>
      </c>
      <c r="J21" s="4" t="s">
        <v>102</v>
      </c>
      <c r="K21" s="5" t="s">
        <v>334</v>
      </c>
      <c r="L21" s="4" t="s">
        <v>335</v>
      </c>
      <c r="M21" s="4" t="s">
        <v>182</v>
      </c>
      <c r="N21" s="4" t="s">
        <v>84</v>
      </c>
      <c r="O21" s="4" t="s">
        <v>336</v>
      </c>
      <c r="P21" s="4" t="s">
        <v>337</v>
      </c>
      <c r="Q21" s="4" t="s">
        <v>338</v>
      </c>
      <c r="R21" s="4" t="s">
        <v>339</v>
      </c>
      <c r="S21" s="4" t="s">
        <v>340</v>
      </c>
      <c r="T21" s="4" t="s">
        <v>341</v>
      </c>
      <c r="U21" s="4" t="s">
        <v>342</v>
      </c>
      <c r="V21" s="4" t="s">
        <v>67</v>
      </c>
      <c r="W21" s="5" t="s">
        <v>343</v>
      </c>
      <c r="X21" s="4" t="s">
        <v>344</v>
      </c>
      <c r="Y21" s="4" t="s">
        <v>182</v>
      </c>
      <c r="Z21" s="4" t="s">
        <v>84</v>
      </c>
      <c r="AA21" s="4" t="s">
        <v>345</v>
      </c>
      <c r="AB21" s="4" t="s">
        <v>346</v>
      </c>
      <c r="AC21" s="4" t="s">
        <v>347</v>
      </c>
      <c r="AD21" s="4" t="s">
        <v>348</v>
      </c>
      <c r="AE21" s="4" t="s">
        <v>349</v>
      </c>
      <c r="AF21" s="4" t="s">
        <v>38</v>
      </c>
    </row>
    <row r="22" customFormat="false" ht="104.9" hidden="false" customHeight="true" outlineLevel="0" collapsed="false">
      <c r="A22" s="3" t="n">
        <v>43209.5692026273</v>
      </c>
      <c r="B22" s="4" t="s">
        <v>350</v>
      </c>
      <c r="C22" s="4" t="s">
        <v>351</v>
      </c>
      <c r="D22" s="4" t="n">
        <v>85745391166</v>
      </c>
      <c r="E22" s="4" t="s">
        <v>352</v>
      </c>
      <c r="F22" s="4" t="s">
        <v>353</v>
      </c>
      <c r="G22" s="4" t="s">
        <v>354</v>
      </c>
      <c r="H22" s="4" t="s">
        <v>354</v>
      </c>
      <c r="I22" s="6" t="str">
        <f aca="false">HYPERLINK("http://pelitamuda.unit.itb.ac.id/","pelitamuda.unit.itb.ac.id")</f>
        <v>pelitamuda.unit.itb.ac.id</v>
      </c>
      <c r="J22" s="4" t="s">
        <v>350</v>
      </c>
      <c r="K22" s="5" t="s">
        <v>355</v>
      </c>
      <c r="L22" s="7" t="s">
        <v>356</v>
      </c>
      <c r="M22" s="4" t="s">
        <v>30</v>
      </c>
      <c r="N22" s="4" t="s">
        <v>114</v>
      </c>
      <c r="O22" s="7" t="s">
        <v>357</v>
      </c>
      <c r="P22" s="4" t="s">
        <v>358</v>
      </c>
      <c r="Q22" s="4" t="s">
        <v>359</v>
      </c>
      <c r="R22" s="4" t="s">
        <v>360</v>
      </c>
      <c r="S22" s="4" t="s">
        <v>361</v>
      </c>
      <c r="T22" s="4" t="s">
        <v>362</v>
      </c>
      <c r="U22" s="4" t="s">
        <v>363</v>
      </c>
      <c r="V22" s="4" t="s">
        <v>67</v>
      </c>
      <c r="W22" s="5" t="s">
        <v>364</v>
      </c>
      <c r="X22" s="7" t="s">
        <v>365</v>
      </c>
      <c r="Y22" s="4" t="s">
        <v>30</v>
      </c>
      <c r="Z22" s="4" t="s">
        <v>240</v>
      </c>
      <c r="AA22" s="7" t="s">
        <v>366</v>
      </c>
      <c r="AB22" s="4" t="s">
        <v>367</v>
      </c>
      <c r="AC22" s="4" t="s">
        <v>368</v>
      </c>
      <c r="AD22" s="4" t="s">
        <v>369</v>
      </c>
      <c r="AE22" s="6" t="str">
        <f aca="false">HYPERLINK("https://drive.google.com/open?id=12nlukSdfdwrLPub1R21HETPPxYPXhs9m","https://drive.google.com/open?id=12nlukSdfdwrLPub1R21HETPPxYPXhs9m")</f>
        <v>https://drive.google.com/open?id=12nlukSdfdwrLPub1R21HETPPxYPXhs9m</v>
      </c>
      <c r="AF22" s="4" t="s">
        <v>67</v>
      </c>
      <c r="AG22" s="4" t="s">
        <v>370</v>
      </c>
      <c r="AH22" s="7" t="s">
        <v>371</v>
      </c>
      <c r="AI22" s="4" t="s">
        <v>30</v>
      </c>
      <c r="AJ22" s="4" t="s">
        <v>114</v>
      </c>
      <c r="AK22" s="4" t="s">
        <v>372</v>
      </c>
      <c r="AL22" s="4" t="s">
        <v>373</v>
      </c>
      <c r="AM22" s="4" t="s">
        <v>374</v>
      </c>
      <c r="AN22" s="4" t="s">
        <v>375</v>
      </c>
      <c r="AP22" s="4" t="s">
        <v>67</v>
      </c>
      <c r="AQ22" s="4" t="s">
        <v>376</v>
      </c>
      <c r="AR22" s="7" t="s">
        <v>377</v>
      </c>
      <c r="AS22" s="4" t="s">
        <v>378</v>
      </c>
      <c r="AT22" s="4" t="s">
        <v>84</v>
      </c>
      <c r="AU22" s="7" t="s">
        <v>379</v>
      </c>
      <c r="AV22" s="4" t="s">
        <v>380</v>
      </c>
      <c r="AW22" s="4" t="s">
        <v>381</v>
      </c>
      <c r="AX22" s="4" t="s">
        <v>382</v>
      </c>
      <c r="AY22" s="6" t="str">
        <f aca="false">HYPERLINK("https://drive.google.com/open?id=1wuLu-EeGiAfOqoAipPJ8myIwK71Os31X","https://drive.google.com/open?id=1wuLu-EeGiAfOqoAipPJ8myIwK71Os31X")</f>
        <v>https://drive.google.com/open?id=1wuLu-EeGiAfOqoAipPJ8myIwK71Os31X</v>
      </c>
      <c r="AZ22" s="4" t="s">
        <v>38</v>
      </c>
    </row>
    <row r="23" customFormat="false" ht="104.9" hidden="false" customHeight="true" outlineLevel="0" collapsed="false">
      <c r="A23" s="3" t="n">
        <v>43209.5937894907</v>
      </c>
      <c r="B23" s="4" t="s">
        <v>383</v>
      </c>
      <c r="C23" s="4" t="s">
        <v>384</v>
      </c>
      <c r="D23" s="4" t="n">
        <v>82169117432</v>
      </c>
      <c r="E23" s="4" t="s">
        <v>385</v>
      </c>
      <c r="F23" s="4" t="s">
        <v>386</v>
      </c>
      <c r="G23" s="4" t="s">
        <v>387</v>
      </c>
      <c r="H23" s="4" t="s">
        <v>387</v>
      </c>
      <c r="I23" s="6" t="str">
        <f aca="false">HYPERLINK("http://www.patraitb.ac.id/","www.patraitb.ac.id")</f>
        <v>www.patraitb.ac.id</v>
      </c>
      <c r="J23" s="4" t="s">
        <v>81</v>
      </c>
      <c r="K23" s="5" t="s">
        <v>388</v>
      </c>
      <c r="L23" s="4" t="s">
        <v>389</v>
      </c>
      <c r="M23" s="4" t="s">
        <v>60</v>
      </c>
      <c r="N23" s="4" t="s">
        <v>105</v>
      </c>
      <c r="O23" s="4" t="s">
        <v>390</v>
      </c>
      <c r="P23" s="4" t="s">
        <v>391</v>
      </c>
      <c r="Q23" s="4" t="s">
        <v>392</v>
      </c>
      <c r="R23" s="4" t="s">
        <v>393</v>
      </c>
      <c r="S23" s="4" t="s">
        <v>394</v>
      </c>
      <c r="T23" s="4" t="s">
        <v>102</v>
      </c>
      <c r="U23" s="6" t="str">
        <f aca="false">HYPERLINK("https://drive.google.com/open?id=12yr5a_HSRj5KA-ECoOzGHSdCAbQrvCuc","https://drive.google.com/open?id=12yr5a_HSRj5KA-ECoOzGHSdCAbQrvCuc")</f>
        <v>https://drive.google.com/open?id=12yr5a_HSRj5KA-ECoOzGHSdCAbQrvCuc</v>
      </c>
      <c r="V23" s="4" t="s">
        <v>38</v>
      </c>
    </row>
    <row r="24" customFormat="false" ht="104.9" hidden="false" customHeight="true" outlineLevel="0" collapsed="false">
      <c r="A24" s="3" t="n">
        <v>43209.7224196991</v>
      </c>
      <c r="B24" s="4" t="s">
        <v>395</v>
      </c>
      <c r="C24" s="4" t="s">
        <v>396</v>
      </c>
      <c r="D24" s="4" t="n">
        <v>85864311719</v>
      </c>
      <c r="E24" s="4" t="s">
        <v>397</v>
      </c>
      <c r="F24" s="4" t="s">
        <v>398</v>
      </c>
      <c r="G24" s="4" t="s">
        <v>399</v>
      </c>
      <c r="H24" s="4" t="s">
        <v>400</v>
      </c>
      <c r="I24" s="6" t="str">
        <f aca="false">HYPERLINK("http://himasda.ftsl.itb.ac.id/","himasda.ftsl.itb.ac.id")</f>
        <v>himasda.ftsl.itb.ac.id</v>
      </c>
      <c r="J24" s="4" t="s">
        <v>395</v>
      </c>
      <c r="K24" s="5" t="s">
        <v>401</v>
      </c>
      <c r="L24" s="4" t="s">
        <v>402</v>
      </c>
      <c r="M24" s="4" t="s">
        <v>182</v>
      </c>
      <c r="N24" s="4" t="s">
        <v>84</v>
      </c>
      <c r="O24" s="7" t="s">
        <v>403</v>
      </c>
      <c r="P24" s="4" t="s">
        <v>404</v>
      </c>
      <c r="Q24" s="4" t="s">
        <v>405</v>
      </c>
      <c r="R24" s="4" t="s">
        <v>405</v>
      </c>
      <c r="S24" s="4" t="s">
        <v>102</v>
      </c>
      <c r="T24" s="4" t="s">
        <v>406</v>
      </c>
      <c r="U24" s="4" t="s">
        <v>407</v>
      </c>
      <c r="V24" s="4" t="s">
        <v>67</v>
      </c>
      <c r="W24" s="5" t="s">
        <v>408</v>
      </c>
      <c r="X24" s="7" t="s">
        <v>409</v>
      </c>
      <c r="Y24" s="4" t="s">
        <v>60</v>
      </c>
      <c r="Z24" s="4" t="s">
        <v>84</v>
      </c>
      <c r="AA24" s="7" t="s">
        <v>410</v>
      </c>
      <c r="AB24" s="4" t="s">
        <v>411</v>
      </c>
      <c r="AC24" s="4" t="s">
        <v>412</v>
      </c>
      <c r="AD24" s="4" t="s">
        <v>413</v>
      </c>
      <c r="AE24" s="4" t="s">
        <v>414</v>
      </c>
      <c r="AF24" s="4" t="s">
        <v>67</v>
      </c>
      <c r="AG24" s="4" t="s">
        <v>415</v>
      </c>
      <c r="AH24" s="4" t="s">
        <v>416</v>
      </c>
      <c r="AI24" s="4" t="s">
        <v>378</v>
      </c>
      <c r="AJ24" s="4" t="s">
        <v>61</v>
      </c>
      <c r="AK24" s="4" t="s">
        <v>417</v>
      </c>
      <c r="AL24" s="4" t="s">
        <v>418</v>
      </c>
      <c r="AM24" s="7" t="s">
        <v>419</v>
      </c>
      <c r="AN24" s="7" t="s">
        <v>420</v>
      </c>
      <c r="AO24" s="4" t="s">
        <v>421</v>
      </c>
      <c r="AP24" s="4" t="s">
        <v>67</v>
      </c>
      <c r="AQ24" s="4" t="s">
        <v>422</v>
      </c>
      <c r="AR24" s="4" t="s">
        <v>423</v>
      </c>
      <c r="AS24" s="4" t="s">
        <v>60</v>
      </c>
      <c r="AT24" s="4" t="s">
        <v>84</v>
      </c>
      <c r="AU24" s="4" t="s">
        <v>424</v>
      </c>
      <c r="AV24" s="7" t="s">
        <v>425</v>
      </c>
      <c r="AW24" s="4" t="s">
        <v>426</v>
      </c>
      <c r="AX24" s="4" t="s">
        <v>427</v>
      </c>
      <c r="AY24" s="4" t="s">
        <v>428</v>
      </c>
      <c r="AZ24" s="4" t="s">
        <v>67</v>
      </c>
      <c r="BA24" s="4" t="s">
        <v>429</v>
      </c>
      <c r="BB24" s="7" t="s">
        <v>430</v>
      </c>
      <c r="BC24" s="4" t="s">
        <v>30</v>
      </c>
      <c r="BD24" s="4" t="s">
        <v>84</v>
      </c>
      <c r="BE24" s="4" t="s">
        <v>431</v>
      </c>
      <c r="BF24" s="4" t="s">
        <v>432</v>
      </c>
      <c r="BG24" s="4" t="s">
        <v>433</v>
      </c>
      <c r="BH24" s="4" t="s">
        <v>434</v>
      </c>
      <c r="BI24" s="4" t="s">
        <v>435</v>
      </c>
      <c r="BJ24" s="4" t="s">
        <v>38</v>
      </c>
    </row>
    <row r="25" customFormat="false" ht="104.9" hidden="false" customHeight="true" outlineLevel="0" collapsed="false">
      <c r="A25" s="3" t="n">
        <v>43209.7436872222</v>
      </c>
      <c r="B25" s="4" t="s">
        <v>436</v>
      </c>
      <c r="C25" s="4" t="s">
        <v>437</v>
      </c>
      <c r="D25" s="4" t="s">
        <v>438</v>
      </c>
      <c r="E25" s="4" t="s">
        <v>439</v>
      </c>
      <c r="F25" s="4" t="s">
        <v>440</v>
      </c>
      <c r="G25" s="4" t="s">
        <v>441</v>
      </c>
      <c r="H25" s="4" t="s">
        <v>441</v>
      </c>
      <c r="I25" s="6" t="str">
        <f aca="false">HYPERLINK("http://hmp.pl.itb.ac.id/","hmp.pl.itb.ac.id")</f>
        <v>hmp.pl.itb.ac.id</v>
      </c>
      <c r="J25" s="4" t="s">
        <v>442</v>
      </c>
      <c r="K25" s="5" t="s">
        <v>443</v>
      </c>
      <c r="L25" s="4" t="s">
        <v>444</v>
      </c>
      <c r="M25" s="4" t="s">
        <v>60</v>
      </c>
      <c r="N25" s="4" t="s">
        <v>114</v>
      </c>
      <c r="O25" s="4" t="s">
        <v>445</v>
      </c>
      <c r="P25" s="4" t="s">
        <v>446</v>
      </c>
      <c r="Q25" s="4" t="s">
        <v>447</v>
      </c>
      <c r="R25" s="4" t="s">
        <v>448</v>
      </c>
      <c r="S25" s="4" t="s">
        <v>449</v>
      </c>
      <c r="T25" s="4" t="s">
        <v>450</v>
      </c>
      <c r="U25" s="4" t="s">
        <v>451</v>
      </c>
      <c r="V25" s="4" t="s">
        <v>67</v>
      </c>
      <c r="W25" s="5" t="s">
        <v>452</v>
      </c>
      <c r="X25" s="4" t="s">
        <v>453</v>
      </c>
      <c r="Y25" s="4" t="s">
        <v>60</v>
      </c>
      <c r="Z25" s="4" t="s">
        <v>454</v>
      </c>
      <c r="AA25" s="4" t="s">
        <v>455</v>
      </c>
      <c r="AB25" s="4" t="s">
        <v>456</v>
      </c>
      <c r="AC25" s="4" t="s">
        <v>457</v>
      </c>
      <c r="AD25" s="4" t="s">
        <v>458</v>
      </c>
      <c r="AF25" s="4" t="s">
        <v>67</v>
      </c>
      <c r="AG25" s="4" t="s">
        <v>459</v>
      </c>
      <c r="AH25" s="4" t="s">
        <v>460</v>
      </c>
      <c r="AI25" s="4" t="s">
        <v>60</v>
      </c>
      <c r="AJ25" s="4" t="s">
        <v>461</v>
      </c>
      <c r="AK25" s="4" t="s">
        <v>462</v>
      </c>
      <c r="AL25" s="4" t="s">
        <v>463</v>
      </c>
      <c r="AM25" s="4" t="s">
        <v>464</v>
      </c>
      <c r="AN25" s="4" t="s">
        <v>465</v>
      </c>
      <c r="AO25" s="4" t="s">
        <v>466</v>
      </c>
      <c r="AP25" s="4" t="s">
        <v>67</v>
      </c>
      <c r="AQ25" s="4" t="s">
        <v>467</v>
      </c>
      <c r="AR25" s="4" t="s">
        <v>468</v>
      </c>
      <c r="AS25" s="4" t="s">
        <v>60</v>
      </c>
      <c r="AT25" s="4" t="s">
        <v>167</v>
      </c>
      <c r="AU25" s="4" t="s">
        <v>469</v>
      </c>
      <c r="AV25" s="4" t="s">
        <v>470</v>
      </c>
      <c r="AW25" s="4" t="s">
        <v>464</v>
      </c>
      <c r="AX25" s="4" t="s">
        <v>471</v>
      </c>
      <c r="AY25" s="4" t="s">
        <v>472</v>
      </c>
      <c r="AZ25" s="4" t="s">
        <v>67</v>
      </c>
      <c r="BA25" s="4" t="s">
        <v>473</v>
      </c>
      <c r="BB25" s="4" t="s">
        <v>474</v>
      </c>
      <c r="BC25" s="4" t="s">
        <v>182</v>
      </c>
      <c r="BD25" s="4" t="s">
        <v>475</v>
      </c>
      <c r="BE25" s="4" t="s">
        <v>476</v>
      </c>
      <c r="BF25" s="4" t="s">
        <v>477</v>
      </c>
      <c r="BG25" s="4" t="s">
        <v>478</v>
      </c>
      <c r="BH25" s="4" t="s">
        <v>478</v>
      </c>
      <c r="BJ25" s="4" t="s">
        <v>67</v>
      </c>
    </row>
    <row r="26" customFormat="false" ht="104.9" hidden="false" customHeight="true" outlineLevel="0" collapsed="false">
      <c r="A26" s="3" t="n">
        <v>43209.7457268982</v>
      </c>
      <c r="B26" s="4" t="s">
        <v>479</v>
      </c>
      <c r="C26" s="4" t="s">
        <v>480</v>
      </c>
      <c r="D26" s="4" t="n">
        <v>87825525425</v>
      </c>
      <c r="E26" s="4" t="s">
        <v>481</v>
      </c>
      <c r="F26" s="4" t="s">
        <v>482</v>
      </c>
      <c r="G26" s="4" t="s">
        <v>483</v>
      </c>
      <c r="H26" s="4" t="s">
        <v>483</v>
      </c>
      <c r="I26" s="6" t="str">
        <f aca="false">HYPERLINK("http://amisca.chem.itb.ac.id/","http://amisca.chem.itb.ac.id/")</f>
        <v>http://amisca.chem.itb.ac.id/</v>
      </c>
      <c r="K26" s="5" t="s">
        <v>484</v>
      </c>
      <c r="L26" s="4" t="s">
        <v>485</v>
      </c>
      <c r="M26" s="4" t="s">
        <v>60</v>
      </c>
      <c r="N26" s="4" t="s">
        <v>105</v>
      </c>
      <c r="O26" s="4" t="s">
        <v>486</v>
      </c>
      <c r="P26" s="4" t="s">
        <v>487</v>
      </c>
      <c r="Q26" s="4" t="s">
        <v>87</v>
      </c>
      <c r="R26" s="4" t="s">
        <v>488</v>
      </c>
      <c r="S26" s="4" t="s">
        <v>489</v>
      </c>
      <c r="T26" s="7" t="s">
        <v>490</v>
      </c>
      <c r="V26" s="4" t="s">
        <v>67</v>
      </c>
      <c r="W26" s="5" t="s">
        <v>491</v>
      </c>
      <c r="X26" s="4" t="s">
        <v>492</v>
      </c>
      <c r="Y26" s="4" t="s">
        <v>60</v>
      </c>
      <c r="Z26" s="4" t="s">
        <v>61</v>
      </c>
      <c r="AA26" s="4" t="s">
        <v>493</v>
      </c>
      <c r="AB26" s="4" t="s">
        <v>494</v>
      </c>
      <c r="AC26" s="4" t="s">
        <v>495</v>
      </c>
      <c r="AD26" s="4" t="s">
        <v>496</v>
      </c>
      <c r="AE26" s="6" t="str">
        <f aca="false">HYPERLINK("https://drive.google.com/open?id=17eId8cm7xc1U1kwhl2rmYwVzC-GNR8Lk","https://drive.google.com/open?id=17eId8cm7xc1U1kwhl2rmYwVzC-GNR8Lk")</f>
        <v>https://drive.google.com/open?id=17eId8cm7xc1U1kwhl2rmYwVzC-GNR8Lk</v>
      </c>
      <c r="AF26" s="4" t="s">
        <v>38</v>
      </c>
    </row>
    <row r="27" customFormat="false" ht="104.9" hidden="false" customHeight="true" outlineLevel="0" collapsed="false">
      <c r="A27" s="3" t="n">
        <v>43209.7607567824</v>
      </c>
      <c r="B27" s="4" t="s">
        <v>497</v>
      </c>
      <c r="C27" s="4" t="s">
        <v>498</v>
      </c>
      <c r="D27" s="4" t="s">
        <v>499</v>
      </c>
      <c r="E27" s="4" t="s">
        <v>500</v>
      </c>
      <c r="F27" s="4" t="s">
        <v>501</v>
      </c>
      <c r="G27" s="4" t="s">
        <v>502</v>
      </c>
      <c r="H27" s="4" t="s">
        <v>503</v>
      </c>
      <c r="I27" s="6" t="str">
        <f aca="false">HYPERLINK("http://hmf.fa.itb.ac.id/","hmf.fa.itb.ac.id")</f>
        <v>hmf.fa.itb.ac.id</v>
      </c>
      <c r="K27" s="5" t="s">
        <v>504</v>
      </c>
      <c r="L27" s="4" t="s">
        <v>505</v>
      </c>
      <c r="M27" s="4" t="s">
        <v>60</v>
      </c>
      <c r="N27" s="4" t="s">
        <v>506</v>
      </c>
      <c r="O27" s="4" t="s">
        <v>507</v>
      </c>
      <c r="P27" s="4" t="s">
        <v>508</v>
      </c>
      <c r="Q27" s="4" t="s">
        <v>509</v>
      </c>
      <c r="R27" s="4" t="s">
        <v>510</v>
      </c>
      <c r="S27" s="4" t="s">
        <v>511</v>
      </c>
      <c r="T27" s="4" t="s">
        <v>512</v>
      </c>
      <c r="V27" s="4" t="s">
        <v>67</v>
      </c>
      <c r="W27" s="5" t="s">
        <v>513</v>
      </c>
      <c r="X27" s="4" t="s">
        <v>514</v>
      </c>
      <c r="Y27" s="4" t="s">
        <v>92</v>
      </c>
      <c r="Z27" s="4" t="s">
        <v>515</v>
      </c>
      <c r="AA27" s="7" t="s">
        <v>516</v>
      </c>
      <c r="AB27" s="4" t="s">
        <v>517</v>
      </c>
      <c r="AC27" s="4" t="s">
        <v>518</v>
      </c>
      <c r="AD27" s="4" t="s">
        <v>510</v>
      </c>
      <c r="AE27" s="6" t="str">
        <f aca="false">HYPERLINK("https://drive.google.com/open?id=1CGlzE-j6Jcv-KALry5LXvOcDyLz0bxLk","https://drive.google.com/open?id=1CGlzE-j6Jcv-KALry5LXvOcDyLz0bxLk")</f>
        <v>https://drive.google.com/open?id=1CGlzE-j6Jcv-KALry5LXvOcDyLz0bxLk</v>
      </c>
      <c r="AF27" s="4" t="s">
        <v>67</v>
      </c>
      <c r="AG27" s="4" t="s">
        <v>519</v>
      </c>
      <c r="AH27" s="7" t="s">
        <v>520</v>
      </c>
      <c r="AI27" s="4" t="s">
        <v>30</v>
      </c>
      <c r="AJ27" s="4" t="s">
        <v>521</v>
      </c>
      <c r="AK27" s="7" t="s">
        <v>522</v>
      </c>
      <c r="AL27" s="4" t="s">
        <v>523</v>
      </c>
      <c r="AM27" s="4" t="s">
        <v>524</v>
      </c>
      <c r="AN27" s="7" t="s">
        <v>525</v>
      </c>
      <c r="AP27" s="4" t="s">
        <v>67</v>
      </c>
      <c r="AQ27" s="4" t="s">
        <v>526</v>
      </c>
      <c r="AR27" s="4" t="s">
        <v>527</v>
      </c>
      <c r="AS27" s="4" t="s">
        <v>182</v>
      </c>
      <c r="AT27" s="4" t="s">
        <v>515</v>
      </c>
      <c r="AU27" s="4" t="s">
        <v>528</v>
      </c>
      <c r="AV27" s="4" t="s">
        <v>529</v>
      </c>
      <c r="AW27" s="4" t="s">
        <v>530</v>
      </c>
      <c r="AX27" s="4" t="s">
        <v>531</v>
      </c>
      <c r="AZ27" s="4" t="s">
        <v>38</v>
      </c>
    </row>
    <row r="28" customFormat="false" ht="104.9" hidden="false" customHeight="true" outlineLevel="0" collapsed="false">
      <c r="A28" s="3" t="n">
        <v>43209.809638206</v>
      </c>
      <c r="B28" s="4" t="s">
        <v>532</v>
      </c>
      <c r="C28" s="4" t="s">
        <v>533</v>
      </c>
      <c r="D28" s="4" t="s">
        <v>534</v>
      </c>
      <c r="E28" s="4" t="s">
        <v>535</v>
      </c>
      <c r="F28" s="4" t="s">
        <v>536</v>
      </c>
      <c r="G28" s="4" t="s">
        <v>537</v>
      </c>
      <c r="H28" s="4" t="s">
        <v>538</v>
      </c>
      <c r="I28" s="4" t="s">
        <v>102</v>
      </c>
      <c r="J28" s="4" t="s">
        <v>102</v>
      </c>
      <c r="K28" s="5" t="s">
        <v>539</v>
      </c>
      <c r="L28" s="7" t="s">
        <v>540</v>
      </c>
      <c r="M28" s="4" t="s">
        <v>30</v>
      </c>
      <c r="N28" s="4" t="s">
        <v>240</v>
      </c>
      <c r="O28" s="4" t="s">
        <v>541</v>
      </c>
      <c r="P28" s="4" t="s">
        <v>542</v>
      </c>
      <c r="Q28" s="4" t="s">
        <v>543</v>
      </c>
      <c r="R28" s="4" t="s">
        <v>544</v>
      </c>
      <c r="S28" s="4" t="s">
        <v>545</v>
      </c>
      <c r="T28" s="4" t="s">
        <v>546</v>
      </c>
      <c r="U28" s="4" t="s">
        <v>547</v>
      </c>
      <c r="V28" s="4" t="s">
        <v>67</v>
      </c>
      <c r="W28" s="5" t="s">
        <v>102</v>
      </c>
      <c r="X28" s="4" t="s">
        <v>102</v>
      </c>
      <c r="Y28" s="4" t="s">
        <v>60</v>
      </c>
      <c r="Z28" s="4" t="s">
        <v>84</v>
      </c>
      <c r="AA28" s="4" t="s">
        <v>102</v>
      </c>
      <c r="AB28" s="4" t="s">
        <v>102</v>
      </c>
      <c r="AC28" s="4" t="s">
        <v>102</v>
      </c>
      <c r="AD28" s="4" t="s">
        <v>102</v>
      </c>
      <c r="AF28" s="4" t="s">
        <v>38</v>
      </c>
    </row>
    <row r="29" customFormat="false" ht="104.9" hidden="false" customHeight="true" outlineLevel="0" collapsed="false">
      <c r="A29" s="3" t="n">
        <v>43209.9094909722</v>
      </c>
      <c r="B29" s="4" t="s">
        <v>548</v>
      </c>
      <c r="C29" s="4" t="s">
        <v>549</v>
      </c>
      <c r="D29" s="4" t="s">
        <v>550</v>
      </c>
      <c r="E29" s="4" t="s">
        <v>551</v>
      </c>
      <c r="F29" s="4" t="s">
        <v>552</v>
      </c>
      <c r="H29" s="4" t="s">
        <v>553</v>
      </c>
      <c r="K29" s="5" t="s">
        <v>554</v>
      </c>
      <c r="L29" s="7" t="s">
        <v>555</v>
      </c>
      <c r="M29" s="4" t="s">
        <v>60</v>
      </c>
      <c r="N29" s="4" t="s">
        <v>556</v>
      </c>
      <c r="O29" s="4" t="s">
        <v>557</v>
      </c>
      <c r="P29" s="4" t="s">
        <v>558</v>
      </c>
      <c r="Q29" s="4" t="s">
        <v>559</v>
      </c>
      <c r="R29" s="4" t="s">
        <v>560</v>
      </c>
      <c r="S29" s="4" t="s">
        <v>561</v>
      </c>
      <c r="T29" s="4" t="s">
        <v>562</v>
      </c>
      <c r="U29" s="4" t="s">
        <v>563</v>
      </c>
      <c r="V29" s="4" t="s">
        <v>67</v>
      </c>
      <c r="W29" s="5" t="s">
        <v>564</v>
      </c>
      <c r="X29" s="7" t="s">
        <v>565</v>
      </c>
      <c r="Y29" s="4" t="s">
        <v>378</v>
      </c>
      <c r="Z29" s="4" t="s">
        <v>84</v>
      </c>
      <c r="AA29" s="4" t="s">
        <v>566</v>
      </c>
      <c r="AB29" s="4" t="s">
        <v>567</v>
      </c>
      <c r="AC29" s="4" t="s">
        <v>568</v>
      </c>
      <c r="AD29" s="4" t="s">
        <v>569</v>
      </c>
      <c r="AF29" s="4" t="s">
        <v>38</v>
      </c>
    </row>
    <row r="30" customFormat="false" ht="104.9" hidden="false" customHeight="true" outlineLevel="0" collapsed="false">
      <c r="A30" s="3" t="n">
        <v>43209.9283779051</v>
      </c>
      <c r="B30" s="4" t="s">
        <v>570</v>
      </c>
      <c r="C30" s="4" t="s">
        <v>571</v>
      </c>
      <c r="D30" s="4" t="n">
        <v>81313225741</v>
      </c>
      <c r="E30" s="4" t="s">
        <v>572</v>
      </c>
      <c r="F30" s="4" t="s">
        <v>573</v>
      </c>
      <c r="G30" s="4" t="s">
        <v>574</v>
      </c>
      <c r="H30" s="4" t="s">
        <v>575</v>
      </c>
      <c r="I30" s="6" t="str">
        <f aca="false">HYPERLINK("http://hmotritonitb.wordpress.com/","Hmotritonitb.wordpress.com")</f>
        <v>Hmotritonitb.wordpress.com</v>
      </c>
      <c r="J30" s="4" t="s">
        <v>576</v>
      </c>
      <c r="K30" s="5" t="s">
        <v>577</v>
      </c>
      <c r="L30" s="4" t="s">
        <v>578</v>
      </c>
      <c r="M30" s="4" t="s">
        <v>30</v>
      </c>
      <c r="N30" s="4" t="s">
        <v>579</v>
      </c>
      <c r="O30" s="7" t="s">
        <v>580</v>
      </c>
      <c r="P30" s="4" t="s">
        <v>581</v>
      </c>
      <c r="Q30" s="4" t="s">
        <v>582</v>
      </c>
      <c r="R30" s="4" t="s">
        <v>583</v>
      </c>
      <c r="S30" s="4" t="s">
        <v>584</v>
      </c>
      <c r="T30" s="4" t="s">
        <v>585</v>
      </c>
      <c r="U30" s="4" t="s">
        <v>586</v>
      </c>
      <c r="V30" s="4" t="s">
        <v>67</v>
      </c>
      <c r="W30" s="5" t="s">
        <v>587</v>
      </c>
      <c r="X30" s="4" t="s">
        <v>588</v>
      </c>
      <c r="Y30" s="4" t="s">
        <v>182</v>
      </c>
      <c r="Z30" s="4" t="s">
        <v>316</v>
      </c>
      <c r="AA30" s="4" t="s">
        <v>589</v>
      </c>
      <c r="AB30" s="4" t="s">
        <v>590</v>
      </c>
      <c r="AC30" s="4" t="s">
        <v>102</v>
      </c>
      <c r="AD30" s="4" t="s">
        <v>591</v>
      </c>
      <c r="AF30" s="4" t="s">
        <v>67</v>
      </c>
      <c r="AG30" s="4" t="s">
        <v>592</v>
      </c>
      <c r="AH30" s="4" t="s">
        <v>593</v>
      </c>
      <c r="AI30" s="4" t="s">
        <v>378</v>
      </c>
      <c r="AJ30" s="4" t="s">
        <v>105</v>
      </c>
      <c r="AK30" s="4" t="s">
        <v>594</v>
      </c>
      <c r="AL30" s="4" t="s">
        <v>595</v>
      </c>
      <c r="AM30" s="4" t="s">
        <v>596</v>
      </c>
      <c r="AN30" s="4" t="s">
        <v>597</v>
      </c>
      <c r="AO30" s="4" t="s">
        <v>598</v>
      </c>
      <c r="AP30" s="4" t="s">
        <v>67</v>
      </c>
      <c r="AQ30" s="4" t="s">
        <v>599</v>
      </c>
      <c r="AR30" s="4" t="s">
        <v>600</v>
      </c>
      <c r="AS30" s="4" t="s">
        <v>92</v>
      </c>
      <c r="AT30" s="4" t="s">
        <v>475</v>
      </c>
      <c r="AU30" s="4" t="s">
        <v>601</v>
      </c>
      <c r="AV30" s="4" t="s">
        <v>602</v>
      </c>
      <c r="AW30" s="4" t="s">
        <v>102</v>
      </c>
      <c r="AX30" s="4" t="s">
        <v>603</v>
      </c>
      <c r="AZ30" s="4" t="s">
        <v>67</v>
      </c>
      <c r="BA30" s="4" t="s">
        <v>604</v>
      </c>
      <c r="BB30" s="4" t="s">
        <v>605</v>
      </c>
      <c r="BC30" s="4" t="s">
        <v>60</v>
      </c>
      <c r="BD30" s="4" t="s">
        <v>606</v>
      </c>
      <c r="BE30" s="7" t="s">
        <v>607</v>
      </c>
      <c r="BF30" s="4" t="s">
        <v>608</v>
      </c>
      <c r="BG30" s="4" t="s">
        <v>609</v>
      </c>
      <c r="BH30" s="4" t="s">
        <v>610</v>
      </c>
      <c r="BI30" s="4" t="s">
        <v>611</v>
      </c>
      <c r="BJ30" s="4" t="s">
        <v>38</v>
      </c>
    </row>
    <row r="31" customFormat="false" ht="104.9" hidden="false" customHeight="true" outlineLevel="0" collapsed="false">
      <c r="A31" s="3" t="n">
        <v>43210.0018290625</v>
      </c>
      <c r="B31" s="4" t="s">
        <v>612</v>
      </c>
      <c r="C31" s="4" t="s">
        <v>613</v>
      </c>
      <c r="D31" s="4" t="n">
        <v>81572390545</v>
      </c>
      <c r="E31" s="4" t="s">
        <v>614</v>
      </c>
      <c r="F31" s="4" t="s">
        <v>615</v>
      </c>
      <c r="G31" s="4" t="s">
        <v>616</v>
      </c>
      <c r="H31" s="4" t="s">
        <v>617</v>
      </c>
      <c r="I31" s="6" t="str">
        <f aca="false">HYPERLINK("http://bit.ly/WEBIMA-G","bit.ly/WEBIMA-G")</f>
        <v>bit.ly/WEBIMA-G</v>
      </c>
      <c r="J31" s="4" t="s">
        <v>618</v>
      </c>
      <c r="K31" s="5" t="s">
        <v>619</v>
      </c>
      <c r="L31" s="4" t="s">
        <v>620</v>
      </c>
      <c r="M31" s="4" t="s">
        <v>30</v>
      </c>
      <c r="N31" s="4" t="s">
        <v>454</v>
      </c>
      <c r="O31" s="7" t="s">
        <v>621</v>
      </c>
      <c r="P31" s="4" t="s">
        <v>622</v>
      </c>
      <c r="Q31" s="4" t="s">
        <v>623</v>
      </c>
      <c r="R31" s="4" t="s">
        <v>624</v>
      </c>
      <c r="S31" s="4" t="s">
        <v>625</v>
      </c>
      <c r="T31" s="4" t="s">
        <v>626</v>
      </c>
      <c r="U31" s="4" t="s">
        <v>627</v>
      </c>
      <c r="V31" s="4" t="s">
        <v>67</v>
      </c>
      <c r="W31" s="5" t="s">
        <v>628</v>
      </c>
      <c r="X31" s="4" t="s">
        <v>629</v>
      </c>
      <c r="Y31" s="4" t="s">
        <v>182</v>
      </c>
      <c r="Z31" s="4" t="s">
        <v>461</v>
      </c>
      <c r="AA31" s="4" t="s">
        <v>630</v>
      </c>
      <c r="AB31" s="4" t="s">
        <v>631</v>
      </c>
      <c r="AC31" s="4" t="s">
        <v>632</v>
      </c>
      <c r="AD31" s="4" t="s">
        <v>633</v>
      </c>
      <c r="AF31" s="4" t="s">
        <v>38</v>
      </c>
    </row>
    <row r="32" customFormat="false" ht="104.9" hidden="false" customHeight="true" outlineLevel="0" collapsed="false">
      <c r="A32" s="3" t="n">
        <v>43209.9671293519</v>
      </c>
      <c r="B32" s="4" t="s">
        <v>634</v>
      </c>
      <c r="C32" s="4" t="s">
        <v>635</v>
      </c>
      <c r="D32" s="4" t="n">
        <v>85747004491</v>
      </c>
      <c r="E32" s="4" t="s">
        <v>636</v>
      </c>
      <c r="F32" s="4" t="s">
        <v>637</v>
      </c>
      <c r="G32" s="4" t="s">
        <v>638</v>
      </c>
      <c r="H32" s="4" t="s">
        <v>639</v>
      </c>
      <c r="I32" s="6" t="str">
        <f aca="false">HYPERLINK("http://hmif.itb.ac.id/","hmif.itb.ac.id")</f>
        <v>hmif.itb.ac.id</v>
      </c>
      <c r="K32" s="5" t="s">
        <v>640</v>
      </c>
      <c r="L32" s="4" t="s">
        <v>641</v>
      </c>
      <c r="M32" s="4" t="s">
        <v>60</v>
      </c>
      <c r="N32" s="4" t="s">
        <v>61</v>
      </c>
      <c r="O32" s="4" t="s">
        <v>642</v>
      </c>
      <c r="P32" s="4" t="s">
        <v>643</v>
      </c>
      <c r="Q32" s="4" t="s">
        <v>644</v>
      </c>
      <c r="R32" s="4" t="s">
        <v>645</v>
      </c>
      <c r="S32" s="4" t="s">
        <v>646</v>
      </c>
      <c r="T32" s="4" t="s">
        <v>647</v>
      </c>
      <c r="U32" s="6" t="str">
        <f aca="false">HYPERLINK("https://drive.google.com/open?id=1Hc3Zevja1sefA6RKd3V0C3up3N3mIt_C","https://drive.google.com/open?id=1Hc3Zevja1sefA6RKd3V0C3up3N3mIt_C")</f>
        <v>https://drive.google.com/open?id=1Hc3Zevja1sefA6RKd3V0C3up3N3mIt_C</v>
      </c>
      <c r="V32" s="4" t="s">
        <v>67</v>
      </c>
      <c r="W32" s="5" t="s">
        <v>526</v>
      </c>
      <c r="X32" s="4" t="s">
        <v>648</v>
      </c>
      <c r="Y32" s="4" t="s">
        <v>182</v>
      </c>
      <c r="Z32" s="4" t="s">
        <v>515</v>
      </c>
      <c r="AA32" s="4" t="s">
        <v>649</v>
      </c>
      <c r="AB32" s="4" t="s">
        <v>650</v>
      </c>
      <c r="AC32" s="4" t="s">
        <v>651</v>
      </c>
      <c r="AD32" s="4" t="s">
        <v>652</v>
      </c>
      <c r="AF32" s="4" t="s">
        <v>67</v>
      </c>
      <c r="AG32" s="4" t="s">
        <v>653</v>
      </c>
      <c r="AH32" s="4" t="s">
        <v>654</v>
      </c>
      <c r="AI32" s="4" t="s">
        <v>182</v>
      </c>
      <c r="AJ32" s="4" t="s">
        <v>84</v>
      </c>
      <c r="AK32" s="4" t="s">
        <v>655</v>
      </c>
      <c r="AL32" s="4" t="s">
        <v>656</v>
      </c>
      <c r="AM32" s="4" t="s">
        <v>657</v>
      </c>
      <c r="AN32" s="4" t="s">
        <v>658</v>
      </c>
      <c r="AO32" s="6" t="str">
        <f aca="false">HYPERLINK("https://drive.google.com/open?id=1N1PULbftOZX-F6P8tuj0ZTi8Y1X85T67","https://drive.google.com/open?id=1N1PULbftOZX-F6P8tuj0ZTi8Y1X85T67")</f>
        <v>https://drive.google.com/open?id=1N1PULbftOZX-F6P8tuj0ZTi8Y1X85T67</v>
      </c>
      <c r="AP32" s="4" t="s">
        <v>67</v>
      </c>
      <c r="AQ32" s="4" t="s">
        <v>659</v>
      </c>
      <c r="AR32" s="4" t="s">
        <v>660</v>
      </c>
      <c r="AS32" s="4" t="s">
        <v>182</v>
      </c>
      <c r="AT32" s="4" t="s">
        <v>279</v>
      </c>
      <c r="AU32" s="4" t="s">
        <v>661</v>
      </c>
      <c r="AV32" s="4" t="s">
        <v>662</v>
      </c>
      <c r="AW32" s="4" t="s">
        <v>663</v>
      </c>
      <c r="AX32" s="4" t="s">
        <v>664</v>
      </c>
      <c r="AZ32" s="4" t="s">
        <v>67</v>
      </c>
      <c r="BA32" s="4" t="s">
        <v>665</v>
      </c>
      <c r="BB32" s="4" t="s">
        <v>666</v>
      </c>
      <c r="BC32" s="4" t="s">
        <v>92</v>
      </c>
      <c r="BD32" s="4" t="s">
        <v>84</v>
      </c>
      <c r="BE32" s="4" t="s">
        <v>667</v>
      </c>
      <c r="BF32" s="4" t="s">
        <v>650</v>
      </c>
      <c r="BG32" s="4" t="s">
        <v>668</v>
      </c>
      <c r="BH32" s="4" t="s">
        <v>669</v>
      </c>
      <c r="BJ32" s="4" t="s">
        <v>38</v>
      </c>
    </row>
    <row r="33" customFormat="false" ht="104.9" hidden="false" customHeight="true" outlineLevel="0" collapsed="false">
      <c r="A33" s="3" t="n">
        <v>43209.9861120718</v>
      </c>
      <c r="B33" s="4" t="s">
        <v>670</v>
      </c>
      <c r="C33" s="4" t="s">
        <v>671</v>
      </c>
      <c r="D33" s="4" t="s">
        <v>672</v>
      </c>
      <c r="E33" s="4" t="s">
        <v>673</v>
      </c>
      <c r="F33" s="4" t="s">
        <v>674</v>
      </c>
      <c r="G33" s="4" t="s">
        <v>675</v>
      </c>
      <c r="H33" s="4" t="s">
        <v>675</v>
      </c>
      <c r="I33" s="6" t="str">
        <f aca="false">HYPERLINK("http://hme.ee.itb.ac.id/","hme.ee.itb.ac.id")</f>
        <v>hme.ee.itb.ac.id</v>
      </c>
      <c r="J33" s="4" t="s">
        <v>102</v>
      </c>
      <c r="K33" s="5" t="s">
        <v>676</v>
      </c>
      <c r="L33" s="4" t="s">
        <v>677</v>
      </c>
      <c r="M33" s="4" t="s">
        <v>60</v>
      </c>
      <c r="N33" s="4" t="s">
        <v>61</v>
      </c>
      <c r="O33" s="4" t="s">
        <v>678</v>
      </c>
      <c r="P33" s="4" t="s">
        <v>679</v>
      </c>
      <c r="Q33" s="4" t="s">
        <v>680</v>
      </c>
      <c r="R33" s="4" t="s">
        <v>681</v>
      </c>
      <c r="S33" s="4" t="s">
        <v>682</v>
      </c>
      <c r="T33" s="4" t="s">
        <v>683</v>
      </c>
      <c r="V33" s="4" t="s">
        <v>67</v>
      </c>
      <c r="W33" s="5" t="s">
        <v>684</v>
      </c>
      <c r="X33" s="4" t="s">
        <v>685</v>
      </c>
      <c r="Y33" s="4" t="s">
        <v>92</v>
      </c>
      <c r="Z33" s="4" t="s">
        <v>84</v>
      </c>
      <c r="AA33" s="4" t="s">
        <v>686</v>
      </c>
      <c r="AB33" s="4" t="s">
        <v>687</v>
      </c>
      <c r="AC33" s="4" t="s">
        <v>688</v>
      </c>
      <c r="AD33" s="4" t="n">
        <v>2018</v>
      </c>
      <c r="AF33" s="4" t="s">
        <v>67</v>
      </c>
      <c r="AG33" s="4" t="s">
        <v>689</v>
      </c>
      <c r="AH33" s="4" t="s">
        <v>690</v>
      </c>
      <c r="AI33" s="4" t="s">
        <v>60</v>
      </c>
      <c r="AJ33" s="4" t="s">
        <v>70</v>
      </c>
      <c r="AK33" s="4" t="s">
        <v>691</v>
      </c>
      <c r="AL33" s="4" t="s">
        <v>692</v>
      </c>
      <c r="AM33" s="4" t="s">
        <v>149</v>
      </c>
      <c r="AN33" s="4" t="s">
        <v>693</v>
      </c>
      <c r="AP33" s="4" t="s">
        <v>67</v>
      </c>
      <c r="AQ33" s="4" t="s">
        <v>694</v>
      </c>
      <c r="AR33" s="4" t="s">
        <v>695</v>
      </c>
      <c r="AS33" s="4" t="s">
        <v>60</v>
      </c>
      <c r="AT33" s="4" t="s">
        <v>84</v>
      </c>
      <c r="AU33" s="4" t="s">
        <v>696</v>
      </c>
      <c r="AV33" s="4" t="s">
        <v>697</v>
      </c>
      <c r="AW33" s="4" t="s">
        <v>149</v>
      </c>
      <c r="AX33" s="4" t="s">
        <v>698</v>
      </c>
      <c r="AZ33" s="4" t="s">
        <v>67</v>
      </c>
      <c r="BA33" s="4" t="s">
        <v>699</v>
      </c>
      <c r="BB33" s="4" t="s">
        <v>700</v>
      </c>
      <c r="BC33" s="4" t="s">
        <v>30</v>
      </c>
      <c r="BD33" s="4" t="s">
        <v>240</v>
      </c>
      <c r="BE33" s="4" t="s">
        <v>701</v>
      </c>
      <c r="BF33" s="4" t="s">
        <v>692</v>
      </c>
      <c r="BG33" s="4" t="s">
        <v>149</v>
      </c>
      <c r="BH33" s="4" t="n">
        <v>2018</v>
      </c>
      <c r="BJ33" s="4" t="s">
        <v>67</v>
      </c>
    </row>
    <row r="34" customFormat="false" ht="104.9" hidden="false" customHeight="true" outlineLevel="0" collapsed="false">
      <c r="A34" s="3" t="n">
        <v>43209.9845313195</v>
      </c>
      <c r="B34" s="4" t="s">
        <v>702</v>
      </c>
      <c r="C34" s="4" t="s">
        <v>703</v>
      </c>
      <c r="D34" s="4" t="n">
        <v>89614831732</v>
      </c>
      <c r="E34" s="4" t="s">
        <v>704</v>
      </c>
      <c r="F34" s="4" t="s">
        <v>705</v>
      </c>
      <c r="G34" s="4" t="s">
        <v>706</v>
      </c>
      <c r="H34" s="4" t="s">
        <v>707</v>
      </c>
      <c r="I34" s="6" t="str">
        <f aca="false">HYPERLINK("http://gea.itb.ac.id/","gea.itb.ac.id")</f>
        <v>gea.itb.ac.id</v>
      </c>
      <c r="K34" s="5" t="s">
        <v>708</v>
      </c>
      <c r="L34" s="7" t="s">
        <v>709</v>
      </c>
      <c r="M34" s="4" t="s">
        <v>30</v>
      </c>
      <c r="N34" s="4" t="s">
        <v>475</v>
      </c>
      <c r="O34" s="4" t="s">
        <v>710</v>
      </c>
      <c r="P34" s="4" t="s">
        <v>711</v>
      </c>
      <c r="Q34" s="4" t="s">
        <v>712</v>
      </c>
      <c r="R34" s="4" t="s">
        <v>713</v>
      </c>
      <c r="S34" s="4" t="s">
        <v>714</v>
      </c>
      <c r="T34" s="4" t="s">
        <v>715</v>
      </c>
      <c r="U34" s="4" t="s">
        <v>716</v>
      </c>
      <c r="V34" s="4" t="s">
        <v>67</v>
      </c>
      <c r="W34" s="5" t="s">
        <v>717</v>
      </c>
      <c r="X34" s="7" t="s">
        <v>718</v>
      </c>
      <c r="Y34" s="4" t="s">
        <v>92</v>
      </c>
      <c r="Z34" s="4" t="s">
        <v>93</v>
      </c>
      <c r="AA34" s="4" t="s">
        <v>719</v>
      </c>
      <c r="AB34" s="4" t="s">
        <v>720</v>
      </c>
      <c r="AC34" s="4" t="s">
        <v>721</v>
      </c>
      <c r="AD34" s="4" t="s">
        <v>156</v>
      </c>
      <c r="AF34" s="4" t="s">
        <v>67</v>
      </c>
      <c r="AG34" s="4" t="s">
        <v>722</v>
      </c>
      <c r="AH34" s="4" t="s">
        <v>723</v>
      </c>
      <c r="AI34" s="4" t="s">
        <v>92</v>
      </c>
      <c r="AJ34" s="4" t="s">
        <v>84</v>
      </c>
      <c r="AK34" s="4" t="s">
        <v>724</v>
      </c>
      <c r="AL34" s="4" t="s">
        <v>725</v>
      </c>
      <c r="AM34" s="4" t="s">
        <v>495</v>
      </c>
      <c r="AN34" s="4" t="n">
        <v>2018</v>
      </c>
      <c r="AP34" s="4" t="s">
        <v>38</v>
      </c>
    </row>
    <row r="35" customFormat="false" ht="104.9" hidden="false" customHeight="true" outlineLevel="0" collapsed="false">
      <c r="A35" s="3" t="n">
        <v>43210.5966831366</v>
      </c>
      <c r="B35" s="4" t="s">
        <v>726</v>
      </c>
      <c r="C35" s="4" t="s">
        <v>727</v>
      </c>
      <c r="D35" s="4" t="n">
        <v>85725199941</v>
      </c>
      <c r="E35" s="4" t="s">
        <v>728</v>
      </c>
      <c r="F35" s="4" t="s">
        <v>729</v>
      </c>
      <c r="G35" s="4" t="s">
        <v>730</v>
      </c>
      <c r="H35" s="4" t="s">
        <v>731</v>
      </c>
      <c r="I35" s="6" t="str">
        <f aca="false">HYPERLINK("http://www.hmtl.tl.itb.ac.id/","www.hmtl.tl.itb.ac.id")</f>
        <v>www.hmtl.tl.itb.ac.id</v>
      </c>
      <c r="J35" s="4" t="s">
        <v>102</v>
      </c>
      <c r="K35" s="5" t="s">
        <v>732</v>
      </c>
      <c r="L35" s="4" t="s">
        <v>733</v>
      </c>
      <c r="M35" s="4" t="s">
        <v>30</v>
      </c>
      <c r="N35" s="4" t="s">
        <v>279</v>
      </c>
      <c r="O35" s="7" t="s">
        <v>734</v>
      </c>
      <c r="P35" s="4" t="s">
        <v>735</v>
      </c>
      <c r="Q35" s="4" t="s">
        <v>736</v>
      </c>
      <c r="R35" s="4" t="s">
        <v>448</v>
      </c>
      <c r="S35" s="4" t="s">
        <v>737</v>
      </c>
      <c r="T35" s="4" t="s">
        <v>102</v>
      </c>
      <c r="U35" s="6" t="str">
        <f aca="false">HYPERLINK("https://drive.google.com/open?id=1CoLqVYYqhojH76A9H5lnlBMJKNg45fNY","https://drive.google.com/open?id=1CoLqVYYqhojH76A9H5lnlBMJKNg45fNY")</f>
        <v>https://drive.google.com/open?id=1CoLqVYYqhojH76A9H5lnlBMJKNg45fNY</v>
      </c>
      <c r="V35" s="4" t="s">
        <v>67</v>
      </c>
      <c r="W35" s="5" t="s">
        <v>738</v>
      </c>
      <c r="X35" s="4" t="s">
        <v>739</v>
      </c>
      <c r="Y35" s="4" t="s">
        <v>182</v>
      </c>
      <c r="Z35" s="4" t="s">
        <v>84</v>
      </c>
      <c r="AA35" s="7" t="s">
        <v>740</v>
      </c>
      <c r="AB35" s="4" t="s">
        <v>735</v>
      </c>
      <c r="AC35" s="4" t="s">
        <v>741</v>
      </c>
      <c r="AD35" s="4" t="s">
        <v>742</v>
      </c>
      <c r="AF35" s="4" t="s">
        <v>67</v>
      </c>
      <c r="AG35" s="4" t="s">
        <v>743</v>
      </c>
      <c r="AH35" s="4" t="s">
        <v>744</v>
      </c>
      <c r="AI35" s="4" t="s">
        <v>182</v>
      </c>
      <c r="AJ35" s="4" t="s">
        <v>515</v>
      </c>
      <c r="AK35" s="7" t="s">
        <v>745</v>
      </c>
      <c r="AL35" s="4" t="s">
        <v>746</v>
      </c>
      <c r="AM35" s="4" t="s">
        <v>518</v>
      </c>
      <c r="AN35" s="4" t="s">
        <v>747</v>
      </c>
      <c r="AO35" s="6" t="str">
        <f aca="false">HYPERLINK("https://drive.google.com/open?id=1LATn3uZdoOe68qe3Ovw7--2FSZOKjP15","https://drive.google.com/open?id=1LATn3uZdoOe68qe3Ovw7--2FSZOKjP15")</f>
        <v>https://drive.google.com/open?id=1LATn3uZdoOe68qe3Ovw7--2FSZOKjP15</v>
      </c>
      <c r="AP35" s="4" t="s">
        <v>38</v>
      </c>
    </row>
    <row r="36" customFormat="false" ht="104.9" hidden="false" customHeight="true" outlineLevel="0" collapsed="false">
      <c r="A36" s="3" t="n">
        <v>43210.6807968056</v>
      </c>
      <c r="B36" s="4" t="s">
        <v>748</v>
      </c>
      <c r="C36" s="4" t="s">
        <v>749</v>
      </c>
      <c r="D36" s="4" t="n">
        <v>87820393032</v>
      </c>
      <c r="E36" s="4" t="s">
        <v>750</v>
      </c>
      <c r="F36" s="4" t="s">
        <v>751</v>
      </c>
      <c r="G36" s="4" t="s">
        <v>752</v>
      </c>
      <c r="H36" s="4" t="s">
        <v>753</v>
      </c>
      <c r="I36" s="4" t="s">
        <v>102</v>
      </c>
      <c r="J36" s="4" t="s">
        <v>102</v>
      </c>
      <c r="K36" s="5" t="s">
        <v>754</v>
      </c>
      <c r="L36" s="4" t="s">
        <v>755</v>
      </c>
      <c r="M36" s="4" t="s">
        <v>30</v>
      </c>
      <c r="N36" s="4" t="s">
        <v>756</v>
      </c>
      <c r="O36" s="7" t="s">
        <v>757</v>
      </c>
      <c r="P36" s="7" t="s">
        <v>758</v>
      </c>
      <c r="Q36" s="7" t="s">
        <v>759</v>
      </c>
      <c r="R36" s="7" t="s">
        <v>760</v>
      </c>
      <c r="S36" s="4" t="s">
        <v>761</v>
      </c>
      <c r="T36" s="4" t="s">
        <v>762</v>
      </c>
      <c r="U36" s="6" t="str">
        <f aca="false">HYPERLINK("https://drive.google.com/open?id=1XWCyF2NMCszES8HVabHw4DwdIADLmoCb","https://drive.google.com/open?id=1XWCyF2NMCszES8HVabHw4DwdIADLmoCb")</f>
        <v>https://drive.google.com/open?id=1XWCyF2NMCszES8HVabHw4DwdIADLmoCb</v>
      </c>
      <c r="V36" s="4" t="s">
        <v>38</v>
      </c>
    </row>
    <row r="37" customFormat="false" ht="104.9" hidden="false" customHeight="true" outlineLevel="0" collapsed="false">
      <c r="A37" s="3" t="n">
        <v>43210.7202728819</v>
      </c>
      <c r="B37" s="4" t="s">
        <v>763</v>
      </c>
      <c r="C37" s="4" t="s">
        <v>764</v>
      </c>
      <c r="D37" s="4" t="n">
        <v>81210313301</v>
      </c>
      <c r="E37" s="4" t="s">
        <v>765</v>
      </c>
      <c r="F37" s="4" t="s">
        <v>766</v>
      </c>
      <c r="G37" s="4" t="s">
        <v>767</v>
      </c>
      <c r="H37" s="4" t="s">
        <v>768</v>
      </c>
      <c r="I37" s="4" t="s">
        <v>102</v>
      </c>
      <c r="J37" s="4" t="s">
        <v>102</v>
      </c>
      <c r="K37" s="5" t="s">
        <v>769</v>
      </c>
      <c r="L37" s="7" t="s">
        <v>770</v>
      </c>
      <c r="M37" s="4" t="s">
        <v>30</v>
      </c>
      <c r="N37" s="4" t="s">
        <v>61</v>
      </c>
      <c r="O37" s="4" t="s">
        <v>771</v>
      </c>
      <c r="P37" s="4" t="s">
        <v>772</v>
      </c>
      <c r="Q37" s="7" t="s">
        <v>773</v>
      </c>
      <c r="R37" s="7" t="s">
        <v>774</v>
      </c>
      <c r="S37" s="7" t="s">
        <v>775</v>
      </c>
      <c r="T37" s="4" t="s">
        <v>776</v>
      </c>
      <c r="U37" s="4" t="s">
        <v>777</v>
      </c>
      <c r="V37" s="4" t="s">
        <v>38</v>
      </c>
    </row>
    <row r="38" customFormat="false" ht="104.9" hidden="false" customHeight="true" outlineLevel="0" collapsed="false">
      <c r="A38" s="3" t="n">
        <v>43210.9682179398</v>
      </c>
      <c r="B38" s="4" t="s">
        <v>778</v>
      </c>
      <c r="C38" s="4" t="s">
        <v>779</v>
      </c>
      <c r="D38" s="4" t="n">
        <v>81322759857</v>
      </c>
      <c r="E38" s="4" t="s">
        <v>780</v>
      </c>
      <c r="F38" s="4" t="s">
        <v>781</v>
      </c>
      <c r="H38" s="4" t="s">
        <v>782</v>
      </c>
      <c r="K38" s="5" t="s">
        <v>783</v>
      </c>
      <c r="L38" s="7" t="s">
        <v>784</v>
      </c>
      <c r="M38" s="4" t="s">
        <v>30</v>
      </c>
      <c r="N38" s="4" t="s">
        <v>240</v>
      </c>
      <c r="O38" s="4" t="s">
        <v>785</v>
      </c>
      <c r="P38" s="4" t="s">
        <v>786</v>
      </c>
      <c r="Q38" s="4" t="s">
        <v>787</v>
      </c>
      <c r="R38" s="4" t="s">
        <v>788</v>
      </c>
      <c r="S38" s="4" t="s">
        <v>789</v>
      </c>
      <c r="T38" s="4" t="s">
        <v>790</v>
      </c>
      <c r="V38" s="4" t="s">
        <v>38</v>
      </c>
    </row>
    <row r="39" customFormat="false" ht="104.9" hidden="false" customHeight="true" outlineLevel="0" collapsed="false">
      <c r="A39" s="3" t="n">
        <v>43212.4967959606</v>
      </c>
      <c r="B39" s="4" t="s">
        <v>287</v>
      </c>
      <c r="C39" s="4" t="s">
        <v>288</v>
      </c>
      <c r="D39" s="4" t="n">
        <v>85385348675</v>
      </c>
      <c r="E39" s="4" t="s">
        <v>289</v>
      </c>
      <c r="F39" s="4" t="s">
        <v>290</v>
      </c>
      <c r="G39" s="4" t="s">
        <v>791</v>
      </c>
      <c r="H39" s="4" t="s">
        <v>791</v>
      </c>
      <c r="I39" s="6" t="str">
        <f aca="false">HYPERLINK("http://himatek.itb.ac.id/","himatek.itb.ac.id")</f>
        <v>himatek.itb.ac.id</v>
      </c>
      <c r="J39" s="4" t="s">
        <v>792</v>
      </c>
      <c r="K39" s="5" t="s">
        <v>793</v>
      </c>
      <c r="L39" s="4" t="s">
        <v>794</v>
      </c>
      <c r="M39" s="4" t="s">
        <v>30</v>
      </c>
      <c r="N39" s="4" t="s">
        <v>84</v>
      </c>
      <c r="O39" s="4" t="s">
        <v>795</v>
      </c>
      <c r="P39" s="4" t="s">
        <v>796</v>
      </c>
      <c r="Q39" s="4" t="s">
        <v>797</v>
      </c>
      <c r="R39" s="4" t="s">
        <v>798</v>
      </c>
      <c r="S39" s="4" t="s">
        <v>799</v>
      </c>
      <c r="T39" s="4" t="s">
        <v>800</v>
      </c>
      <c r="U39" s="6" t="str">
        <f aca="false">HYPERLINK("https://drive.google.com/open?id=1mXXtKA3Youa9QHY05_PILd-bvrU4nWLI","https://drive.google.com/open?id=1mXXtKA3Youa9QHY05_PILd-bvrU4nWLI")</f>
        <v>https://drive.google.com/open?id=1mXXtKA3Youa9QHY05_PILd-bvrU4nWLI</v>
      </c>
      <c r="V39" s="4" t="s">
        <v>67</v>
      </c>
      <c r="W39" s="5" t="s">
        <v>801</v>
      </c>
      <c r="X39" s="4" t="s">
        <v>802</v>
      </c>
      <c r="Y39" s="4" t="s">
        <v>30</v>
      </c>
      <c r="Z39" s="4" t="s">
        <v>84</v>
      </c>
      <c r="AA39" s="4" t="s">
        <v>803</v>
      </c>
      <c r="AB39" s="4" t="s">
        <v>294</v>
      </c>
      <c r="AC39" s="4" t="s">
        <v>804</v>
      </c>
      <c r="AD39" s="4" t="s">
        <v>805</v>
      </c>
      <c r="AE39" s="6" t="str">
        <f aca="false">HYPERLINK("https://drive.google.com/open?id=1KGn1wUkKNwx2cwf_z66MkTKw0PbESz0f","https://drive.google.com/open?id=1KGn1wUkKNwx2cwf_z66MkTKw0PbESz0f")</f>
        <v>https://drive.google.com/open?id=1KGn1wUkKNwx2cwf_z66MkTKw0PbESz0f</v>
      </c>
      <c r="AF39" s="4" t="s">
        <v>67</v>
      </c>
      <c r="AG39" s="4" t="s">
        <v>806</v>
      </c>
      <c r="AH39" s="4" t="s">
        <v>807</v>
      </c>
      <c r="AI39" s="4" t="s">
        <v>378</v>
      </c>
      <c r="AJ39" s="4" t="s">
        <v>61</v>
      </c>
      <c r="AK39" s="4" t="s">
        <v>808</v>
      </c>
      <c r="AL39" s="4" t="s">
        <v>809</v>
      </c>
      <c r="AM39" s="4" t="s">
        <v>810</v>
      </c>
      <c r="AN39" s="7" t="s">
        <v>811</v>
      </c>
      <c r="AP39" s="4" t="s">
        <v>67</v>
      </c>
      <c r="AQ39" s="4" t="s">
        <v>812</v>
      </c>
      <c r="AR39" s="4" t="s">
        <v>813</v>
      </c>
      <c r="AS39" s="4" t="s">
        <v>30</v>
      </c>
      <c r="AT39" s="4" t="s">
        <v>84</v>
      </c>
      <c r="AU39" s="4" t="s">
        <v>814</v>
      </c>
      <c r="AV39" s="4" t="s">
        <v>815</v>
      </c>
      <c r="AW39" s="4" t="s">
        <v>816</v>
      </c>
      <c r="AX39" s="4" t="s">
        <v>817</v>
      </c>
      <c r="AZ39" s="4" t="s">
        <v>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2018-05-04T02:34:28Z</dcterms:created>
  <dc:creator>Isma Aini</dc:creator>
  <dc:description/>
  <dc:language>en-US</dc:language>
  <cp:lastModifiedBy/>
  <dcterms:modified xsi:type="dcterms:W3CDTF">2018-05-15T09:41:38Z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