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440" windowHeight="10290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G87" i="1"/>
  <c r="G86"/>
  <c r="G85"/>
  <c r="G84"/>
  <c r="G83"/>
  <c r="G82"/>
  <c r="G81"/>
  <c r="R80"/>
  <c r="Q80"/>
  <c r="P80"/>
  <c r="O80"/>
  <c r="N80"/>
  <c r="M80"/>
  <c r="L80"/>
  <c r="K80"/>
  <c r="G80"/>
  <c r="R74"/>
  <c r="Q74"/>
  <c r="P74"/>
  <c r="O74"/>
  <c r="N74"/>
  <c r="N78"/>
  <c r="N88"/>
  <c r="M74"/>
  <c r="J74"/>
  <c r="I74"/>
  <c r="H74"/>
  <c r="G74"/>
  <c r="G73"/>
  <c r="G72"/>
  <c r="G71"/>
  <c r="G70"/>
  <c r="G69"/>
  <c r="G68"/>
  <c r="G67"/>
  <c r="G66"/>
  <c r="G65"/>
  <c r="G64"/>
  <c r="G63"/>
  <c r="G62"/>
  <c r="G78"/>
  <c r="R62"/>
  <c r="Q62"/>
  <c r="P62"/>
  <c r="P78"/>
  <c r="P88"/>
  <c r="O62"/>
  <c r="N62"/>
  <c r="M62"/>
  <c r="L62"/>
  <c r="L78"/>
  <c r="L88"/>
  <c r="K62"/>
  <c r="I62"/>
  <c r="Q61"/>
  <c r="Q78"/>
  <c r="Q88"/>
  <c r="P61"/>
  <c r="O61"/>
  <c r="O78"/>
  <c r="O88"/>
  <c r="N61"/>
  <c r="M61"/>
  <c r="M78"/>
  <c r="M88"/>
  <c r="L61"/>
  <c r="K61"/>
  <c r="K78"/>
  <c r="K88"/>
  <c r="J61"/>
  <c r="J78"/>
  <c r="J88"/>
  <c r="I61"/>
  <c r="I78"/>
  <c r="I88"/>
  <c r="H61"/>
  <c r="H78"/>
  <c r="H88"/>
  <c r="F61"/>
  <c r="Q60"/>
  <c r="P60"/>
  <c r="O60"/>
  <c r="N60"/>
  <c r="M60"/>
  <c r="G60"/>
  <c r="L60"/>
  <c r="K60"/>
  <c r="G59"/>
  <c r="G61"/>
  <c r="R8"/>
  <c r="R26"/>
  <c r="R30"/>
  <c r="R61"/>
  <c r="R78"/>
  <c r="R88"/>
  <c r="R36"/>
  <c r="R46"/>
  <c r="Q8"/>
  <c r="Q26"/>
  <c r="Q30"/>
  <c r="Q36"/>
  <c r="Q46"/>
  <c r="G88"/>
</calcChain>
</file>

<file path=xl/sharedStrings.xml><?xml version="1.0" encoding="utf-8"?>
<sst xmlns="http://schemas.openxmlformats.org/spreadsheetml/2006/main" count="190" uniqueCount="178">
  <si>
    <t>№ п/п</t>
  </si>
  <si>
    <t>Наименование учебных дисциплин</t>
  </si>
  <si>
    <t>Распределе ние по семестрам</t>
  </si>
  <si>
    <t>К-во к/р</t>
  </si>
  <si>
    <t>Количество часов</t>
  </si>
  <si>
    <t>Распределение по курсам и семестрам</t>
  </si>
  <si>
    <t>экзаменов</t>
  </si>
  <si>
    <t>зачет</t>
  </si>
  <si>
    <t>курс.проект</t>
  </si>
  <si>
    <t>Всего</t>
  </si>
  <si>
    <t>Из них</t>
  </si>
  <si>
    <t>1курс</t>
  </si>
  <si>
    <t>2 курс</t>
  </si>
  <si>
    <t>З курс</t>
  </si>
  <si>
    <t>теорет</t>
  </si>
  <si>
    <t>практ.</t>
  </si>
  <si>
    <t>Курс. проект</t>
  </si>
  <si>
    <t>н</t>
  </si>
  <si>
    <t>1 сем</t>
  </si>
  <si>
    <t>2 сем</t>
  </si>
  <si>
    <t>З сем</t>
  </si>
  <si>
    <t>4 сем</t>
  </si>
  <si>
    <t>5 сем</t>
  </si>
  <si>
    <t>6 сем</t>
  </si>
  <si>
    <t>ООД.00</t>
  </si>
  <si>
    <t>5э</t>
  </si>
  <si>
    <t>11з</t>
  </si>
  <si>
    <t>ООД 01</t>
  </si>
  <si>
    <t>Казахский язык</t>
  </si>
  <si>
    <t>Русский язык</t>
  </si>
  <si>
    <t>ООД 02</t>
  </si>
  <si>
    <t>Казахская литература</t>
  </si>
  <si>
    <t>Русская литература</t>
  </si>
  <si>
    <t>ООД 03</t>
  </si>
  <si>
    <t>Иностранный язык</t>
  </si>
  <si>
    <t>ООД 04</t>
  </si>
  <si>
    <t>Всемирная история</t>
  </si>
  <si>
    <t>ООД 05</t>
  </si>
  <si>
    <t>История  Казахстана</t>
  </si>
  <si>
    <t>ООД 06</t>
  </si>
  <si>
    <t>Обществознание</t>
  </si>
  <si>
    <t>ООД 07</t>
  </si>
  <si>
    <t>Математика</t>
  </si>
  <si>
    <t>ООД 08</t>
  </si>
  <si>
    <t>Информатика</t>
  </si>
  <si>
    <t>ООД 09</t>
  </si>
  <si>
    <t>Физика</t>
  </si>
  <si>
    <t>ООД 10</t>
  </si>
  <si>
    <t xml:space="preserve">Химия </t>
  </si>
  <si>
    <t>ООД 11</t>
  </si>
  <si>
    <t>Биология</t>
  </si>
  <si>
    <t>ООД 12</t>
  </si>
  <si>
    <t>География</t>
  </si>
  <si>
    <t>ООД 13</t>
  </si>
  <si>
    <t>Начальная  военная  подготовка (теория)</t>
  </si>
  <si>
    <t>ЛПС</t>
  </si>
  <si>
    <t>ООД 14</t>
  </si>
  <si>
    <t>Физическая культура</t>
  </si>
  <si>
    <t>ОГД.00</t>
  </si>
  <si>
    <t>Общегуманитарные дисциплины</t>
  </si>
  <si>
    <t>1э</t>
  </si>
  <si>
    <t>ОГД 01</t>
  </si>
  <si>
    <t>Профессиональный казахский язык</t>
  </si>
  <si>
    <t>ОГД 02</t>
  </si>
  <si>
    <t>Профессиональный иностранный язык</t>
  </si>
  <si>
    <t>ОГД 03</t>
  </si>
  <si>
    <t>7*</t>
  </si>
  <si>
    <t>СЭД.00</t>
  </si>
  <si>
    <t>Социально-экономические дисциплины</t>
  </si>
  <si>
    <t>5з</t>
  </si>
  <si>
    <t>СЭД 01</t>
  </si>
  <si>
    <t>Культурология</t>
  </si>
  <si>
    <t>СЭД 02</t>
  </si>
  <si>
    <t>Основы философии</t>
  </si>
  <si>
    <t>СЭД 03</t>
  </si>
  <si>
    <t>Основы социологии и политологии</t>
  </si>
  <si>
    <t>СЭД 04</t>
  </si>
  <si>
    <t>Основы экономики</t>
  </si>
  <si>
    <t>СЭД 05</t>
  </si>
  <si>
    <t>Основы права</t>
  </si>
  <si>
    <t>0ПД.00</t>
  </si>
  <si>
    <t>Общепрофессиональные дисциплины</t>
  </si>
  <si>
    <t>3э</t>
  </si>
  <si>
    <t>6з</t>
  </si>
  <si>
    <t>ОПД 01</t>
  </si>
  <si>
    <t>Делопроизводство на казахском языке</t>
  </si>
  <si>
    <t>ОПД 02</t>
  </si>
  <si>
    <t>Основы высшей математики</t>
  </si>
  <si>
    <t>ОПД 03</t>
  </si>
  <si>
    <t>Общая теория статистики</t>
  </si>
  <si>
    <t>ОПД 04</t>
  </si>
  <si>
    <t>Электротехника и электроника</t>
  </si>
  <si>
    <t>ОПД 05</t>
  </si>
  <si>
    <t>Основы менеджмента и маркетинга</t>
  </si>
  <si>
    <t>ОПД 06</t>
  </si>
  <si>
    <t>Операционные системы и системное обеспечение</t>
  </si>
  <si>
    <t>ОПД 07</t>
  </si>
  <si>
    <t>Основы рыночной экономики</t>
  </si>
  <si>
    <t>ОПД 08</t>
  </si>
  <si>
    <t>Weв-программирование</t>
  </si>
  <si>
    <t>ОПД 09</t>
  </si>
  <si>
    <t>Охрана труда</t>
  </si>
  <si>
    <t>СД.00</t>
  </si>
  <si>
    <t>7э</t>
  </si>
  <si>
    <t>2к</t>
  </si>
  <si>
    <t>СД 01</t>
  </si>
  <si>
    <t>Основы алгоритмизации и программирования</t>
  </si>
  <si>
    <t>СД 02</t>
  </si>
  <si>
    <t>Информационные ресурсы и вычислительные сети</t>
  </si>
  <si>
    <t>СД 03</t>
  </si>
  <si>
    <t>Защита информации и информационная безопасность</t>
  </si>
  <si>
    <t>СД 04</t>
  </si>
  <si>
    <t>Автоматизированные информационные системы</t>
  </si>
  <si>
    <t>СД 05</t>
  </si>
  <si>
    <t>Программное обеспечение АИС</t>
  </si>
  <si>
    <t>СД 06</t>
  </si>
  <si>
    <t>Компьютерная геометрия и графика</t>
  </si>
  <si>
    <t>СД 07</t>
  </si>
  <si>
    <t>Основы моделирования производственных и экономических процессов</t>
  </si>
  <si>
    <t>СД 08</t>
  </si>
  <si>
    <t>Администрирование в ИС</t>
  </si>
  <si>
    <t>СД 09</t>
  </si>
  <si>
    <t>Мультимедиа технологии</t>
  </si>
  <si>
    <t>СД 10</t>
  </si>
  <si>
    <t>Бухгалтерский учет</t>
  </si>
  <si>
    <t>СД 11</t>
  </si>
  <si>
    <t>Комплекс технических средств</t>
  </si>
  <si>
    <t>СД 12</t>
  </si>
  <si>
    <t>Инструментальные средства визуальной коммуникации и прикладной дизайн</t>
  </si>
  <si>
    <t>2з</t>
  </si>
  <si>
    <t>19+ЛПС</t>
  </si>
  <si>
    <t>Общеобразовательные дисциплины</t>
  </si>
  <si>
    <t>4 курс</t>
  </si>
  <si>
    <t>7 сем</t>
  </si>
  <si>
    <t>8 сем</t>
  </si>
  <si>
    <t>ДОО.00</t>
  </si>
  <si>
    <r>
      <t xml:space="preserve">Дисциплины, определяемая организацией образования </t>
    </r>
    <r>
      <rPr>
        <b/>
        <u/>
        <sz val="8"/>
        <color indexed="8"/>
        <rFont val="Times New Roman"/>
        <family val="1"/>
        <charset val="204"/>
      </rPr>
      <t>(Програмирование мобильных приложении)</t>
    </r>
  </si>
  <si>
    <t xml:space="preserve">    </t>
  </si>
  <si>
    <t>ВСЕГО ЧАСОВ</t>
  </si>
  <si>
    <t>ПП.00</t>
  </si>
  <si>
    <t>Профессиональная практика</t>
  </si>
  <si>
    <t>ПП 01</t>
  </si>
  <si>
    <t xml:space="preserve">Ознакомительная практика </t>
  </si>
  <si>
    <t>ПП 02</t>
  </si>
  <si>
    <t>ПП 03</t>
  </si>
  <si>
    <t xml:space="preserve">Информационные ресурсы и вычислительные сети  </t>
  </si>
  <si>
    <t>ПП 04</t>
  </si>
  <si>
    <t>ПО АИС</t>
  </si>
  <si>
    <t>ПП 05</t>
  </si>
  <si>
    <t xml:space="preserve">Программирование базы данных </t>
  </si>
  <si>
    <t>ПП 06</t>
  </si>
  <si>
    <t>По бухгалтерскому учету</t>
  </si>
  <si>
    <t>ПП 07</t>
  </si>
  <si>
    <t>По приобретению рабочей профессии</t>
  </si>
  <si>
    <t>ПП 08</t>
  </si>
  <si>
    <t>Операционные системы и администрирование в информационных системах</t>
  </si>
  <si>
    <t>ПП 09</t>
  </si>
  <si>
    <t>Производственная технологическая</t>
  </si>
  <si>
    <t>ПП 10</t>
  </si>
  <si>
    <t>Преддипломная</t>
  </si>
  <si>
    <t>ПП 11</t>
  </si>
  <si>
    <t>Дипломное проектирование</t>
  </si>
  <si>
    <t>Экзамены</t>
  </si>
  <si>
    <t>Промежуточная аттестация</t>
  </si>
  <si>
    <t>Итоговая аттестация</t>
  </si>
  <si>
    <t>Оценка уровня профессиональной подготовленности квалификации</t>
  </si>
  <si>
    <t>Итого на обязательное обучение</t>
  </si>
  <si>
    <t>Консультации</t>
  </si>
  <si>
    <t>Факультатив</t>
  </si>
  <si>
    <t>Самопознание</t>
  </si>
  <si>
    <t>Краеведение</t>
  </si>
  <si>
    <t>Казахстанское право</t>
  </si>
  <si>
    <t>Основы акмеологии</t>
  </si>
  <si>
    <t>Основы потр. образования</t>
  </si>
  <si>
    <t>Основы предпринимательской деятельности</t>
  </si>
  <si>
    <t>другие</t>
  </si>
  <si>
    <t>ИТОГО</t>
  </si>
  <si>
    <t>Специальные дисциплины</t>
  </si>
</sst>
</file>

<file path=xl/styles.xml><?xml version="1.0" encoding="utf-8"?>
<styleSheet xmlns="http://schemas.openxmlformats.org/spreadsheetml/2006/main">
  <fonts count="30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8"/>
      <color indexed="8"/>
      <name val="Times New Roman"/>
      <family val="1"/>
      <charset val="204"/>
    </font>
    <font>
      <b/>
      <sz val="8"/>
      <name val="Times New Roman"/>
      <family val="1"/>
      <charset val="204"/>
    </font>
    <font>
      <sz val="7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name val="Times New Roman"/>
      <family val="1"/>
      <charset val="204"/>
    </font>
    <font>
      <b/>
      <sz val="7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b/>
      <u/>
      <sz val="8"/>
      <color indexed="8"/>
      <name val="Times New Roman"/>
      <family val="1"/>
      <charset val="204"/>
    </font>
    <font>
      <b/>
      <sz val="7"/>
      <name val="Times New Roman"/>
      <family val="1"/>
      <charset val="204"/>
    </font>
    <font>
      <b/>
      <sz val="10"/>
      <name val="Times New Roman"/>
      <family val="1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2" borderId="0" applyNumberFormat="0" applyBorder="0" applyAlignment="0" applyProtection="0"/>
    <xf numFmtId="0" fontId="3" fillId="3" borderId="1" applyNumberFormat="0" applyAlignment="0" applyProtection="0"/>
    <xf numFmtId="0" fontId="4" fillId="9" borderId="2" applyNumberFormat="0" applyAlignment="0" applyProtection="0"/>
    <xf numFmtId="0" fontId="5" fillId="9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14" borderId="7" applyNumberFormat="0" applyAlignment="0" applyProtection="0"/>
    <xf numFmtId="0" fontId="12" fillId="0" borderId="0" applyNumberFormat="0" applyFill="0" applyBorder="0" applyAlignment="0" applyProtection="0"/>
    <xf numFmtId="0" fontId="13" fillId="10" borderId="0" applyNumberFormat="0" applyBorder="0" applyAlignment="0" applyProtection="0"/>
    <xf numFmtId="0" fontId="6" fillId="0" borderId="0"/>
    <xf numFmtId="0" fontId="14" fillId="17" borderId="0" applyNumberFormat="0" applyBorder="0" applyAlignment="0" applyProtection="0"/>
    <xf numFmtId="0" fontId="15" fillId="0" borderId="0" applyNumberFormat="0" applyFill="0" applyBorder="0" applyAlignment="0" applyProtection="0"/>
    <xf numFmtId="0" fontId="6" fillId="5" borderId="8" applyNumberFormat="0" applyFon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</cellStyleXfs>
  <cellXfs count="143">
    <xf numFmtId="0" fontId="0" fillId="0" borderId="0" xfId="0"/>
    <xf numFmtId="0" fontId="19" fillId="0" borderId="10" xfId="36" applyFont="1" applyBorder="1" applyAlignment="1">
      <alignment horizontal="center" vertical="center" wrapText="1"/>
    </xf>
    <xf numFmtId="0" fontId="6" fillId="0" borderId="0" xfId="36"/>
    <xf numFmtId="0" fontId="19" fillId="0" borderId="11" xfId="36" applyFont="1" applyBorder="1" applyAlignment="1">
      <alignment horizontal="center" vertical="center" wrapText="1"/>
    </xf>
    <xf numFmtId="0" fontId="19" fillId="0" borderId="12" xfId="36" applyFont="1" applyBorder="1" applyAlignment="1">
      <alignment horizontal="center" vertical="center" wrapText="1"/>
    </xf>
    <xf numFmtId="0" fontId="19" fillId="0" borderId="13" xfId="36" applyFont="1" applyBorder="1" applyAlignment="1">
      <alignment horizontal="center" vertical="center" wrapText="1"/>
    </xf>
    <xf numFmtId="0" fontId="19" fillId="0" borderId="14" xfId="36" applyFont="1" applyBorder="1" applyAlignment="1">
      <alignment horizontal="center" vertical="center" wrapText="1"/>
    </xf>
    <xf numFmtId="0" fontId="19" fillId="0" borderId="15" xfId="36" applyFont="1" applyBorder="1" applyAlignment="1">
      <alignment horizontal="center" vertical="center" wrapText="1"/>
    </xf>
    <xf numFmtId="0" fontId="20" fillId="0" borderId="14" xfId="36" applyFont="1" applyBorder="1" applyAlignment="1">
      <alignment horizontal="center" vertical="center" wrapText="1"/>
    </xf>
    <xf numFmtId="0" fontId="20" fillId="0" borderId="15" xfId="36" applyFont="1" applyBorder="1" applyAlignment="1">
      <alignment horizontal="center" vertical="center" wrapText="1"/>
    </xf>
    <xf numFmtId="0" fontId="21" fillId="0" borderId="10" xfId="36" applyFont="1" applyBorder="1" applyAlignment="1">
      <alignment horizontal="center" vertical="center" wrapText="1"/>
    </xf>
    <xf numFmtId="0" fontId="22" fillId="0" borderId="10" xfId="36" applyFont="1" applyBorder="1" applyAlignment="1">
      <alignment horizontal="center" vertical="center" wrapText="1"/>
    </xf>
    <xf numFmtId="0" fontId="23" fillId="0" borderId="10" xfId="36" applyFont="1" applyBorder="1" applyAlignment="1">
      <alignment horizontal="center" vertical="center" wrapText="1"/>
    </xf>
    <xf numFmtId="0" fontId="23" fillId="0" borderId="11" xfId="36" applyFont="1" applyBorder="1" applyAlignment="1">
      <alignment horizontal="center" vertical="center" wrapText="1"/>
    </xf>
    <xf numFmtId="0" fontId="23" fillId="0" borderId="14" xfId="36" applyFont="1" applyBorder="1" applyAlignment="1">
      <alignment horizontal="center" vertical="center" wrapText="1"/>
    </xf>
    <xf numFmtId="0" fontId="23" fillId="0" borderId="15" xfId="36" applyFont="1" applyBorder="1" applyAlignment="1">
      <alignment horizontal="center" vertical="center" wrapText="1"/>
    </xf>
    <xf numFmtId="0" fontId="24" fillId="18" borderId="10" xfId="36" applyFont="1" applyFill="1" applyBorder="1" applyAlignment="1">
      <alignment vertical="top" wrapText="1"/>
    </xf>
    <xf numFmtId="0" fontId="19" fillId="18" borderId="10" xfId="36" applyFont="1" applyFill="1" applyBorder="1" applyAlignment="1">
      <alignment vertical="top" wrapText="1"/>
    </xf>
    <xf numFmtId="0" fontId="20" fillId="18" borderId="10" xfId="36" applyFont="1" applyFill="1" applyBorder="1" applyAlignment="1">
      <alignment horizontal="center" vertical="top" wrapText="1"/>
    </xf>
    <xf numFmtId="0" fontId="20" fillId="18" borderId="11" xfId="36" applyFont="1" applyFill="1" applyBorder="1" applyAlignment="1">
      <alignment horizontal="center" vertical="top" wrapText="1"/>
    </xf>
    <xf numFmtId="0" fontId="20" fillId="18" borderId="14" xfId="36" applyFont="1" applyFill="1" applyBorder="1" applyAlignment="1">
      <alignment horizontal="center" vertical="top" wrapText="1"/>
    </xf>
    <xf numFmtId="0" fontId="20" fillId="18" borderId="15" xfId="36" applyFont="1" applyFill="1" applyBorder="1" applyAlignment="1">
      <alignment horizontal="center" vertical="top" wrapText="1"/>
    </xf>
    <xf numFmtId="0" fontId="25" fillId="0" borderId="16" xfId="36" applyFont="1" applyBorder="1" applyAlignment="1">
      <alignment horizontal="center" vertical="center" wrapText="1"/>
    </xf>
    <xf numFmtId="0" fontId="25" fillId="0" borderId="10" xfId="36" applyFont="1" applyBorder="1" applyAlignment="1">
      <alignment horizontal="left" vertical="center" wrapText="1"/>
    </xf>
    <xf numFmtId="0" fontId="25" fillId="0" borderId="10" xfId="36" applyFont="1" applyBorder="1" applyAlignment="1">
      <alignment horizontal="center" vertical="center"/>
    </xf>
    <xf numFmtId="0" fontId="25" fillId="19" borderId="10" xfId="36" applyFont="1" applyFill="1" applyBorder="1" applyAlignment="1">
      <alignment horizontal="center" vertical="center"/>
    </xf>
    <xf numFmtId="0" fontId="25" fillId="20" borderId="10" xfId="36" applyFont="1" applyFill="1" applyBorder="1" applyAlignment="1">
      <alignment horizontal="center" vertical="center"/>
    </xf>
    <xf numFmtId="0" fontId="25" fillId="20" borderId="11" xfId="36" applyFont="1" applyFill="1" applyBorder="1" applyAlignment="1">
      <alignment horizontal="center" vertical="center"/>
    </xf>
    <xf numFmtId="0" fontId="23" fillId="0" borderId="14" xfId="36" applyFont="1" applyBorder="1" applyAlignment="1">
      <alignment horizontal="center" vertical="top" wrapText="1"/>
    </xf>
    <xf numFmtId="0" fontId="23" fillId="0" borderId="15" xfId="36" applyFont="1" applyBorder="1" applyAlignment="1">
      <alignment horizontal="center" vertical="top" wrapText="1"/>
    </xf>
    <xf numFmtId="0" fontId="23" fillId="0" borderId="14" xfId="36" applyFont="1" applyBorder="1" applyAlignment="1">
      <alignment vertical="top" wrapText="1"/>
    </xf>
    <xf numFmtId="0" fontId="23" fillId="0" borderId="15" xfId="36" applyFont="1" applyBorder="1" applyAlignment="1">
      <alignment vertical="top" wrapText="1"/>
    </xf>
    <xf numFmtId="0" fontId="25" fillId="0" borderId="17" xfId="36" applyFont="1" applyBorder="1" applyAlignment="1">
      <alignment horizontal="center" vertical="center" wrapText="1"/>
    </xf>
    <xf numFmtId="0" fontId="25" fillId="0" borderId="0" xfId="36" applyFont="1" applyAlignment="1">
      <alignment horizontal="center" vertical="center" wrapText="1"/>
    </xf>
    <xf numFmtId="0" fontId="25" fillId="0" borderId="10" xfId="36" applyFont="1" applyBorder="1" applyAlignment="1">
      <alignment horizontal="center" vertical="center" wrapText="1"/>
    </xf>
    <xf numFmtId="0" fontId="23" fillId="0" borderId="15" xfId="36" applyFont="1" applyFill="1" applyBorder="1" applyAlignment="1">
      <alignment horizontal="center" vertical="top" wrapText="1"/>
    </xf>
    <xf numFmtId="0" fontId="25" fillId="0" borderId="0" xfId="36" applyFont="1" applyAlignment="1">
      <alignment horizontal="left" vertical="center" wrapText="1"/>
    </xf>
    <xf numFmtId="0" fontId="25" fillId="20" borderId="10" xfId="36" applyFont="1" applyFill="1" applyBorder="1" applyAlignment="1">
      <alignment horizontal="center" vertical="center" wrapText="1"/>
    </xf>
    <xf numFmtId="0" fontId="24" fillId="18" borderId="10" xfId="36" applyFont="1" applyFill="1" applyBorder="1" applyAlignment="1">
      <alignment vertical="center" wrapText="1"/>
    </xf>
    <xf numFmtId="0" fontId="19" fillId="18" borderId="10" xfId="36" applyFont="1" applyFill="1" applyBorder="1" applyAlignment="1">
      <alignment vertical="center" wrapText="1"/>
    </xf>
    <xf numFmtId="0" fontId="20" fillId="18" borderId="10" xfId="36" applyFont="1" applyFill="1" applyBorder="1" applyAlignment="1">
      <alignment horizontal="center" vertical="center" wrapText="1"/>
    </xf>
    <xf numFmtId="0" fontId="20" fillId="18" borderId="11" xfId="36" applyFont="1" applyFill="1" applyBorder="1" applyAlignment="1">
      <alignment horizontal="center" vertical="center" wrapText="1"/>
    </xf>
    <xf numFmtId="0" fontId="20" fillId="18" borderId="14" xfId="36" applyFont="1" applyFill="1" applyBorder="1" applyAlignment="1">
      <alignment horizontal="center" vertical="center" wrapText="1"/>
    </xf>
    <xf numFmtId="0" fontId="20" fillId="18" borderId="15" xfId="36" applyFont="1" applyFill="1" applyBorder="1" applyAlignment="1">
      <alignment horizontal="center" vertical="center" wrapText="1"/>
    </xf>
    <xf numFmtId="0" fontId="25" fillId="0" borderId="16" xfId="36" applyFont="1" applyBorder="1" applyAlignment="1">
      <alignment horizontal="center" vertical="center"/>
    </xf>
    <xf numFmtId="0" fontId="25" fillId="0" borderId="16" xfId="36" applyFont="1" applyBorder="1" applyAlignment="1">
      <alignment horizontal="left" vertical="center" wrapText="1"/>
    </xf>
    <xf numFmtId="0" fontId="25" fillId="20" borderId="16" xfId="36" applyFont="1" applyFill="1" applyBorder="1" applyAlignment="1">
      <alignment horizontal="center" vertical="center"/>
    </xf>
    <xf numFmtId="0" fontId="23" fillId="0" borderId="14" xfId="36" applyFont="1" applyFill="1" applyBorder="1" applyAlignment="1">
      <alignment horizontal="center" vertical="center" wrapText="1"/>
    </xf>
    <xf numFmtId="0" fontId="23" fillId="0" borderId="15" xfId="36" applyFont="1" applyFill="1" applyBorder="1" applyAlignment="1">
      <alignment horizontal="center" vertical="center" wrapText="1"/>
    </xf>
    <xf numFmtId="0" fontId="25" fillId="21" borderId="10" xfId="36" applyFont="1" applyFill="1" applyBorder="1" applyAlignment="1">
      <alignment horizontal="center" vertical="center"/>
    </xf>
    <xf numFmtId="0" fontId="25" fillId="21" borderId="10" xfId="36" applyFont="1" applyFill="1" applyBorder="1" applyAlignment="1">
      <alignment horizontal="center" vertical="center" wrapText="1"/>
    </xf>
    <xf numFmtId="0" fontId="25" fillId="0" borderId="0" xfId="36" applyFont="1" applyAlignment="1">
      <alignment horizontal="center" vertical="center"/>
    </xf>
    <xf numFmtId="0" fontId="25" fillId="0" borderId="14" xfId="36" applyFont="1" applyBorder="1" applyAlignment="1">
      <alignment horizontal="center"/>
    </xf>
    <xf numFmtId="0" fontId="25" fillId="0" borderId="15" xfId="36" applyFont="1" applyBorder="1" applyAlignment="1">
      <alignment horizontal="center"/>
    </xf>
    <xf numFmtId="0" fontId="25" fillId="0" borderId="10" xfId="36" applyFont="1" applyFill="1" applyBorder="1" applyAlignment="1">
      <alignment horizontal="left" vertical="center" wrapText="1"/>
    </xf>
    <xf numFmtId="0" fontId="25" fillId="20" borderId="18" xfId="36" applyFont="1" applyFill="1" applyBorder="1" applyAlignment="1">
      <alignment horizontal="center" vertical="center"/>
    </xf>
    <xf numFmtId="0" fontId="25" fillId="0" borderId="17" xfId="36" applyFont="1" applyBorder="1" applyAlignment="1">
      <alignment horizontal="center" vertical="center"/>
    </xf>
    <xf numFmtId="0" fontId="25" fillId="0" borderId="17" xfId="36" applyFont="1" applyBorder="1" applyAlignment="1">
      <alignment horizontal="left" vertical="center" wrapText="1"/>
    </xf>
    <xf numFmtId="0" fontId="25" fillId="20" borderId="17" xfId="36" applyFont="1" applyFill="1" applyBorder="1" applyAlignment="1">
      <alignment horizontal="center" vertical="center"/>
    </xf>
    <xf numFmtId="0" fontId="25" fillId="20" borderId="19" xfId="36" applyFont="1" applyFill="1" applyBorder="1" applyAlignment="1">
      <alignment horizontal="center" vertical="center"/>
    </xf>
    <xf numFmtId="0" fontId="25" fillId="0" borderId="20" xfId="36" applyFont="1" applyBorder="1" applyAlignment="1">
      <alignment horizontal="left" vertical="center" wrapText="1"/>
    </xf>
    <xf numFmtId="0" fontId="20" fillId="18" borderId="21" xfId="36" applyFont="1" applyFill="1" applyBorder="1" applyAlignment="1">
      <alignment horizontal="center" vertical="center" wrapText="1"/>
    </xf>
    <xf numFmtId="0" fontId="25" fillId="21" borderId="10" xfId="36" applyFont="1" applyFill="1" applyBorder="1" applyAlignment="1">
      <alignment horizontal="left" vertical="center" wrapText="1"/>
    </xf>
    <xf numFmtId="0" fontId="25" fillId="0" borderId="16" xfId="36" applyFont="1" applyBorder="1" applyAlignment="1">
      <alignment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3" fillId="0" borderId="24" xfId="0" applyFont="1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20" fillId="18" borderId="14" xfId="0" applyFont="1" applyFill="1" applyBorder="1" applyAlignment="1">
      <alignment horizontal="center" vertical="top" wrapText="1"/>
    </xf>
    <xf numFmtId="0" fontId="20" fillId="18" borderId="23" xfId="0" applyFont="1" applyFill="1" applyBorder="1" applyAlignment="1">
      <alignment horizontal="center" vertical="top" wrapText="1"/>
    </xf>
    <xf numFmtId="0" fontId="0" fillId="0" borderId="14" xfId="0" applyBorder="1"/>
    <xf numFmtId="0" fontId="0" fillId="0" borderId="23" xfId="0" applyBorder="1"/>
    <xf numFmtId="0" fontId="20" fillId="18" borderId="14" xfId="0" applyFont="1" applyFill="1" applyBorder="1" applyAlignment="1">
      <alignment horizontal="center" vertical="center" wrapText="1"/>
    </xf>
    <xf numFmtId="0" fontId="20" fillId="18" borderId="23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23" xfId="0" applyFont="1" applyFill="1" applyBorder="1" applyAlignment="1">
      <alignment horizontal="center" vertical="center" wrapText="1"/>
    </xf>
    <xf numFmtId="0" fontId="20" fillId="18" borderId="26" xfId="0" applyFont="1" applyFill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26" fillId="0" borderId="0" xfId="0" applyFont="1" applyFill="1" applyBorder="1"/>
    <xf numFmtId="0" fontId="24" fillId="0" borderId="10" xfId="0" applyFont="1" applyFill="1" applyBorder="1" applyAlignment="1">
      <alignment vertical="center" wrapText="1"/>
    </xf>
    <xf numFmtId="0" fontId="19" fillId="0" borderId="10" xfId="0" applyFont="1" applyFill="1" applyBorder="1" applyAlignment="1">
      <alignment vertical="center" wrapText="1"/>
    </xf>
    <xf numFmtId="0" fontId="25" fillId="0" borderId="10" xfId="0" applyFont="1" applyFill="1" applyBorder="1" applyAlignment="1">
      <alignment horizontal="center" vertical="center"/>
    </xf>
    <xf numFmtId="0" fontId="25" fillId="22" borderId="10" xfId="0" applyFont="1" applyFill="1" applyBorder="1" applyAlignment="1">
      <alignment horizontal="center" vertical="center"/>
    </xf>
    <xf numFmtId="0" fontId="25" fillId="23" borderId="10" xfId="0" applyFont="1" applyFill="1" applyBorder="1" applyAlignment="1">
      <alignment horizontal="center" vertical="center"/>
    </xf>
    <xf numFmtId="0" fontId="25" fillId="23" borderId="11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 wrapText="1"/>
    </xf>
    <xf numFmtId="0" fontId="23" fillId="0" borderId="20" xfId="0" applyFont="1" applyFill="1" applyBorder="1" applyAlignment="1">
      <alignment horizontal="center" vertical="center" wrapText="1"/>
    </xf>
    <xf numFmtId="0" fontId="23" fillId="0" borderId="26" xfId="0" applyFont="1" applyFill="1" applyBorder="1" applyAlignment="1">
      <alignment horizontal="center" vertical="center" wrapText="1"/>
    </xf>
    <xf numFmtId="0" fontId="21" fillId="18" borderId="10" xfId="0" applyFont="1" applyFill="1" applyBorder="1" applyAlignment="1">
      <alignment vertical="center" wrapText="1"/>
    </xf>
    <xf numFmtId="0" fontId="19" fillId="18" borderId="10" xfId="0" applyFont="1" applyFill="1" applyBorder="1" applyAlignment="1">
      <alignment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20" fillId="18" borderId="11" xfId="0" applyFont="1" applyFill="1" applyBorder="1" applyAlignment="1">
      <alignment horizontal="center" vertical="center" wrapText="1"/>
    </xf>
    <xf numFmtId="0" fontId="20" fillId="18" borderId="21" xfId="0" applyFont="1" applyFill="1" applyBorder="1" applyAlignment="1">
      <alignment horizontal="center" vertical="center" wrapText="1"/>
    </xf>
    <xf numFmtId="0" fontId="28" fillId="18" borderId="10" xfId="0" applyFont="1" applyFill="1" applyBorder="1" applyAlignment="1">
      <alignment vertical="center" wrapText="1"/>
    </xf>
    <xf numFmtId="0" fontId="20" fillId="18" borderId="15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29" xfId="0" applyFont="1" applyBorder="1" applyAlignment="1">
      <alignment horizontal="center"/>
    </xf>
    <xf numFmtId="0" fontId="23" fillId="0" borderId="15" xfId="0" applyFont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29" fillId="0" borderId="10" xfId="0" applyFont="1" applyBorder="1" applyAlignment="1">
      <alignment horizontal="center" vertical="center"/>
    </xf>
    <xf numFmtId="0" fontId="29" fillId="23" borderId="11" xfId="0" applyFont="1" applyFill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6" xfId="0" applyFont="1" applyBorder="1" applyAlignment="1">
      <alignment horizontal="left" vertical="center" wrapText="1"/>
    </xf>
    <xf numFmtId="0" fontId="25" fillId="23" borderId="16" xfId="0" applyFont="1" applyFill="1" applyBorder="1" applyAlignment="1">
      <alignment horizontal="center" vertical="center"/>
    </xf>
    <xf numFmtId="0" fontId="25" fillId="23" borderId="18" xfId="0" applyFont="1" applyFill="1" applyBorder="1" applyAlignment="1">
      <alignment horizontal="center" vertical="center"/>
    </xf>
    <xf numFmtId="0" fontId="24" fillId="18" borderId="10" xfId="0" applyFont="1" applyFill="1" applyBorder="1" applyAlignment="1">
      <alignment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25" fillId="24" borderId="10" xfId="0" applyFont="1" applyFill="1" applyBorder="1" applyAlignment="1">
      <alignment horizontal="center" vertical="center"/>
    </xf>
    <xf numFmtId="0" fontId="29" fillId="24" borderId="10" xfId="0" applyFont="1" applyFill="1" applyBorder="1" applyAlignment="1">
      <alignment horizontal="left" vertical="center" wrapText="1"/>
    </xf>
    <xf numFmtId="0" fontId="29" fillId="24" borderId="10" xfId="0" applyFont="1" applyFill="1" applyBorder="1" applyAlignment="1">
      <alignment horizontal="center" vertical="center"/>
    </xf>
    <xf numFmtId="0" fontId="29" fillId="24" borderId="11" xfId="0" applyFont="1" applyFill="1" applyBorder="1" applyAlignment="1">
      <alignment horizontal="center" vertical="center"/>
    </xf>
    <xf numFmtId="0" fontId="20" fillId="24" borderId="14" xfId="0" applyFont="1" applyFill="1" applyBorder="1" applyAlignment="1">
      <alignment horizontal="center" vertical="center" wrapText="1"/>
    </xf>
    <xf numFmtId="0" fontId="20" fillId="24" borderId="15" xfId="0" applyFont="1" applyFill="1" applyBorder="1" applyAlignment="1">
      <alignment horizontal="center" vertical="center" wrapText="1"/>
    </xf>
    <xf numFmtId="0" fontId="20" fillId="24" borderId="23" xfId="0" applyFont="1" applyFill="1" applyBorder="1" applyAlignment="1">
      <alignment horizontal="center" vertical="center" wrapText="1"/>
    </xf>
    <xf numFmtId="0" fontId="20" fillId="24" borderId="21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5" fillId="25" borderId="10" xfId="0" applyFont="1" applyFill="1" applyBorder="1" applyAlignment="1">
      <alignment horizontal="left" vertical="center" wrapText="1"/>
    </xf>
    <xf numFmtId="0" fontId="25" fillId="25" borderId="10" xfId="0" applyFont="1" applyFill="1" applyBorder="1" applyAlignment="1">
      <alignment horizontal="center" vertical="center"/>
    </xf>
    <xf numFmtId="0" fontId="29" fillId="23" borderId="10" xfId="0" applyFont="1" applyFill="1" applyBorder="1" applyAlignment="1">
      <alignment horizontal="center" vertical="center"/>
    </xf>
    <xf numFmtId="0" fontId="21" fillId="26" borderId="10" xfId="0" applyFont="1" applyFill="1" applyBorder="1" applyAlignment="1">
      <alignment vertical="center" wrapText="1"/>
    </xf>
    <xf numFmtId="0" fontId="23" fillId="26" borderId="10" xfId="0" applyFont="1" applyFill="1" applyBorder="1" applyAlignment="1">
      <alignment horizontal="center" vertical="center" wrapText="1"/>
    </xf>
    <xf numFmtId="0" fontId="20" fillId="26" borderId="10" xfId="0" applyFont="1" applyFill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9" xfId="36" applyFont="1" applyBorder="1" applyAlignment="1">
      <alignment horizontal="center" vertical="center" wrapText="1"/>
    </xf>
    <xf numFmtId="0" fontId="19" fillId="0" borderId="30" xfId="36" applyFont="1" applyBorder="1" applyAlignment="1">
      <alignment horizontal="center" vertical="center" wrapText="1"/>
    </xf>
    <xf numFmtId="0" fontId="19" fillId="0" borderId="10" xfId="36" applyFont="1" applyBorder="1" applyAlignment="1">
      <alignment horizontal="center" vertical="center" textRotation="90" wrapText="1"/>
    </xf>
    <xf numFmtId="0" fontId="19" fillId="0" borderId="16" xfId="36" applyFont="1" applyBorder="1" applyAlignment="1">
      <alignment horizontal="center" vertical="center" wrapText="1"/>
    </xf>
    <xf numFmtId="0" fontId="19" fillId="0" borderId="10" xfId="36" applyFont="1" applyBorder="1" applyAlignment="1">
      <alignment horizontal="center" vertical="center" wrapText="1"/>
    </xf>
    <xf numFmtId="0" fontId="19" fillId="0" borderId="17" xfId="36" applyFont="1" applyBorder="1" applyAlignment="1">
      <alignment horizontal="center" vertical="center" wrapText="1"/>
    </xf>
    <xf numFmtId="0" fontId="19" fillId="0" borderId="11" xfId="36" applyFont="1" applyBorder="1" applyAlignment="1">
      <alignment horizontal="center" vertical="center" wrapText="1"/>
    </xf>
    <xf numFmtId="0" fontId="20" fillId="0" borderId="10" xfId="36" applyFont="1" applyBorder="1" applyAlignment="1">
      <alignment horizontal="center" vertical="center" wrapText="1"/>
    </xf>
    <xf numFmtId="0" fontId="20" fillId="0" borderId="10" xfId="36" applyFont="1" applyBorder="1" applyAlignment="1">
      <alignment horizontal="center" vertical="center" textRotation="90" wrapText="1"/>
    </xf>
    <xf numFmtId="0" fontId="19" fillId="0" borderId="31" xfId="36" applyFont="1" applyBorder="1" applyAlignment="1">
      <alignment horizontal="center" vertical="center" wrapText="1"/>
    </xf>
    <xf numFmtId="0" fontId="19" fillId="0" borderId="0" xfId="36" applyFont="1" applyBorder="1" applyAlignment="1">
      <alignment horizontal="center" vertical="center" wrapText="1"/>
    </xf>
  </cellXfs>
  <cellStyles count="43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Лист1" xfId="36"/>
    <cellStyle name="Плохой" xfId="37" builtinId="27" customBuiltin="1"/>
    <cellStyle name="Пояснение" xfId="38" builtinId="53" customBuiltin="1"/>
    <cellStyle name="Примечание" xfId="39" builtinId="10" customBuiltin="1"/>
    <cellStyle name="Связанная ячейка" xfId="40" builtinId="24" customBuiltin="1"/>
    <cellStyle name="Текст предупреждения" xfId="41" builtinId="11" customBuiltin="1"/>
    <cellStyle name="Хороший" xfId="42" builtinId="26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101"/>
  <sheetViews>
    <sheetView tabSelected="1" workbookViewId="0">
      <selection activeCell="N13" sqref="N13"/>
    </sheetView>
  </sheetViews>
  <sheetFormatPr defaultRowHeight="12.75"/>
  <cols>
    <col min="2" max="2" width="27.5703125" bestFit="1" customWidth="1"/>
  </cols>
  <sheetData>
    <row r="1" spans="1:35" ht="12.75" customHeight="1">
      <c r="A1" s="136" t="s">
        <v>0</v>
      </c>
      <c r="B1" s="136" t="s">
        <v>1</v>
      </c>
      <c r="C1" s="136" t="s">
        <v>2</v>
      </c>
      <c r="D1" s="136"/>
      <c r="E1" s="136"/>
      <c r="F1" s="139" t="s">
        <v>3</v>
      </c>
      <c r="G1" s="136" t="s">
        <v>4</v>
      </c>
      <c r="H1" s="136"/>
      <c r="I1" s="136"/>
      <c r="J1" s="136"/>
      <c r="K1" s="141" t="s">
        <v>5</v>
      </c>
      <c r="L1" s="142"/>
      <c r="M1" s="142"/>
      <c r="N1" s="142"/>
      <c r="O1" s="142"/>
      <c r="P1" s="142"/>
      <c r="Q1" s="142"/>
      <c r="R1" s="14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>
      <c r="A2" s="136"/>
      <c r="B2" s="136"/>
      <c r="C2" s="136"/>
      <c r="D2" s="136"/>
      <c r="E2" s="136"/>
      <c r="F2" s="139"/>
      <c r="G2" s="136"/>
      <c r="H2" s="136"/>
      <c r="I2" s="136"/>
      <c r="J2" s="136"/>
      <c r="K2" s="132"/>
      <c r="L2" s="133"/>
      <c r="M2" s="133"/>
      <c r="N2" s="133"/>
      <c r="O2" s="133"/>
      <c r="P2" s="133"/>
      <c r="Q2" s="133"/>
      <c r="R2" s="133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3.5" thickBot="1">
      <c r="A3" s="136"/>
      <c r="B3" s="136"/>
      <c r="C3" s="134" t="s">
        <v>6</v>
      </c>
      <c r="D3" s="140" t="s">
        <v>7</v>
      </c>
      <c r="E3" s="140" t="s">
        <v>8</v>
      </c>
      <c r="F3" s="139"/>
      <c r="G3" s="136" t="s">
        <v>9</v>
      </c>
      <c r="H3" s="136" t="s">
        <v>10</v>
      </c>
      <c r="I3" s="136"/>
      <c r="J3" s="136"/>
      <c r="K3" s="135" t="s">
        <v>11</v>
      </c>
      <c r="L3" s="135"/>
      <c r="M3" s="135" t="s">
        <v>12</v>
      </c>
      <c r="N3" s="135"/>
      <c r="O3" s="135" t="s">
        <v>13</v>
      </c>
      <c r="P3" s="135"/>
      <c r="Q3" s="131" t="s">
        <v>132</v>
      </c>
      <c r="R3" s="131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>
      <c r="A4" s="136"/>
      <c r="B4" s="136"/>
      <c r="C4" s="134"/>
      <c r="D4" s="140"/>
      <c r="E4" s="140"/>
      <c r="F4" s="139"/>
      <c r="G4" s="136"/>
      <c r="H4" s="1"/>
      <c r="I4" s="1"/>
      <c r="J4" s="3"/>
      <c r="K4" s="4">
        <v>19</v>
      </c>
      <c r="L4" s="5" t="s">
        <v>130</v>
      </c>
      <c r="M4" s="4">
        <v>17</v>
      </c>
      <c r="N4" s="5">
        <v>10</v>
      </c>
      <c r="O4" s="4">
        <v>18</v>
      </c>
      <c r="P4" s="5">
        <v>9</v>
      </c>
      <c r="Q4" s="64">
        <v>11</v>
      </c>
      <c r="R4" s="65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>
      <c r="A5" s="136"/>
      <c r="B5" s="136"/>
      <c r="C5" s="134"/>
      <c r="D5" s="140"/>
      <c r="E5" s="140"/>
      <c r="F5" s="139"/>
      <c r="G5" s="136"/>
      <c r="H5" s="135" t="s">
        <v>14</v>
      </c>
      <c r="I5" s="136" t="s">
        <v>15</v>
      </c>
      <c r="J5" s="138" t="s">
        <v>16</v>
      </c>
      <c r="K5" s="6" t="s">
        <v>17</v>
      </c>
      <c r="L5" s="7" t="s">
        <v>17</v>
      </c>
      <c r="M5" s="6" t="s">
        <v>17</v>
      </c>
      <c r="N5" s="7" t="s">
        <v>17</v>
      </c>
      <c r="O5" s="6" t="s">
        <v>17</v>
      </c>
      <c r="P5" s="7" t="s">
        <v>17</v>
      </c>
      <c r="Q5" s="66" t="s">
        <v>17</v>
      </c>
      <c r="R5" s="67" t="s">
        <v>17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>
      <c r="A6" s="136"/>
      <c r="B6" s="136"/>
      <c r="C6" s="134"/>
      <c r="D6" s="140"/>
      <c r="E6" s="140"/>
      <c r="F6" s="139"/>
      <c r="G6" s="136"/>
      <c r="H6" s="137"/>
      <c r="I6" s="136"/>
      <c r="J6" s="138"/>
      <c r="K6" s="8" t="s">
        <v>18</v>
      </c>
      <c r="L6" s="9" t="s">
        <v>19</v>
      </c>
      <c r="M6" s="6" t="s">
        <v>20</v>
      </c>
      <c r="N6" s="7" t="s">
        <v>21</v>
      </c>
      <c r="O6" s="6" t="s">
        <v>22</v>
      </c>
      <c r="P6" s="9" t="s">
        <v>23</v>
      </c>
      <c r="Q6" s="66" t="s">
        <v>133</v>
      </c>
      <c r="R6" s="68" t="s">
        <v>134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>
      <c r="A7" s="10">
        <v>1</v>
      </c>
      <c r="B7" s="11">
        <v>2</v>
      </c>
      <c r="C7" s="12">
        <v>3</v>
      </c>
      <c r="D7" s="12">
        <v>4</v>
      </c>
      <c r="E7" s="12">
        <v>5</v>
      </c>
      <c r="F7" s="12">
        <v>6</v>
      </c>
      <c r="G7" s="12">
        <v>7</v>
      </c>
      <c r="H7" s="12">
        <v>8</v>
      </c>
      <c r="I7" s="12">
        <v>9</v>
      </c>
      <c r="J7" s="13">
        <v>10</v>
      </c>
      <c r="K7" s="14">
        <v>11</v>
      </c>
      <c r="L7" s="15">
        <v>12</v>
      </c>
      <c r="M7" s="14">
        <v>13</v>
      </c>
      <c r="N7" s="15">
        <v>14</v>
      </c>
      <c r="O7" s="14">
        <v>15</v>
      </c>
      <c r="P7" s="15">
        <v>16</v>
      </c>
      <c r="Q7" s="69">
        <v>17</v>
      </c>
      <c r="R7" s="70">
        <v>18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21">
      <c r="A8" s="16" t="s">
        <v>24</v>
      </c>
      <c r="B8" s="17" t="s">
        <v>131</v>
      </c>
      <c r="C8" s="18" t="s">
        <v>25</v>
      </c>
      <c r="D8" s="18" t="s">
        <v>26</v>
      </c>
      <c r="E8" s="18"/>
      <c r="F8" s="18">
        <v>28</v>
      </c>
      <c r="G8" s="18">
        <v>1448</v>
      </c>
      <c r="H8" s="18">
        <v>836</v>
      </c>
      <c r="I8" s="18">
        <v>612</v>
      </c>
      <c r="J8" s="19"/>
      <c r="K8" s="20">
        <v>568</v>
      </c>
      <c r="L8" s="21">
        <v>614</v>
      </c>
      <c r="M8" s="20">
        <v>266</v>
      </c>
      <c r="N8" s="21">
        <v>0</v>
      </c>
      <c r="O8" s="20">
        <v>0</v>
      </c>
      <c r="P8" s="21">
        <v>0</v>
      </c>
      <c r="Q8" s="71">
        <f>SUM(Q9:Q25)</f>
        <v>0</v>
      </c>
      <c r="R8" s="72">
        <f>SUM(R9:R25)</f>
        <v>0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>
      <c r="A9" s="63" t="s">
        <v>27</v>
      </c>
      <c r="B9" s="23" t="s">
        <v>28</v>
      </c>
      <c r="C9" s="24">
        <v>3</v>
      </c>
      <c r="D9" s="24"/>
      <c r="E9" s="24"/>
      <c r="F9" s="24">
        <v>3</v>
      </c>
      <c r="G9" s="25">
        <v>112</v>
      </c>
      <c r="H9" s="26"/>
      <c r="I9" s="26">
        <v>112</v>
      </c>
      <c r="J9" s="27"/>
      <c r="K9" s="28">
        <v>38</v>
      </c>
      <c r="L9" s="29">
        <v>38</v>
      </c>
      <c r="M9" s="28">
        <v>36</v>
      </c>
      <c r="N9" s="29"/>
      <c r="O9" s="30"/>
      <c r="P9" s="31"/>
      <c r="Q9" s="73"/>
      <c r="R9" s="74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>
      <c r="A10" s="63" t="s">
        <v>27</v>
      </c>
      <c r="B10" s="23" t="s">
        <v>29</v>
      </c>
      <c r="C10" s="24"/>
      <c r="D10" s="24">
        <v>2</v>
      </c>
      <c r="E10" s="24"/>
      <c r="F10" s="24"/>
      <c r="G10" s="25">
        <v>58</v>
      </c>
      <c r="H10" s="26"/>
      <c r="I10" s="26">
        <v>58</v>
      </c>
      <c r="J10" s="27"/>
      <c r="K10" s="28">
        <v>38</v>
      </c>
      <c r="L10" s="29">
        <v>20</v>
      </c>
      <c r="M10" s="28"/>
      <c r="N10" s="29"/>
      <c r="O10" s="30"/>
      <c r="P10" s="31"/>
      <c r="Q10" s="73"/>
      <c r="R10" s="74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>
      <c r="A11" s="63" t="s">
        <v>30</v>
      </c>
      <c r="B11" s="23" t="s">
        <v>31</v>
      </c>
      <c r="C11" s="24"/>
      <c r="D11" s="24">
        <v>2</v>
      </c>
      <c r="E11" s="33"/>
      <c r="F11" s="24"/>
      <c r="G11" s="25">
        <v>58</v>
      </c>
      <c r="H11" s="26">
        <v>58</v>
      </c>
      <c r="I11" s="26"/>
      <c r="J11" s="27"/>
      <c r="K11" s="28">
        <v>38</v>
      </c>
      <c r="L11" s="29">
        <v>20</v>
      </c>
      <c r="M11" s="28"/>
      <c r="N11" s="29"/>
      <c r="O11" s="30"/>
      <c r="P11" s="31"/>
      <c r="Q11" s="73"/>
      <c r="R11" s="74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63" t="s">
        <v>30</v>
      </c>
      <c r="B12" s="23" t="s">
        <v>32</v>
      </c>
      <c r="C12" s="24">
        <v>3</v>
      </c>
      <c r="D12" s="24"/>
      <c r="E12" s="24"/>
      <c r="F12" s="24">
        <v>3</v>
      </c>
      <c r="G12" s="25">
        <v>112</v>
      </c>
      <c r="H12" s="26">
        <v>112</v>
      </c>
      <c r="I12" s="26"/>
      <c r="J12" s="27"/>
      <c r="K12" s="28">
        <v>38</v>
      </c>
      <c r="L12" s="29">
        <v>38</v>
      </c>
      <c r="M12" s="28">
        <v>36</v>
      </c>
      <c r="N12" s="29"/>
      <c r="O12" s="30"/>
      <c r="P12" s="31"/>
      <c r="Q12" s="73"/>
      <c r="R12" s="74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>
      <c r="A13" s="34" t="s">
        <v>33</v>
      </c>
      <c r="B13" s="23" t="s">
        <v>34</v>
      </c>
      <c r="C13" s="24"/>
      <c r="D13" s="24">
        <v>2</v>
      </c>
      <c r="E13" s="24"/>
      <c r="F13" s="24">
        <v>2</v>
      </c>
      <c r="G13" s="25">
        <v>164</v>
      </c>
      <c r="H13" s="26"/>
      <c r="I13" s="26">
        <v>164</v>
      </c>
      <c r="J13" s="27"/>
      <c r="K13" s="28">
        <v>80</v>
      </c>
      <c r="L13" s="29">
        <v>84</v>
      </c>
      <c r="M13" s="28"/>
      <c r="N13" s="29"/>
      <c r="O13" s="30"/>
      <c r="P13" s="31"/>
      <c r="Q13" s="73"/>
      <c r="R13" s="74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>
      <c r="A14" s="34" t="s">
        <v>35</v>
      </c>
      <c r="B14" s="23" t="s">
        <v>36</v>
      </c>
      <c r="C14" s="24"/>
      <c r="D14" s="24">
        <v>1</v>
      </c>
      <c r="E14" s="24"/>
      <c r="F14" s="24">
        <v>1</v>
      </c>
      <c r="G14" s="25">
        <v>38</v>
      </c>
      <c r="H14" s="26">
        <v>38</v>
      </c>
      <c r="I14" s="26"/>
      <c r="J14" s="27"/>
      <c r="K14" s="28">
        <v>38</v>
      </c>
      <c r="L14" s="29"/>
      <c r="M14" s="28"/>
      <c r="N14" s="29"/>
      <c r="O14" s="30"/>
      <c r="P14" s="31"/>
      <c r="Q14" s="73"/>
      <c r="R14" s="74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34" t="s">
        <v>37</v>
      </c>
      <c r="B15" s="23" t="s">
        <v>38</v>
      </c>
      <c r="C15" s="24">
        <v>3</v>
      </c>
      <c r="D15" s="33"/>
      <c r="E15" s="24"/>
      <c r="F15" s="24">
        <v>2</v>
      </c>
      <c r="G15" s="25">
        <v>88</v>
      </c>
      <c r="H15" s="26">
        <v>88</v>
      </c>
      <c r="I15" s="26"/>
      <c r="J15" s="27"/>
      <c r="K15" s="28"/>
      <c r="L15" s="29">
        <v>38</v>
      </c>
      <c r="M15" s="28">
        <v>50</v>
      </c>
      <c r="N15" s="29"/>
      <c r="O15" s="30"/>
      <c r="P15" s="31"/>
      <c r="Q15" s="73"/>
      <c r="R15" s="74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34" t="s">
        <v>39</v>
      </c>
      <c r="B16" s="23" t="s">
        <v>40</v>
      </c>
      <c r="C16" s="24"/>
      <c r="D16" s="24">
        <v>2</v>
      </c>
      <c r="E16" s="24"/>
      <c r="F16" s="24">
        <v>1</v>
      </c>
      <c r="G16" s="25">
        <v>38</v>
      </c>
      <c r="H16" s="26">
        <v>38</v>
      </c>
      <c r="I16" s="26"/>
      <c r="J16" s="27"/>
      <c r="K16" s="28"/>
      <c r="L16" s="29">
        <v>38</v>
      </c>
      <c r="M16" s="28"/>
      <c r="N16" s="29"/>
      <c r="O16" s="30"/>
      <c r="P16" s="31"/>
      <c r="Q16" s="73"/>
      <c r="R16" s="74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34" t="s">
        <v>41</v>
      </c>
      <c r="B17" s="23" t="s">
        <v>42</v>
      </c>
      <c r="C17" s="24">
        <v>3</v>
      </c>
      <c r="D17" s="24"/>
      <c r="E17" s="24"/>
      <c r="F17" s="24">
        <v>3</v>
      </c>
      <c r="G17" s="25">
        <v>152</v>
      </c>
      <c r="H17" s="26">
        <v>148</v>
      </c>
      <c r="I17" s="26">
        <v>4</v>
      </c>
      <c r="J17" s="27"/>
      <c r="K17" s="28">
        <v>38</v>
      </c>
      <c r="L17" s="29">
        <v>38</v>
      </c>
      <c r="M17" s="28">
        <v>76</v>
      </c>
      <c r="N17" s="29"/>
      <c r="O17" s="30"/>
      <c r="P17" s="31"/>
      <c r="Q17" s="73"/>
      <c r="R17" s="74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34" t="s">
        <v>43</v>
      </c>
      <c r="B18" s="23" t="s">
        <v>44</v>
      </c>
      <c r="C18" s="24"/>
      <c r="D18" s="24">
        <v>2</v>
      </c>
      <c r="E18" s="24"/>
      <c r="F18" s="24">
        <v>2</v>
      </c>
      <c r="G18" s="25">
        <v>76</v>
      </c>
      <c r="H18" s="26">
        <v>46</v>
      </c>
      <c r="I18" s="26">
        <v>30</v>
      </c>
      <c r="J18" s="27"/>
      <c r="K18" s="28">
        <v>38</v>
      </c>
      <c r="L18" s="29">
        <v>38</v>
      </c>
      <c r="M18" s="28"/>
      <c r="N18" s="29"/>
      <c r="O18" s="30"/>
      <c r="P18" s="31"/>
      <c r="Q18" s="73"/>
      <c r="R18" s="74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34" t="s">
        <v>45</v>
      </c>
      <c r="B19" s="23" t="s">
        <v>46</v>
      </c>
      <c r="C19" s="24">
        <v>3</v>
      </c>
      <c r="D19" s="24"/>
      <c r="E19" s="24"/>
      <c r="F19" s="24">
        <v>3</v>
      </c>
      <c r="G19" s="25">
        <v>144</v>
      </c>
      <c r="H19" s="26">
        <v>114</v>
      </c>
      <c r="I19" s="26">
        <v>30</v>
      </c>
      <c r="J19" s="27"/>
      <c r="K19" s="28">
        <v>38</v>
      </c>
      <c r="L19" s="35">
        <v>38</v>
      </c>
      <c r="M19" s="28">
        <v>68</v>
      </c>
      <c r="N19" s="29"/>
      <c r="O19" s="30"/>
      <c r="P19" s="31"/>
      <c r="Q19" s="73"/>
      <c r="R19" s="74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34" t="s">
        <v>47</v>
      </c>
      <c r="B20" s="23" t="s">
        <v>48</v>
      </c>
      <c r="C20" s="24"/>
      <c r="D20" s="24">
        <v>2</v>
      </c>
      <c r="E20" s="24"/>
      <c r="F20" s="24">
        <v>2</v>
      </c>
      <c r="G20" s="25">
        <v>80</v>
      </c>
      <c r="H20" s="26">
        <v>54</v>
      </c>
      <c r="I20" s="26">
        <v>26</v>
      </c>
      <c r="J20" s="27"/>
      <c r="K20" s="28">
        <v>40</v>
      </c>
      <c r="L20" s="29">
        <v>40</v>
      </c>
      <c r="M20" s="28"/>
      <c r="N20" s="29"/>
      <c r="O20" s="30"/>
      <c r="P20" s="31"/>
      <c r="Q20" s="73"/>
      <c r="R20" s="74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34" t="s">
        <v>49</v>
      </c>
      <c r="B21" s="36" t="s">
        <v>50</v>
      </c>
      <c r="C21" s="24"/>
      <c r="D21" s="24">
        <v>2</v>
      </c>
      <c r="E21" s="24"/>
      <c r="F21" s="24">
        <v>1</v>
      </c>
      <c r="G21" s="25">
        <v>38</v>
      </c>
      <c r="H21" s="26">
        <v>38</v>
      </c>
      <c r="I21" s="26"/>
      <c r="J21" s="27"/>
      <c r="K21" s="28"/>
      <c r="L21" s="29">
        <v>38</v>
      </c>
      <c r="M21" s="28"/>
      <c r="N21" s="29"/>
      <c r="O21" s="30"/>
      <c r="P21" s="31"/>
      <c r="Q21" s="73"/>
      <c r="R21" s="74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34" t="s">
        <v>51</v>
      </c>
      <c r="B22" s="23" t="s">
        <v>52</v>
      </c>
      <c r="C22" s="34"/>
      <c r="D22" s="34">
        <v>1</v>
      </c>
      <c r="E22" s="24"/>
      <c r="F22" s="24">
        <v>1</v>
      </c>
      <c r="G22" s="25">
        <v>38</v>
      </c>
      <c r="H22" s="37">
        <v>38</v>
      </c>
      <c r="I22" s="26"/>
      <c r="J22" s="27"/>
      <c r="K22" s="28">
        <v>38</v>
      </c>
      <c r="L22" s="29"/>
      <c r="M22" s="28"/>
      <c r="N22" s="29"/>
      <c r="O22" s="30"/>
      <c r="P22" s="31"/>
      <c r="Q22" s="73"/>
      <c r="R22" s="74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25.5">
      <c r="A23" s="34" t="s">
        <v>53</v>
      </c>
      <c r="B23" s="23" t="s">
        <v>54</v>
      </c>
      <c r="C23" s="24"/>
      <c r="D23" s="24">
        <v>2</v>
      </c>
      <c r="E23" s="24"/>
      <c r="F23" s="24">
        <v>2</v>
      </c>
      <c r="G23" s="25">
        <v>64</v>
      </c>
      <c r="H23" s="26">
        <v>64</v>
      </c>
      <c r="I23" s="26"/>
      <c r="J23" s="27"/>
      <c r="K23" s="28">
        <v>32</v>
      </c>
      <c r="L23" s="29">
        <v>32</v>
      </c>
      <c r="M23" s="28"/>
      <c r="N23" s="29"/>
      <c r="O23" s="30"/>
      <c r="P23" s="31"/>
      <c r="Q23" s="73"/>
      <c r="R23" s="74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34"/>
      <c r="B24" s="23" t="s">
        <v>55</v>
      </c>
      <c r="C24" s="24"/>
      <c r="D24" s="24"/>
      <c r="E24" s="24"/>
      <c r="F24" s="24"/>
      <c r="G24" s="25">
        <v>36</v>
      </c>
      <c r="H24" s="26"/>
      <c r="I24" s="26">
        <v>36</v>
      </c>
      <c r="J24" s="27"/>
      <c r="K24" s="28"/>
      <c r="L24" s="29">
        <v>36</v>
      </c>
      <c r="M24" s="28"/>
      <c r="N24" s="29"/>
      <c r="O24" s="30"/>
      <c r="P24" s="31"/>
      <c r="Q24" s="73"/>
      <c r="R24" s="7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34" t="s">
        <v>56</v>
      </c>
      <c r="B25" s="23" t="s">
        <v>57</v>
      </c>
      <c r="C25" s="24"/>
      <c r="D25" s="34">
        <v>2</v>
      </c>
      <c r="E25" s="24"/>
      <c r="F25" s="24">
        <v>2</v>
      </c>
      <c r="G25" s="25">
        <v>152</v>
      </c>
      <c r="H25" s="26"/>
      <c r="I25" s="26">
        <v>152</v>
      </c>
      <c r="J25" s="27"/>
      <c r="K25" s="28">
        <v>74</v>
      </c>
      <c r="L25" s="29">
        <v>78</v>
      </c>
      <c r="M25" s="28"/>
      <c r="N25" s="29"/>
      <c r="O25" s="30"/>
      <c r="P25" s="31"/>
      <c r="Q25" s="73"/>
      <c r="R25" s="74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38" t="s">
        <v>58</v>
      </c>
      <c r="B26" s="39" t="s">
        <v>59</v>
      </c>
      <c r="C26" s="40" t="s">
        <v>60</v>
      </c>
      <c r="D26" s="40" t="s">
        <v>129</v>
      </c>
      <c r="E26" s="40"/>
      <c r="F26" s="40">
        <v>6</v>
      </c>
      <c r="G26" s="40">
        <v>432</v>
      </c>
      <c r="H26" s="40">
        <v>0</v>
      </c>
      <c r="I26" s="40">
        <v>432</v>
      </c>
      <c r="J26" s="41"/>
      <c r="K26" s="42">
        <v>0</v>
      </c>
      <c r="L26" s="43">
        <v>0</v>
      </c>
      <c r="M26" s="42">
        <v>102</v>
      </c>
      <c r="N26" s="43">
        <v>106</v>
      </c>
      <c r="O26" s="42">
        <v>144</v>
      </c>
      <c r="P26" s="43">
        <v>36</v>
      </c>
      <c r="Q26" s="75">
        <f>SUM(Q27:Q29)</f>
        <v>44</v>
      </c>
      <c r="R26" s="76">
        <f>SUM(R27:R29)</f>
        <v>0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25.5">
      <c r="A27" s="24" t="s">
        <v>61</v>
      </c>
      <c r="B27" s="23" t="s">
        <v>62</v>
      </c>
      <c r="C27" s="24"/>
      <c r="D27" s="24">
        <v>5</v>
      </c>
      <c r="E27" s="24"/>
      <c r="F27" s="24">
        <v>2</v>
      </c>
      <c r="G27" s="25">
        <v>92</v>
      </c>
      <c r="H27" s="26"/>
      <c r="I27" s="26">
        <v>92</v>
      </c>
      <c r="J27" s="27"/>
      <c r="K27" s="14"/>
      <c r="L27" s="15"/>
      <c r="M27" s="14"/>
      <c r="N27" s="15">
        <v>20</v>
      </c>
      <c r="O27" s="14">
        <v>72</v>
      </c>
      <c r="P27" s="15"/>
      <c r="Q27" s="77"/>
      <c r="R27" s="78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25.5">
      <c r="A28" s="24" t="s">
        <v>63</v>
      </c>
      <c r="B28" s="23" t="s">
        <v>64</v>
      </c>
      <c r="C28" s="24"/>
      <c r="D28" s="24">
        <v>4</v>
      </c>
      <c r="E28" s="24"/>
      <c r="F28" s="24">
        <v>2</v>
      </c>
      <c r="G28" s="25">
        <v>80</v>
      </c>
      <c r="H28" s="26"/>
      <c r="I28" s="26">
        <v>80</v>
      </c>
      <c r="J28" s="27"/>
      <c r="K28" s="14"/>
      <c r="L28" s="15"/>
      <c r="M28" s="14">
        <v>34</v>
      </c>
      <c r="N28" s="15">
        <v>46</v>
      </c>
      <c r="O28" s="14"/>
      <c r="P28" s="15"/>
      <c r="Q28" s="77"/>
      <c r="R28" s="78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44" t="s">
        <v>65</v>
      </c>
      <c r="B29" s="45" t="s">
        <v>57</v>
      </c>
      <c r="C29" s="44" t="s">
        <v>66</v>
      </c>
      <c r="D29" s="22"/>
      <c r="E29" s="44"/>
      <c r="F29" s="44">
        <v>2</v>
      </c>
      <c r="G29" s="25">
        <v>260</v>
      </c>
      <c r="H29" s="46"/>
      <c r="I29" s="26">
        <v>260</v>
      </c>
      <c r="J29" s="27"/>
      <c r="K29" s="14"/>
      <c r="L29" s="15"/>
      <c r="M29" s="47">
        <v>68</v>
      </c>
      <c r="N29" s="48">
        <v>40</v>
      </c>
      <c r="O29" s="47">
        <v>72</v>
      </c>
      <c r="P29" s="48">
        <v>36</v>
      </c>
      <c r="Q29" s="79">
        <v>44</v>
      </c>
      <c r="R29" s="80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21">
      <c r="A30" s="38" t="s">
        <v>67</v>
      </c>
      <c r="B30" s="39" t="s">
        <v>68</v>
      </c>
      <c r="C30" s="40"/>
      <c r="D30" s="40" t="s">
        <v>69</v>
      </c>
      <c r="E30" s="40"/>
      <c r="F30" s="40">
        <v>5</v>
      </c>
      <c r="G30" s="40">
        <v>180</v>
      </c>
      <c r="H30" s="40">
        <v>180</v>
      </c>
      <c r="I30" s="40">
        <v>0</v>
      </c>
      <c r="J30" s="41"/>
      <c r="K30" s="42">
        <v>114</v>
      </c>
      <c r="L30" s="43">
        <v>36</v>
      </c>
      <c r="M30" s="42">
        <v>30</v>
      </c>
      <c r="N30" s="43">
        <v>0</v>
      </c>
      <c r="O30" s="42">
        <v>0</v>
      </c>
      <c r="P30" s="43">
        <v>0</v>
      </c>
      <c r="Q30" s="75">
        <f>SUM(Q31:Q35)</f>
        <v>0</v>
      </c>
      <c r="R30" s="76">
        <f>SUM(R31:R35)</f>
        <v>0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24" t="s">
        <v>70</v>
      </c>
      <c r="B31" s="23" t="s">
        <v>71</v>
      </c>
      <c r="C31" s="24"/>
      <c r="D31" s="49">
        <v>1</v>
      </c>
      <c r="E31" s="49"/>
      <c r="F31" s="49">
        <v>1</v>
      </c>
      <c r="G31" s="25">
        <v>38</v>
      </c>
      <c r="H31" s="26">
        <v>38</v>
      </c>
      <c r="I31" s="26"/>
      <c r="J31" s="27"/>
      <c r="K31" s="14">
        <v>38</v>
      </c>
      <c r="L31" s="15"/>
      <c r="M31" s="14"/>
      <c r="N31" s="15"/>
      <c r="O31" s="14"/>
      <c r="P31" s="15"/>
      <c r="Q31" s="77"/>
      <c r="R31" s="78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24" t="s">
        <v>72</v>
      </c>
      <c r="B32" s="23" t="s">
        <v>73</v>
      </c>
      <c r="C32" s="24"/>
      <c r="D32" s="49">
        <v>3</v>
      </c>
      <c r="E32" s="49"/>
      <c r="F32" s="49">
        <v>1</v>
      </c>
      <c r="G32" s="25">
        <v>30</v>
      </c>
      <c r="H32" s="26">
        <v>30</v>
      </c>
      <c r="I32" s="26"/>
      <c r="J32" s="27"/>
      <c r="K32" s="14"/>
      <c r="L32" s="15"/>
      <c r="M32" s="14">
        <v>30</v>
      </c>
      <c r="N32" s="15"/>
      <c r="O32" s="14"/>
      <c r="P32" s="15"/>
      <c r="Q32" s="77"/>
      <c r="R32" s="78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25.5">
      <c r="A33" s="24" t="s">
        <v>74</v>
      </c>
      <c r="B33" s="23" t="s">
        <v>75</v>
      </c>
      <c r="C33" s="24"/>
      <c r="D33" s="50">
        <v>2</v>
      </c>
      <c r="E33" s="49"/>
      <c r="F33" s="49">
        <v>1</v>
      </c>
      <c r="G33" s="25">
        <v>36</v>
      </c>
      <c r="H33" s="26">
        <v>36</v>
      </c>
      <c r="I33" s="26"/>
      <c r="J33" s="27"/>
      <c r="K33" s="14"/>
      <c r="L33" s="15">
        <v>36</v>
      </c>
      <c r="M33" s="14"/>
      <c r="N33" s="15"/>
      <c r="O33" s="14"/>
      <c r="P33" s="15"/>
      <c r="Q33" s="77"/>
      <c r="R33" s="78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24" t="s">
        <v>76</v>
      </c>
      <c r="B34" s="23" t="s">
        <v>77</v>
      </c>
      <c r="C34" s="51"/>
      <c r="D34" s="50">
        <v>1</v>
      </c>
      <c r="E34" s="49"/>
      <c r="F34" s="49">
        <v>1</v>
      </c>
      <c r="G34" s="25">
        <v>38</v>
      </c>
      <c r="H34" s="26">
        <v>38</v>
      </c>
      <c r="I34" s="26"/>
      <c r="J34" s="27"/>
      <c r="K34" s="14">
        <v>38</v>
      </c>
      <c r="L34" s="15"/>
      <c r="M34" s="14"/>
      <c r="N34" s="15"/>
      <c r="O34" s="14"/>
      <c r="P34" s="15"/>
      <c r="Q34" s="77"/>
      <c r="R34" s="78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24" t="s">
        <v>78</v>
      </c>
      <c r="B35" s="23" t="s">
        <v>79</v>
      </c>
      <c r="C35" s="34"/>
      <c r="D35" s="50">
        <v>1</v>
      </c>
      <c r="E35" s="49"/>
      <c r="F35" s="49">
        <v>1</v>
      </c>
      <c r="G35" s="25">
        <v>38</v>
      </c>
      <c r="H35" s="26">
        <v>38</v>
      </c>
      <c r="I35" s="26"/>
      <c r="J35" s="27"/>
      <c r="K35" s="14">
        <v>38</v>
      </c>
      <c r="L35" s="48"/>
      <c r="M35" s="52"/>
      <c r="N35" s="53"/>
      <c r="O35" s="14"/>
      <c r="P35" s="15"/>
      <c r="Q35" s="77"/>
      <c r="R35" s="78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21">
      <c r="A36" s="38" t="s">
        <v>80</v>
      </c>
      <c r="B36" s="39" t="s">
        <v>81</v>
      </c>
      <c r="C36" s="40" t="s">
        <v>82</v>
      </c>
      <c r="D36" s="40" t="s">
        <v>83</v>
      </c>
      <c r="E36" s="40"/>
      <c r="F36" s="40">
        <v>11</v>
      </c>
      <c r="G36" s="40">
        <v>642</v>
      </c>
      <c r="H36" s="40">
        <v>414</v>
      </c>
      <c r="I36" s="40">
        <v>228</v>
      </c>
      <c r="J36" s="41"/>
      <c r="K36" s="42">
        <v>0</v>
      </c>
      <c r="L36" s="43">
        <v>0</v>
      </c>
      <c r="M36" s="42">
        <v>168</v>
      </c>
      <c r="N36" s="43">
        <v>168</v>
      </c>
      <c r="O36" s="42">
        <v>176</v>
      </c>
      <c r="P36" s="43">
        <v>64</v>
      </c>
      <c r="Q36" s="75">
        <f>SUM(Q37:Q45)</f>
        <v>66</v>
      </c>
      <c r="R36" s="76">
        <f>SUM(R37:R45)</f>
        <v>0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25.5">
      <c r="A37" s="24" t="s">
        <v>84</v>
      </c>
      <c r="B37" s="54" t="s">
        <v>85</v>
      </c>
      <c r="C37" s="24"/>
      <c r="D37" s="34">
        <v>7</v>
      </c>
      <c r="E37" s="24"/>
      <c r="F37" s="24">
        <v>1</v>
      </c>
      <c r="G37" s="25">
        <v>66</v>
      </c>
      <c r="H37" s="26">
        <v>38</v>
      </c>
      <c r="I37" s="26">
        <v>28</v>
      </c>
      <c r="J37" s="27"/>
      <c r="K37" s="14"/>
      <c r="L37" s="15"/>
      <c r="M37" s="14"/>
      <c r="N37" s="15"/>
      <c r="O37" s="14"/>
      <c r="P37" s="15">
        <v>44</v>
      </c>
      <c r="Q37" s="77">
        <v>22</v>
      </c>
      <c r="R37" s="78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44" t="s">
        <v>86</v>
      </c>
      <c r="B38" s="45" t="s">
        <v>87</v>
      </c>
      <c r="C38" s="44">
        <v>5</v>
      </c>
      <c r="D38" s="44"/>
      <c r="E38" s="44"/>
      <c r="F38" s="44">
        <v>2</v>
      </c>
      <c r="G38" s="25">
        <v>194</v>
      </c>
      <c r="H38" s="46">
        <v>132</v>
      </c>
      <c r="I38" s="46">
        <v>62</v>
      </c>
      <c r="J38" s="55"/>
      <c r="K38" s="14"/>
      <c r="L38" s="15"/>
      <c r="M38" s="14"/>
      <c r="N38" s="15">
        <v>86</v>
      </c>
      <c r="O38" s="14">
        <v>108</v>
      </c>
      <c r="P38" s="15"/>
      <c r="Q38" s="77"/>
      <c r="R38" s="78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24" t="s">
        <v>88</v>
      </c>
      <c r="B39" s="23" t="s">
        <v>89</v>
      </c>
      <c r="C39" s="34"/>
      <c r="D39" s="34">
        <v>6</v>
      </c>
      <c r="E39" s="24"/>
      <c r="F39" s="24">
        <v>1</v>
      </c>
      <c r="G39" s="25">
        <v>54</v>
      </c>
      <c r="H39" s="26">
        <v>44</v>
      </c>
      <c r="I39" s="26">
        <v>10</v>
      </c>
      <c r="J39" s="27"/>
      <c r="K39" s="14"/>
      <c r="L39" s="15"/>
      <c r="M39" s="14"/>
      <c r="N39" s="15"/>
      <c r="O39" s="14">
        <v>34</v>
      </c>
      <c r="P39" s="15">
        <v>20</v>
      </c>
      <c r="Q39" s="77"/>
      <c r="R39" s="78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24" t="s">
        <v>90</v>
      </c>
      <c r="B40" s="23" t="s">
        <v>91</v>
      </c>
      <c r="C40" s="34"/>
      <c r="D40" s="34">
        <v>5</v>
      </c>
      <c r="E40" s="24"/>
      <c r="F40" s="24">
        <v>1</v>
      </c>
      <c r="G40" s="25">
        <v>54</v>
      </c>
      <c r="H40" s="26">
        <v>34</v>
      </c>
      <c r="I40" s="26">
        <v>20</v>
      </c>
      <c r="J40" s="27"/>
      <c r="K40" s="14"/>
      <c r="L40" s="15"/>
      <c r="M40" s="14"/>
      <c r="N40" s="15">
        <v>20</v>
      </c>
      <c r="O40" s="14">
        <v>34</v>
      </c>
      <c r="P40" s="15"/>
      <c r="Q40" s="77"/>
      <c r="R40" s="78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25.5">
      <c r="A41" s="56" t="s">
        <v>92</v>
      </c>
      <c r="B41" s="57" t="s">
        <v>93</v>
      </c>
      <c r="C41" s="24">
        <v>4</v>
      </c>
      <c r="D41" s="32"/>
      <c r="E41" s="56"/>
      <c r="F41" s="56">
        <v>1</v>
      </c>
      <c r="G41" s="25">
        <v>70</v>
      </c>
      <c r="H41" s="58">
        <v>40</v>
      </c>
      <c r="I41" s="58">
        <v>30</v>
      </c>
      <c r="J41" s="59"/>
      <c r="K41" s="14"/>
      <c r="L41" s="15"/>
      <c r="M41" s="14">
        <v>50</v>
      </c>
      <c r="N41" s="15">
        <v>20</v>
      </c>
      <c r="O41" s="14"/>
      <c r="P41" s="15"/>
      <c r="Q41" s="77"/>
      <c r="R41" s="78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25.5">
      <c r="A42" s="44" t="s">
        <v>94</v>
      </c>
      <c r="B42" s="45" t="s">
        <v>95</v>
      </c>
      <c r="C42" s="24">
        <v>4</v>
      </c>
      <c r="D42" s="44"/>
      <c r="E42" s="44"/>
      <c r="F42" s="44">
        <v>2</v>
      </c>
      <c r="G42" s="25">
        <v>76</v>
      </c>
      <c r="H42" s="46">
        <v>58</v>
      </c>
      <c r="I42" s="46">
        <v>18</v>
      </c>
      <c r="J42" s="55"/>
      <c r="K42" s="14"/>
      <c r="L42" s="15"/>
      <c r="M42" s="14">
        <v>34</v>
      </c>
      <c r="N42" s="15">
        <v>42</v>
      </c>
      <c r="O42" s="14"/>
      <c r="P42" s="15"/>
      <c r="Q42" s="77"/>
      <c r="R42" s="78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24" t="s">
        <v>96</v>
      </c>
      <c r="B43" s="23" t="s">
        <v>97</v>
      </c>
      <c r="C43" s="24"/>
      <c r="D43" s="24">
        <v>3</v>
      </c>
      <c r="E43" s="24"/>
      <c r="F43" s="24">
        <v>1</v>
      </c>
      <c r="G43" s="25">
        <v>34</v>
      </c>
      <c r="H43" s="26">
        <v>14</v>
      </c>
      <c r="I43" s="26">
        <v>20</v>
      </c>
      <c r="J43" s="27"/>
      <c r="K43" s="14"/>
      <c r="L43" s="15"/>
      <c r="M43" s="14">
        <v>34</v>
      </c>
      <c r="N43" s="15"/>
      <c r="O43" s="14"/>
      <c r="P43" s="15"/>
      <c r="Q43" s="77"/>
      <c r="R43" s="78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24" t="s">
        <v>98</v>
      </c>
      <c r="B44" s="23" t="s">
        <v>99</v>
      </c>
      <c r="C44" s="24"/>
      <c r="D44" s="24">
        <v>3</v>
      </c>
      <c r="E44" s="24"/>
      <c r="F44" s="24">
        <v>1</v>
      </c>
      <c r="G44" s="25">
        <v>50</v>
      </c>
      <c r="H44" s="26">
        <v>20</v>
      </c>
      <c r="I44" s="26">
        <v>30</v>
      </c>
      <c r="J44" s="27"/>
      <c r="K44" s="14"/>
      <c r="L44" s="15"/>
      <c r="M44" s="14">
        <v>50</v>
      </c>
      <c r="N44" s="15"/>
      <c r="O44" s="14"/>
      <c r="P44" s="15"/>
      <c r="Q44" s="77"/>
      <c r="R44" s="78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24" t="s">
        <v>100</v>
      </c>
      <c r="B45" s="60" t="s">
        <v>101</v>
      </c>
      <c r="C45" s="24"/>
      <c r="D45" s="24">
        <v>7</v>
      </c>
      <c r="E45" s="24"/>
      <c r="F45" s="24">
        <v>1</v>
      </c>
      <c r="G45" s="25">
        <v>44</v>
      </c>
      <c r="H45" s="26">
        <v>34</v>
      </c>
      <c r="I45" s="26">
        <v>10</v>
      </c>
      <c r="J45" s="27"/>
      <c r="K45" s="14"/>
      <c r="L45" s="15"/>
      <c r="M45" s="14"/>
      <c r="N45" s="15"/>
      <c r="O45" s="14"/>
      <c r="P45" s="15"/>
      <c r="Q45" s="77">
        <v>44</v>
      </c>
      <c r="R45" s="78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38" t="s">
        <v>102</v>
      </c>
      <c r="B46" s="39" t="s">
        <v>177</v>
      </c>
      <c r="C46" s="40" t="s">
        <v>103</v>
      </c>
      <c r="D46" s="40" t="s">
        <v>69</v>
      </c>
      <c r="E46" s="40" t="s">
        <v>104</v>
      </c>
      <c r="F46" s="40">
        <v>13</v>
      </c>
      <c r="G46" s="40">
        <v>994</v>
      </c>
      <c r="H46" s="40">
        <v>624</v>
      </c>
      <c r="I46" s="40">
        <v>314</v>
      </c>
      <c r="J46" s="41">
        <v>56</v>
      </c>
      <c r="K46" s="42">
        <v>0</v>
      </c>
      <c r="L46" s="61">
        <v>72</v>
      </c>
      <c r="M46" s="42">
        <v>46</v>
      </c>
      <c r="N46" s="61">
        <v>86</v>
      </c>
      <c r="O46" s="42">
        <v>328</v>
      </c>
      <c r="P46" s="61">
        <v>224</v>
      </c>
      <c r="Q46" s="75">
        <f>SUM(Q47:Q58)</f>
        <v>238</v>
      </c>
      <c r="R46" s="81">
        <f>SUM(R47:R58)</f>
        <v>0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25.5">
      <c r="A47" s="24" t="s">
        <v>105</v>
      </c>
      <c r="B47" s="23" t="s">
        <v>106</v>
      </c>
      <c r="C47" s="24">
        <v>5</v>
      </c>
      <c r="D47" s="24"/>
      <c r="E47" s="51">
        <v>5</v>
      </c>
      <c r="F47" s="24">
        <v>2</v>
      </c>
      <c r="G47" s="25">
        <v>178</v>
      </c>
      <c r="H47" s="26">
        <v>90</v>
      </c>
      <c r="I47" s="26">
        <v>52</v>
      </c>
      <c r="J47" s="27">
        <v>36</v>
      </c>
      <c r="K47" s="47"/>
      <c r="L47" s="48"/>
      <c r="M47" s="47">
        <v>46</v>
      </c>
      <c r="N47" s="48">
        <v>24</v>
      </c>
      <c r="O47" s="47">
        <v>108</v>
      </c>
      <c r="P47" s="48"/>
      <c r="Q47" s="79"/>
      <c r="R47" s="80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25.5">
      <c r="A48" s="24" t="s">
        <v>107</v>
      </c>
      <c r="B48" s="23" t="s">
        <v>108</v>
      </c>
      <c r="C48" s="24">
        <v>6</v>
      </c>
      <c r="D48" s="24"/>
      <c r="E48" s="24"/>
      <c r="F48" s="24">
        <v>2</v>
      </c>
      <c r="G48" s="25">
        <v>72</v>
      </c>
      <c r="H48" s="26">
        <v>52</v>
      </c>
      <c r="I48" s="26">
        <v>20</v>
      </c>
      <c r="J48" s="27"/>
      <c r="K48" s="47"/>
      <c r="L48" s="48"/>
      <c r="M48" s="47"/>
      <c r="N48" s="48"/>
      <c r="O48" s="47">
        <v>36</v>
      </c>
      <c r="P48" s="48">
        <v>36</v>
      </c>
      <c r="Q48" s="79"/>
      <c r="R48" s="80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25.5">
      <c r="A49" s="24" t="s">
        <v>109</v>
      </c>
      <c r="B49" s="23" t="s">
        <v>110</v>
      </c>
      <c r="C49" s="24">
        <v>7</v>
      </c>
      <c r="D49" s="24"/>
      <c r="E49" s="24"/>
      <c r="F49" s="24">
        <v>1</v>
      </c>
      <c r="G49" s="25">
        <v>80</v>
      </c>
      <c r="H49" s="26">
        <v>50</v>
      </c>
      <c r="I49" s="26">
        <v>30</v>
      </c>
      <c r="J49" s="27"/>
      <c r="K49" s="47"/>
      <c r="L49" s="48"/>
      <c r="M49" s="47"/>
      <c r="N49" s="48"/>
      <c r="O49" s="47"/>
      <c r="P49" s="48">
        <v>36</v>
      </c>
      <c r="Q49" s="79">
        <v>44</v>
      </c>
      <c r="R49" s="80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25.5">
      <c r="A50" s="24" t="s">
        <v>111</v>
      </c>
      <c r="B50" s="23" t="s">
        <v>112</v>
      </c>
      <c r="C50" s="34">
        <v>6</v>
      </c>
      <c r="D50" s="24"/>
      <c r="E50" s="24"/>
      <c r="F50" s="24">
        <v>1</v>
      </c>
      <c r="G50" s="25">
        <v>90</v>
      </c>
      <c r="H50" s="26">
        <v>66</v>
      </c>
      <c r="I50" s="26">
        <v>24</v>
      </c>
      <c r="J50" s="27"/>
      <c r="K50" s="47"/>
      <c r="L50" s="48"/>
      <c r="M50" s="47"/>
      <c r="N50" s="48"/>
      <c r="O50" s="47">
        <v>54</v>
      </c>
      <c r="P50" s="48">
        <v>36</v>
      </c>
      <c r="Q50" s="79"/>
      <c r="R50" s="80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25.5">
      <c r="A51" s="24" t="s">
        <v>113</v>
      </c>
      <c r="B51" s="23" t="s">
        <v>114</v>
      </c>
      <c r="C51" s="24">
        <v>7</v>
      </c>
      <c r="D51" s="24"/>
      <c r="E51" s="24"/>
      <c r="F51" s="24">
        <v>1</v>
      </c>
      <c r="G51" s="25">
        <v>80</v>
      </c>
      <c r="H51" s="26">
        <v>52</v>
      </c>
      <c r="I51" s="26">
        <v>28</v>
      </c>
      <c r="J51" s="27"/>
      <c r="K51" s="47"/>
      <c r="L51" s="48"/>
      <c r="M51" s="47"/>
      <c r="N51" s="48"/>
      <c r="O51" s="47"/>
      <c r="P51" s="48">
        <v>36</v>
      </c>
      <c r="Q51" s="79">
        <v>44</v>
      </c>
      <c r="R51" s="80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25.5">
      <c r="A52" s="24" t="s">
        <v>115</v>
      </c>
      <c r="B52" s="23" t="s">
        <v>116</v>
      </c>
      <c r="C52" s="24"/>
      <c r="D52" s="51">
        <v>2</v>
      </c>
      <c r="E52" s="24"/>
      <c r="F52" s="24"/>
      <c r="G52" s="25">
        <v>72</v>
      </c>
      <c r="H52" s="26">
        <v>58</v>
      </c>
      <c r="I52" s="26">
        <v>14</v>
      </c>
      <c r="J52" s="27"/>
      <c r="K52" s="47"/>
      <c r="L52" s="48">
        <v>72</v>
      </c>
      <c r="M52" s="47"/>
      <c r="N52" s="48"/>
      <c r="O52" s="47"/>
      <c r="P52" s="48"/>
      <c r="Q52" s="79"/>
      <c r="R52" s="80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38.25">
      <c r="A53" s="24" t="s">
        <v>117</v>
      </c>
      <c r="B53" s="23" t="s">
        <v>118</v>
      </c>
      <c r="C53" s="24">
        <v>7</v>
      </c>
      <c r="D53" s="24"/>
      <c r="E53" s="24"/>
      <c r="F53" s="24">
        <v>1</v>
      </c>
      <c r="G53" s="25">
        <v>78</v>
      </c>
      <c r="H53" s="26">
        <v>48</v>
      </c>
      <c r="I53" s="26">
        <v>30</v>
      </c>
      <c r="J53" s="27"/>
      <c r="K53" s="47"/>
      <c r="L53" s="48"/>
      <c r="M53" s="47"/>
      <c r="N53" s="48"/>
      <c r="O53" s="47"/>
      <c r="P53" s="48">
        <v>34</v>
      </c>
      <c r="Q53" s="79">
        <v>44</v>
      </c>
      <c r="R53" s="80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24" t="s">
        <v>119</v>
      </c>
      <c r="B54" s="23" t="s">
        <v>120</v>
      </c>
      <c r="C54" s="24"/>
      <c r="D54" s="24">
        <v>7</v>
      </c>
      <c r="E54" s="24"/>
      <c r="F54" s="24">
        <v>1</v>
      </c>
      <c r="G54" s="25">
        <v>48</v>
      </c>
      <c r="H54" s="26">
        <v>28</v>
      </c>
      <c r="I54" s="26">
        <v>20</v>
      </c>
      <c r="J54" s="27"/>
      <c r="K54" s="47"/>
      <c r="L54" s="48"/>
      <c r="M54" s="47"/>
      <c r="N54" s="48"/>
      <c r="O54" s="47"/>
      <c r="P54" s="48">
        <v>26</v>
      </c>
      <c r="Q54" s="79">
        <v>22</v>
      </c>
      <c r="R54" s="80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24" t="s">
        <v>121</v>
      </c>
      <c r="B55" s="62" t="s">
        <v>122</v>
      </c>
      <c r="C55" s="24"/>
      <c r="D55" s="24">
        <v>4</v>
      </c>
      <c r="E55" s="24"/>
      <c r="F55" s="24"/>
      <c r="G55" s="25">
        <v>32</v>
      </c>
      <c r="H55" s="26">
        <v>8</v>
      </c>
      <c r="I55" s="26">
        <v>24</v>
      </c>
      <c r="J55" s="27"/>
      <c r="K55" s="14"/>
      <c r="L55" s="15"/>
      <c r="M55" s="14"/>
      <c r="N55" s="15">
        <v>32</v>
      </c>
      <c r="O55" s="14"/>
      <c r="P55" s="15"/>
      <c r="Q55" s="77"/>
      <c r="R55" s="78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24" t="s">
        <v>123</v>
      </c>
      <c r="B56" s="23" t="s">
        <v>124</v>
      </c>
      <c r="C56" s="24">
        <v>7</v>
      </c>
      <c r="D56" s="24"/>
      <c r="E56" s="24">
        <v>7</v>
      </c>
      <c r="F56" s="24">
        <v>2</v>
      </c>
      <c r="G56" s="25">
        <v>164</v>
      </c>
      <c r="H56" s="26">
        <v>98</v>
      </c>
      <c r="I56" s="26">
        <v>46</v>
      </c>
      <c r="J56" s="27">
        <v>20</v>
      </c>
      <c r="K56" s="14"/>
      <c r="L56" s="15"/>
      <c r="M56" s="14"/>
      <c r="N56" s="15">
        <v>30</v>
      </c>
      <c r="O56" s="14">
        <v>74</v>
      </c>
      <c r="P56" s="15">
        <v>20</v>
      </c>
      <c r="Q56" s="77">
        <v>40</v>
      </c>
      <c r="R56" s="78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24" t="s">
        <v>125</v>
      </c>
      <c r="B57" s="23" t="s">
        <v>126</v>
      </c>
      <c r="C57" s="24"/>
      <c r="D57" s="24">
        <v>7</v>
      </c>
      <c r="E57" s="24"/>
      <c r="F57" s="24">
        <v>1</v>
      </c>
      <c r="G57" s="25">
        <v>56</v>
      </c>
      <c r="H57" s="26">
        <v>38</v>
      </c>
      <c r="I57" s="26">
        <v>18</v>
      </c>
      <c r="J57" s="27"/>
      <c r="K57" s="14"/>
      <c r="L57" s="15"/>
      <c r="M57" s="14"/>
      <c r="N57" s="15"/>
      <c r="O57" s="14">
        <v>56</v>
      </c>
      <c r="P57" s="15"/>
      <c r="Q57" s="77"/>
      <c r="R57" s="78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38.25">
      <c r="A58" s="24" t="s">
        <v>127</v>
      </c>
      <c r="B58" s="23" t="s">
        <v>128</v>
      </c>
      <c r="C58" s="24"/>
      <c r="D58" s="24">
        <v>7</v>
      </c>
      <c r="E58" s="24"/>
      <c r="F58" s="24">
        <v>1</v>
      </c>
      <c r="G58" s="25">
        <v>44</v>
      </c>
      <c r="H58" s="26">
        <v>36</v>
      </c>
      <c r="I58" s="26">
        <v>8</v>
      </c>
      <c r="J58" s="27"/>
      <c r="K58" s="14"/>
      <c r="L58" s="15"/>
      <c r="M58" s="14"/>
      <c r="N58" s="15"/>
      <c r="O58" s="14"/>
      <c r="P58" s="15"/>
      <c r="Q58" s="82">
        <v>44</v>
      </c>
      <c r="R58" s="83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42">
      <c r="A59" s="85" t="s">
        <v>135</v>
      </c>
      <c r="B59" s="86" t="s">
        <v>136</v>
      </c>
      <c r="C59" s="87"/>
      <c r="D59" s="87">
        <v>7</v>
      </c>
      <c r="E59" s="87"/>
      <c r="F59" s="87">
        <v>1</v>
      </c>
      <c r="G59" s="88">
        <f>SUM(K59:R59)</f>
        <v>48</v>
      </c>
      <c r="H59" s="89">
        <v>48</v>
      </c>
      <c r="I59" s="89"/>
      <c r="J59" s="90"/>
      <c r="K59" s="79"/>
      <c r="L59" s="91"/>
      <c r="M59" s="79"/>
      <c r="N59" s="91"/>
      <c r="O59" s="79"/>
      <c r="P59" s="91"/>
      <c r="Q59" s="79">
        <v>48</v>
      </c>
      <c r="R59" s="80"/>
      <c r="S59" s="84"/>
    </row>
    <row r="60" spans="1:35">
      <c r="A60" s="85" t="s">
        <v>137</v>
      </c>
      <c r="B60" s="86"/>
      <c r="C60" s="87"/>
      <c r="D60" s="87"/>
      <c r="E60" s="87"/>
      <c r="F60" s="87"/>
      <c r="G60" s="88">
        <f>SUM(K60:R60)</f>
        <v>3744</v>
      </c>
      <c r="H60" s="89"/>
      <c r="I60" s="89"/>
      <c r="J60" s="90"/>
      <c r="K60" s="79">
        <f>36*19</f>
        <v>684</v>
      </c>
      <c r="L60" s="92">
        <f>36*20</f>
        <v>720</v>
      </c>
      <c r="M60" s="79">
        <f>36*17</f>
        <v>612</v>
      </c>
      <c r="N60" s="92">
        <f>36*10</f>
        <v>360</v>
      </c>
      <c r="O60" s="79">
        <f>36*18</f>
        <v>648</v>
      </c>
      <c r="P60" s="92">
        <f>36*9</f>
        <v>324</v>
      </c>
      <c r="Q60" s="79">
        <f>36*11</f>
        <v>396</v>
      </c>
      <c r="R60" s="93"/>
      <c r="S60" s="84"/>
    </row>
    <row r="61" spans="1:35">
      <c r="A61" s="94"/>
      <c r="B61" s="95" t="s">
        <v>138</v>
      </c>
      <c r="C61" s="96"/>
      <c r="D61" s="96"/>
      <c r="E61" s="96"/>
      <c r="F61" s="96">
        <f>F46+F36+F30+F26+F8</f>
        <v>63</v>
      </c>
      <c r="G61" s="96">
        <f>G8+G26+G30+G36+G46+G59</f>
        <v>3744</v>
      </c>
      <c r="H61" s="96">
        <f>H46+H36+H30+H26+H8+H59</f>
        <v>2102</v>
      </c>
      <c r="I61" s="96">
        <f>I46+I36+I30+I26+I8+I59</f>
        <v>1586</v>
      </c>
      <c r="J61" s="97">
        <f>J46+J36+J30+J26+J8+J59</f>
        <v>56</v>
      </c>
      <c r="K61" s="75">
        <f t="shared" ref="K61:R61" si="0">K8+K26+K30+K36+K46+K59</f>
        <v>682</v>
      </c>
      <c r="L61" s="98">
        <f t="shared" si="0"/>
        <v>722</v>
      </c>
      <c r="M61" s="75">
        <f t="shared" si="0"/>
        <v>612</v>
      </c>
      <c r="N61" s="98">
        <f t="shared" si="0"/>
        <v>360</v>
      </c>
      <c r="O61" s="75">
        <f t="shared" si="0"/>
        <v>648</v>
      </c>
      <c r="P61" s="98">
        <f t="shared" si="0"/>
        <v>324</v>
      </c>
      <c r="Q61" s="75">
        <f t="shared" si="0"/>
        <v>396</v>
      </c>
      <c r="R61" s="81">
        <f t="shared" si="0"/>
        <v>0</v>
      </c>
      <c r="S61" s="84"/>
    </row>
    <row r="62" spans="1:35">
      <c r="A62" s="99" t="s">
        <v>139</v>
      </c>
      <c r="B62" s="99" t="s">
        <v>140</v>
      </c>
      <c r="C62" s="96"/>
      <c r="D62" s="96"/>
      <c r="E62" s="96"/>
      <c r="F62" s="96"/>
      <c r="G62" s="96">
        <f>SUM(G63:G73)</f>
        <v>1728</v>
      </c>
      <c r="H62" s="96"/>
      <c r="I62" s="96">
        <f>SUM(I63:I73)</f>
        <v>1728</v>
      </c>
      <c r="J62" s="97"/>
      <c r="K62" s="75">
        <f>SUM(K63:K73)</f>
        <v>0</v>
      </c>
      <c r="L62" s="100">
        <f t="shared" ref="L62:R62" si="1">SUM(L63:L73)</f>
        <v>36</v>
      </c>
      <c r="M62" s="75">
        <f t="shared" si="1"/>
        <v>0</v>
      </c>
      <c r="N62" s="100">
        <f t="shared" si="1"/>
        <v>360</v>
      </c>
      <c r="O62" s="75">
        <f t="shared" si="1"/>
        <v>0</v>
      </c>
      <c r="P62" s="100">
        <f t="shared" si="1"/>
        <v>396</v>
      </c>
      <c r="Q62" s="75">
        <f t="shared" si="1"/>
        <v>0</v>
      </c>
      <c r="R62" s="76">
        <f t="shared" si="1"/>
        <v>936</v>
      </c>
      <c r="S62" s="84"/>
    </row>
    <row r="63" spans="1:35">
      <c r="A63" s="101" t="s">
        <v>141</v>
      </c>
      <c r="B63" s="102" t="s">
        <v>142</v>
      </c>
      <c r="C63" s="101"/>
      <c r="D63" s="101"/>
      <c r="E63" s="101"/>
      <c r="F63" s="101"/>
      <c r="G63" s="88">
        <f>SUM(K63:R63)</f>
        <v>72</v>
      </c>
      <c r="H63" s="89"/>
      <c r="I63" s="89">
        <v>72</v>
      </c>
      <c r="J63" s="90"/>
      <c r="K63" s="77"/>
      <c r="L63" s="103">
        <v>36</v>
      </c>
      <c r="M63" s="77"/>
      <c r="N63" s="104">
        <v>36</v>
      </c>
      <c r="O63" s="77"/>
      <c r="P63" s="104"/>
      <c r="Q63" s="77"/>
      <c r="R63" s="78"/>
      <c r="S63" s="84"/>
    </row>
    <row r="64" spans="1:35">
      <c r="A64" s="101" t="s">
        <v>143</v>
      </c>
      <c r="B64" s="105" t="s">
        <v>116</v>
      </c>
      <c r="C64" s="101"/>
      <c r="D64" s="101"/>
      <c r="E64" s="101"/>
      <c r="F64" s="101"/>
      <c r="G64" s="88">
        <f t="shared" ref="G64:G73" si="2">SUM(K64:R64)</f>
        <v>72</v>
      </c>
      <c r="H64" s="89"/>
      <c r="I64" s="89">
        <v>72</v>
      </c>
      <c r="J64" s="90"/>
      <c r="K64" s="77"/>
      <c r="L64" s="104"/>
      <c r="M64" s="79"/>
      <c r="N64" s="91">
        <v>72</v>
      </c>
      <c r="O64" s="79"/>
      <c r="P64" s="91"/>
      <c r="Q64" s="79"/>
      <c r="R64" s="80"/>
      <c r="S64" s="84"/>
    </row>
    <row r="65" spans="1:19" ht="25.5">
      <c r="A65" s="101" t="s">
        <v>144</v>
      </c>
      <c r="B65" s="102" t="s">
        <v>145</v>
      </c>
      <c r="C65" s="101"/>
      <c r="D65" s="101"/>
      <c r="E65" s="101"/>
      <c r="F65" s="101"/>
      <c r="G65" s="88">
        <f t="shared" si="2"/>
        <v>72</v>
      </c>
      <c r="H65" s="89"/>
      <c r="I65" s="89">
        <v>72</v>
      </c>
      <c r="J65" s="90"/>
      <c r="K65" s="79"/>
      <c r="L65" s="91"/>
      <c r="M65" s="79"/>
      <c r="N65" s="91"/>
      <c r="O65" s="79"/>
      <c r="P65" s="91">
        <v>72</v>
      </c>
      <c r="Q65" s="79"/>
      <c r="R65" s="80"/>
      <c r="S65" s="84"/>
    </row>
    <row r="66" spans="1:19">
      <c r="A66" s="101" t="s">
        <v>146</v>
      </c>
      <c r="B66" s="102" t="s">
        <v>147</v>
      </c>
      <c r="C66" s="106"/>
      <c r="D66" s="106"/>
      <c r="E66" s="106"/>
      <c r="F66" s="106"/>
      <c r="G66" s="88">
        <f t="shared" si="2"/>
        <v>108</v>
      </c>
      <c r="H66" s="89"/>
      <c r="I66" s="89">
        <v>108</v>
      </c>
      <c r="J66" s="107"/>
      <c r="K66" s="79"/>
      <c r="L66" s="91"/>
      <c r="M66" s="79"/>
      <c r="N66" s="91"/>
      <c r="O66" s="79"/>
      <c r="P66" s="91">
        <v>108</v>
      </c>
      <c r="Q66" s="79"/>
      <c r="R66" s="80"/>
      <c r="S66" s="84"/>
    </row>
    <row r="67" spans="1:19" ht="25.5">
      <c r="A67" s="101" t="s">
        <v>148</v>
      </c>
      <c r="B67" s="102" t="s">
        <v>149</v>
      </c>
      <c r="C67" s="106"/>
      <c r="D67" s="106"/>
      <c r="E67" s="106"/>
      <c r="F67" s="106"/>
      <c r="G67" s="88">
        <f t="shared" si="2"/>
        <v>144</v>
      </c>
      <c r="H67" s="89"/>
      <c r="I67" s="89">
        <v>144</v>
      </c>
      <c r="J67" s="107"/>
      <c r="K67" s="79"/>
      <c r="L67" s="91"/>
      <c r="M67" s="79"/>
      <c r="N67" s="91"/>
      <c r="O67" s="79"/>
      <c r="P67" s="91">
        <v>144</v>
      </c>
      <c r="Q67" s="79"/>
      <c r="R67" s="80"/>
      <c r="S67" s="84"/>
    </row>
    <row r="68" spans="1:19">
      <c r="A68" s="101" t="s">
        <v>150</v>
      </c>
      <c r="B68" s="102" t="s">
        <v>151</v>
      </c>
      <c r="C68" s="101"/>
      <c r="D68" s="101"/>
      <c r="E68" s="101"/>
      <c r="F68" s="101"/>
      <c r="G68" s="88">
        <f t="shared" si="2"/>
        <v>72</v>
      </c>
      <c r="H68" s="89"/>
      <c r="I68" s="89">
        <v>72</v>
      </c>
      <c r="J68" s="90"/>
      <c r="K68" s="79"/>
      <c r="L68" s="91"/>
      <c r="M68" s="79"/>
      <c r="N68" s="91"/>
      <c r="O68" s="79"/>
      <c r="P68" s="91">
        <v>72</v>
      </c>
      <c r="Q68" s="79"/>
      <c r="R68" s="80"/>
      <c r="S68" s="84"/>
    </row>
    <row r="69" spans="1:19" ht="25.5">
      <c r="A69" s="101" t="s">
        <v>152</v>
      </c>
      <c r="B69" s="102" t="s">
        <v>153</v>
      </c>
      <c r="C69" s="101"/>
      <c r="D69" s="101"/>
      <c r="E69" s="101"/>
      <c r="F69" s="101"/>
      <c r="G69" s="88">
        <f t="shared" si="2"/>
        <v>144</v>
      </c>
      <c r="H69" s="89"/>
      <c r="I69" s="89">
        <v>144</v>
      </c>
      <c r="J69" s="90"/>
      <c r="K69" s="79"/>
      <c r="L69" s="91"/>
      <c r="M69" s="79"/>
      <c r="N69" s="91">
        <v>144</v>
      </c>
      <c r="O69" s="79"/>
      <c r="P69" s="91"/>
      <c r="Q69" s="79"/>
      <c r="R69" s="80"/>
      <c r="S69" s="84"/>
    </row>
    <row r="70" spans="1:19" ht="38.25">
      <c r="A70" s="101" t="s">
        <v>154</v>
      </c>
      <c r="B70" s="102" t="s">
        <v>155</v>
      </c>
      <c r="C70" s="101"/>
      <c r="D70" s="101"/>
      <c r="E70" s="101"/>
      <c r="F70" s="101"/>
      <c r="G70" s="88">
        <f t="shared" si="2"/>
        <v>108</v>
      </c>
      <c r="H70" s="89"/>
      <c r="I70" s="89">
        <v>108</v>
      </c>
      <c r="J70" s="90"/>
      <c r="K70" s="79"/>
      <c r="L70" s="91"/>
      <c r="M70" s="79"/>
      <c r="N70" s="91">
        <v>108</v>
      </c>
      <c r="O70" s="79"/>
      <c r="P70" s="91"/>
      <c r="Q70" s="79"/>
      <c r="R70" s="80"/>
      <c r="S70" s="84"/>
    </row>
    <row r="71" spans="1:19" ht="25.5">
      <c r="A71" s="101" t="s">
        <v>156</v>
      </c>
      <c r="B71" s="102" t="s">
        <v>157</v>
      </c>
      <c r="C71" s="101"/>
      <c r="D71" s="101"/>
      <c r="E71" s="101"/>
      <c r="F71" s="101"/>
      <c r="G71" s="88">
        <f t="shared" si="2"/>
        <v>432</v>
      </c>
      <c r="H71" s="89"/>
      <c r="I71" s="89">
        <v>432</v>
      </c>
      <c r="J71" s="90"/>
      <c r="K71" s="79"/>
      <c r="L71" s="91"/>
      <c r="M71" s="79"/>
      <c r="N71" s="91"/>
      <c r="O71" s="79"/>
      <c r="P71" s="91"/>
      <c r="Q71" s="79"/>
      <c r="R71" s="80">
        <v>432</v>
      </c>
      <c r="S71" s="84"/>
    </row>
    <row r="72" spans="1:19">
      <c r="A72" s="101" t="s">
        <v>158</v>
      </c>
      <c r="B72" s="102" t="s">
        <v>159</v>
      </c>
      <c r="C72" s="101"/>
      <c r="D72" s="101"/>
      <c r="E72" s="101"/>
      <c r="F72" s="101"/>
      <c r="G72" s="88">
        <f t="shared" si="2"/>
        <v>216</v>
      </c>
      <c r="H72" s="89"/>
      <c r="I72" s="89">
        <v>216</v>
      </c>
      <c r="J72" s="90"/>
      <c r="K72" s="79"/>
      <c r="L72" s="91"/>
      <c r="M72" s="79"/>
      <c r="N72" s="91"/>
      <c r="O72" s="79"/>
      <c r="P72" s="91"/>
      <c r="Q72" s="79"/>
      <c r="R72" s="80">
        <v>216</v>
      </c>
      <c r="S72" s="84"/>
    </row>
    <row r="73" spans="1:19">
      <c r="A73" s="108" t="s">
        <v>160</v>
      </c>
      <c r="B73" s="109" t="s">
        <v>161</v>
      </c>
      <c r="C73" s="108"/>
      <c r="D73" s="108"/>
      <c r="E73" s="108"/>
      <c r="F73" s="108"/>
      <c r="G73" s="88">
        <f t="shared" si="2"/>
        <v>288</v>
      </c>
      <c r="H73" s="110"/>
      <c r="I73" s="110">
        <v>288</v>
      </c>
      <c r="J73" s="111"/>
      <c r="K73" s="79"/>
      <c r="L73" s="91"/>
      <c r="M73" s="79"/>
      <c r="N73" s="91"/>
      <c r="O73" s="79"/>
      <c r="P73" s="91"/>
      <c r="Q73" s="79"/>
      <c r="R73" s="80">
        <v>288</v>
      </c>
      <c r="S73" s="84"/>
    </row>
    <row r="74" spans="1:19">
      <c r="A74" s="112"/>
      <c r="B74" s="95" t="s">
        <v>162</v>
      </c>
      <c r="C74" s="96"/>
      <c r="D74" s="96"/>
      <c r="E74" s="96"/>
      <c r="F74" s="96"/>
      <c r="G74" s="96">
        <f>SUM(G75:G77)</f>
        <v>288</v>
      </c>
      <c r="H74" s="96">
        <f>SUM(H75:H77)</f>
        <v>0</v>
      </c>
      <c r="I74" s="96">
        <f>SUM(I75:I77)</f>
        <v>288</v>
      </c>
      <c r="J74" s="96">
        <f>SUM(J75:J77)</f>
        <v>0</v>
      </c>
      <c r="K74" s="75"/>
      <c r="L74" s="100"/>
      <c r="M74" s="75">
        <f t="shared" ref="M74:R74" si="3">SUM(M75:M77)</f>
        <v>36</v>
      </c>
      <c r="N74" s="100">
        <f t="shared" si="3"/>
        <v>36</v>
      </c>
      <c r="O74" s="75">
        <f t="shared" si="3"/>
        <v>36</v>
      </c>
      <c r="P74" s="100">
        <f t="shared" si="3"/>
        <v>36</v>
      </c>
      <c r="Q74" s="75">
        <f t="shared" si="3"/>
        <v>72</v>
      </c>
      <c r="R74" s="76">
        <f t="shared" si="3"/>
        <v>72</v>
      </c>
      <c r="S74" s="84"/>
    </row>
    <row r="75" spans="1:19">
      <c r="A75" s="101"/>
      <c r="B75" s="102" t="s">
        <v>163</v>
      </c>
      <c r="C75" s="101"/>
      <c r="D75" s="101"/>
      <c r="E75" s="101"/>
      <c r="F75" s="101"/>
      <c r="G75" s="88">
        <v>216</v>
      </c>
      <c r="H75" s="89"/>
      <c r="I75" s="89">
        <v>216</v>
      </c>
      <c r="J75" s="90"/>
      <c r="K75" s="113"/>
      <c r="L75" s="114"/>
      <c r="M75" s="113">
        <v>36</v>
      </c>
      <c r="N75" s="114">
        <v>36</v>
      </c>
      <c r="O75" s="113">
        <v>36</v>
      </c>
      <c r="P75" s="114">
        <v>36</v>
      </c>
      <c r="Q75" s="113">
        <v>72</v>
      </c>
      <c r="R75" s="115"/>
      <c r="S75" s="84"/>
    </row>
    <row r="76" spans="1:19">
      <c r="A76" s="101"/>
      <c r="B76" s="102" t="s">
        <v>164</v>
      </c>
      <c r="C76" s="101"/>
      <c r="D76" s="101"/>
      <c r="E76" s="101"/>
      <c r="F76" s="101"/>
      <c r="G76" s="88">
        <v>60</v>
      </c>
      <c r="H76" s="89"/>
      <c r="I76" s="89">
        <v>60</v>
      </c>
      <c r="J76" s="90"/>
      <c r="K76" s="77"/>
      <c r="L76" s="104"/>
      <c r="M76" s="77"/>
      <c r="N76" s="104"/>
      <c r="O76" s="77"/>
      <c r="P76" s="104"/>
      <c r="Q76" s="77"/>
      <c r="R76" s="78">
        <v>60</v>
      </c>
      <c r="S76" s="84"/>
    </row>
    <row r="77" spans="1:19" ht="51">
      <c r="A77" s="101"/>
      <c r="B77" s="102" t="s">
        <v>165</v>
      </c>
      <c r="C77" s="101"/>
      <c r="D77" s="101"/>
      <c r="E77" s="101"/>
      <c r="F77" s="101"/>
      <c r="G77" s="88">
        <v>12</v>
      </c>
      <c r="H77" s="89"/>
      <c r="I77" s="89">
        <v>12</v>
      </c>
      <c r="J77" s="90"/>
      <c r="K77" s="77"/>
      <c r="L77" s="104"/>
      <c r="M77" s="77"/>
      <c r="N77" s="104"/>
      <c r="O77" s="77"/>
      <c r="P77" s="104"/>
      <c r="Q77" s="77"/>
      <c r="R77" s="78">
        <v>12</v>
      </c>
      <c r="S77" s="84"/>
    </row>
    <row r="78" spans="1:19">
      <c r="A78" s="112"/>
      <c r="B78" s="95" t="s">
        <v>166</v>
      </c>
      <c r="C78" s="96"/>
      <c r="D78" s="96"/>
      <c r="E78" s="96"/>
      <c r="F78" s="96"/>
      <c r="G78" s="96">
        <f>G8+G26+G30+G36+G46+G59+G62+G74</f>
        <v>5760</v>
      </c>
      <c r="H78" s="96">
        <f>SUM(H61+H62+H74)</f>
        <v>2102</v>
      </c>
      <c r="I78" s="96">
        <f t="shared" ref="I78:R78" si="4">SUM(I61+I62+I74)</f>
        <v>3602</v>
      </c>
      <c r="J78" s="97">
        <f t="shared" si="4"/>
        <v>56</v>
      </c>
      <c r="K78" s="75">
        <f t="shared" si="4"/>
        <v>682</v>
      </c>
      <c r="L78" s="100">
        <f t="shared" si="4"/>
        <v>758</v>
      </c>
      <c r="M78" s="75">
        <f t="shared" si="4"/>
        <v>648</v>
      </c>
      <c r="N78" s="100">
        <f t="shared" si="4"/>
        <v>756</v>
      </c>
      <c r="O78" s="75">
        <f t="shared" si="4"/>
        <v>684</v>
      </c>
      <c r="P78" s="100">
        <f t="shared" si="4"/>
        <v>756</v>
      </c>
      <c r="Q78" s="75">
        <f t="shared" si="4"/>
        <v>468</v>
      </c>
      <c r="R78" s="76">
        <f t="shared" si="4"/>
        <v>1008</v>
      </c>
      <c r="S78" s="84"/>
    </row>
    <row r="79" spans="1:19">
      <c r="A79" s="116"/>
      <c r="B79" s="117" t="s">
        <v>167</v>
      </c>
      <c r="C79" s="116"/>
      <c r="D79" s="116"/>
      <c r="E79" s="116"/>
      <c r="F79" s="116"/>
      <c r="G79" s="118">
        <v>400</v>
      </c>
      <c r="H79" s="118">
        <v>400</v>
      </c>
      <c r="I79" s="118"/>
      <c r="J79" s="119"/>
      <c r="K79" s="120">
        <v>50</v>
      </c>
      <c r="L79" s="121">
        <v>50</v>
      </c>
      <c r="M79" s="120">
        <v>50</v>
      </c>
      <c r="N79" s="121">
        <v>50</v>
      </c>
      <c r="O79" s="120">
        <v>50</v>
      </c>
      <c r="P79" s="121">
        <v>50</v>
      </c>
      <c r="Q79" s="120">
        <v>50</v>
      </c>
      <c r="R79" s="122">
        <v>50</v>
      </c>
      <c r="S79" s="84"/>
    </row>
    <row r="80" spans="1:19">
      <c r="A80" s="116"/>
      <c r="B80" s="117" t="s">
        <v>168</v>
      </c>
      <c r="C80" s="116"/>
      <c r="D80" s="116"/>
      <c r="E80" s="116"/>
      <c r="F80" s="116"/>
      <c r="G80" s="118">
        <f>SUM(K80:R80)</f>
        <v>428</v>
      </c>
      <c r="H80" s="118">
        <v>428</v>
      </c>
      <c r="I80" s="118"/>
      <c r="J80" s="119"/>
      <c r="K80" s="120">
        <f>SUM(K81:K87)</f>
        <v>76</v>
      </c>
      <c r="L80" s="123">
        <f t="shared" ref="L80:R80" si="5">SUM(L81:L87)</f>
        <v>76</v>
      </c>
      <c r="M80" s="120">
        <f t="shared" si="5"/>
        <v>68</v>
      </c>
      <c r="N80" s="123">
        <f t="shared" si="5"/>
        <v>40</v>
      </c>
      <c r="O80" s="120">
        <f t="shared" si="5"/>
        <v>42</v>
      </c>
      <c r="P80" s="123">
        <f t="shared" si="5"/>
        <v>36</v>
      </c>
      <c r="Q80" s="120">
        <f t="shared" si="5"/>
        <v>44</v>
      </c>
      <c r="R80" s="124">
        <f t="shared" si="5"/>
        <v>46</v>
      </c>
      <c r="S80" s="84"/>
    </row>
    <row r="81" spans="1:19">
      <c r="A81" s="101"/>
      <c r="B81" s="125" t="s">
        <v>169</v>
      </c>
      <c r="C81" s="126"/>
      <c r="D81" s="126"/>
      <c r="E81" s="126"/>
      <c r="F81" s="126"/>
      <c r="G81" s="87">
        <f>SUM(K81:R81)</f>
        <v>68</v>
      </c>
      <c r="H81" s="127"/>
      <c r="I81" s="127"/>
      <c r="J81" s="107"/>
      <c r="K81" s="113">
        <v>16</v>
      </c>
      <c r="L81" s="114">
        <v>18</v>
      </c>
      <c r="M81" s="113">
        <v>14</v>
      </c>
      <c r="N81" s="114">
        <v>20</v>
      </c>
      <c r="O81" s="113"/>
      <c r="P81" s="114"/>
      <c r="Q81" s="113"/>
      <c r="R81" s="115"/>
      <c r="S81" s="84"/>
    </row>
    <row r="82" spans="1:19">
      <c r="A82" s="101"/>
      <c r="B82" s="125" t="s">
        <v>170</v>
      </c>
      <c r="C82" s="126"/>
      <c r="D82" s="126"/>
      <c r="E82" s="126"/>
      <c r="F82" s="126"/>
      <c r="G82" s="87">
        <f t="shared" ref="G82:G87" si="6">SUM(K82:R82)</f>
        <v>14</v>
      </c>
      <c r="H82" s="127"/>
      <c r="I82" s="127"/>
      <c r="J82" s="107"/>
      <c r="K82" s="113"/>
      <c r="L82" s="114">
        <v>14</v>
      </c>
      <c r="M82" s="113"/>
      <c r="N82" s="114"/>
      <c r="O82" s="113"/>
      <c r="P82" s="114"/>
      <c r="Q82" s="113"/>
      <c r="R82" s="115"/>
      <c r="S82" s="84"/>
    </row>
    <row r="83" spans="1:19">
      <c r="A83" s="101"/>
      <c r="B83" s="125" t="s">
        <v>171</v>
      </c>
      <c r="C83" s="126"/>
      <c r="D83" s="126"/>
      <c r="E83" s="126"/>
      <c r="F83" s="126"/>
      <c r="G83" s="87">
        <f t="shared" si="6"/>
        <v>14</v>
      </c>
      <c r="H83" s="127"/>
      <c r="I83" s="127"/>
      <c r="J83" s="107"/>
      <c r="K83" s="113"/>
      <c r="L83" s="114"/>
      <c r="M83" s="113">
        <v>14</v>
      </c>
      <c r="N83" s="114"/>
      <c r="O83" s="113"/>
      <c r="P83" s="114"/>
      <c r="Q83" s="113"/>
      <c r="R83" s="115"/>
      <c r="S83" s="84"/>
    </row>
    <row r="84" spans="1:19">
      <c r="A84" s="101"/>
      <c r="B84" s="125" t="s">
        <v>172</v>
      </c>
      <c r="C84" s="126"/>
      <c r="D84" s="126"/>
      <c r="E84" s="126"/>
      <c r="F84" s="126"/>
      <c r="G84" s="87">
        <f t="shared" si="6"/>
        <v>14</v>
      </c>
      <c r="H84" s="127"/>
      <c r="I84" s="127"/>
      <c r="J84" s="107"/>
      <c r="K84" s="113"/>
      <c r="L84" s="114"/>
      <c r="M84" s="113"/>
      <c r="N84" s="114"/>
      <c r="O84" s="113"/>
      <c r="P84" s="114"/>
      <c r="Q84" s="113">
        <v>14</v>
      </c>
      <c r="R84" s="115"/>
      <c r="S84" s="84"/>
    </row>
    <row r="85" spans="1:19">
      <c r="A85" s="101"/>
      <c r="B85" s="125" t="s">
        <v>173</v>
      </c>
      <c r="C85" s="126"/>
      <c r="D85" s="126"/>
      <c r="E85" s="126"/>
      <c r="F85" s="126"/>
      <c r="G85" s="87">
        <f t="shared" si="6"/>
        <v>10</v>
      </c>
      <c r="H85" s="127"/>
      <c r="I85" s="127"/>
      <c r="J85" s="107"/>
      <c r="K85" s="113"/>
      <c r="L85" s="114"/>
      <c r="M85" s="113"/>
      <c r="N85" s="114"/>
      <c r="O85" s="113">
        <v>10</v>
      </c>
      <c r="P85" s="114"/>
      <c r="Q85" s="113"/>
      <c r="R85" s="115"/>
      <c r="S85" s="84"/>
    </row>
    <row r="86" spans="1:19" ht="25.5">
      <c r="A86" s="101"/>
      <c r="B86" s="125" t="s">
        <v>174</v>
      </c>
      <c r="C86" s="126"/>
      <c r="D86" s="126"/>
      <c r="E86" s="126"/>
      <c r="F86" s="126"/>
      <c r="G86" s="87">
        <f t="shared" si="6"/>
        <v>36</v>
      </c>
      <c r="H86" s="127"/>
      <c r="I86" s="127"/>
      <c r="J86" s="107"/>
      <c r="K86" s="113"/>
      <c r="L86" s="114"/>
      <c r="M86" s="113"/>
      <c r="N86" s="114"/>
      <c r="O86" s="113"/>
      <c r="P86" s="114">
        <v>36</v>
      </c>
      <c r="Q86" s="113"/>
      <c r="R86" s="115"/>
      <c r="S86" s="84"/>
    </row>
    <row r="87" spans="1:19">
      <c r="A87" s="101"/>
      <c r="B87" s="125" t="s">
        <v>175</v>
      </c>
      <c r="C87" s="126"/>
      <c r="D87" s="126"/>
      <c r="E87" s="126"/>
      <c r="F87" s="126"/>
      <c r="G87" s="87">
        <f t="shared" si="6"/>
        <v>272</v>
      </c>
      <c r="H87" s="127"/>
      <c r="I87" s="127"/>
      <c r="J87" s="107"/>
      <c r="K87" s="77">
        <v>60</v>
      </c>
      <c r="L87" s="104">
        <v>44</v>
      </c>
      <c r="M87" s="77">
        <v>40</v>
      </c>
      <c r="N87" s="104">
        <v>20</v>
      </c>
      <c r="O87" s="77">
        <v>32</v>
      </c>
      <c r="P87" s="104"/>
      <c r="Q87" s="77">
        <v>30</v>
      </c>
      <c r="R87" s="78">
        <v>46</v>
      </c>
      <c r="S87" s="84"/>
    </row>
    <row r="88" spans="1:19">
      <c r="A88" s="128"/>
      <c r="B88" s="128" t="s">
        <v>176</v>
      </c>
      <c r="C88" s="129"/>
      <c r="D88" s="129"/>
      <c r="E88" s="129"/>
      <c r="F88" s="129"/>
      <c r="G88" s="130">
        <f>SUM(G78+G79+G80)</f>
        <v>6588</v>
      </c>
      <c r="H88" s="129">
        <f>SUM(H78+H79+H80)</f>
        <v>2930</v>
      </c>
      <c r="I88" s="129">
        <f t="shared" ref="I88:R88" si="7">SUM(I78+I79+I80)</f>
        <v>3602</v>
      </c>
      <c r="J88" s="129">
        <f t="shared" si="7"/>
        <v>56</v>
      </c>
      <c r="K88" s="129">
        <f t="shared" si="7"/>
        <v>808</v>
      </c>
      <c r="L88" s="129">
        <f t="shared" si="7"/>
        <v>884</v>
      </c>
      <c r="M88" s="129">
        <f t="shared" si="7"/>
        <v>766</v>
      </c>
      <c r="N88" s="129">
        <f t="shared" si="7"/>
        <v>846</v>
      </c>
      <c r="O88" s="129">
        <f t="shared" si="7"/>
        <v>776</v>
      </c>
      <c r="P88" s="129">
        <f t="shared" si="7"/>
        <v>842</v>
      </c>
      <c r="Q88" s="129">
        <f t="shared" si="7"/>
        <v>562</v>
      </c>
      <c r="R88" s="129">
        <f t="shared" si="7"/>
        <v>1104</v>
      </c>
      <c r="S88" s="84"/>
    </row>
    <row r="89" spans="1:19">
      <c r="Q89" s="84"/>
      <c r="R89" s="84"/>
      <c r="S89" s="84"/>
    </row>
    <row r="90" spans="1:19">
      <c r="Q90" s="84"/>
      <c r="R90" s="84"/>
      <c r="S90" s="84"/>
    </row>
    <row r="91" spans="1:19">
      <c r="Q91" s="84"/>
      <c r="R91" s="84"/>
      <c r="S91" s="84"/>
    </row>
    <row r="92" spans="1:19">
      <c r="Q92" s="84"/>
      <c r="R92" s="84"/>
      <c r="S92" s="84"/>
    </row>
    <row r="93" spans="1:19">
      <c r="Q93" s="84"/>
      <c r="R93" s="84"/>
      <c r="S93" s="84"/>
    </row>
    <row r="94" spans="1:19">
      <c r="Q94" s="84"/>
      <c r="R94" s="84"/>
      <c r="S94" s="84"/>
    </row>
    <row r="95" spans="1:19">
      <c r="Q95" s="84"/>
      <c r="R95" s="84"/>
      <c r="S95" s="84"/>
    </row>
    <row r="96" spans="1:19">
      <c r="Q96" s="84"/>
      <c r="R96" s="84"/>
      <c r="S96" s="84"/>
    </row>
    <row r="97" spans="17:19">
      <c r="Q97" s="84"/>
      <c r="R97" s="84"/>
      <c r="S97" s="84"/>
    </row>
    <row r="98" spans="17:19">
      <c r="Q98" s="84"/>
      <c r="R98" s="84"/>
      <c r="S98" s="84"/>
    </row>
    <row r="99" spans="17:19">
      <c r="Q99" s="84"/>
      <c r="R99" s="84"/>
      <c r="S99" s="84"/>
    </row>
    <row r="100" spans="17:19">
      <c r="Q100" s="84"/>
      <c r="R100" s="84"/>
      <c r="S100" s="84"/>
    </row>
    <row r="101" spans="17:19">
      <c r="Q101" s="84"/>
      <c r="R101" s="84"/>
      <c r="S101" s="84"/>
    </row>
  </sheetData>
  <mergeCells count="18">
    <mergeCell ref="K1:R2"/>
    <mergeCell ref="A1:A6"/>
    <mergeCell ref="B1:B6"/>
    <mergeCell ref="C1:E2"/>
    <mergeCell ref="G3:G6"/>
    <mergeCell ref="F1:F6"/>
    <mergeCell ref="D3:D6"/>
    <mergeCell ref="E3:E6"/>
    <mergeCell ref="G1:J2"/>
    <mergeCell ref="Q3:R3"/>
    <mergeCell ref="C3:C6"/>
    <mergeCell ref="M3:N3"/>
    <mergeCell ref="O3:P3"/>
    <mergeCell ref="H3:J3"/>
    <mergeCell ref="K3:L3"/>
    <mergeCell ref="H5:H6"/>
    <mergeCell ref="I5:I6"/>
    <mergeCell ref="J5:J6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MetodUser2</dc:creator>
  <cp:lastModifiedBy>Пользователь</cp:lastModifiedBy>
  <dcterms:created xsi:type="dcterms:W3CDTF">2019-01-17T06:00:26Z</dcterms:created>
  <dcterms:modified xsi:type="dcterms:W3CDTF">2019-06-14T15:09:00Z</dcterms:modified>
</cp:coreProperties>
</file>