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LEONTEX, S.A\"/>
    </mc:Choice>
  </mc:AlternateContent>
  <xr:revisionPtr revIDLastSave="0" documentId="13_ncr:1_{35EC45D2-C437-4F5D-AA90-5ACD3EB49CFB}" xr6:coauthVersionLast="47" xr6:coauthVersionMax="47" xr10:uidLastSave="{00000000-0000-0000-0000-000000000000}"/>
  <bookViews>
    <workbookView xWindow="-120" yWindow="-120" windowWidth="20730" windowHeight="11760" firstSheet="1" activeTab="1" xr2:uid="{00000000-000D-0000-FFFF-FFFF00000000}"/>
  </bookViews>
  <sheets>
    <sheet name="Hoja2" sheetId="2" r:id="rId1"/>
    <sheet name="Matriz de Riesgo" sheetId="3" r:id="rId2"/>
    <sheet name="Tabla 1 Cliente" sheetId="4" r:id="rId3"/>
    <sheet name="Tabla 2 Factor Geográfico" sheetId="7" r:id="rId4"/>
    <sheet name="Tabla 3 Producto o Servicios" sheetId="5" r:id="rId5"/>
    <sheet name="Tabla 4 Canal Vinculación" sheetId="6" r:id="rId6"/>
    <sheet name="Hoja4" sheetId="9" r:id="rId7"/>
  </sheets>
  <definedNames>
    <definedName name="_xlnm._FilterDatabase" localSheetId="2" hidden="1">'Tabla 1 Cliente'!$B$19:$C$154</definedName>
    <definedName name="_xlnm.Print_Area" localSheetId="1">'Matriz de Riesgo'!A1:H42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3" l="1"/>
  <c r="G28" i="3" s="1"/>
  <c r="E36" i="3"/>
  <c r="G36" i="3" s="1"/>
  <c r="E35" i="3"/>
  <c r="G35" i="3" s="1"/>
  <c r="E34" i="3"/>
  <c r="G34" i="3" s="1"/>
  <c r="E32" i="3"/>
  <c r="F32" i="3" s="1"/>
  <c r="E29" i="3"/>
  <c r="G29" i="3" s="1"/>
  <c r="E26" i="3"/>
  <c r="F26" i="3" s="1"/>
  <c r="E24" i="3"/>
  <c r="G24" i="3" s="1"/>
  <c r="E19" i="3"/>
  <c r="G19" i="3" s="1"/>
  <c r="E18" i="3"/>
  <c r="G18" i="3" s="1"/>
  <c r="E17" i="3"/>
  <c r="F17" i="3" s="1"/>
  <c r="E16" i="3"/>
  <c r="F16" i="3" s="1"/>
  <c r="E14" i="3"/>
  <c r="G14" i="3" s="1"/>
  <c r="G173" i="4"/>
  <c r="C39" i="3"/>
  <c r="E31" i="3"/>
  <c r="G31" i="3" s="1"/>
  <c r="E25" i="3"/>
  <c r="F25" i="3" s="1"/>
  <c r="E22" i="3"/>
  <c r="G22" i="3" s="1"/>
  <c r="E21" i="3"/>
  <c r="G21" i="3" s="1"/>
  <c r="E20" i="3"/>
  <c r="F20" i="3" s="1"/>
  <c r="E15" i="3"/>
  <c r="G15" i="3" s="1"/>
  <c r="F28" i="3" l="1"/>
  <c r="F22" i="3"/>
  <c r="F34" i="3"/>
  <c r="F29" i="3"/>
  <c r="F36" i="3"/>
  <c r="F35" i="3"/>
  <c r="H34" i="3"/>
  <c r="H33" i="3" s="1"/>
  <c r="G32" i="3"/>
  <c r="H31" i="3" s="1"/>
  <c r="H30" i="3" s="1"/>
  <c r="F31" i="3"/>
  <c r="H28" i="3"/>
  <c r="H27" i="3" s="1"/>
  <c r="G25" i="3"/>
  <c r="F21" i="3"/>
  <c r="G20" i="3"/>
  <c r="F19" i="3"/>
  <c r="F18" i="3"/>
  <c r="G17" i="3"/>
  <c r="F14" i="3"/>
  <c r="F15" i="3"/>
  <c r="G26" i="3"/>
  <c r="G16" i="3"/>
  <c r="F24" i="3"/>
  <c r="H24" i="3" l="1"/>
  <c r="H23" i="3" s="1"/>
  <c r="H14" i="3"/>
  <c r="H13" i="3" s="1"/>
  <c r="H37" i="3" l="1"/>
  <c r="G37" i="3" s="1"/>
</calcChain>
</file>

<file path=xl/sharedStrings.xml><?xml version="1.0" encoding="utf-8"?>
<sst xmlns="http://schemas.openxmlformats.org/spreadsheetml/2006/main" count="1225" uniqueCount="418">
  <si>
    <t>Razón Social</t>
  </si>
  <si>
    <t>Tipo de Sociedad</t>
  </si>
  <si>
    <t>País de constitución de la sociedad</t>
  </si>
  <si>
    <t>País donde opera la sociedad</t>
  </si>
  <si>
    <t>Antigüedad del Cliente</t>
  </si>
  <si>
    <t>FACTOR DE RIESGO</t>
  </si>
  <si>
    <t>Actividad Económica</t>
  </si>
  <si>
    <t>Seleccionar</t>
  </si>
  <si>
    <t>Albania</t>
  </si>
  <si>
    <t>Alemania</t>
  </si>
  <si>
    <t>Aruba</t>
  </si>
  <si>
    <t>Bahamas</t>
  </si>
  <si>
    <t>Canadá</t>
  </si>
  <si>
    <t>Colombia</t>
  </si>
  <si>
    <t>Corea del Norte</t>
  </si>
  <si>
    <t>Costa Rica</t>
  </si>
  <si>
    <t>Cuba</t>
  </si>
  <si>
    <t>Ecuador</t>
  </si>
  <si>
    <t>Erimatos Árabes Unidos</t>
  </si>
  <si>
    <t>Estados Unidos</t>
  </si>
  <si>
    <t>Filipinas</t>
  </si>
  <si>
    <t>Fiyi</t>
  </si>
  <si>
    <t>Gibraltar</t>
  </si>
  <si>
    <t>Guam</t>
  </si>
  <si>
    <t>Guatemala</t>
  </si>
  <si>
    <t>Haiti</t>
  </si>
  <si>
    <t>Honduras</t>
  </si>
  <si>
    <t>Islas Caimán</t>
  </si>
  <si>
    <t>Islas Marshall</t>
  </si>
  <si>
    <t>Islas Turcas y Caicos</t>
  </si>
  <si>
    <t>Islas Vírgenes Británicas</t>
  </si>
  <si>
    <t>Islas Vírgenes de los Estados Unidos</t>
  </si>
  <si>
    <t>Jamaica</t>
  </si>
  <si>
    <t>Jordania</t>
  </si>
  <si>
    <t>Malí</t>
  </si>
  <si>
    <t>Mozambique</t>
  </si>
  <si>
    <t>Nicaragua</t>
  </si>
  <si>
    <t>Nigeria</t>
  </si>
  <si>
    <t>Palaos</t>
  </si>
  <si>
    <t>Panamá</t>
  </si>
  <si>
    <t>Paraguay</t>
  </si>
  <si>
    <t>Perú</t>
  </si>
  <si>
    <t>República Democrática del Congo</t>
  </si>
  <si>
    <t>Rusia</t>
  </si>
  <si>
    <t>Samoa</t>
  </si>
  <si>
    <t>Samoa Americana</t>
  </si>
  <si>
    <t>Senegal</t>
  </si>
  <si>
    <t>Siria</t>
  </si>
  <si>
    <t>Sudáfrica</t>
  </si>
  <si>
    <t>Sudán Del Sur</t>
  </si>
  <si>
    <t>Tanzania</t>
  </si>
  <si>
    <t>Trinidad y Tobago</t>
  </si>
  <si>
    <t>Turquía</t>
  </si>
  <si>
    <t>Uganda</t>
  </si>
  <si>
    <t>Uruguay</t>
  </si>
  <si>
    <t>Vanuatu</t>
  </si>
  <si>
    <t>Venezuela</t>
  </si>
  <si>
    <t>Yermen</t>
  </si>
  <si>
    <t>Afganistán</t>
  </si>
  <si>
    <t>Angola</t>
  </si>
  <si>
    <t>Arabia Saudita</t>
  </si>
  <si>
    <t>Argelia</t>
  </si>
  <si>
    <t>Argentina</t>
  </si>
  <si>
    <t>Armenia</t>
  </si>
  <si>
    <t>Australia</t>
  </si>
  <si>
    <t>Austria</t>
  </si>
  <si>
    <t>Azerbaiyan</t>
  </si>
  <si>
    <t>Bangladés</t>
  </si>
  <si>
    <t>Bárbados</t>
  </si>
  <si>
    <t>Barein</t>
  </si>
  <si>
    <t>Bélgica</t>
  </si>
  <si>
    <t>Bélice</t>
  </si>
  <si>
    <t>Benin</t>
  </si>
  <si>
    <t>Bielorrusia</t>
  </si>
  <si>
    <t>Bolivia</t>
  </si>
  <si>
    <t>Bosnia - Herzegovina</t>
  </si>
  <si>
    <t>Botsuana</t>
  </si>
  <si>
    <t>Brasil</t>
  </si>
  <si>
    <t>Catar</t>
  </si>
  <si>
    <t>Corea del Sur</t>
  </si>
  <si>
    <t>Cabo Verde</t>
  </si>
  <si>
    <t>Camboya</t>
  </si>
  <si>
    <t>Comoras</t>
  </si>
  <si>
    <t>Croacia</t>
  </si>
  <si>
    <t>Costa de Marfil</t>
  </si>
  <si>
    <t>Chile</t>
  </si>
  <si>
    <t>España</t>
  </si>
  <si>
    <t>Eslonia</t>
  </si>
  <si>
    <t>Finlandia</t>
  </si>
  <si>
    <t>Francia</t>
  </si>
  <si>
    <t>Ghana</t>
  </si>
  <si>
    <t>Guyana Francesa</t>
  </si>
  <si>
    <t>Granada</t>
  </si>
  <si>
    <t>Grecia</t>
  </si>
  <si>
    <t>India</t>
  </si>
  <si>
    <t>Indonesia</t>
  </si>
  <si>
    <t>Isla Wall y Futuna</t>
  </si>
  <si>
    <t>Israel</t>
  </si>
  <si>
    <t>Italia</t>
  </si>
  <si>
    <t>Islas Malvinas (Farland)</t>
  </si>
  <si>
    <t>Islas Marianas del Norte</t>
  </si>
  <si>
    <t>Japón</t>
  </si>
  <si>
    <t>Jersey</t>
  </si>
  <si>
    <t>Curacao</t>
  </si>
  <si>
    <t>Irlanda</t>
  </si>
  <si>
    <t>Irlanda del Norte</t>
  </si>
  <si>
    <t>Kazajistan</t>
  </si>
  <si>
    <t>Kenia</t>
  </si>
  <si>
    <t>Libano</t>
  </si>
  <si>
    <t>Liberia</t>
  </si>
  <si>
    <t>Luxemburgo</t>
  </si>
  <si>
    <t>Macedomia</t>
  </si>
  <si>
    <t>Malasia</t>
  </si>
  <si>
    <t>Madagascar</t>
  </si>
  <si>
    <t>Maldivas</t>
  </si>
  <si>
    <t>Marruecos</t>
  </si>
  <si>
    <t>Mauricio</t>
  </si>
  <si>
    <t>Mauritania</t>
  </si>
  <si>
    <t>Mexico</t>
  </si>
  <si>
    <t>Moldavia</t>
  </si>
  <si>
    <t>Mongolia</t>
  </si>
  <si>
    <t xml:space="preserve">Montenegro </t>
  </si>
  <si>
    <t>Namibia</t>
  </si>
  <si>
    <t>Nauru</t>
  </si>
  <si>
    <t>Niger</t>
  </si>
  <si>
    <t>Noruega</t>
  </si>
  <si>
    <t>Nueva Caledonia</t>
  </si>
  <si>
    <t>Nueva Zelanda</t>
  </si>
  <si>
    <t>Omán</t>
  </si>
  <si>
    <t>Países Bajos</t>
  </si>
  <si>
    <t>Pakistán</t>
  </si>
  <si>
    <t>Desde U$D100.001.00 a U$D200.000.00</t>
  </si>
  <si>
    <t>Actividades económicas</t>
  </si>
  <si>
    <t>Negocios de Importaciones y Exportaciones</t>
  </si>
  <si>
    <t>Negocios en Zona Libre de Colón</t>
  </si>
  <si>
    <t>Negocios en Zona Francas</t>
  </si>
  <si>
    <t>Agente inmobiliario</t>
  </si>
  <si>
    <t>Joyerías</t>
  </si>
  <si>
    <t>Sociedades de inversión</t>
  </si>
  <si>
    <t>Comercio al por menor en puesto móviles</t>
  </si>
  <si>
    <t>Constructoras</t>
  </si>
  <si>
    <t>Inmobiliaria</t>
  </si>
  <si>
    <t>Desarrollo de Software</t>
  </si>
  <si>
    <t>Corredores de seguros</t>
  </si>
  <si>
    <t>Servicios Empresariales</t>
  </si>
  <si>
    <t>Asalariado</t>
  </si>
  <si>
    <t>Jubilado/Pensionado (a)</t>
  </si>
  <si>
    <t>C-05</t>
  </si>
  <si>
    <t>C-06</t>
  </si>
  <si>
    <t>C-07</t>
  </si>
  <si>
    <t>C-08</t>
  </si>
  <si>
    <t>C-09</t>
  </si>
  <si>
    <t>Valor de la Asignación</t>
  </si>
  <si>
    <t>TABLA DE CLIENTES</t>
  </si>
  <si>
    <t xml:space="preserve">Fuente:  Gafi /Listado países con índices de </t>
  </si>
  <si>
    <t>corrupción</t>
  </si>
  <si>
    <t>País de Constitución de la Sociedad</t>
  </si>
  <si>
    <t>Empresario</t>
  </si>
  <si>
    <t>FACTOR RIESGO - CLIENTES</t>
  </si>
  <si>
    <t>Nivel de</t>
  </si>
  <si>
    <t>Riesgo</t>
  </si>
  <si>
    <t>Bajo</t>
  </si>
  <si>
    <t>Medio</t>
  </si>
  <si>
    <t>Alto</t>
  </si>
  <si>
    <t>Notificaciones en Lista de sanciones para titular, director o BF</t>
  </si>
  <si>
    <t>C-01</t>
  </si>
  <si>
    <t>C-02</t>
  </si>
  <si>
    <t>C-03</t>
  </si>
  <si>
    <t>C-04</t>
  </si>
  <si>
    <t xml:space="preserve"> DETERMINANTES DE RIESGOS</t>
  </si>
  <si>
    <t>Ponderación</t>
  </si>
  <si>
    <t>Nivel de Riesgo</t>
  </si>
  <si>
    <t>No Aplica</t>
  </si>
  <si>
    <t>Guayana</t>
  </si>
  <si>
    <t>No aplica</t>
  </si>
  <si>
    <t>Iran  (Call for Action)</t>
  </si>
  <si>
    <t>Valor Obtenido</t>
  </si>
  <si>
    <t>Calificación del Factor</t>
  </si>
  <si>
    <t>Antigüedad del Negocio</t>
  </si>
  <si>
    <t>VARIABLES DEL RIESGO</t>
  </si>
  <si>
    <t>PESO</t>
  </si>
  <si>
    <t>Alguno de los directores, dignatarios o beneficiario final, reúnen la condición de PEP</t>
  </si>
  <si>
    <t>Titular, directivo o beneficiario final con noticias negativas</t>
  </si>
  <si>
    <t>1. CLIENTE</t>
  </si>
  <si>
    <t>Si</t>
  </si>
  <si>
    <t>No</t>
  </si>
  <si>
    <t>Nivel Riesgo</t>
  </si>
  <si>
    <t>País de Origen de los fondos</t>
  </si>
  <si>
    <t>Fuente de los fondos</t>
  </si>
  <si>
    <t>G-02</t>
  </si>
  <si>
    <t>G-03</t>
  </si>
  <si>
    <t>G-01</t>
  </si>
  <si>
    <t>Alguno de los directores, dignatarios o beneficiario final, reúnen la condición de PEP?</t>
  </si>
  <si>
    <t>FACTOR DE RIESGO - GEOGRÁFICO</t>
  </si>
  <si>
    <t>Fuente:  Gafi /Listado países con índices de corrupción</t>
  </si>
  <si>
    <t>Ahorros</t>
  </si>
  <si>
    <t>País de destino de los productos</t>
  </si>
  <si>
    <t>3. PRODUCTOS O SERVICIOS</t>
  </si>
  <si>
    <t>2. ZONA GEOGRÁFICA</t>
  </si>
  <si>
    <t>PS-01</t>
  </si>
  <si>
    <t>FACTOR DE RIESGO - PRODUCTOS O SERVICIOS</t>
  </si>
  <si>
    <t>TABLA DE PRODUCTOS O SERVICIOS</t>
  </si>
  <si>
    <t>1.Productos o servicios ofrecidos:</t>
  </si>
  <si>
    <t>Productos o servicios adquiridos</t>
  </si>
  <si>
    <t>Nivel de riesgo</t>
  </si>
  <si>
    <t>Productos o Servicios</t>
  </si>
  <si>
    <t>2, Los productos o servicios contratados</t>
  </si>
  <si>
    <t>han sido de manera esporádica o habitual</t>
  </si>
  <si>
    <t>PS-02</t>
  </si>
  <si>
    <t>Forma de contratación de productos o servicios</t>
  </si>
  <si>
    <t>MATRIZ DE RIESGO CLIENTE - PERSONA JURÍDICA</t>
  </si>
  <si>
    <t>4. CANAL DE VINCULACIÓN</t>
  </si>
  <si>
    <t>CV-01</t>
  </si>
  <si>
    <t>CV-02</t>
  </si>
  <si>
    <t>CANAL DE VINCULACIÓN</t>
  </si>
  <si>
    <t>Canal de Vinculación</t>
  </si>
  <si>
    <t>Presencial en ZLC</t>
  </si>
  <si>
    <t>5. TRANSACCIONALIDAD</t>
  </si>
  <si>
    <t>T-01</t>
  </si>
  <si>
    <t>T-02</t>
  </si>
  <si>
    <t>T-03</t>
  </si>
  <si>
    <t>FACTORES DE RIESGO</t>
  </si>
  <si>
    <t>TRANSACCIONALIDAD</t>
  </si>
  <si>
    <t>TABLA DE TRANSACCIONALIDAD</t>
  </si>
  <si>
    <t>Instrumento monetario</t>
  </si>
  <si>
    <t>Frecuencia de transacciones</t>
  </si>
  <si>
    <t>Transaccionalidad</t>
  </si>
  <si>
    <t>Importe de facturación semestral</t>
  </si>
  <si>
    <t>Total Riesgo Cliente</t>
  </si>
  <si>
    <t>Riego Bajo</t>
  </si>
  <si>
    <t>Riesgo Medio</t>
  </si>
  <si>
    <t>Nombre comercial</t>
  </si>
  <si>
    <t>Código de Cliente</t>
  </si>
  <si>
    <t xml:space="preserve">Cliente Nuevo </t>
  </si>
  <si>
    <t>DETONADOR/DISPARADOR PEP</t>
  </si>
  <si>
    <t>Tipo de identificación                                    Número de identificación</t>
  </si>
  <si>
    <t xml:space="preserve">Fecha de elaboración </t>
  </si>
  <si>
    <t>RUC</t>
  </si>
  <si>
    <t>NIT</t>
  </si>
  <si>
    <t>TIF</t>
  </si>
  <si>
    <t>República Popular de China</t>
  </si>
  <si>
    <t>Birmania /Myanmar (call for action)</t>
  </si>
  <si>
    <t>Burkina Faso</t>
  </si>
  <si>
    <t>Bulgaria</t>
  </si>
  <si>
    <t>Camerún</t>
  </si>
  <si>
    <t>Corea del Norte (Call for Action)</t>
  </si>
  <si>
    <t>Haití</t>
  </si>
  <si>
    <t>Hungría</t>
  </si>
  <si>
    <t>Mónaco</t>
  </si>
  <si>
    <t>Vietnam</t>
  </si>
  <si>
    <t>Myannar</t>
  </si>
  <si>
    <t>Presencial en Zona Libre</t>
  </si>
  <si>
    <t>Canal de vinculación</t>
  </si>
  <si>
    <t>Depto. Comercial, referido</t>
  </si>
  <si>
    <t>Redes sociales</t>
  </si>
  <si>
    <t>Por cuenta del cliente</t>
  </si>
  <si>
    <t>Medio por el que llega a la empresa</t>
  </si>
  <si>
    <t>Actualización</t>
  </si>
  <si>
    <t>Medio Alto</t>
  </si>
  <si>
    <t>Tiendas de Electrodomésticos o Electrónica</t>
  </si>
  <si>
    <t>Importadores de Bebidas Alcohólicas o Tabaco</t>
  </si>
  <si>
    <t>Empresas de Transporte y Logística</t>
  </si>
  <si>
    <t>Ferreterías y Venta de Herramientas</t>
  </si>
  <si>
    <t>Artesanos o Microempresarios sin Licencia Formal</t>
  </si>
  <si>
    <t>Franquiciados o Representantes de Marcas</t>
  </si>
  <si>
    <t>Fundaciones Privadas / ONGs</t>
  </si>
  <si>
    <t>Operadores de Tiendas Duty Free</t>
  </si>
  <si>
    <t>Proveedores del Estado / Contratistas Públicos</t>
  </si>
  <si>
    <t>De 0   a 1 año</t>
  </si>
  <si>
    <t>Entre 1 a 2 años</t>
  </si>
  <si>
    <t>Entre 2 a 3 años</t>
  </si>
  <si>
    <t>Mayor a 3 años</t>
  </si>
  <si>
    <t>Hasta 2 años</t>
  </si>
  <si>
    <t>Mayor a 2 y menor a 4 años</t>
  </si>
  <si>
    <t>Entre 4 a 5 años</t>
  </si>
  <si>
    <t>Más de 5 años</t>
  </si>
  <si>
    <t xml:space="preserve">Medio </t>
  </si>
  <si>
    <t>Índice de Riesgo</t>
  </si>
  <si>
    <t>Benín</t>
  </si>
  <si>
    <t>Birmania / Myanmar (Call for Action)</t>
  </si>
  <si>
    <t>Bosnia Herzegovina</t>
  </si>
  <si>
    <t>Curazao</t>
  </si>
  <si>
    <t>Emiratos Árabes Unidos</t>
  </si>
  <si>
    <t>Estonia</t>
  </si>
  <si>
    <t>Irán (Call for Action)</t>
  </si>
  <si>
    <t>Isla Wallis y Futuna</t>
  </si>
  <si>
    <t>Kazajistán</t>
  </si>
  <si>
    <t>Kirguistán</t>
  </si>
  <si>
    <t>Lituania</t>
  </si>
  <si>
    <t>Malawi!</t>
  </si>
  <si>
    <t>Malta</t>
  </si>
  <si>
    <t>Montenegro</t>
  </si>
  <si>
    <t>Nepal</t>
  </si>
  <si>
    <t>Panama</t>
  </si>
  <si>
    <t>Sudán del Sur</t>
  </si>
  <si>
    <t>uganda</t>
  </si>
  <si>
    <t>Azerbaiyán</t>
  </si>
  <si>
    <t>Baréin</t>
  </si>
  <si>
    <t>Sociedad Anónima con acciones al portador</t>
  </si>
  <si>
    <t>Alta opacidad y dificultad para identificar beneficiario final.</t>
  </si>
  <si>
    <t>Sociedad Extranjera sin registro local</t>
  </si>
  <si>
    <t>No sujeta a fiscalización nacional directa.</t>
  </si>
  <si>
    <t>Fundación de interés privado</t>
  </si>
  <si>
    <t>Puede usarse para proteger activos y ocultar beneficiarios reales.</t>
  </si>
  <si>
    <t>Sociedad Offshore</t>
  </si>
  <si>
    <t>Regímenes fiscales preferenciales, supervisión limitada.</t>
  </si>
  <si>
    <t>Sociedad Anónima tradicional</t>
  </si>
  <si>
    <t>Identificación posible, pero puede tener complejidad estructural.</t>
  </si>
  <si>
    <t>Sociedad de Responsabilidad Limitada (SRL)</t>
  </si>
  <si>
    <t>Riesgo moderado, pero sujeto a estructura y documentación presentada.</t>
  </si>
  <si>
    <t>Sociedad Unipersonal</t>
  </si>
  <si>
    <t>Control y representación simplificada; fácil verificación.</t>
  </si>
  <si>
    <t>Sociedad Familiar / Sociedad Civil</t>
  </si>
  <si>
    <t>Evaluación</t>
  </si>
  <si>
    <t>Relaciones personales conocidas, con bajo riesgo estructural.</t>
  </si>
  <si>
    <t>Comercio electrónico (E-Commerce)</t>
  </si>
  <si>
    <t>Distribuidores de Repuestos para Bicicletas, Motos y accesorios</t>
  </si>
  <si>
    <t>Justificación</t>
  </si>
  <si>
    <t>Transacciones internacionales, posible triangulación.</t>
  </si>
  <si>
    <t>Volumen alto de mercancía, exportación con menor trazabilidad.</t>
  </si>
  <si>
    <t>Condiciones especiales de fiscalización, riesgo por régimen.</t>
  </si>
  <si>
    <t>Compraventa de activos de alto valor, riesgo de encubrimiento de patrimonio.</t>
  </si>
  <si>
    <t>Productos de alto valor portables, operaciones en efectivo.</t>
  </si>
  <si>
    <t>Dificultad en trazabilidad de cliente final, pagos digitales dispersos.</t>
  </si>
  <si>
    <t>Instrumentos financieros complejos, operaciones transfronterizas.</t>
  </si>
  <si>
    <t>Activos de alto valor, exposición frecuente a prácticas ilícitas.</t>
  </si>
  <si>
    <t>Volumen alto de contratos, pagos mixtos, y dependencia estatal.</t>
  </si>
  <si>
    <t>Pagos virtuales, dificultad en verificar ingresos y licencias.</t>
  </si>
  <si>
    <t>Actividad genérica; requiere análisis adicional de fondo.</t>
  </si>
  <si>
    <t>Difícil trazabilidad de ingresos; informalidad moderada.</t>
  </si>
  <si>
    <t>Actividad regulada, aunque susceptible a ocultamiento de beneficiarios.</t>
  </si>
  <si>
    <t>Servicios intangibles; dificultad para validar operaciones reales.</t>
  </si>
  <si>
    <t>Ingreso fijo y trazable; sin actividad comercial de riesgo.</t>
  </si>
  <si>
    <t>Ingresos estables, sin exposición comercial significativa.</t>
  </si>
  <si>
    <t>Inventarios de bajo valor, transacciones en efectivo.</t>
  </si>
  <si>
    <t>Bienes de fácil reventa y alta demanda, posible triangulación.</t>
  </si>
  <si>
    <t>Sectores regulados, vinculados a contrabando o evasión.</t>
  </si>
  <si>
    <t>Riesgo medio por manipulación de mercancía de terceros.</t>
  </si>
  <si>
    <t>Actividad comercial común, bajo riesgo estructural.</t>
  </si>
  <si>
    <t>Dificultad documental, pero impacto económico reducido.</t>
  </si>
  <si>
    <t>Canalización de fondos externos, operaciones multinivel.</t>
  </si>
  <si>
    <t>Uso de donaciones, difícil verificación de beneficiarios reales.</t>
  </si>
  <si>
    <t>Operación en zonas especiales, productos sensibles, alto volumen en efectivo.</t>
  </si>
  <si>
    <t>Alto riesgo de corrupción, fondos públicos, y falta de trazabilidad.</t>
  </si>
  <si>
    <t>JUSTIFICACIÓN</t>
  </si>
  <si>
    <t>Actividad económica local</t>
  </si>
  <si>
    <t>Actividad económica extranjera</t>
  </si>
  <si>
    <t>Préstamo (no documentado)</t>
  </si>
  <si>
    <t>Préstamo documentado</t>
  </si>
  <si>
    <t>Inversiones (no verificables)</t>
  </si>
  <si>
    <t>Salario declarado</t>
  </si>
  <si>
    <t>Regalo o donación</t>
  </si>
  <si>
    <t>Otros / No especifica / No documenta</t>
  </si>
  <si>
    <t>Actividad trazable dentro del país, coherente con el perfil comercial.</t>
  </si>
  <si>
    <t>Mayor complejidad para verificar la trazabilidad.</t>
  </si>
  <si>
    <t>Requiere historial razonable o declaración.</t>
  </si>
  <si>
    <t>Riesgo elevado si no existe respaldo.</t>
  </si>
  <si>
    <t>Menor riesgo si se presenta contrato o evidencia básica.</t>
  </si>
  <si>
    <t>Puede ocultar fondos sin trazabilidad clara.</t>
  </si>
  <si>
    <t>Fuente legítima, si el volumen es coherente con la actividad.</t>
  </si>
  <si>
    <t>Alta dificultad para verificación; puede encubrir fondos ilícitos.</t>
  </si>
  <si>
    <t>Falta total de trazabilidad sobre el origen del dinero.</t>
  </si>
  <si>
    <t>Tipo de Relación</t>
  </si>
  <si>
    <t>Valor</t>
  </si>
  <si>
    <t>Habitual (recurrente)</t>
  </si>
  <si>
    <t>Mayor trazabilidad, historial de comportamiento y monitoreo posible.</t>
  </si>
  <si>
    <t>Frecuente</t>
  </si>
  <si>
    <t>Contrataciones reiteradas con cierto historial, pero no sistemático.</t>
  </si>
  <si>
    <t>Ocasional</t>
  </si>
  <si>
    <t>Presencia eventual, sin patrón predecible.</t>
  </si>
  <si>
    <t>Esporádica</t>
  </si>
  <si>
    <t>Contratación aislada, sin historial ni control posterior.</t>
  </si>
  <si>
    <t>Cliente preexistente</t>
  </si>
  <si>
    <t>Referido por otro cliente</t>
  </si>
  <si>
    <t>Referido por colaborador/asociado</t>
  </si>
  <si>
    <t>Por iniciativa propia</t>
  </si>
  <si>
    <t>Publicidad o redes sociales</t>
  </si>
  <si>
    <t>ACH local o transferencia internacional con origen validado (cuenta a nombre del cliente)</t>
  </si>
  <si>
    <t>Cheque nominativo emitido desde cuenta bancaria propia</t>
  </si>
  <si>
    <t>Transferencia desde cuenta de tercero no justificada</t>
  </si>
  <si>
    <t>Combinación de instrumentos que dificulten validación (ej. cheques de terceros sin respaldo, múltiples cuentas no relacionadas)</t>
  </si>
  <si>
    <t>ACH o Transferencia Internacional</t>
  </si>
  <si>
    <t>Cheque</t>
  </si>
  <si>
    <t>Ach o Transferencia desde cuenta de terceros</t>
  </si>
  <si>
    <t>Instrumento de pago atípicos o complejos</t>
  </si>
  <si>
    <t>Mensual o bimensual</t>
  </si>
  <si>
    <t>Trimestral o estacional</t>
  </si>
  <si>
    <t>Esporádica o con largos periodos de inactividad</t>
  </si>
  <si>
    <t>Sin patrón definido o con cambios abruptos</t>
  </si>
  <si>
    <t>Hasta 15,000</t>
  </si>
  <si>
    <t>Entre 15,001 y 50,000</t>
  </si>
  <si>
    <t>Entre 50,001 y 100,000</t>
  </si>
  <si>
    <t>Mayor a 100,000 o inconsistente con perfil</t>
  </si>
  <si>
    <t>1.00 a 1.74</t>
  </si>
  <si>
    <t>1.75 a 2.49</t>
  </si>
  <si>
    <t>2.50 a 3.24</t>
  </si>
  <si>
    <t>Riesgo Medio Alto</t>
  </si>
  <si>
    <t>Riesgo Alto</t>
  </si>
  <si>
    <t>3.25 - 4.00</t>
  </si>
  <si>
    <t>XXXXXXXXXXX</t>
  </si>
  <si>
    <t>XXXXXXX</t>
  </si>
  <si>
    <t>XXXXXXXXXXXXXXXXXXXXXX</t>
  </si>
  <si>
    <t>Preparado por:</t>
  </si>
  <si>
    <t>Empresa:</t>
  </si>
  <si>
    <t>RIF</t>
  </si>
  <si>
    <t>OTROS</t>
  </si>
  <si>
    <t>GRUPO MAGNATE</t>
  </si>
  <si>
    <t>Perfumes</t>
  </si>
  <si>
    <t>Tratamientos capilares</t>
  </si>
  <si>
    <t>Body spray</t>
  </si>
  <si>
    <t>Jabones</t>
  </si>
  <si>
    <t>Papel higiénico</t>
  </si>
  <si>
    <t>Líquido limpiar zapatos</t>
  </si>
  <si>
    <t>Velas e incienso</t>
  </si>
  <si>
    <t>Extensiones de cabello</t>
  </si>
  <si>
    <t>Juguetes</t>
  </si>
  <si>
    <t>Perfumes, tratamientos capilares, y otros</t>
  </si>
  <si>
    <t>OFICIAL DE CUMPLIMIENTO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</si>
</sst>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;@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404040"/>
      <name val="Calibri"/>
      <family val="2"/>
      <scheme val="minor"/>
    </font>
    <font>
      <sz val="8"/>
      <color rgb="FF3F4A52"/>
      <name val="Open Sans"/>
      <family val="2"/>
    </font>
    <font>
      <sz val="11"/>
      <color theme="1"/>
      <name val="Calibri"/>
      <family val="2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b/>
      <sz val="9"/>
      <color theme="1"/>
      <name val="Calibri"/>
      <family val="2"/>
    </font>
    <font>
      <b/>
      <sz val="11"/>
      <color theme="0"/>
      <name val="Calibri"/>
      <family val="2"/>
      <scheme val="minor"/>
    </font>
    <font>
      <b/>
      <sz val="8"/>
      <color rgb="FF40404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D9EAD3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5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rgb="FFBDD6EE"/>
      </right>
      <top style="thick">
        <color indexed="64"/>
      </top>
      <bottom style="thick">
        <color rgb="FF9CC2E5"/>
      </bottom>
      <diagonal/>
    </border>
    <border>
      <left style="thick">
        <color indexed="64"/>
      </left>
      <right style="medium">
        <color rgb="FFBDD6EE"/>
      </right>
      <top/>
      <bottom style="medium">
        <color rgb="FFBDD6EE"/>
      </bottom>
      <diagonal/>
    </border>
    <border>
      <left style="thick">
        <color indexed="64"/>
      </left>
      <right style="medium">
        <color rgb="FFBDD6EE"/>
      </right>
      <top/>
      <bottom style="thick">
        <color indexed="64"/>
      </bottom>
      <diagonal/>
    </border>
    <border>
      <left style="medium">
        <color rgb="FFBDD6EE"/>
      </left>
      <right style="medium">
        <color rgb="FFBDD6EE"/>
      </right>
      <top style="thick">
        <color indexed="64"/>
      </top>
      <bottom style="thick">
        <color rgb="FF9CC2E5"/>
      </bottom>
      <diagonal/>
    </border>
    <border>
      <left/>
      <right style="thick">
        <color indexed="64"/>
      </right>
      <top style="thick">
        <color indexed="64"/>
      </top>
      <bottom style="thick">
        <color rgb="FF9CC2E5"/>
      </bottom>
      <diagonal/>
    </border>
    <border>
      <left style="medium">
        <color rgb="FFBDD6EE"/>
      </left>
      <right style="medium">
        <color rgb="FFBDD6EE"/>
      </right>
      <top/>
      <bottom style="medium">
        <color rgb="FFBDD6EE"/>
      </bottom>
      <diagonal/>
    </border>
    <border>
      <left/>
      <right style="thick">
        <color indexed="64"/>
      </right>
      <top/>
      <bottom style="medium">
        <color rgb="FFBDD6EE"/>
      </bottom>
      <diagonal/>
    </border>
    <border>
      <left style="medium">
        <color rgb="FFBDD6EE"/>
      </left>
      <right style="medium">
        <color rgb="FFBDD6EE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666666"/>
      </left>
      <right style="medium">
        <color rgb="FF666666"/>
      </right>
      <top/>
      <bottom style="medium">
        <color rgb="FF666666"/>
      </bottom>
      <diagonal/>
    </border>
    <border>
      <left/>
      <right style="thin">
        <color indexed="64"/>
      </right>
      <top/>
      <bottom/>
      <diagonal/>
    </border>
    <border>
      <left style="medium">
        <color rgb="FF666666"/>
      </left>
      <right/>
      <top/>
      <bottom style="medium">
        <color rgb="FF666666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3" fillId="0" borderId="4" xfId="0" applyFont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0" fontId="4" fillId="0" borderId="4" xfId="0" applyFont="1" applyBorder="1" applyAlignment="1">
      <alignment vertical="top"/>
    </xf>
    <xf numFmtId="0" fontId="2" fillId="0" borderId="4" xfId="0" applyFont="1" applyBorder="1" applyAlignment="1">
      <alignment horizontal="center"/>
    </xf>
    <xf numFmtId="0" fontId="2" fillId="0" borderId="4" xfId="0" applyFont="1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0" fillId="0" borderId="0" xfId="0" applyFont="1"/>
    <xf numFmtId="0" fontId="0" fillId="0" borderId="4" xfId="0" applyBorder="1"/>
    <xf numFmtId="0" fontId="10" fillId="0" borderId="4" xfId="0" applyFont="1" applyBorder="1" applyAlignment="1">
      <alignment horizontal="center"/>
    </xf>
    <xf numFmtId="0" fontId="10" fillId="0" borderId="4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6" xfId="0" applyFont="1" applyBorder="1" applyAlignment="1">
      <alignment wrapText="1"/>
    </xf>
    <xf numFmtId="0" fontId="10" fillId="0" borderId="4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/>
    </xf>
    <xf numFmtId="0" fontId="11" fillId="0" borderId="10" xfId="0" applyFont="1" applyBorder="1"/>
    <xf numFmtId="0" fontId="10" fillId="0" borderId="8" xfId="0" applyFont="1" applyBorder="1" applyAlignment="1">
      <alignment horizontal="center" vertical="center" wrapText="1"/>
    </xf>
    <xf numFmtId="0" fontId="11" fillId="0" borderId="15" xfId="0" applyFont="1" applyBorder="1" applyAlignment="1">
      <alignment wrapText="1"/>
    </xf>
    <xf numFmtId="0" fontId="10" fillId="0" borderId="7" xfId="0" applyFont="1" applyBorder="1" applyAlignment="1">
      <alignment wrapText="1"/>
    </xf>
    <xf numFmtId="0" fontId="11" fillId="0" borderId="1" xfId="0" applyFont="1" applyBorder="1"/>
    <xf numFmtId="0" fontId="11" fillId="0" borderId="16" xfId="0" applyFont="1" applyBorder="1" applyAlignment="1">
      <alignment horizontal="center"/>
    </xf>
    <xf numFmtId="0" fontId="11" fillId="0" borderId="1" xfId="0" applyFont="1" applyBorder="1" applyAlignment="1">
      <alignment wrapText="1"/>
    </xf>
    <xf numFmtId="0" fontId="1" fillId="0" borderId="14" xfId="0" applyFont="1" applyBorder="1"/>
    <xf numFmtId="0" fontId="2" fillId="0" borderId="4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2" fillId="0" borderId="34" xfId="0" applyFont="1" applyBorder="1" applyAlignment="1">
      <alignment horizontal="center" wrapText="1"/>
    </xf>
    <xf numFmtId="0" fontId="2" fillId="0" borderId="5" xfId="0" applyFont="1" applyBorder="1"/>
    <xf numFmtId="0" fontId="11" fillId="0" borderId="5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34" xfId="0" applyFont="1" applyBorder="1" applyAlignment="1">
      <alignment horizontal="center" wrapText="1"/>
    </xf>
    <xf numFmtId="0" fontId="11" fillId="0" borderId="5" xfId="0" applyFont="1" applyBorder="1" applyAlignment="1">
      <alignment horizontal="center" wrapText="1"/>
    </xf>
    <xf numFmtId="0" fontId="11" fillId="0" borderId="29" xfId="0" applyFont="1" applyBorder="1" applyAlignment="1">
      <alignment horizontal="center" wrapText="1"/>
    </xf>
    <xf numFmtId="0" fontId="11" fillId="0" borderId="35" xfId="0" applyFont="1" applyBorder="1" applyAlignment="1">
      <alignment horizontal="center"/>
    </xf>
    <xf numFmtId="0" fontId="11" fillId="0" borderId="16" xfId="0" applyFont="1" applyBorder="1" applyAlignment="1">
      <alignment horizontal="center" wrapText="1"/>
    </xf>
    <xf numFmtId="0" fontId="2" fillId="0" borderId="4" xfId="0" applyFont="1" applyBorder="1" applyAlignment="1">
      <alignment wrapText="1"/>
    </xf>
    <xf numFmtId="0" fontId="3" fillId="2" borderId="0" xfId="0" applyFont="1" applyFill="1" applyAlignment="1">
      <alignment vertical="center" wrapText="1"/>
    </xf>
    <xf numFmtId="0" fontId="0" fillId="0" borderId="0" xfId="0" applyProtection="1">
      <protection locked="0"/>
    </xf>
    <xf numFmtId="0" fontId="1" fillId="2" borderId="0" xfId="0" applyFont="1" applyFill="1" applyProtection="1">
      <protection locked="0"/>
    </xf>
    <xf numFmtId="0" fontId="1" fillId="2" borderId="11" xfId="0" applyFont="1" applyFill="1" applyBorder="1" applyProtection="1">
      <protection locked="0"/>
    </xf>
    <xf numFmtId="0" fontId="0" fillId="0" borderId="13" xfId="0" applyBorder="1" applyProtection="1">
      <protection locked="0"/>
    </xf>
    <xf numFmtId="0" fontId="0" fillId="2" borderId="0" xfId="0" applyFill="1" applyProtection="1">
      <protection locked="0"/>
    </xf>
    <xf numFmtId="0" fontId="11" fillId="2" borderId="29" xfId="0" applyFont="1" applyFill="1" applyBorder="1" applyProtection="1">
      <protection locked="0"/>
    </xf>
    <xf numFmtId="0" fontId="10" fillId="0" borderId="16" xfId="0" applyFont="1" applyBorder="1" applyProtection="1">
      <protection locked="0"/>
      <extLst>
        <ext xmlns:xfpb="http://schemas.microsoft.com/office/spreadsheetml/2022/featurepropertybag" uri="{C7286773-470A-42A8-94C5-96B5CB345126}">
          <xfpb:xfComplement i="0"/>
        </ext>
      </extLst>
    </xf>
    <xf numFmtId="0" fontId="11" fillId="2" borderId="36" xfId="0" applyFont="1" applyFill="1" applyBorder="1" applyProtection="1">
      <protection locked="0"/>
    </xf>
    <xf numFmtId="0" fontId="11" fillId="0" borderId="37" xfId="0" applyFont="1" applyBorder="1" applyProtection="1">
      <protection locked="0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10" xfId="0" applyBorder="1" applyAlignment="1" applyProtection="1">
      <alignment horizontal="center" vertical="top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wrapText="1"/>
      <protection locked="0"/>
    </xf>
    <xf numFmtId="164" fontId="1" fillId="2" borderId="10" xfId="0" applyNumberFormat="1" applyFont="1" applyFill="1" applyBorder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0" fontId="5" fillId="8" borderId="0" xfId="0" applyFont="1" applyFill="1" applyAlignment="1" applyProtection="1">
      <alignment horizontal="left" vertical="center"/>
      <protection locked="0"/>
    </xf>
    <xf numFmtId="0" fontId="1" fillId="2" borderId="10" xfId="0" applyFont="1" applyFill="1" applyBorder="1" applyAlignment="1" applyProtection="1">
      <alignment horizontal="center" wrapText="1"/>
      <protection locked="0"/>
    </xf>
    <xf numFmtId="0" fontId="11" fillId="2" borderId="10" xfId="0" applyFont="1" applyFill="1" applyBorder="1" applyAlignment="1" applyProtection="1">
      <alignment horizontal="center"/>
      <protection locked="0"/>
    </xf>
    <xf numFmtId="0" fontId="11" fillId="4" borderId="10" xfId="0" applyFont="1" applyFill="1" applyBorder="1" applyAlignment="1" applyProtection="1">
      <alignment horizontal="center" wrapText="1"/>
      <protection locked="0"/>
    </xf>
    <xf numFmtId="0" fontId="11" fillId="5" borderId="10" xfId="0" applyFont="1" applyFill="1" applyBorder="1" applyAlignment="1" applyProtection="1">
      <alignment horizontal="center" wrapText="1"/>
      <protection locked="0"/>
    </xf>
    <xf numFmtId="0" fontId="11" fillId="6" borderId="10" xfId="0" applyFont="1" applyFill="1" applyBorder="1" applyAlignment="1" applyProtection="1">
      <alignment horizontal="center" wrapText="1"/>
      <protection locked="0"/>
    </xf>
    <xf numFmtId="0" fontId="11" fillId="7" borderId="13" xfId="0" applyFont="1" applyFill="1" applyBorder="1" applyAlignment="1" applyProtection="1">
      <alignment horizontal="center" wrapText="1"/>
      <protection locked="0"/>
    </xf>
    <xf numFmtId="0" fontId="13" fillId="11" borderId="11" xfId="0" applyFont="1" applyFill="1" applyBorder="1" applyAlignment="1" applyProtection="1">
      <alignment horizontal="center" wrapText="1"/>
      <protection locked="0"/>
    </xf>
    <xf numFmtId="0" fontId="13" fillId="11" borderId="12" xfId="0" applyFont="1" applyFill="1" applyBorder="1" applyAlignment="1" applyProtection="1">
      <alignment horizontal="center" wrapText="1"/>
      <protection locked="0"/>
    </xf>
    <xf numFmtId="9" fontId="13" fillId="11" borderId="12" xfId="0" applyNumberFormat="1" applyFont="1" applyFill="1" applyBorder="1" applyAlignment="1" applyProtection="1">
      <alignment horizontal="center" wrapText="1"/>
      <protection locked="0"/>
    </xf>
    <xf numFmtId="0" fontId="13" fillId="11" borderId="12" xfId="0" applyFont="1" applyFill="1" applyBorder="1" applyAlignment="1" applyProtection="1">
      <alignment horizontal="center"/>
      <protection locked="0"/>
    </xf>
    <xf numFmtId="0" fontId="2" fillId="0" borderId="24" xfId="0" applyFont="1" applyBorder="1" applyAlignment="1" applyProtection="1">
      <alignment wrapText="1"/>
      <protection locked="0"/>
    </xf>
    <xf numFmtId="0" fontId="2" fillId="0" borderId="25" xfId="0" applyFont="1" applyBorder="1" applyProtection="1">
      <protection locked="0"/>
    </xf>
    <xf numFmtId="0" fontId="2" fillId="0" borderId="27" xfId="0" applyFont="1" applyBorder="1" applyProtection="1">
      <protection locked="0"/>
    </xf>
    <xf numFmtId="0" fontId="14" fillId="11" borderId="30" xfId="0" applyFont="1" applyFill="1" applyBorder="1" applyProtection="1">
      <protection locked="0"/>
    </xf>
    <xf numFmtId="0" fontId="14" fillId="11" borderId="0" xfId="0" applyFont="1" applyFill="1" applyProtection="1">
      <protection locked="0"/>
    </xf>
    <xf numFmtId="0" fontId="12" fillId="0" borderId="11" xfId="0" applyFont="1" applyBorder="1" applyAlignment="1" applyProtection="1">
      <alignment horizontal="left"/>
      <protection locked="0"/>
    </xf>
    <xf numFmtId="0" fontId="12" fillId="0" borderId="13" xfId="0" applyFont="1" applyBorder="1" applyAlignment="1" applyProtection="1">
      <alignment horizontal="left"/>
      <protection locked="0"/>
    </xf>
    <xf numFmtId="0" fontId="12" fillId="0" borderId="10" xfId="0" applyFont="1" applyBorder="1" applyAlignment="1" applyProtection="1">
      <alignment horizontal="center" vertical="center"/>
      <protection locked="0"/>
    </xf>
    <xf numFmtId="2" fontId="12" fillId="0" borderId="10" xfId="0" applyNumberFormat="1" applyFont="1" applyBorder="1" applyAlignment="1" applyProtection="1">
      <alignment horizontal="center"/>
      <protection locked="0"/>
    </xf>
    <xf numFmtId="0" fontId="12" fillId="0" borderId="0" xfId="0" applyFont="1" applyAlignment="1" applyProtection="1">
      <alignment wrapText="1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9" borderId="4" xfId="0" applyFill="1" applyBorder="1" applyAlignment="1" applyProtection="1">
      <alignment horizontal="center"/>
      <protection locked="0"/>
    </xf>
    <xf numFmtId="0" fontId="2" fillId="0" borderId="0" xfId="0" applyFont="1" applyProtection="1">
      <protection locked="0"/>
    </xf>
    <xf numFmtId="0" fontId="11" fillId="3" borderId="24" xfId="0" applyFont="1" applyFill="1" applyBorder="1"/>
    <xf numFmtId="0" fontId="10" fillId="0" borderId="26" xfId="0" applyFont="1" applyBorder="1"/>
    <xf numFmtId="9" fontId="10" fillId="0" borderId="24" xfId="0" applyNumberFormat="1" applyFont="1" applyBorder="1" applyAlignment="1">
      <alignment horizontal="center"/>
    </xf>
    <xf numFmtId="0" fontId="11" fillId="3" borderId="25" xfId="0" applyFont="1" applyFill="1" applyBorder="1"/>
    <xf numFmtId="0" fontId="10" fillId="0" borderId="9" xfId="0" applyFont="1" applyBorder="1" applyAlignment="1">
      <alignment wrapText="1"/>
    </xf>
    <xf numFmtId="9" fontId="10" fillId="0" borderId="25" xfId="0" applyNumberFormat="1" applyFont="1" applyBorder="1" applyAlignment="1">
      <alignment horizontal="center" wrapText="1"/>
    </xf>
    <xf numFmtId="0" fontId="10" fillId="0" borderId="9" xfId="0" applyFont="1" applyBorder="1"/>
    <xf numFmtId="9" fontId="10" fillId="0" borderId="25" xfId="0" applyNumberFormat="1" applyFont="1" applyBorder="1" applyAlignment="1">
      <alignment horizontal="center"/>
    </xf>
    <xf numFmtId="0" fontId="11" fillId="3" borderId="27" xfId="0" applyFont="1" applyFill="1" applyBorder="1"/>
    <xf numFmtId="0" fontId="10" fillId="0" borderId="28" xfId="0" applyFont="1" applyBorder="1" applyAlignment="1">
      <alignment wrapText="1"/>
    </xf>
    <xf numFmtId="9" fontId="10" fillId="0" borderId="27" xfId="0" applyNumberFormat="1" applyFont="1" applyBorder="1" applyAlignment="1">
      <alignment horizontal="center" wrapText="1"/>
    </xf>
    <xf numFmtId="0" fontId="13" fillId="11" borderId="29" xfId="0" applyFont="1" applyFill="1" applyBorder="1"/>
    <xf numFmtId="0" fontId="13" fillId="11" borderId="30" xfId="0" applyFont="1" applyFill="1" applyBorder="1" applyAlignment="1">
      <alignment wrapText="1"/>
    </xf>
    <xf numFmtId="9" fontId="13" fillId="11" borderId="30" xfId="0" applyNumberFormat="1" applyFont="1" applyFill="1" applyBorder="1" applyAlignment="1">
      <alignment horizontal="center" wrapText="1"/>
    </xf>
    <xf numFmtId="0" fontId="11" fillId="3" borderId="17" xfId="0" applyFont="1" applyFill="1" applyBorder="1"/>
    <xf numFmtId="0" fontId="10" fillId="0" borderId="18" xfId="0" applyFont="1" applyBorder="1" applyAlignment="1">
      <alignment wrapText="1"/>
    </xf>
    <xf numFmtId="9" fontId="10" fillId="0" borderId="18" xfId="0" applyNumberFormat="1" applyFont="1" applyBorder="1" applyAlignment="1">
      <alignment horizontal="center" vertical="center"/>
    </xf>
    <xf numFmtId="0" fontId="11" fillId="3" borderId="20" xfId="0" applyFont="1" applyFill="1" applyBorder="1"/>
    <xf numFmtId="0" fontId="10" fillId="0" borderId="4" xfId="0" applyFont="1" applyBorder="1" applyAlignment="1">
      <alignment wrapText="1"/>
    </xf>
    <xf numFmtId="9" fontId="10" fillId="0" borderId="4" xfId="0" applyNumberFormat="1" applyFont="1" applyBorder="1" applyAlignment="1">
      <alignment horizontal="center" vertical="center"/>
    </xf>
    <xf numFmtId="0" fontId="11" fillId="3" borderId="21" xfId="0" applyFont="1" applyFill="1" applyBorder="1"/>
    <xf numFmtId="0" fontId="10" fillId="0" borderId="22" xfId="0" applyFont="1" applyBorder="1" applyAlignment="1">
      <alignment wrapText="1"/>
    </xf>
    <xf numFmtId="9" fontId="10" fillId="0" borderId="22" xfId="0" applyNumberFormat="1" applyFont="1" applyBorder="1" applyAlignment="1">
      <alignment horizontal="center" vertical="center"/>
    </xf>
    <xf numFmtId="0" fontId="13" fillId="11" borderId="33" xfId="0" applyFont="1" applyFill="1" applyBorder="1"/>
    <xf numFmtId="0" fontId="14" fillId="11" borderId="0" xfId="0" applyFont="1" applyFill="1"/>
    <xf numFmtId="9" fontId="13" fillId="11" borderId="0" xfId="0" applyNumberFormat="1" applyFont="1" applyFill="1" applyAlignment="1">
      <alignment horizontal="center" vertical="center"/>
    </xf>
    <xf numFmtId="9" fontId="10" fillId="0" borderId="18" xfId="0" applyNumberFormat="1" applyFont="1" applyBorder="1" applyAlignment="1">
      <alignment horizontal="center"/>
    </xf>
    <xf numFmtId="9" fontId="10" fillId="0" borderId="22" xfId="0" applyNumberFormat="1" applyFont="1" applyBorder="1" applyAlignment="1">
      <alignment horizontal="center"/>
    </xf>
    <xf numFmtId="0" fontId="13" fillId="11" borderId="0" xfId="0" applyFont="1" applyFill="1"/>
    <xf numFmtId="9" fontId="13" fillId="11" borderId="0" xfId="0" applyNumberFormat="1" applyFont="1" applyFill="1" applyAlignment="1">
      <alignment horizontal="center"/>
    </xf>
    <xf numFmtId="0" fontId="13" fillId="11" borderId="12" xfId="0" applyFont="1" applyFill="1" applyBorder="1" applyAlignment="1" applyProtection="1">
      <alignment horizontal="center" wrapText="1"/>
      <protection locked="0" hidden="1"/>
    </xf>
    <xf numFmtId="0" fontId="13" fillId="11" borderId="10" xfId="0" applyFont="1" applyFill="1" applyBorder="1" applyAlignment="1" applyProtection="1">
      <alignment horizontal="center" wrapText="1"/>
      <protection locked="0" hidden="1"/>
    </xf>
    <xf numFmtId="0" fontId="2" fillId="0" borderId="24" xfId="0" applyFont="1" applyBorder="1" applyAlignment="1" applyProtection="1">
      <alignment horizontal="center" vertical="center"/>
      <protection hidden="1"/>
    </xf>
    <xf numFmtId="0" fontId="2" fillId="0" borderId="25" xfId="0" applyFont="1" applyBorder="1" applyAlignment="1" applyProtection="1">
      <alignment horizontal="center" vertical="center"/>
      <protection hidden="1"/>
    </xf>
    <xf numFmtId="0" fontId="10" fillId="0" borderId="25" xfId="0" applyFont="1" applyBorder="1" applyAlignment="1" applyProtection="1">
      <alignment horizontal="center" vertical="center"/>
      <protection hidden="1"/>
    </xf>
    <xf numFmtId="0" fontId="2" fillId="0" borderId="27" xfId="0" applyFont="1" applyBorder="1" applyAlignment="1" applyProtection="1">
      <alignment horizontal="center" vertical="center"/>
      <protection hidden="1"/>
    </xf>
    <xf numFmtId="0" fontId="10" fillId="0" borderId="27" xfId="0" applyFont="1" applyBorder="1" applyAlignment="1" applyProtection="1">
      <alignment horizontal="center" vertical="center"/>
      <protection hidden="1"/>
    </xf>
    <xf numFmtId="0" fontId="14" fillId="11" borderId="30" xfId="0" applyFont="1" applyFill="1" applyBorder="1" applyProtection="1">
      <protection hidden="1"/>
    </xf>
    <xf numFmtId="0" fontId="14" fillId="11" borderId="30" xfId="0" applyFont="1" applyFill="1" applyBorder="1" applyAlignment="1" applyProtection="1">
      <alignment horizontal="center" vertical="center"/>
      <protection hidden="1"/>
    </xf>
    <xf numFmtId="0" fontId="13" fillId="11" borderId="16" xfId="0" applyFont="1" applyFill="1" applyBorder="1" applyAlignment="1" applyProtection="1">
      <alignment horizontal="center"/>
      <protection hidden="1"/>
    </xf>
    <xf numFmtId="0" fontId="2" fillId="0" borderId="18" xfId="0" applyFont="1" applyBorder="1" applyAlignment="1" applyProtection="1">
      <alignment horizontal="center"/>
      <protection hidden="1"/>
    </xf>
    <xf numFmtId="0" fontId="2" fillId="0" borderId="31" xfId="0" applyFont="1" applyBorder="1" applyAlignment="1" applyProtection="1">
      <alignment horizontal="center"/>
      <protection hidden="1"/>
    </xf>
    <xf numFmtId="0" fontId="2" fillId="0" borderId="4" xfId="0" applyFont="1" applyBorder="1" applyAlignment="1" applyProtection="1">
      <alignment horizontal="center"/>
      <protection hidden="1"/>
    </xf>
    <xf numFmtId="0" fontId="2" fillId="0" borderId="5" xfId="0" applyFont="1" applyBorder="1" applyAlignment="1" applyProtection="1">
      <alignment horizontal="center"/>
      <protection hidden="1"/>
    </xf>
    <xf numFmtId="0" fontId="2" fillId="0" borderId="22" xfId="0" applyFont="1" applyBorder="1" applyAlignment="1" applyProtection="1">
      <alignment horizontal="center"/>
      <protection hidden="1"/>
    </xf>
    <xf numFmtId="0" fontId="2" fillId="0" borderId="32" xfId="0" applyFont="1" applyBorder="1" applyAlignment="1" applyProtection="1">
      <alignment horizontal="center"/>
      <protection hidden="1"/>
    </xf>
    <xf numFmtId="0" fontId="14" fillId="11" borderId="0" xfId="0" applyFont="1" applyFill="1" applyProtection="1">
      <protection hidden="1"/>
    </xf>
    <xf numFmtId="2" fontId="13" fillId="11" borderId="0" xfId="0" applyNumberFormat="1" applyFont="1" applyFill="1" applyAlignment="1" applyProtection="1">
      <alignment horizontal="center"/>
      <protection hidden="1"/>
    </xf>
    <xf numFmtId="2" fontId="2" fillId="0" borderId="19" xfId="0" applyNumberFormat="1" applyFont="1" applyBorder="1" applyAlignment="1" applyProtection="1">
      <alignment horizontal="center"/>
      <protection hidden="1"/>
    </xf>
    <xf numFmtId="2" fontId="2" fillId="0" borderId="23" xfId="0" applyNumberFormat="1" applyFont="1" applyBorder="1" applyAlignment="1" applyProtection="1">
      <alignment horizontal="center"/>
      <protection hidden="1"/>
    </xf>
    <xf numFmtId="2" fontId="13" fillId="11" borderId="0" xfId="0" applyNumberFormat="1" applyFont="1" applyFill="1" applyAlignment="1" applyProtection="1">
      <alignment horizontal="center" vertical="center"/>
      <protection hidden="1"/>
    </xf>
    <xf numFmtId="0" fontId="10" fillId="0" borderId="18" xfId="0" applyFont="1" applyBorder="1" applyAlignment="1" applyProtection="1">
      <alignment horizontal="center" vertical="center"/>
      <protection hidden="1"/>
    </xf>
    <xf numFmtId="0" fontId="10" fillId="0" borderId="19" xfId="0" applyFont="1" applyBorder="1" applyAlignment="1" applyProtection="1">
      <alignment horizontal="center" vertical="center"/>
      <protection hidden="1"/>
    </xf>
    <xf numFmtId="0" fontId="2" fillId="0" borderId="22" xfId="0" applyFont="1" applyBorder="1" applyAlignment="1" applyProtection="1">
      <alignment horizontal="center"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0" fontId="2" fillId="0" borderId="6" xfId="0" applyFont="1" applyBorder="1" applyAlignment="1" applyProtection="1">
      <alignment horizontal="center"/>
      <protection hidden="1"/>
    </xf>
    <xf numFmtId="0" fontId="10" fillId="0" borderId="39" xfId="0" applyFont="1" applyBorder="1"/>
    <xf numFmtId="0" fontId="10" fillId="0" borderId="40" xfId="0" applyFont="1" applyBorder="1"/>
    <xf numFmtId="0" fontId="10" fillId="0" borderId="41" xfId="0" applyFont="1" applyBorder="1"/>
    <xf numFmtId="0" fontId="2" fillId="0" borderId="42" xfId="0" applyFont="1" applyBorder="1"/>
    <xf numFmtId="0" fontId="2" fillId="0" borderId="43" xfId="0" applyFont="1" applyBorder="1"/>
    <xf numFmtId="0" fontId="0" fillId="0" borderId="4" xfId="0" applyBorder="1" applyAlignment="1">
      <alignment wrapText="1"/>
    </xf>
    <xf numFmtId="0" fontId="6" fillId="0" borderId="4" xfId="0" applyFont="1" applyBorder="1"/>
    <xf numFmtId="0" fontId="6" fillId="0" borderId="4" xfId="0" applyFont="1" applyBorder="1" applyAlignment="1">
      <alignment horizontal="center"/>
    </xf>
    <xf numFmtId="0" fontId="1" fillId="0" borderId="4" xfId="0" applyFont="1" applyBorder="1"/>
    <xf numFmtId="0" fontId="7" fillId="0" borderId="4" xfId="0" applyFont="1" applyBorder="1"/>
    <xf numFmtId="0" fontId="7" fillId="0" borderId="4" xfId="0" applyFont="1" applyBorder="1" applyAlignment="1">
      <alignment horizontal="center"/>
    </xf>
    <xf numFmtId="0" fontId="15" fillId="0" borderId="38" xfId="0" applyFont="1" applyBorder="1"/>
    <xf numFmtId="0" fontId="15" fillId="0" borderId="38" xfId="0" applyFont="1" applyBorder="1" applyAlignment="1">
      <alignment horizontal="center"/>
    </xf>
    <xf numFmtId="0" fontId="17" fillId="0" borderId="38" xfId="0" applyFont="1" applyBorder="1"/>
    <xf numFmtId="0" fontId="11" fillId="0" borderId="38" xfId="0" applyFont="1" applyBorder="1"/>
    <xf numFmtId="0" fontId="1" fillId="0" borderId="4" xfId="0" applyFont="1" applyBorder="1" applyAlignment="1">
      <alignment horizontal="center" vertical="top"/>
    </xf>
    <xf numFmtId="0" fontId="0" fillId="0" borderId="4" xfId="0" applyBorder="1" applyAlignment="1">
      <alignment horizontal="center"/>
    </xf>
    <xf numFmtId="0" fontId="11" fillId="0" borderId="4" xfId="0" applyFont="1" applyBorder="1" applyAlignment="1">
      <alignment wrapText="1"/>
    </xf>
    <xf numFmtId="0" fontId="11" fillId="0" borderId="4" xfId="0" applyFont="1" applyBorder="1" applyAlignment="1">
      <alignment horizontal="center" wrapText="1"/>
    </xf>
    <xf numFmtId="0" fontId="11" fillId="0" borderId="4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6" fillId="0" borderId="5" xfId="0" applyFont="1" applyBorder="1"/>
    <xf numFmtId="0" fontId="10" fillId="0" borderId="8" xfId="0" applyFont="1" applyBorder="1"/>
    <xf numFmtId="0" fontId="1" fillId="0" borderId="6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0" borderId="6" xfId="0" applyFont="1" applyBorder="1" applyAlignment="1">
      <alignment vertical="center" wrapText="1"/>
    </xf>
    <xf numFmtId="0" fontId="10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19" fillId="0" borderId="4" xfId="0" applyFont="1" applyBorder="1" applyAlignment="1">
      <alignment vertical="center" wrapText="1"/>
    </xf>
    <xf numFmtId="0" fontId="2" fillId="0" borderId="44" xfId="0" applyFont="1" applyBorder="1"/>
    <xf numFmtId="0" fontId="2" fillId="0" borderId="4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46" xfId="0" applyFont="1" applyBorder="1" applyAlignment="1">
      <alignment vertical="center" wrapText="1"/>
    </xf>
    <xf numFmtId="0" fontId="1" fillId="0" borderId="47" xfId="0" applyFont="1" applyBorder="1" applyAlignment="1">
      <alignment vertical="center" wrapText="1"/>
    </xf>
    <xf numFmtId="0" fontId="1" fillId="0" borderId="48" xfId="0" applyFont="1" applyBorder="1" applyAlignment="1">
      <alignment vertical="center" wrapText="1"/>
    </xf>
    <xf numFmtId="0" fontId="1" fillId="0" borderId="49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0" fillId="0" borderId="52" xfId="0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20" fillId="13" borderId="55" xfId="0" applyFont="1" applyFill="1" applyBorder="1" applyAlignment="1">
      <alignment vertical="center" wrapText="1"/>
    </xf>
    <xf numFmtId="0" fontId="20" fillId="13" borderId="56" xfId="0" applyFont="1" applyFill="1" applyBorder="1" applyAlignment="1">
      <alignment vertical="center" wrapText="1"/>
    </xf>
    <xf numFmtId="0" fontId="2" fillId="0" borderId="7" xfId="0" applyFont="1" applyBorder="1" applyAlignment="1">
      <alignment wrapText="1"/>
    </xf>
    <xf numFmtId="0" fontId="2" fillId="0" borderId="7" xfId="0" applyFont="1" applyBorder="1" applyAlignment="1">
      <alignment horizontal="center" vertical="center"/>
    </xf>
    <xf numFmtId="0" fontId="20" fillId="14" borderId="57" xfId="0" applyFont="1" applyFill="1" applyBorder="1" applyAlignment="1">
      <alignment vertical="center" wrapText="1"/>
    </xf>
    <xf numFmtId="0" fontId="21" fillId="15" borderId="58" xfId="0" applyFont="1" applyFill="1" applyBorder="1" applyAlignment="1">
      <alignment vertical="center" wrapText="1"/>
    </xf>
    <xf numFmtId="0" fontId="1" fillId="0" borderId="58" xfId="0" applyFont="1" applyBorder="1" applyAlignment="1">
      <alignment vertical="center" wrapText="1"/>
    </xf>
    <xf numFmtId="0" fontId="2" fillId="0" borderId="59" xfId="0" applyFont="1" applyBorder="1" applyAlignment="1">
      <alignment horizontal="center" vertical="center"/>
    </xf>
    <xf numFmtId="0" fontId="21" fillId="15" borderId="60" xfId="0" applyFont="1" applyFill="1" applyBorder="1" applyAlignment="1">
      <alignment vertical="center" wrapText="1"/>
    </xf>
    <xf numFmtId="0" fontId="0" fillId="0" borderId="5" xfId="0" applyBorder="1" applyAlignment="1" applyProtection="1">
      <alignment horizontal="center" vertical="center"/>
      <protection locked="0"/>
    </xf>
    <xf numFmtId="0" fontId="0" fillId="16" borderId="4" xfId="0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8" fillId="10" borderId="45" xfId="0" applyFont="1" applyFill="1" applyBorder="1" applyAlignment="1" applyProtection="1">
      <alignment horizontal="center" vertical="center"/>
      <protection locked="0"/>
    </xf>
    <xf numFmtId="0" fontId="2" fillId="0" borderId="18" xfId="0" applyFont="1" applyBorder="1" applyAlignment="1" applyProtection="1">
      <alignment wrapText="1"/>
      <protection locked="0"/>
    </xf>
    <xf numFmtId="0" fontId="2" fillId="0" borderId="4" xfId="0" applyFont="1" applyBorder="1" applyAlignment="1" applyProtection="1">
      <alignment wrapText="1"/>
      <protection locked="0"/>
    </xf>
    <xf numFmtId="0" fontId="2" fillId="0" borderId="22" xfId="0" applyFont="1" applyBorder="1" applyAlignment="1" applyProtection="1">
      <alignment wrapText="1"/>
      <protection locked="0"/>
    </xf>
    <xf numFmtId="0" fontId="14" fillId="11" borderId="0" xfId="0" applyFont="1" applyFill="1" applyAlignment="1" applyProtection="1">
      <alignment wrapText="1"/>
      <protection locked="0"/>
    </xf>
    <xf numFmtId="0" fontId="10" fillId="0" borderId="18" xfId="0" applyFont="1" applyBorder="1" applyAlignment="1" applyProtection="1">
      <alignment wrapText="1"/>
      <protection locked="0"/>
    </xf>
    <xf numFmtId="0" fontId="12" fillId="0" borderId="0" xfId="0" applyFont="1" applyAlignment="1" applyProtection="1">
      <alignment horizontal="right"/>
      <protection locked="0"/>
    </xf>
    <xf numFmtId="0" fontId="1" fillId="0" borderId="0" xfId="0" applyFont="1" applyAlignment="1" applyProtection="1">
      <alignment horizontal="right"/>
      <protection locked="0"/>
    </xf>
    <xf numFmtId="0" fontId="1" fillId="0" borderId="61" xfId="0" applyFont="1" applyBorder="1" applyAlignment="1" applyProtection="1">
      <alignment horizontal="center"/>
      <protection locked="0"/>
    </xf>
    <xf numFmtId="0" fontId="1" fillId="0" borderId="28" xfId="0" applyFont="1" applyBorder="1" applyAlignment="1" applyProtection="1">
      <alignment horizontal="center"/>
      <protection locked="0"/>
    </xf>
    <xf numFmtId="0" fontId="1" fillId="0" borderId="34" xfId="0" applyFont="1" applyBorder="1" applyAlignment="1" applyProtection="1">
      <alignment horizontal="center"/>
      <protection locked="0"/>
    </xf>
    <xf numFmtId="0" fontId="1" fillId="0" borderId="62" xfId="0" applyFont="1" applyBorder="1" applyAlignment="1" applyProtection="1">
      <alignment horizontal="center"/>
      <protection locked="0"/>
    </xf>
    <xf numFmtId="0" fontId="1" fillId="0" borderId="63" xfId="0" applyFont="1" applyBorder="1" applyAlignment="1" applyProtection="1">
      <alignment horizontal="center"/>
      <protection locked="0"/>
    </xf>
    <xf numFmtId="0" fontId="1" fillId="0" borderId="64" xfId="0" applyFont="1" applyBorder="1" applyAlignment="1" applyProtection="1">
      <alignment horizontal="center"/>
      <protection locked="0"/>
    </xf>
    <xf numFmtId="2" fontId="12" fillId="0" borderId="1" xfId="0" applyNumberFormat="1" applyFont="1" applyBorder="1" applyAlignment="1" applyProtection="1">
      <alignment horizontal="center" vertical="center"/>
      <protection hidden="1"/>
    </xf>
    <xf numFmtId="2" fontId="12" fillId="0" borderId="3" xfId="0" applyNumberFormat="1" applyFont="1" applyBorder="1" applyAlignment="1" applyProtection="1">
      <alignment horizontal="center" vertical="center"/>
      <protection hidden="1"/>
    </xf>
    <xf numFmtId="2" fontId="12" fillId="0" borderId="2" xfId="0" applyNumberFormat="1" applyFont="1" applyBorder="1" applyAlignment="1" applyProtection="1">
      <alignment horizontal="center" vertical="center"/>
      <protection hidden="1"/>
    </xf>
    <xf numFmtId="0" fontId="0" fillId="0" borderId="61" xfId="0" applyBorder="1" applyAlignment="1" applyProtection="1">
      <alignment horizontal="center"/>
      <protection locked="0"/>
    </xf>
    <xf numFmtId="0" fontId="0" fillId="0" borderId="28" xfId="0" applyBorder="1" applyAlignment="1" applyProtection="1">
      <alignment horizontal="center"/>
      <protection locked="0"/>
    </xf>
    <xf numFmtId="0" fontId="0" fillId="0" borderId="34" xfId="0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Alignment="1" applyProtection="1">
      <alignment horizontal="center" wrapText="1"/>
      <protection locked="0"/>
    </xf>
    <xf numFmtId="0" fontId="5" fillId="8" borderId="0" xfId="0" applyFont="1" applyFill="1" applyAlignment="1" applyProtection="1">
      <alignment horizontal="left" vertical="center"/>
      <protection locked="0"/>
    </xf>
    <xf numFmtId="0" fontId="9" fillId="12" borderId="0" xfId="0" applyFont="1" applyFill="1" applyAlignment="1" applyProtection="1">
      <alignment horizontal="center"/>
      <protection locked="0"/>
    </xf>
    <xf numFmtId="0" fontId="11" fillId="0" borderId="0" xfId="0" applyFont="1" applyAlignment="1" applyProtection="1">
      <alignment horizontal="center"/>
      <protection locked="0"/>
    </xf>
    <xf numFmtId="0" fontId="1" fillId="0" borderId="11" xfId="0" applyFont="1" applyBorder="1" applyAlignment="1" applyProtection="1">
      <alignment horizontal="center"/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2" fillId="0" borderId="30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4" xfId="0" applyFont="1" applyBorder="1" applyAlignment="1"/>
    <xf numFmtId="0" fontId="0" fillId="0" borderId="4" xfId="0" applyBorder="1" applyAlignment="1">
      <alignment horizontal="left" vertical="top" wrapText="1"/>
    </xf>
    <xf numFmtId="0" fontId="0" fillId="9" borderId="11" xfId="0" applyFill="1" applyBorder="1"/>
    <xf numFmtId="0" fontId="1" fillId="9" borderId="14" xfId="0" applyFont="1" applyFill="1" applyBorder="1"/>
    <xf numFmtId="0" fontId="1" fillId="9" borderId="0" xfId="0" applyFont="1" applyFill="1"/>
    <xf numFmtId="0" fontId="7" fillId="9" borderId="0" xfId="0" applyFont="1" applyFill="1"/>
    <xf numFmtId="0" fontId="0" fillId="9" borderId="0" xfId="0" applyFill="1"/>
  </cellXfs>
  <cellStyles count="1"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ill>
        <patternFill patternType="solid">
          <fgColor theme="0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161925</xdr:colOff>
      <xdr:row>10</xdr:row>
      <xdr:rowOff>171450</xdr:rowOff>
    </xdr:from>
    <xdr:ext cx="180975" cy="257175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895350" y="2343150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PA" sz="1100"/>
        </a:p>
      </xdr:txBody>
    </xdr:sp>
    <xdr:clientData/>
  </xdr:one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F85AC-5689-43C1-8B76-717F16DEC598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34580-1A9E-42A3-A5DD-10F9EC76E81B}">
  <dimension ref="A2:I149"/>
  <sheetViews>
    <sheetView tabSelected="1" zoomScaleNormal="100" workbookViewId="0">
      <selection activeCell="F10" sqref="F10"/>
    </sheetView>
  </sheetViews>
  <sheetFormatPr baseColWidth="10" defaultColWidth="11.42578125" defaultRowHeight="15" x14ac:dyDescent="0.25"/>
  <cols>
    <col min="1" max="1" width="11" style="46" customWidth="1"/>
    <col min="2" max="2" width="33.140625" style="46" customWidth="1"/>
    <col min="3" max="3" width="7.7109375" style="46" customWidth="1"/>
    <col min="4" max="4" width="26.5703125" style="46" customWidth="1"/>
    <col min="5" max="5" width="12" style="46" customWidth="1"/>
    <col min="6" max="6" width="11.42578125" style="46"/>
    <col min="7" max="7" width="10.85546875" style="46" customWidth="1"/>
    <col min="8" max="16384" width="11.42578125" style="46"/>
  </cols>
  <sheetData>
    <row r="2" spans="1:8" ht="18.75" x14ac:dyDescent="0.3">
      <c r="A2" s="221" t="s">
        <v>210</v>
      </c>
      <c r="B2" s="221"/>
      <c r="C2" s="221"/>
      <c r="D2" s="221"/>
      <c r="E2" s="221"/>
      <c r="F2" s="221"/>
      <c r="G2" s="221"/>
      <c r="H2" s="221"/>
    </row>
    <row r="4" spans="1:8" ht="15.75" x14ac:dyDescent="0.25">
      <c r="A4" s="204"/>
      <c r="B4" s="204" t="s">
        <v>0</v>
      </c>
      <c r="C4" s="204"/>
      <c r="D4" s="204"/>
      <c r="G4" s="222" t="s">
        <v>232</v>
      </c>
      <c r="H4" s="222"/>
    </row>
    <row r="5" spans="1:8" ht="18.95" customHeight="1" x14ac:dyDescent="0.25">
      <c r="A5" s="223" t="s">
        <v>401</v>
      </c>
      <c r="B5" s="224"/>
      <c r="C5" s="224"/>
      <c r="D5" s="225"/>
      <c r="E5" s="47"/>
      <c r="F5" s="47"/>
      <c r="G5" s="48"/>
      <c r="H5" s="49"/>
    </row>
    <row r="6" spans="1:8" ht="15.75" x14ac:dyDescent="0.25">
      <c r="A6" s="226" t="s">
        <v>231</v>
      </c>
      <c r="B6" s="226"/>
      <c r="C6" s="226"/>
      <c r="D6" s="226"/>
      <c r="E6" s="50"/>
      <c r="F6" s="50"/>
      <c r="G6" s="50"/>
    </row>
    <row r="7" spans="1:8" ht="18.95" customHeight="1" x14ac:dyDescent="0.25">
      <c r="A7" s="223" t="s">
        <v>401</v>
      </c>
      <c r="B7" s="224"/>
      <c r="C7" s="224"/>
      <c r="D7" s="225"/>
      <c r="E7" s="47"/>
      <c r="F7" s="47"/>
      <c r="G7" s="51" t="s">
        <v>233</v>
      </c>
      <c r="H7" s="52" t="b">
        <v>1</v>
      </c>
    </row>
    <row r="8" spans="1:8" ht="15.95" customHeight="1" x14ac:dyDescent="0.25">
      <c r="A8" s="218" t="s">
        <v>235</v>
      </c>
      <c r="B8" s="218"/>
      <c r="C8" s="219" t="s">
        <v>236</v>
      </c>
      <c r="D8" s="219"/>
      <c r="E8" s="219"/>
      <c r="F8" s="50"/>
      <c r="G8" s="53" t="s">
        <v>257</v>
      </c>
      <c r="H8" s="54"/>
    </row>
    <row r="9" spans="1:8" ht="15.95" customHeight="1" x14ac:dyDescent="0.25">
      <c r="A9" s="55" t="s">
        <v>237</v>
      </c>
      <c r="B9" s="56" t="s">
        <v>399</v>
      </c>
      <c r="C9" s="57"/>
      <c r="D9" s="58" t="s">
        <v>400</v>
      </c>
      <c r="E9" s="47"/>
      <c r="F9" s="47"/>
      <c r="G9" s="47"/>
    </row>
    <row r="10" spans="1:8" ht="18.95" customHeight="1" x14ac:dyDescent="0.25">
      <c r="B10" s="59"/>
      <c r="D10" s="220"/>
      <c r="E10" s="220"/>
    </row>
    <row r="11" spans="1:8" ht="18.95" customHeight="1" x14ac:dyDescent="0.25">
      <c r="D11" s="60"/>
      <c r="E11" s="60"/>
    </row>
    <row r="12" spans="1:8" ht="30" x14ac:dyDescent="0.25">
      <c r="A12" s="61" t="s">
        <v>5</v>
      </c>
      <c r="B12" s="61" t="s">
        <v>169</v>
      </c>
      <c r="C12" s="61" t="s">
        <v>180</v>
      </c>
      <c r="D12" s="62" t="s">
        <v>179</v>
      </c>
      <c r="E12" s="63" t="s">
        <v>152</v>
      </c>
      <c r="F12" s="64" t="s">
        <v>171</v>
      </c>
      <c r="G12" s="65" t="s">
        <v>176</v>
      </c>
      <c r="H12" s="66" t="s">
        <v>177</v>
      </c>
    </row>
    <row r="13" spans="1:8" ht="15.75" x14ac:dyDescent="0.25">
      <c r="A13" s="67" t="s">
        <v>183</v>
      </c>
      <c r="B13" s="68"/>
      <c r="C13" s="69">
        <v>0.45</v>
      </c>
      <c r="D13" s="70"/>
      <c r="E13" s="115"/>
      <c r="F13" s="115"/>
      <c r="G13" s="115"/>
      <c r="H13" s="116">
        <f>H14*C13</f>
        <v>2.2500000000000003E-2</v>
      </c>
    </row>
    <row r="14" spans="1:8" ht="24" customHeight="1" x14ac:dyDescent="0.25">
      <c r="A14" s="85" t="s">
        <v>165</v>
      </c>
      <c r="B14" s="86" t="s">
        <v>1</v>
      </c>
      <c r="C14" s="87">
        <v>0.1</v>
      </c>
      <c r="D14" s="71" t="s">
        <v>7</v>
      </c>
      <c r="E14" s="117">
        <f>VLOOKUP(D14,'Tabla 1 Cliente'!B6:D14, 2, FALSE)</f>
        <v>0</v>
      </c>
      <c r="F14" s="117" t="str">
        <f>VLOOKUP(E14, 'Tabla 1 Cliente'!C6:D15, 2, FALSE)</f>
        <v>No Aplica</v>
      </c>
      <c r="G14" s="117">
        <f t="shared" ref="G14:G22" si="0">C14*E14</f>
        <v>0</v>
      </c>
      <c r="H14" s="212">
        <f>G14+G15+G16+G17+G18+G19+G20+G21+G22</f>
        <v>0.05</v>
      </c>
    </row>
    <row r="15" spans="1:8" ht="18" customHeight="1" x14ac:dyDescent="0.25">
      <c r="A15" s="88" t="s">
        <v>166</v>
      </c>
      <c r="B15" s="89" t="s">
        <v>2</v>
      </c>
      <c r="C15" s="90">
        <v>0.1</v>
      </c>
      <c r="D15" s="72" t="s">
        <v>7</v>
      </c>
      <c r="E15" s="118">
        <f>VLOOKUP(D15,'Tabla 1 Cliente'!B20:D154, 2, FALSE)</f>
        <v>0</v>
      </c>
      <c r="F15" s="118" t="str">
        <f>VLOOKUP(E15, 'Tabla 1 Cliente'!C20:D154, 2, FALSE)</f>
        <v>No aplica</v>
      </c>
      <c r="G15" s="119">
        <f t="shared" si="0"/>
        <v>0</v>
      </c>
      <c r="H15" s="214"/>
    </row>
    <row r="16" spans="1:8" ht="18" customHeight="1" x14ac:dyDescent="0.25">
      <c r="A16" s="88" t="s">
        <v>167</v>
      </c>
      <c r="B16" s="91" t="s">
        <v>3</v>
      </c>
      <c r="C16" s="92">
        <v>0.15</v>
      </c>
      <c r="D16" s="72" t="s">
        <v>7</v>
      </c>
      <c r="E16" s="118">
        <f>VLOOKUP(D16,'Tabla 1 Cliente'!B20:D160, 2, FALSE)</f>
        <v>0</v>
      </c>
      <c r="F16" s="118" t="str">
        <f>VLOOKUP(E16, 'Tabla 1 Cliente'!C20:D154, 2, FALSE)</f>
        <v>No aplica</v>
      </c>
      <c r="G16" s="119">
        <f t="shared" si="0"/>
        <v>0</v>
      </c>
      <c r="H16" s="214"/>
    </row>
    <row r="17" spans="1:8" ht="18" customHeight="1" x14ac:dyDescent="0.25">
      <c r="A17" s="88" t="s">
        <v>168</v>
      </c>
      <c r="B17" s="91" t="s">
        <v>6</v>
      </c>
      <c r="C17" s="92">
        <v>0.05</v>
      </c>
      <c r="D17" s="72" t="s">
        <v>145</v>
      </c>
      <c r="E17" s="118">
        <f>VLOOKUP(D17,'Tabla 1 Cliente'!B165:D191, 2, FALSE)</f>
        <v>1</v>
      </c>
      <c r="F17" s="118" t="str">
        <f>VLOOKUP(E17, 'Tabla 1 Cliente'!C165:D181, 2, FALSE)</f>
        <v>Bajo</v>
      </c>
      <c r="G17" s="119">
        <f t="shared" si="0"/>
        <v>0.05</v>
      </c>
      <c r="H17" s="214"/>
    </row>
    <row r="18" spans="1:8" ht="18" customHeight="1" x14ac:dyDescent="0.25">
      <c r="A18" s="88" t="s">
        <v>147</v>
      </c>
      <c r="B18" s="91" t="s">
        <v>4</v>
      </c>
      <c r="C18" s="92">
        <v>0.1</v>
      </c>
      <c r="D18" s="72" t="s">
        <v>7</v>
      </c>
      <c r="E18" s="118">
        <f>VLOOKUP(D18,'Tabla 1 Cliente'!B205:D209, 2, FALSE)</f>
        <v>0</v>
      </c>
      <c r="F18" s="118" t="str">
        <f>VLOOKUP(E18, 'Tabla 1 Cliente'!C78:D208, 2, FALSE)</f>
        <v>No aplica</v>
      </c>
      <c r="G18" s="119">
        <f t="shared" si="0"/>
        <v>0</v>
      </c>
      <c r="H18" s="214"/>
    </row>
    <row r="19" spans="1:8" ht="18" customHeight="1" x14ac:dyDescent="0.25">
      <c r="A19" s="88" t="s">
        <v>148</v>
      </c>
      <c r="B19" s="91" t="s">
        <v>178</v>
      </c>
      <c r="C19" s="92">
        <v>0.05</v>
      </c>
      <c r="D19" s="72" t="s">
        <v>7</v>
      </c>
      <c r="E19" s="118">
        <f>VLOOKUP(D19,'Tabla 1 Cliente'!B211:D217, 2, FALSE)</f>
        <v>0</v>
      </c>
      <c r="F19" s="118" t="str">
        <f>VLOOKUP(E19, 'Tabla 1 Cliente'!C85:D215, 2, FALSE)</f>
        <v>No aplica</v>
      </c>
      <c r="G19" s="119">
        <f t="shared" si="0"/>
        <v>0</v>
      </c>
      <c r="H19" s="214"/>
    </row>
    <row r="20" spans="1:8" ht="27.95" customHeight="1" x14ac:dyDescent="0.25">
      <c r="A20" s="88" t="s">
        <v>149</v>
      </c>
      <c r="B20" s="89" t="s">
        <v>164</v>
      </c>
      <c r="C20" s="90">
        <v>0.15</v>
      </c>
      <c r="D20" s="72" t="s">
        <v>7</v>
      </c>
      <c r="E20" s="118">
        <f>VLOOKUP(D20, 'Tabla 1 Cliente'!B219:D221, 2, FALSE)</f>
        <v>0</v>
      </c>
      <c r="F20" s="118">
        <f>VLOOKUP(E20, 'Tabla 1 Cliente'!C219:D221, 2, FALSE)</f>
        <v>0</v>
      </c>
      <c r="G20" s="119">
        <f t="shared" si="0"/>
        <v>0</v>
      </c>
      <c r="H20" s="214"/>
    </row>
    <row r="21" spans="1:8" ht="24.75" x14ac:dyDescent="0.25">
      <c r="A21" s="88" t="s">
        <v>150</v>
      </c>
      <c r="B21" s="89" t="s">
        <v>182</v>
      </c>
      <c r="C21" s="90">
        <v>0.1</v>
      </c>
      <c r="D21" s="72" t="s">
        <v>7</v>
      </c>
      <c r="E21" s="118">
        <f>VLOOKUP(D21, 'Tabla 1 Cliente'!B225:D227, 2, FALSE)</f>
        <v>0</v>
      </c>
      <c r="F21" s="118">
        <f>VLOOKUP(E21, 'Tabla 1 Cliente'!C225:D227, 2, FALSE)</f>
        <v>0</v>
      </c>
      <c r="G21" s="119">
        <f t="shared" si="0"/>
        <v>0</v>
      </c>
      <c r="H21" s="214"/>
    </row>
    <row r="22" spans="1:8" ht="36.75" x14ac:dyDescent="0.25">
      <c r="A22" s="93" t="s">
        <v>151</v>
      </c>
      <c r="B22" s="94" t="s">
        <v>192</v>
      </c>
      <c r="C22" s="95">
        <v>0.2</v>
      </c>
      <c r="D22" s="73" t="s">
        <v>7</v>
      </c>
      <c r="E22" s="120">
        <f>VLOOKUP(D22, 'Tabla 1 Cliente'!B230:D233, 2, FALSE)</f>
        <v>0</v>
      </c>
      <c r="F22" s="120">
        <f>VLOOKUP(E22, 'Tabla 1 Cliente'!C230:D233, 2, FALSE)</f>
        <v>0</v>
      </c>
      <c r="G22" s="121">
        <f t="shared" si="0"/>
        <v>0</v>
      </c>
      <c r="H22" s="214"/>
    </row>
    <row r="23" spans="1:8" ht="16.5" thickBot="1" x14ac:dyDescent="0.3">
      <c r="A23" s="96" t="s">
        <v>198</v>
      </c>
      <c r="B23" s="97"/>
      <c r="C23" s="98">
        <v>0.2</v>
      </c>
      <c r="D23" s="74"/>
      <c r="E23" s="122"/>
      <c r="F23" s="122"/>
      <c r="G23" s="123"/>
      <c r="H23" s="124">
        <f>H24*C23</f>
        <v>0</v>
      </c>
    </row>
    <row r="24" spans="1:8" x14ac:dyDescent="0.25">
      <c r="A24" s="99" t="s">
        <v>191</v>
      </c>
      <c r="B24" s="100" t="s">
        <v>187</v>
      </c>
      <c r="C24" s="101">
        <v>0.35</v>
      </c>
      <c r="D24" s="199" t="s">
        <v>7</v>
      </c>
      <c r="E24" s="125">
        <f>VLOOKUP(D24,'Tabla 1 Cliente'!B20:D154,2,FALSE)</f>
        <v>0</v>
      </c>
      <c r="F24" s="125" t="str">
        <f>VLOOKUP(E24, 'Tabla 2 Factor Geográfico'!C5:D139, 2, FALSE)</f>
        <v>No aplica</v>
      </c>
      <c r="G24" s="126">
        <f>C24*E24</f>
        <v>0</v>
      </c>
      <c r="H24" s="212">
        <f>G24+G25+G26</f>
        <v>0</v>
      </c>
    </row>
    <row r="25" spans="1:8" x14ac:dyDescent="0.25">
      <c r="A25" s="102" t="s">
        <v>189</v>
      </c>
      <c r="B25" s="103" t="s">
        <v>188</v>
      </c>
      <c r="C25" s="104">
        <v>0.3</v>
      </c>
      <c r="D25" s="200" t="s">
        <v>7</v>
      </c>
      <c r="E25" s="127">
        <f>VLOOKUP(D25, 'Tabla 2 Factor Geográfico'!B142:C149, 2, FALSE)</f>
        <v>0</v>
      </c>
      <c r="F25" s="127" t="str">
        <f>VLOOKUP(E25, 'Tabla 2 Factor Geográfico'!C142:D149, 2, FALSE)</f>
        <v>No aplica</v>
      </c>
      <c r="G25" s="128">
        <f>E25*C25</f>
        <v>0</v>
      </c>
      <c r="H25" s="214"/>
    </row>
    <row r="26" spans="1:8" ht="15.75" thickBot="1" x14ac:dyDescent="0.3">
      <c r="A26" s="105" t="s">
        <v>190</v>
      </c>
      <c r="B26" s="106" t="s">
        <v>196</v>
      </c>
      <c r="C26" s="107">
        <v>0.35</v>
      </c>
      <c r="D26" s="201" t="s">
        <v>7</v>
      </c>
      <c r="E26" s="129">
        <f>VLOOKUP(D26,'Tabla 1 Cliente'!B20:C163,2, FALSE)</f>
        <v>0</v>
      </c>
      <c r="F26" s="129" t="str">
        <f>VLOOKUP(E26, 'Tabla 2 Factor Geográfico'!C5:D139, 2, FALSE)</f>
        <v>No aplica</v>
      </c>
      <c r="G26" s="130">
        <f>E26*C26</f>
        <v>0</v>
      </c>
      <c r="H26" s="213"/>
    </row>
    <row r="27" spans="1:8" ht="16.5" thickBot="1" x14ac:dyDescent="0.3">
      <c r="A27" s="108" t="s">
        <v>197</v>
      </c>
      <c r="B27" s="109"/>
      <c r="C27" s="110">
        <v>0.15</v>
      </c>
      <c r="D27" s="75"/>
      <c r="E27" s="131"/>
      <c r="F27" s="131"/>
      <c r="G27" s="131"/>
      <c r="H27" s="132">
        <f>H28*C27</f>
        <v>0</v>
      </c>
    </row>
    <row r="28" spans="1:8" x14ac:dyDescent="0.25">
      <c r="A28" s="99" t="s">
        <v>199</v>
      </c>
      <c r="B28" s="100" t="s">
        <v>203</v>
      </c>
      <c r="C28" s="111">
        <v>0.5</v>
      </c>
      <c r="D28" s="199" t="s">
        <v>7</v>
      </c>
      <c r="E28" s="125">
        <f>VLOOKUP(D28, 'Tabla 3 Producto o Servicios'!B6:C16, 2, FALSE)</f>
        <v>0</v>
      </c>
      <c r="F28" s="125" t="str">
        <f>VLOOKUP(E28, 'Tabla 3 Producto o Servicios'!C6:D16, 2, FALSE)</f>
        <v>No aplica</v>
      </c>
      <c r="G28" s="133">
        <f>E28*C28</f>
        <v>0</v>
      </c>
      <c r="H28" s="212">
        <f>G28+G29</f>
        <v>0</v>
      </c>
    </row>
    <row r="29" spans="1:8" ht="25.5" thickBot="1" x14ac:dyDescent="0.3">
      <c r="A29" s="105" t="s">
        <v>208</v>
      </c>
      <c r="B29" s="106" t="s">
        <v>209</v>
      </c>
      <c r="C29" s="112">
        <v>0.5</v>
      </c>
      <c r="D29" s="201" t="s">
        <v>7</v>
      </c>
      <c r="E29" s="129">
        <f>VLOOKUP(D29, 'Tabla 3 Producto o Servicios'!B22:C27, 2, FALSE)</f>
        <v>0</v>
      </c>
      <c r="F29" s="129" t="str">
        <f>VLOOKUP(E29, 'Tabla 3 Producto o Servicios'!C22:D27, 2, FALSE)</f>
        <v>No aplica</v>
      </c>
      <c r="G29" s="134">
        <f>E29*C29</f>
        <v>0</v>
      </c>
      <c r="H29" s="213"/>
    </row>
    <row r="30" spans="1:8" ht="16.5" thickBot="1" x14ac:dyDescent="0.3">
      <c r="A30" s="113" t="s">
        <v>211</v>
      </c>
      <c r="B30" s="109"/>
      <c r="C30" s="114">
        <v>0.1</v>
      </c>
      <c r="D30" s="202"/>
      <c r="E30" s="131"/>
      <c r="F30" s="131"/>
      <c r="G30" s="131"/>
      <c r="H30" s="135">
        <f>H31*C30</f>
        <v>0</v>
      </c>
    </row>
    <row r="31" spans="1:8" x14ac:dyDescent="0.25">
      <c r="A31" s="99" t="s">
        <v>212</v>
      </c>
      <c r="B31" s="100" t="s">
        <v>216</v>
      </c>
      <c r="C31" s="101">
        <v>0.5</v>
      </c>
      <c r="D31" s="203" t="s">
        <v>7</v>
      </c>
      <c r="E31" s="136">
        <f>VLOOKUP(D31, 'Tabla 4 Canal Vinculación'!B6:C8, 2, FALSE)</f>
        <v>0</v>
      </c>
      <c r="F31" s="136" t="str">
        <f>VLOOKUP(E31, 'Tabla 4 Canal Vinculación'!C6:D8, 2, FALSE)</f>
        <v>No aplica</v>
      </c>
      <c r="G31" s="137">
        <f>E31*C31</f>
        <v>0</v>
      </c>
      <c r="H31" s="212">
        <f>G31+G32</f>
        <v>0</v>
      </c>
    </row>
    <row r="32" spans="1:8" ht="15.75" thickBot="1" x14ac:dyDescent="0.3">
      <c r="A32" s="105" t="s">
        <v>213</v>
      </c>
      <c r="B32" s="106" t="s">
        <v>256</v>
      </c>
      <c r="C32" s="107">
        <v>0.5</v>
      </c>
      <c r="D32" s="201" t="s">
        <v>7</v>
      </c>
      <c r="E32" s="138">
        <f>VLOOKUP(D32, 'Tabla 4 Canal Vinculación'!B13:C18, 2, FALSE)</f>
        <v>0</v>
      </c>
      <c r="F32" s="138" t="str">
        <f>VLOOKUP(E32, 'Tabla 4 Canal Vinculación'!C13:D18, 2, FALSE)</f>
        <v>No aplica</v>
      </c>
      <c r="G32" s="139">
        <f>E32*C32</f>
        <v>0</v>
      </c>
      <c r="H32" s="213"/>
    </row>
    <row r="33" spans="1:8" ht="16.5" thickBot="1" x14ac:dyDescent="0.3">
      <c r="A33" s="96" t="s">
        <v>217</v>
      </c>
      <c r="B33" s="97"/>
      <c r="C33" s="98">
        <v>0.1</v>
      </c>
      <c r="D33" s="74"/>
      <c r="E33" s="122"/>
      <c r="F33" s="122"/>
      <c r="G33" s="123"/>
      <c r="H33" s="124">
        <f>H34*C33</f>
        <v>0</v>
      </c>
    </row>
    <row r="34" spans="1:8" x14ac:dyDescent="0.25">
      <c r="A34" s="99" t="s">
        <v>218</v>
      </c>
      <c r="B34" s="100" t="s">
        <v>224</v>
      </c>
      <c r="C34" s="101">
        <v>0.35</v>
      </c>
      <c r="D34" s="199" t="s">
        <v>7</v>
      </c>
      <c r="E34" s="125">
        <f>VLOOKUP(D34, Hoja4!B8:C12, 2, FALSE)</f>
        <v>0</v>
      </c>
      <c r="F34" s="125" t="str">
        <f>VLOOKUP(E34, Hoja4!C8:D12, 2, FALSE)</f>
        <v>No aplica</v>
      </c>
      <c r="G34" s="126">
        <f>C34*E34</f>
        <v>0</v>
      </c>
      <c r="H34" s="212">
        <f>G34+G35+G36</f>
        <v>0</v>
      </c>
    </row>
    <row r="35" spans="1:8" x14ac:dyDescent="0.25">
      <c r="A35" s="102" t="s">
        <v>219</v>
      </c>
      <c r="B35" s="103" t="s">
        <v>225</v>
      </c>
      <c r="C35" s="104">
        <v>0.3</v>
      </c>
      <c r="D35" s="200" t="s">
        <v>7</v>
      </c>
      <c r="E35" s="127">
        <f>VLOOKUP(D35, Hoja4!B14:C18, 2, FALSE)</f>
        <v>0</v>
      </c>
      <c r="F35" s="127" t="str">
        <f>VLOOKUP(E35, Hoja4!C14:D18, 2, FALSE)</f>
        <v>No aplica</v>
      </c>
      <c r="G35" s="128">
        <f>E35*C35</f>
        <v>0</v>
      </c>
      <c r="H35" s="214"/>
    </row>
    <row r="36" spans="1:8" ht="30" customHeight="1" thickBot="1" x14ac:dyDescent="0.3">
      <c r="A36" s="105" t="s">
        <v>220</v>
      </c>
      <c r="B36" s="106" t="s">
        <v>227</v>
      </c>
      <c r="C36" s="107">
        <v>0.35</v>
      </c>
      <c r="D36" s="201" t="s">
        <v>7</v>
      </c>
      <c r="E36" s="140">
        <f>VLOOKUP(D36, Hoja4!B21:C25, 2, FALSE)</f>
        <v>0</v>
      </c>
      <c r="F36" s="140" t="str">
        <f>VLOOKUP(E36, Hoja4!C21:D25, 2, FALSE)</f>
        <v>No aplica</v>
      </c>
      <c r="G36" s="130">
        <f>E36*C36</f>
        <v>0</v>
      </c>
      <c r="H36" s="213"/>
    </row>
    <row r="37" spans="1:8" ht="16.5" thickBot="1" x14ac:dyDescent="0.3">
      <c r="E37" s="76" t="s">
        <v>228</v>
      </c>
      <c r="F37" s="77"/>
      <c r="G37" s="78" t="str">
        <f>IF(H37&lt;=1.74,"Bajo",IF(H37&lt;=2.49,"Medio",IF(H37&lt;=3.24,"Medio Alto","Alto")))</f>
        <v>Bajo</v>
      </c>
      <c r="H37" s="79">
        <f>H33+H30+H27+H13+H23</f>
        <v>2.2500000000000003E-2</v>
      </c>
    </row>
    <row r="39" spans="1:8" ht="15.75" x14ac:dyDescent="0.25">
      <c r="B39" s="80" t="s">
        <v>234</v>
      </c>
      <c r="C39" s="46" t="str">
        <f>IF(D27="SI","PEP","NO")</f>
        <v>NO</v>
      </c>
    </row>
    <row r="40" spans="1:8" x14ac:dyDescent="0.25">
      <c r="D40" s="81" t="s">
        <v>229</v>
      </c>
      <c r="E40" s="82" t="s">
        <v>393</v>
      </c>
    </row>
    <row r="41" spans="1:8" x14ac:dyDescent="0.25">
      <c r="D41" s="81" t="s">
        <v>230</v>
      </c>
      <c r="E41" s="83" t="s">
        <v>394</v>
      </c>
    </row>
    <row r="42" spans="1:8" x14ac:dyDescent="0.25">
      <c r="D42" s="81" t="s">
        <v>396</v>
      </c>
      <c r="E42" s="196" t="s">
        <v>395</v>
      </c>
    </row>
    <row r="43" spans="1:8" x14ac:dyDescent="0.25">
      <c r="D43" s="195" t="s">
        <v>397</v>
      </c>
      <c r="E43" s="198" t="s">
        <v>398</v>
      </c>
    </row>
    <row r="44" spans="1:8" x14ac:dyDescent="0.25">
      <c r="E44" s="197"/>
    </row>
    <row r="45" spans="1:8" x14ac:dyDescent="0.25">
      <c r="B45" s="205" t="s">
        <v>402</v>
      </c>
      <c r="D45" s="215"/>
      <c r="E45" s="216"/>
      <c r="F45" s="217"/>
    </row>
    <row r="46" spans="1:8" x14ac:dyDescent="0.25">
      <c r="B46" s="59"/>
      <c r="D46" s="209" t="s">
        <v>417</v>
      </c>
      <c r="E46" s="210"/>
      <c r="F46" s="211"/>
    </row>
    <row r="47" spans="1:8" x14ac:dyDescent="0.25">
      <c r="B47" s="59"/>
    </row>
    <row r="48" spans="1:8" x14ac:dyDescent="0.25">
      <c r="B48" s="205" t="s">
        <v>403</v>
      </c>
      <c r="D48" s="206" t="s">
        <v>406</v>
      </c>
      <c r="E48" s="207"/>
      <c r="F48" s="208"/>
    </row>
    <row r="49" spans="4:6" x14ac:dyDescent="0.25">
      <c r="D49" s="209"/>
      <c r="E49" s="210"/>
      <c r="F49" s="211"/>
    </row>
    <row r="143" spans="9:9" x14ac:dyDescent="0.25">
      <c r="I143" s="84">
        <v>4</v>
      </c>
    </row>
    <row r="144" spans="9:9" x14ac:dyDescent="0.25">
      <c r="I144" s="84"/>
    </row>
    <row r="149" spans="9:9" x14ac:dyDescent="0.25">
      <c r="I149" s="46">
        <v>5</v>
      </c>
    </row>
  </sheetData>
  <mergeCells count="16">
    <mergeCell ref="A2:H2"/>
    <mergeCell ref="G4:H4"/>
    <mergeCell ref="A5:D5"/>
    <mergeCell ref="A6:D6"/>
    <mergeCell ref="A7:D7"/>
    <mergeCell ref="A8:B8"/>
    <mergeCell ref="C8:E8"/>
    <mergeCell ref="D10:E10"/>
    <mergeCell ref="H14:H22"/>
    <mergeCell ref="H24:H26"/>
    <mergeCell ref="D48:F49"/>
    <mergeCell ref="H28:H29"/>
    <mergeCell ref="H31:H32"/>
    <mergeCell ref="H34:H36"/>
    <mergeCell ref="D46:F46"/>
    <mergeCell ref="D45:F45"/>
  </mergeCells>
  <conditionalFormatting sqref="G37">
    <cfRule type="containsText" dxfId="6" priority="1" operator="containsText" text="Medio alto">
      <formula>NOT(ISERROR(SEARCH("Medio alto",G37)))</formula>
    </cfRule>
    <cfRule type="containsText" dxfId="5" priority="2" operator="containsText" text="Medio">
      <formula>NOT(ISERROR(SEARCH("Medio",G37)))</formula>
    </cfRule>
    <cfRule type="containsText" dxfId="4" priority="3" operator="containsText" text="Bajo">
      <formula>NOT(ISERROR(SEARCH("Bajo",G37)))</formula>
    </cfRule>
    <cfRule type="containsText" dxfId="3" priority="4" operator="containsText" text="Alto">
      <formula>NOT(ISERROR(SEARCH("Alto",G37)))</formula>
    </cfRule>
  </conditionalFormatting>
  <conditionalFormatting sqref="H37">
    <cfRule type="containsText" dxfId="2" priority="5" operator="containsText" text="ALTO">
      <formula>NOT(ISERROR(SEARCH("ALTO",H37)))</formula>
    </cfRule>
    <cfRule type="containsText" dxfId="1" priority="6" operator="containsText" text="ALTO">
      <formula>NOT(ISERROR(SEARCH("ALTO",H37)))</formula>
    </cfRule>
    <cfRule type="containsText" dxfId="0" priority="7" operator="containsText" text="bajo">
      <formula>NOT(ISERROR(SEARCH("bajo",H37)))</formula>
    </cfRule>
  </conditionalFormatting>
  <dataValidations count="1">
    <dataValidation allowBlank="1" showInputMessage="1" showErrorMessage="1" promptTitle="Nuevo" sqref="H7" xr:uid="{00000000-0002-0000-0100-000000000000}"/>
  </dataValidations>
  <pageMargins left="0.11811023622047245" right="0.11811023622047245" top="0.35433070866141736" bottom="0.35433070866141736" header="0.31496062992125984" footer="0.31496062992125984"/>
  <pageSetup scale="80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 xr:uid="{00000000-0002-0000-0100-000001000000}">
          <x14:formula1>
            <xm:f>'Tabla 1 Cliente'!$B$6:$B$15</xm:f>
          </x14:formula1>
          <xm:sqref>D14</xm:sqref>
        </x14:dataValidation>
        <x14:dataValidation type="list" allowBlank="1" showInputMessage="1" showErrorMessage="1" xr:uid="{00000000-0002-0000-0100-000002000000}">
          <x14:formula1>
            <xm:f>'Tabla 1 Cliente'!$B$20:$B$154</xm:f>
          </x14:formula1>
          <xm:sqref>D15:D16</xm:sqref>
        </x14:dataValidation>
        <x14:dataValidation type="list" allowBlank="1" showInputMessage="1" showErrorMessage="1" xr:uid="{00000000-0002-0000-0100-000003000000}">
          <x14:formula1>
            <xm:f>'Tabla 1 Cliente'!$B$212:$B$216</xm:f>
          </x14:formula1>
          <xm:sqref>D19</xm:sqref>
        </x14:dataValidation>
        <x14:dataValidation type="list" allowBlank="1" showInputMessage="1" showErrorMessage="1" xr:uid="{00000000-0002-0000-0100-000004000000}">
          <x14:formula1>
            <xm:f>'Tabla 1 Cliente'!$B$165:$B$181</xm:f>
          </x14:formula1>
          <xm:sqref>D17</xm:sqref>
        </x14:dataValidation>
        <x14:dataValidation type="list" allowBlank="1" showInputMessage="1" showErrorMessage="1" xr:uid="{00000000-0002-0000-0100-000006000000}">
          <x14:formula1>
            <xm:f>'Tabla 1 Cliente'!$B$219:$B$221</xm:f>
          </x14:formula1>
          <xm:sqref>D20</xm:sqref>
        </x14:dataValidation>
        <x14:dataValidation type="list" allowBlank="1" showInputMessage="1" showErrorMessage="1" xr:uid="{00000000-0002-0000-0100-000007000000}">
          <x14:formula1>
            <xm:f>'Tabla 1 Cliente'!$B$225:$B$227</xm:f>
          </x14:formula1>
          <xm:sqref>D21</xm:sqref>
        </x14:dataValidation>
        <x14:dataValidation type="list" allowBlank="1" showInputMessage="1" showErrorMessage="1" xr:uid="{00000000-0002-0000-0100-000008000000}">
          <x14:formula1>
            <xm:f>'Tabla 1 Cliente'!$B$230:$B$232</xm:f>
          </x14:formula1>
          <xm:sqref>D22</xm:sqref>
        </x14:dataValidation>
        <x14:dataValidation type="list" allowBlank="1" showInputMessage="1" showErrorMessage="1" xr:uid="{00000000-0002-0000-0100-000009000000}">
          <x14:formula1>
            <xm:f>'Tabla 1 Cliente'!$B$20:$B$163</xm:f>
          </x14:formula1>
          <xm:sqref>D24 D26</xm:sqref>
        </x14:dataValidation>
        <x14:dataValidation type="list" allowBlank="1" showInputMessage="1" showErrorMessage="1" xr:uid="{00000000-0002-0000-0100-00000A000000}">
          <x14:formula1>
            <xm:f>'Tabla 2 Factor Geográfico'!$B$142:$B$149</xm:f>
          </x14:formula1>
          <xm:sqref>D25</xm:sqref>
        </x14:dataValidation>
        <x14:dataValidation type="list" allowBlank="1" showInputMessage="1" showErrorMessage="1" xr:uid="{00000000-0002-0000-0100-00000B000000}">
          <x14:formula1>
            <xm:f>'Tabla 3 Producto o Servicios'!$B$6:$B$11</xm:f>
          </x14:formula1>
          <xm:sqref>K31</xm:sqref>
        </x14:dataValidation>
        <x14:dataValidation type="list" allowBlank="1" showInputMessage="1" showErrorMessage="1" xr:uid="{00000000-0002-0000-0100-00000C000000}">
          <x14:formula1>
            <xm:f>'Tabla 3 Producto o Servicios'!$B$22:$B$27</xm:f>
          </x14:formula1>
          <xm:sqref>D29</xm:sqref>
        </x14:dataValidation>
        <x14:dataValidation type="list" allowBlank="1" showInputMessage="1" showErrorMessage="1" xr:uid="{00000000-0002-0000-0100-00000D000000}">
          <x14:formula1>
            <xm:f>'Tabla 4 Canal Vinculación'!$B$6:$B$8</xm:f>
          </x14:formula1>
          <xm:sqref>D31</xm:sqref>
        </x14:dataValidation>
        <x14:dataValidation type="list" allowBlank="1" showInputMessage="1" showErrorMessage="1" xr:uid="{00000000-0002-0000-0100-00000E000000}">
          <x14:formula1>
            <xm:f>'Tabla 4 Canal Vinculación'!$B$13:$B$18</xm:f>
          </x14:formula1>
          <xm:sqref>D32</xm:sqref>
        </x14:dataValidation>
        <x14:dataValidation type="list" allowBlank="1" showInputMessage="1" showErrorMessage="1" xr:uid="{00000000-0002-0000-0100-00000F000000}">
          <x14:formula1>
            <xm:f>Hoja4!$B$8:$B$12</xm:f>
          </x14:formula1>
          <xm:sqref>D34</xm:sqref>
        </x14:dataValidation>
        <x14:dataValidation type="list" allowBlank="1" showInputMessage="1" showErrorMessage="1" xr:uid="{00000000-0002-0000-0100-000010000000}">
          <x14:formula1>
            <xm:f>Hoja4!$B$14:$B$18</xm:f>
          </x14:formula1>
          <xm:sqref>D35</xm:sqref>
        </x14:dataValidation>
        <x14:dataValidation type="list" allowBlank="1" showInputMessage="1" showErrorMessage="1" xr:uid="{00000000-0002-0000-0100-000011000000}">
          <x14:formula1>
            <xm:f>Hoja4!$B$21:$B$25</xm:f>
          </x14:formula1>
          <xm:sqref>D36</xm:sqref>
        </x14:dataValidation>
        <x14:dataValidation type="list" allowBlank="1" showInputMessage="1" showErrorMessage="1" xr:uid="{00000000-0002-0000-0100-000012000000}">
          <x14:formula1>
            <xm:f>'Tabla 1 Cliente'!$I$1:$I$7</xm:f>
          </x14:formula1>
          <xm:sqref>A9</xm:sqref>
        </x14:dataValidation>
        <x14:dataValidation type="list" allowBlank="1" showInputMessage="1" showErrorMessage="1" xr:uid="{B81FF220-EBB3-40C5-998E-FBE080A858B7}">
          <x14:formula1>
            <xm:f>'Tabla 1 Cliente'!$B$205:$B$209</xm:f>
          </x14:formula1>
          <xm:sqref>D18</xm:sqref>
        </x14:dataValidation>
        <x14:dataValidation type="list" allowBlank="1" showInputMessage="1" showErrorMessage="1" xr:uid="{8989998A-3242-4359-B8B4-C48BDA221ADC}">
          <x14:formula1>
            <xm:f>'Tabla 3 Producto o Servicios'!$B$6:$B$16</xm:f>
          </x14:formula1>
          <xm:sqref>D28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6FAD8-18CC-448D-8B80-4DDD7D18A3A3}">
  <dimension ref="A1:T232"/>
  <sheetViews>
    <sheetView topLeftCell="A13" workbookViewId="0">
      <selection activeCell="A4" sqref="A4"/>
    </sheetView>
  </sheetViews>
  <sheetFormatPr baseColWidth="10" defaultRowHeight="15" x14ac:dyDescent="0.25"/>
  <cols>
    <col min="1" max="1" width="6.28515625" customWidth="1"/>
    <col min="2" max="2" width="34.7109375" customWidth="1"/>
    <col min="3" max="3" width="14.5703125" customWidth="1"/>
    <col min="4" max="4" width="13.5703125" customWidth="1"/>
    <col min="5" max="5" width="71.85546875" bestFit="1" customWidth="1"/>
    <col min="6" max="6" width="66.42578125" bestFit="1" customWidth="1"/>
    <col min="8" max="8" width="23.42578125" customWidth="1"/>
  </cols>
  <sheetData>
    <row r="1" spans="1:17" ht="18.75" x14ac:dyDescent="0.3">
      <c r="B1" s="12" t="s">
        <v>158</v>
      </c>
      <c r="I1" t="s">
        <v>7</v>
      </c>
      <c r="P1">
        <v>1</v>
      </c>
      <c r="Q1" t="s">
        <v>161</v>
      </c>
    </row>
    <row r="2" spans="1:17" x14ac:dyDescent="0.25">
      <c r="I2" t="s">
        <v>237</v>
      </c>
      <c r="P2">
        <v>2</v>
      </c>
      <c r="Q2" t="s">
        <v>162</v>
      </c>
    </row>
    <row r="3" spans="1:17" x14ac:dyDescent="0.25">
      <c r="I3" t="s">
        <v>238</v>
      </c>
      <c r="P3">
        <v>3</v>
      </c>
      <c r="Q3" t="s">
        <v>163</v>
      </c>
    </row>
    <row r="4" spans="1:17" x14ac:dyDescent="0.25">
      <c r="A4" s="235" t="s">
        <v>165</v>
      </c>
      <c r="B4" s="162" t="s">
        <v>153</v>
      </c>
      <c r="C4" s="164"/>
      <c r="D4" s="166" t="s">
        <v>159</v>
      </c>
      <c r="E4" s="168" t="s">
        <v>344</v>
      </c>
      <c r="I4" t="s">
        <v>238</v>
      </c>
    </row>
    <row r="5" spans="1:17" x14ac:dyDescent="0.25">
      <c r="A5" s="9">
        <v>1</v>
      </c>
      <c r="B5" s="162" t="s">
        <v>1</v>
      </c>
      <c r="C5" s="165" t="s">
        <v>313</v>
      </c>
      <c r="D5" s="167" t="s">
        <v>160</v>
      </c>
      <c r="E5" s="169"/>
      <c r="I5" t="s">
        <v>239</v>
      </c>
    </row>
    <row r="6" spans="1:17" x14ac:dyDescent="0.25">
      <c r="B6" s="8" t="s">
        <v>7</v>
      </c>
      <c r="C6" s="163">
        <v>0</v>
      </c>
      <c r="D6" s="163" t="s">
        <v>172</v>
      </c>
      <c r="E6" s="17"/>
      <c r="I6" t="s">
        <v>404</v>
      </c>
    </row>
    <row r="7" spans="1:17" ht="30" x14ac:dyDescent="0.25">
      <c r="B7" s="146" t="s">
        <v>298</v>
      </c>
      <c r="C7" s="17">
        <v>4</v>
      </c>
      <c r="D7" s="17" t="s">
        <v>163</v>
      </c>
      <c r="E7" s="17" t="s">
        <v>299</v>
      </c>
      <c r="I7" t="s">
        <v>405</v>
      </c>
    </row>
    <row r="8" spans="1:17" x14ac:dyDescent="0.25">
      <c r="B8" s="146" t="s">
        <v>300</v>
      </c>
      <c r="C8" s="17">
        <v>4</v>
      </c>
      <c r="D8" s="17" t="s">
        <v>163</v>
      </c>
      <c r="E8" s="17" t="s">
        <v>301</v>
      </c>
    </row>
    <row r="9" spans="1:17" x14ac:dyDescent="0.25">
      <c r="B9" s="146" t="s">
        <v>302</v>
      </c>
      <c r="C9" s="17">
        <v>3</v>
      </c>
      <c r="D9" s="17" t="s">
        <v>258</v>
      </c>
      <c r="E9" s="17" t="s">
        <v>303</v>
      </c>
    </row>
    <row r="10" spans="1:17" x14ac:dyDescent="0.25">
      <c r="B10" s="146" t="s">
        <v>304</v>
      </c>
      <c r="C10" s="17">
        <v>3</v>
      </c>
      <c r="D10" s="17" t="s">
        <v>258</v>
      </c>
      <c r="E10" s="17" t="s">
        <v>305</v>
      </c>
    </row>
    <row r="11" spans="1:17" x14ac:dyDescent="0.25">
      <c r="B11" s="146" t="s">
        <v>306</v>
      </c>
      <c r="C11" s="17">
        <v>2</v>
      </c>
      <c r="D11" s="17" t="s">
        <v>162</v>
      </c>
      <c r="E11" s="17" t="s">
        <v>307</v>
      </c>
    </row>
    <row r="12" spans="1:17" ht="30" x14ac:dyDescent="0.25">
      <c r="B12" s="146" t="s">
        <v>308</v>
      </c>
      <c r="C12" s="17">
        <v>2</v>
      </c>
      <c r="D12" s="17" t="s">
        <v>162</v>
      </c>
      <c r="E12" s="17" t="s">
        <v>309</v>
      </c>
    </row>
    <row r="13" spans="1:17" x14ac:dyDescent="0.25">
      <c r="B13" s="146" t="s">
        <v>310</v>
      </c>
      <c r="C13" s="17">
        <v>1</v>
      </c>
      <c r="D13" s="17" t="s">
        <v>161</v>
      </c>
      <c r="E13" s="17" t="s">
        <v>311</v>
      </c>
    </row>
    <row r="14" spans="1:17" x14ac:dyDescent="0.25">
      <c r="B14" s="146" t="s">
        <v>312</v>
      </c>
      <c r="C14" s="17">
        <v>1</v>
      </c>
      <c r="D14" s="17" t="s">
        <v>161</v>
      </c>
      <c r="E14" s="17" t="s">
        <v>314</v>
      </c>
    </row>
    <row r="15" spans="1:17" x14ac:dyDescent="0.25">
      <c r="B15" s="144"/>
      <c r="C15" s="16"/>
      <c r="D15" s="141"/>
    </row>
    <row r="16" spans="1:17" x14ac:dyDescent="0.25">
      <c r="B16" s="145"/>
      <c r="C16" s="142"/>
      <c r="D16" s="143"/>
    </row>
    <row r="17" spans="1:10" x14ac:dyDescent="0.25">
      <c r="A17" s="11">
        <v>2</v>
      </c>
      <c r="B17" s="10" t="s">
        <v>156</v>
      </c>
    </row>
    <row r="18" spans="1:10" x14ac:dyDescent="0.25">
      <c r="A18" s="235" t="s">
        <v>166</v>
      </c>
      <c r="B18" s="9" t="s">
        <v>154</v>
      </c>
    </row>
    <row r="19" spans="1:10" x14ac:dyDescent="0.25">
      <c r="A19" s="235" t="s">
        <v>167</v>
      </c>
      <c r="B19" s="9" t="s">
        <v>155</v>
      </c>
      <c r="C19" t="s">
        <v>170</v>
      </c>
    </row>
    <row r="20" spans="1:10" x14ac:dyDescent="0.25">
      <c r="B20" s="8" t="s">
        <v>7</v>
      </c>
      <c r="C20" s="7">
        <v>0</v>
      </c>
      <c r="D20" s="18" t="s">
        <v>174</v>
      </c>
      <c r="H20" s="8" t="s">
        <v>7</v>
      </c>
      <c r="I20" s="7">
        <v>0</v>
      </c>
      <c r="J20" s="18" t="s">
        <v>174</v>
      </c>
    </row>
    <row r="21" spans="1:10" x14ac:dyDescent="0.25">
      <c r="B21" s="146" t="s">
        <v>58</v>
      </c>
      <c r="C21" s="157">
        <v>3</v>
      </c>
      <c r="D21" s="17" t="s">
        <v>258</v>
      </c>
      <c r="H21" s="3" t="s">
        <v>58</v>
      </c>
      <c r="I21" s="7">
        <v>3</v>
      </c>
      <c r="J21" s="7" t="s">
        <v>163</v>
      </c>
    </row>
    <row r="22" spans="1:10" x14ac:dyDescent="0.25">
      <c r="B22" s="146" t="s">
        <v>8</v>
      </c>
      <c r="C22" s="157">
        <v>3</v>
      </c>
      <c r="D22" s="17" t="s">
        <v>258</v>
      </c>
      <c r="H22" s="3" t="s">
        <v>8</v>
      </c>
      <c r="I22" s="7">
        <v>3</v>
      </c>
      <c r="J22" s="7" t="s">
        <v>163</v>
      </c>
    </row>
    <row r="23" spans="1:10" x14ac:dyDescent="0.25">
      <c r="B23" s="146" t="s">
        <v>9</v>
      </c>
      <c r="C23" s="157">
        <v>1</v>
      </c>
      <c r="D23" s="17" t="s">
        <v>161</v>
      </c>
      <c r="H23" s="3" t="s">
        <v>9</v>
      </c>
      <c r="I23" s="7">
        <v>1</v>
      </c>
      <c r="J23" s="7" t="s">
        <v>161</v>
      </c>
    </row>
    <row r="24" spans="1:10" x14ac:dyDescent="0.25">
      <c r="B24" s="146" t="s">
        <v>59</v>
      </c>
      <c r="C24" s="157">
        <v>3</v>
      </c>
      <c r="D24" s="17" t="s">
        <v>258</v>
      </c>
      <c r="H24" s="3" t="s">
        <v>59</v>
      </c>
      <c r="I24" s="7">
        <v>3</v>
      </c>
      <c r="J24" s="7" t="s">
        <v>163</v>
      </c>
    </row>
    <row r="25" spans="1:10" x14ac:dyDescent="0.25">
      <c r="B25" s="146" t="s">
        <v>16</v>
      </c>
      <c r="C25" s="157">
        <v>3</v>
      </c>
      <c r="D25" s="17" t="s">
        <v>258</v>
      </c>
      <c r="H25" s="3" t="s">
        <v>10</v>
      </c>
      <c r="I25" s="7">
        <v>2</v>
      </c>
      <c r="J25" s="7" t="s">
        <v>162</v>
      </c>
    </row>
    <row r="26" spans="1:10" x14ac:dyDescent="0.25">
      <c r="B26" s="146" t="s">
        <v>60</v>
      </c>
      <c r="C26" s="157">
        <v>3</v>
      </c>
      <c r="D26" s="17" t="s">
        <v>258</v>
      </c>
      <c r="H26" s="3" t="s">
        <v>60</v>
      </c>
      <c r="I26" s="7">
        <v>2</v>
      </c>
      <c r="J26" s="7" t="s">
        <v>162</v>
      </c>
    </row>
    <row r="27" spans="1:10" x14ac:dyDescent="0.25">
      <c r="B27" s="146" t="s">
        <v>61</v>
      </c>
      <c r="C27" s="157">
        <v>3</v>
      </c>
      <c r="D27" s="17" t="s">
        <v>258</v>
      </c>
      <c r="H27" s="3" t="s">
        <v>61</v>
      </c>
      <c r="I27" s="7">
        <v>2</v>
      </c>
      <c r="J27" s="7" t="s">
        <v>162</v>
      </c>
    </row>
    <row r="28" spans="1:10" x14ac:dyDescent="0.25">
      <c r="B28" s="146" t="s">
        <v>62</v>
      </c>
      <c r="C28" s="157">
        <v>3</v>
      </c>
      <c r="D28" s="17" t="s">
        <v>258</v>
      </c>
      <c r="H28" s="3" t="s">
        <v>62</v>
      </c>
      <c r="I28" s="7">
        <v>1</v>
      </c>
      <c r="J28" s="7" t="s">
        <v>161</v>
      </c>
    </row>
    <row r="29" spans="1:10" x14ac:dyDescent="0.25">
      <c r="B29" s="146" t="s">
        <v>63</v>
      </c>
      <c r="C29" s="157">
        <v>3</v>
      </c>
      <c r="D29" s="17" t="s">
        <v>258</v>
      </c>
      <c r="H29" s="3" t="s">
        <v>63</v>
      </c>
      <c r="I29" s="7">
        <v>2</v>
      </c>
      <c r="J29" s="7" t="s">
        <v>162</v>
      </c>
    </row>
    <row r="30" spans="1:10" x14ac:dyDescent="0.25">
      <c r="B30" s="146" t="s">
        <v>64</v>
      </c>
      <c r="C30" s="157">
        <v>1</v>
      </c>
      <c r="D30" s="17" t="s">
        <v>161</v>
      </c>
      <c r="H30" s="3" t="s">
        <v>64</v>
      </c>
      <c r="I30" s="7">
        <v>1</v>
      </c>
      <c r="J30" s="7" t="s">
        <v>161</v>
      </c>
    </row>
    <row r="31" spans="1:10" x14ac:dyDescent="0.25">
      <c r="B31" s="146" t="s">
        <v>65</v>
      </c>
      <c r="C31" s="157">
        <v>1</v>
      </c>
      <c r="D31" s="17" t="s">
        <v>161</v>
      </c>
      <c r="H31" s="3" t="s">
        <v>65</v>
      </c>
      <c r="I31" s="7">
        <v>1</v>
      </c>
      <c r="J31" s="7" t="s">
        <v>161</v>
      </c>
    </row>
    <row r="32" spans="1:10" x14ac:dyDescent="0.25">
      <c r="B32" s="146" t="s">
        <v>296</v>
      </c>
      <c r="C32" s="157">
        <v>3</v>
      </c>
      <c r="D32" s="17" t="s">
        <v>258</v>
      </c>
      <c r="H32" s="3" t="s">
        <v>66</v>
      </c>
      <c r="I32" s="7">
        <v>2</v>
      </c>
      <c r="J32" s="7" t="s">
        <v>162</v>
      </c>
    </row>
    <row r="33" spans="2:10" x14ac:dyDescent="0.25">
      <c r="B33" s="146" t="s">
        <v>11</v>
      </c>
      <c r="C33" s="157">
        <v>2</v>
      </c>
      <c r="D33" s="17" t="s">
        <v>162</v>
      </c>
      <c r="H33" s="3" t="s">
        <v>11</v>
      </c>
      <c r="I33" s="7">
        <v>2</v>
      </c>
      <c r="J33" s="7" t="s">
        <v>162</v>
      </c>
    </row>
    <row r="34" spans="2:10" x14ac:dyDescent="0.25">
      <c r="B34" s="146" t="s">
        <v>67</v>
      </c>
      <c r="C34" s="157">
        <v>3</v>
      </c>
      <c r="D34" s="17" t="s">
        <v>258</v>
      </c>
      <c r="H34" s="3" t="s">
        <v>67</v>
      </c>
      <c r="I34" s="7">
        <v>2</v>
      </c>
      <c r="J34" s="7" t="s">
        <v>162</v>
      </c>
    </row>
    <row r="35" spans="2:10" x14ac:dyDescent="0.25">
      <c r="B35" s="146" t="s">
        <v>68</v>
      </c>
      <c r="C35" s="157">
        <v>3</v>
      </c>
      <c r="D35" s="17" t="s">
        <v>258</v>
      </c>
      <c r="H35" s="3" t="s">
        <v>68</v>
      </c>
      <c r="I35" s="7">
        <v>2</v>
      </c>
      <c r="J35" s="7" t="s">
        <v>162</v>
      </c>
    </row>
    <row r="36" spans="2:10" x14ac:dyDescent="0.25">
      <c r="B36" s="146" t="s">
        <v>297</v>
      </c>
      <c r="C36" s="157">
        <v>3</v>
      </c>
      <c r="D36" s="17" t="s">
        <v>258</v>
      </c>
      <c r="H36" s="3" t="s">
        <v>69</v>
      </c>
      <c r="I36" s="7">
        <v>2</v>
      </c>
      <c r="J36" s="7" t="s">
        <v>162</v>
      </c>
    </row>
    <row r="37" spans="2:10" x14ac:dyDescent="0.25">
      <c r="B37" s="146" t="s">
        <v>70</v>
      </c>
      <c r="C37" s="157">
        <v>1</v>
      </c>
      <c r="D37" s="17" t="s">
        <v>161</v>
      </c>
      <c r="H37" s="3" t="s">
        <v>70</v>
      </c>
      <c r="I37" s="7">
        <v>1</v>
      </c>
      <c r="J37" s="7" t="s">
        <v>161</v>
      </c>
    </row>
    <row r="38" spans="2:10" x14ac:dyDescent="0.25">
      <c r="B38" s="146" t="s">
        <v>80</v>
      </c>
      <c r="C38" s="157">
        <v>3</v>
      </c>
      <c r="D38" s="17" t="s">
        <v>258</v>
      </c>
      <c r="H38" s="3" t="s">
        <v>71</v>
      </c>
      <c r="I38" s="7">
        <v>2</v>
      </c>
      <c r="J38" s="7" t="s">
        <v>162</v>
      </c>
    </row>
    <row r="39" spans="2:10" x14ac:dyDescent="0.25">
      <c r="B39" s="146" t="s">
        <v>278</v>
      </c>
      <c r="C39" s="157">
        <v>3</v>
      </c>
      <c r="D39" s="17" t="s">
        <v>258</v>
      </c>
      <c r="H39" s="3" t="s">
        <v>72</v>
      </c>
      <c r="I39" s="7">
        <v>3</v>
      </c>
      <c r="J39" s="7" t="s">
        <v>163</v>
      </c>
    </row>
    <row r="40" spans="2:10" x14ac:dyDescent="0.25">
      <c r="B40" s="146" t="s">
        <v>73</v>
      </c>
      <c r="C40" s="157">
        <v>3</v>
      </c>
      <c r="D40" s="17" t="s">
        <v>258</v>
      </c>
      <c r="H40" s="3" t="s">
        <v>73</v>
      </c>
      <c r="I40" s="7">
        <v>3</v>
      </c>
      <c r="J40" s="7" t="s">
        <v>163</v>
      </c>
    </row>
    <row r="41" spans="2:10" ht="24" customHeight="1" x14ac:dyDescent="0.25">
      <c r="B41" s="146" t="s">
        <v>279</v>
      </c>
      <c r="C41" s="157">
        <v>4</v>
      </c>
      <c r="D41" s="17" t="s">
        <v>163</v>
      </c>
      <c r="H41" s="3" t="s">
        <v>241</v>
      </c>
      <c r="I41" s="7">
        <v>3</v>
      </c>
      <c r="J41" s="7" t="s">
        <v>163</v>
      </c>
    </row>
    <row r="42" spans="2:10" x14ac:dyDescent="0.25">
      <c r="B42" s="146" t="s">
        <v>74</v>
      </c>
      <c r="C42" s="157">
        <v>3</v>
      </c>
      <c r="D42" s="17" t="s">
        <v>258</v>
      </c>
      <c r="H42" s="3" t="s">
        <v>74</v>
      </c>
      <c r="I42" s="7">
        <v>2</v>
      </c>
      <c r="J42" s="7" t="s">
        <v>162</v>
      </c>
    </row>
    <row r="43" spans="2:10" x14ac:dyDescent="0.25">
      <c r="B43" s="146" t="s">
        <v>280</v>
      </c>
      <c r="C43" s="157">
        <v>3</v>
      </c>
      <c r="D43" s="17" t="s">
        <v>258</v>
      </c>
      <c r="H43" s="3" t="s">
        <v>75</v>
      </c>
      <c r="I43" s="7">
        <v>2</v>
      </c>
      <c r="J43" s="7" t="s">
        <v>162</v>
      </c>
    </row>
    <row r="44" spans="2:10" x14ac:dyDescent="0.25">
      <c r="B44" s="146" t="s">
        <v>76</v>
      </c>
      <c r="C44" s="157">
        <v>3</v>
      </c>
      <c r="D44" s="17" t="s">
        <v>258</v>
      </c>
      <c r="H44" s="3" t="s">
        <v>76</v>
      </c>
      <c r="I44" s="7">
        <v>2</v>
      </c>
      <c r="J44" s="7" t="s">
        <v>162</v>
      </c>
    </row>
    <row r="45" spans="2:10" x14ac:dyDescent="0.25">
      <c r="B45" s="146" t="s">
        <v>77</v>
      </c>
      <c r="C45" s="157">
        <v>3</v>
      </c>
      <c r="D45" s="17" t="s">
        <v>258</v>
      </c>
      <c r="H45" s="3" t="s">
        <v>77</v>
      </c>
      <c r="I45" s="7">
        <v>2</v>
      </c>
      <c r="J45" s="7" t="s">
        <v>162</v>
      </c>
    </row>
    <row r="46" spans="2:10" x14ac:dyDescent="0.25">
      <c r="B46" s="146" t="s">
        <v>242</v>
      </c>
      <c r="C46" s="157">
        <v>3</v>
      </c>
      <c r="D46" s="17" t="s">
        <v>258</v>
      </c>
      <c r="H46" s="3" t="s">
        <v>242</v>
      </c>
      <c r="I46" s="7">
        <v>3</v>
      </c>
      <c r="J46" s="7" t="s">
        <v>163</v>
      </c>
    </row>
    <row r="47" spans="2:10" x14ac:dyDescent="0.25">
      <c r="B47" s="146" t="s">
        <v>243</v>
      </c>
      <c r="C47" s="157">
        <v>3</v>
      </c>
      <c r="D47" s="17" t="s">
        <v>258</v>
      </c>
      <c r="H47" s="3" t="s">
        <v>80</v>
      </c>
      <c r="I47" s="7">
        <v>3</v>
      </c>
      <c r="J47" s="7" t="s">
        <v>163</v>
      </c>
    </row>
    <row r="48" spans="2:10" x14ac:dyDescent="0.25">
      <c r="B48" s="146" t="s">
        <v>80</v>
      </c>
      <c r="C48" s="157">
        <v>3</v>
      </c>
      <c r="D48" s="17" t="s">
        <v>258</v>
      </c>
      <c r="H48" s="3" t="s">
        <v>81</v>
      </c>
      <c r="I48" s="7">
        <v>3</v>
      </c>
      <c r="J48" s="7" t="s">
        <v>163</v>
      </c>
    </row>
    <row r="49" spans="2:10" x14ac:dyDescent="0.25">
      <c r="B49" s="146" t="s">
        <v>81</v>
      </c>
      <c r="C49" s="157">
        <v>3</v>
      </c>
      <c r="D49" s="17" t="s">
        <v>258</v>
      </c>
      <c r="H49" s="3" t="s">
        <v>243</v>
      </c>
      <c r="I49" s="7">
        <v>2</v>
      </c>
      <c r="J49" s="7" t="s">
        <v>163</v>
      </c>
    </row>
    <row r="50" spans="2:10" x14ac:dyDescent="0.25">
      <c r="B50" s="146" t="s">
        <v>12</v>
      </c>
      <c r="C50" s="157">
        <v>1</v>
      </c>
      <c r="D50" s="17" t="s">
        <v>161</v>
      </c>
      <c r="H50" s="3"/>
      <c r="I50" s="7"/>
      <c r="J50" s="7"/>
    </row>
    <row r="51" spans="2:10" x14ac:dyDescent="0.25">
      <c r="B51" s="146" t="s">
        <v>78</v>
      </c>
      <c r="C51" s="157">
        <v>3</v>
      </c>
      <c r="D51" s="17" t="s">
        <v>258</v>
      </c>
      <c r="H51" s="3" t="s">
        <v>12</v>
      </c>
      <c r="I51" s="7">
        <v>1</v>
      </c>
      <c r="J51" s="7" t="s">
        <v>161</v>
      </c>
    </row>
    <row r="52" spans="2:10" x14ac:dyDescent="0.25">
      <c r="B52" s="146" t="s">
        <v>85</v>
      </c>
      <c r="C52" s="157">
        <v>1</v>
      </c>
      <c r="D52" s="17" t="s">
        <v>161</v>
      </c>
      <c r="H52" s="3" t="s">
        <v>244</v>
      </c>
      <c r="I52" s="7">
        <v>3</v>
      </c>
      <c r="J52" s="7" t="s">
        <v>163</v>
      </c>
    </row>
    <row r="53" spans="2:10" x14ac:dyDescent="0.25">
      <c r="B53" s="146" t="s">
        <v>13</v>
      </c>
      <c r="C53" s="157">
        <v>1</v>
      </c>
      <c r="D53" s="17" t="s">
        <v>161</v>
      </c>
      <c r="H53" s="3" t="s">
        <v>78</v>
      </c>
      <c r="I53" s="7">
        <v>2</v>
      </c>
      <c r="J53" s="7" t="s">
        <v>162</v>
      </c>
    </row>
    <row r="54" spans="2:10" x14ac:dyDescent="0.25">
      <c r="B54" s="146" t="s">
        <v>245</v>
      </c>
      <c r="C54" s="157">
        <v>4</v>
      </c>
      <c r="D54" s="17" t="s">
        <v>163</v>
      </c>
      <c r="H54" s="3" t="s">
        <v>85</v>
      </c>
      <c r="I54" s="7">
        <v>1</v>
      </c>
      <c r="J54" s="7" t="s">
        <v>161</v>
      </c>
    </row>
    <row r="55" spans="2:10" x14ac:dyDescent="0.25">
      <c r="B55" s="146" t="s">
        <v>79</v>
      </c>
      <c r="C55" s="157">
        <v>1</v>
      </c>
      <c r="D55" s="17" t="s">
        <v>161</v>
      </c>
      <c r="H55" s="3" t="s">
        <v>13</v>
      </c>
      <c r="I55" s="7">
        <v>2</v>
      </c>
      <c r="J55" s="7" t="s">
        <v>162</v>
      </c>
    </row>
    <row r="56" spans="2:10" x14ac:dyDescent="0.25">
      <c r="B56" s="146" t="s">
        <v>84</v>
      </c>
      <c r="C56" s="157">
        <v>3</v>
      </c>
      <c r="D56" s="17" t="s">
        <v>258</v>
      </c>
      <c r="H56" s="3" t="s">
        <v>244</v>
      </c>
      <c r="I56" s="7">
        <v>3</v>
      </c>
      <c r="J56" s="7" t="s">
        <v>163</v>
      </c>
    </row>
    <row r="57" spans="2:10" x14ac:dyDescent="0.25">
      <c r="B57" s="146" t="s">
        <v>15</v>
      </c>
      <c r="C57" s="157">
        <v>1</v>
      </c>
      <c r="D57" s="17" t="s">
        <v>161</v>
      </c>
      <c r="H57" s="3" t="s">
        <v>245</v>
      </c>
      <c r="I57" s="7">
        <v>3</v>
      </c>
      <c r="J57" s="7" t="s">
        <v>163</v>
      </c>
    </row>
    <row r="58" spans="2:10" x14ac:dyDescent="0.25">
      <c r="B58" s="146" t="s">
        <v>281</v>
      </c>
      <c r="C58" s="157">
        <v>2</v>
      </c>
      <c r="D58" s="17" t="s">
        <v>162</v>
      </c>
      <c r="H58" s="3" t="s">
        <v>82</v>
      </c>
      <c r="I58" s="7">
        <v>3</v>
      </c>
      <c r="J58" s="7" t="s">
        <v>163</v>
      </c>
    </row>
    <row r="59" spans="2:10" x14ac:dyDescent="0.25">
      <c r="B59" s="146" t="s">
        <v>17</v>
      </c>
      <c r="C59" s="157">
        <v>3</v>
      </c>
      <c r="D59" s="17" t="s">
        <v>258</v>
      </c>
      <c r="H59" s="3" t="s">
        <v>14</v>
      </c>
      <c r="I59" s="7">
        <v>3</v>
      </c>
      <c r="J59" s="7" t="s">
        <v>163</v>
      </c>
    </row>
    <row r="60" spans="2:10" x14ac:dyDescent="0.25">
      <c r="B60" s="146" t="s">
        <v>282</v>
      </c>
      <c r="C60" s="157">
        <v>3</v>
      </c>
      <c r="D60" s="17" t="s">
        <v>258</v>
      </c>
      <c r="H60" s="3" t="s">
        <v>79</v>
      </c>
      <c r="I60" s="7">
        <v>2</v>
      </c>
      <c r="J60" s="7" t="s">
        <v>162</v>
      </c>
    </row>
    <row r="61" spans="2:10" x14ac:dyDescent="0.25">
      <c r="B61" s="146" t="s">
        <v>86</v>
      </c>
      <c r="C61" s="157">
        <v>1</v>
      </c>
      <c r="D61" s="17" t="s">
        <v>161</v>
      </c>
      <c r="H61" s="3" t="s">
        <v>84</v>
      </c>
      <c r="I61" s="7">
        <v>3</v>
      </c>
      <c r="J61" s="7" t="s">
        <v>163</v>
      </c>
    </row>
    <row r="62" spans="2:10" x14ac:dyDescent="0.25">
      <c r="B62" s="146" t="s">
        <v>19</v>
      </c>
      <c r="C62" s="157">
        <v>1</v>
      </c>
      <c r="D62" s="17" t="s">
        <v>161</v>
      </c>
      <c r="H62" s="3" t="s">
        <v>15</v>
      </c>
      <c r="I62" s="7">
        <v>1</v>
      </c>
      <c r="J62" s="7" t="s">
        <v>161</v>
      </c>
    </row>
    <row r="63" spans="2:10" x14ac:dyDescent="0.25">
      <c r="B63" s="146" t="s">
        <v>283</v>
      </c>
      <c r="C63" s="157">
        <v>1</v>
      </c>
      <c r="D63" s="17" t="s">
        <v>161</v>
      </c>
      <c r="H63" s="3" t="s">
        <v>83</v>
      </c>
      <c r="I63" s="7">
        <v>3</v>
      </c>
      <c r="J63" s="7" t="s">
        <v>162</v>
      </c>
    </row>
    <row r="64" spans="2:10" x14ac:dyDescent="0.25">
      <c r="B64" s="146" t="s">
        <v>20</v>
      </c>
      <c r="C64" s="157">
        <v>3</v>
      </c>
      <c r="D64" s="17" t="s">
        <v>258</v>
      </c>
      <c r="H64" s="3" t="s">
        <v>16</v>
      </c>
      <c r="I64" s="7">
        <v>2</v>
      </c>
      <c r="J64" s="7" t="s">
        <v>162</v>
      </c>
    </row>
    <row r="65" spans="2:10" x14ac:dyDescent="0.25">
      <c r="B65" s="146" t="s">
        <v>88</v>
      </c>
      <c r="C65" s="157">
        <v>1</v>
      </c>
      <c r="D65" s="17" t="s">
        <v>161</v>
      </c>
      <c r="H65" s="3" t="s">
        <v>103</v>
      </c>
      <c r="I65" s="7">
        <v>2</v>
      </c>
      <c r="J65" s="7" t="s">
        <v>162</v>
      </c>
    </row>
    <row r="66" spans="2:10" x14ac:dyDescent="0.25">
      <c r="B66" s="146" t="s">
        <v>21</v>
      </c>
      <c r="C66" s="157">
        <v>3</v>
      </c>
      <c r="D66" s="17" t="s">
        <v>258</v>
      </c>
      <c r="H66" s="3" t="s">
        <v>17</v>
      </c>
      <c r="I66" s="7">
        <v>2</v>
      </c>
      <c r="J66" s="7" t="s">
        <v>162</v>
      </c>
    </row>
    <row r="67" spans="2:10" x14ac:dyDescent="0.25">
      <c r="B67" s="146" t="s">
        <v>89</v>
      </c>
      <c r="C67" s="157">
        <v>1</v>
      </c>
      <c r="D67" s="17" t="s">
        <v>161</v>
      </c>
      <c r="H67" s="3" t="s">
        <v>18</v>
      </c>
      <c r="I67" s="7">
        <v>2</v>
      </c>
      <c r="J67" s="7" t="s">
        <v>162</v>
      </c>
    </row>
    <row r="68" spans="2:10" x14ac:dyDescent="0.25">
      <c r="B68" s="146" t="s">
        <v>90</v>
      </c>
      <c r="C68" s="157">
        <v>3</v>
      </c>
      <c r="D68" s="17" t="s">
        <v>258</v>
      </c>
      <c r="H68" s="3" t="s">
        <v>86</v>
      </c>
      <c r="I68" s="7">
        <v>2</v>
      </c>
      <c r="J68" s="7" t="s">
        <v>162</v>
      </c>
    </row>
    <row r="69" spans="2:10" x14ac:dyDescent="0.25">
      <c r="B69" s="146" t="s">
        <v>22</v>
      </c>
      <c r="C69" s="157">
        <v>2</v>
      </c>
      <c r="D69" s="17" t="s">
        <v>162</v>
      </c>
      <c r="H69" s="3" t="s">
        <v>19</v>
      </c>
      <c r="I69" s="7">
        <v>1</v>
      </c>
      <c r="J69" s="7" t="s">
        <v>161</v>
      </c>
    </row>
    <row r="70" spans="2:10" x14ac:dyDescent="0.25">
      <c r="B70" s="146" t="s">
        <v>92</v>
      </c>
      <c r="C70" s="157">
        <v>3</v>
      </c>
      <c r="D70" s="17" t="s">
        <v>258</v>
      </c>
      <c r="H70" s="3" t="s">
        <v>83</v>
      </c>
      <c r="I70" s="7">
        <v>3</v>
      </c>
      <c r="J70" s="7" t="s">
        <v>163</v>
      </c>
    </row>
    <row r="71" spans="2:10" x14ac:dyDescent="0.25">
      <c r="B71" s="146" t="s">
        <v>93</v>
      </c>
      <c r="C71" s="157">
        <v>1</v>
      </c>
      <c r="D71" s="17" t="s">
        <v>161</v>
      </c>
      <c r="H71" s="3" t="s">
        <v>87</v>
      </c>
      <c r="I71" s="7">
        <v>1</v>
      </c>
      <c r="J71" s="7" t="s">
        <v>161</v>
      </c>
    </row>
    <row r="72" spans="2:10" x14ac:dyDescent="0.25">
      <c r="B72" s="146" t="s">
        <v>24</v>
      </c>
      <c r="C72" s="157">
        <v>3</v>
      </c>
      <c r="D72" s="17" t="s">
        <v>258</v>
      </c>
      <c r="H72" s="3" t="s">
        <v>20</v>
      </c>
      <c r="I72" s="7">
        <v>3</v>
      </c>
      <c r="J72" s="7" t="s">
        <v>162</v>
      </c>
    </row>
    <row r="73" spans="2:10" x14ac:dyDescent="0.25">
      <c r="B73" s="146" t="s">
        <v>173</v>
      </c>
      <c r="C73" s="157">
        <v>3</v>
      </c>
      <c r="D73" s="17" t="s">
        <v>258</v>
      </c>
      <c r="H73" s="3" t="s">
        <v>88</v>
      </c>
      <c r="I73" s="7">
        <v>1</v>
      </c>
      <c r="J73" s="7" t="s">
        <v>161</v>
      </c>
    </row>
    <row r="74" spans="2:10" x14ac:dyDescent="0.25">
      <c r="B74" s="146" t="s">
        <v>91</v>
      </c>
      <c r="C74" s="157">
        <v>3</v>
      </c>
      <c r="D74" s="17" t="s">
        <v>258</v>
      </c>
      <c r="H74" s="3" t="s">
        <v>21</v>
      </c>
      <c r="I74" s="7">
        <v>2</v>
      </c>
      <c r="J74" s="7" t="s">
        <v>162</v>
      </c>
    </row>
    <row r="75" spans="2:10" x14ac:dyDescent="0.25">
      <c r="B75" s="146" t="s">
        <v>26</v>
      </c>
      <c r="C75" s="157">
        <v>3</v>
      </c>
      <c r="D75" s="17" t="s">
        <v>258</v>
      </c>
      <c r="H75" s="3" t="s">
        <v>89</v>
      </c>
      <c r="I75" s="7">
        <v>1</v>
      </c>
      <c r="J75" s="7" t="s">
        <v>161</v>
      </c>
    </row>
    <row r="76" spans="2:10" x14ac:dyDescent="0.25">
      <c r="B76" s="146" t="s">
        <v>247</v>
      </c>
      <c r="C76" s="157">
        <v>1</v>
      </c>
      <c r="D76" s="17" t="s">
        <v>161</v>
      </c>
      <c r="H76" s="3" t="s">
        <v>20</v>
      </c>
      <c r="I76" s="7">
        <v>3</v>
      </c>
      <c r="J76" s="7" t="s">
        <v>163</v>
      </c>
    </row>
    <row r="77" spans="2:10" x14ac:dyDescent="0.25">
      <c r="B77" s="146" t="s">
        <v>94</v>
      </c>
      <c r="C77" s="157">
        <v>3</v>
      </c>
      <c r="D77" s="17" t="s">
        <v>258</v>
      </c>
      <c r="H77" s="3" t="s">
        <v>246</v>
      </c>
      <c r="I77" s="7">
        <v>3</v>
      </c>
      <c r="J77" s="7" t="s">
        <v>163</v>
      </c>
    </row>
    <row r="78" spans="2:10" x14ac:dyDescent="0.25">
      <c r="B78" s="146" t="s">
        <v>95</v>
      </c>
      <c r="C78" s="157">
        <v>3</v>
      </c>
      <c r="D78" s="17" t="s">
        <v>258</v>
      </c>
      <c r="H78" s="3" t="s">
        <v>90</v>
      </c>
      <c r="I78" s="7">
        <v>2</v>
      </c>
      <c r="J78" s="7" t="s">
        <v>162</v>
      </c>
    </row>
    <row r="79" spans="2:10" x14ac:dyDescent="0.25">
      <c r="B79" s="146" t="s">
        <v>284</v>
      </c>
      <c r="C79" s="157">
        <v>4</v>
      </c>
      <c r="D79" s="17" t="s">
        <v>163</v>
      </c>
      <c r="H79" s="3" t="s">
        <v>22</v>
      </c>
      <c r="I79" s="7">
        <v>3</v>
      </c>
      <c r="J79" s="7" t="s">
        <v>163</v>
      </c>
    </row>
    <row r="80" spans="2:10" x14ac:dyDescent="0.25">
      <c r="B80" s="146" t="s">
        <v>104</v>
      </c>
      <c r="C80" s="157">
        <v>1</v>
      </c>
      <c r="D80" s="17" t="s">
        <v>161</v>
      </c>
      <c r="H80" s="3" t="s">
        <v>92</v>
      </c>
      <c r="I80" s="7">
        <v>2</v>
      </c>
      <c r="J80" s="7" t="s">
        <v>162</v>
      </c>
    </row>
    <row r="81" spans="2:10" x14ac:dyDescent="0.25">
      <c r="B81" s="146" t="s">
        <v>105</v>
      </c>
      <c r="C81" s="157">
        <v>3</v>
      </c>
      <c r="D81" s="17" t="s">
        <v>258</v>
      </c>
      <c r="H81" s="3" t="s">
        <v>93</v>
      </c>
      <c r="I81" s="7">
        <v>1</v>
      </c>
      <c r="J81" s="7" t="s">
        <v>161</v>
      </c>
    </row>
    <row r="82" spans="2:10" x14ac:dyDescent="0.25">
      <c r="B82" s="146" t="s">
        <v>27</v>
      </c>
      <c r="C82" s="157">
        <v>2</v>
      </c>
      <c r="D82" s="17" t="s">
        <v>162</v>
      </c>
      <c r="H82" s="3" t="s">
        <v>23</v>
      </c>
      <c r="I82" s="7">
        <v>2</v>
      </c>
      <c r="J82" s="7" t="s">
        <v>162</v>
      </c>
    </row>
    <row r="83" spans="2:10" x14ac:dyDescent="0.25">
      <c r="B83" s="146" t="s">
        <v>99</v>
      </c>
      <c r="C83" s="157">
        <v>3</v>
      </c>
      <c r="D83" s="17" t="s">
        <v>258</v>
      </c>
      <c r="H83" s="3" t="s">
        <v>24</v>
      </c>
      <c r="I83" s="7">
        <v>2</v>
      </c>
      <c r="J83" s="7" t="s">
        <v>162</v>
      </c>
    </row>
    <row r="84" spans="2:10" x14ac:dyDescent="0.25">
      <c r="B84" s="146" t="s">
        <v>100</v>
      </c>
      <c r="C84" s="157">
        <v>3</v>
      </c>
      <c r="D84" s="17" t="s">
        <v>258</v>
      </c>
      <c r="H84" s="3" t="s">
        <v>173</v>
      </c>
      <c r="I84" s="7">
        <v>2</v>
      </c>
      <c r="J84" s="7" t="s">
        <v>162</v>
      </c>
    </row>
    <row r="85" spans="2:10" x14ac:dyDescent="0.25">
      <c r="B85" s="146" t="s">
        <v>28</v>
      </c>
      <c r="C85" s="157">
        <v>3</v>
      </c>
      <c r="D85" s="17" t="s">
        <v>258</v>
      </c>
      <c r="H85" s="3" t="s">
        <v>91</v>
      </c>
      <c r="I85" s="7">
        <v>2</v>
      </c>
      <c r="J85" s="7" t="s">
        <v>162</v>
      </c>
    </row>
    <row r="86" spans="2:10" x14ac:dyDescent="0.25">
      <c r="B86" s="146" t="s">
        <v>29</v>
      </c>
      <c r="C86" s="157">
        <v>2</v>
      </c>
      <c r="D86" s="17" t="s">
        <v>162</v>
      </c>
      <c r="H86" s="3" t="s">
        <v>25</v>
      </c>
      <c r="I86" s="7">
        <v>3</v>
      </c>
      <c r="J86" s="7" t="s">
        <v>163</v>
      </c>
    </row>
    <row r="87" spans="2:10" x14ac:dyDescent="0.25">
      <c r="B87" s="146" t="s">
        <v>30</v>
      </c>
      <c r="C87" s="157">
        <v>2</v>
      </c>
      <c r="D87" s="17" t="s">
        <v>162</v>
      </c>
      <c r="H87" s="3" t="s">
        <v>26</v>
      </c>
      <c r="I87" s="7">
        <v>2</v>
      </c>
      <c r="J87" s="7" t="s">
        <v>162</v>
      </c>
    </row>
    <row r="88" spans="2:10" x14ac:dyDescent="0.25">
      <c r="B88" s="146" t="s">
        <v>31</v>
      </c>
      <c r="C88" s="157">
        <v>2</v>
      </c>
      <c r="D88" s="17" t="s">
        <v>162</v>
      </c>
      <c r="H88" s="3" t="s">
        <v>247</v>
      </c>
      <c r="I88" s="7">
        <v>1</v>
      </c>
      <c r="J88" s="7" t="s">
        <v>161</v>
      </c>
    </row>
    <row r="89" spans="2:10" x14ac:dyDescent="0.25">
      <c r="B89" s="146" t="s">
        <v>285</v>
      </c>
      <c r="C89" s="157">
        <v>3</v>
      </c>
      <c r="D89" s="17" t="s">
        <v>258</v>
      </c>
      <c r="H89" s="3" t="s">
        <v>94</v>
      </c>
      <c r="I89" s="7">
        <v>2</v>
      </c>
      <c r="J89" s="7" t="s">
        <v>162</v>
      </c>
    </row>
    <row r="90" spans="2:10" x14ac:dyDescent="0.25">
      <c r="B90" s="146" t="s">
        <v>97</v>
      </c>
      <c r="C90" s="157">
        <v>1</v>
      </c>
      <c r="D90" s="17" t="s">
        <v>161</v>
      </c>
      <c r="H90" s="3" t="s">
        <v>95</v>
      </c>
      <c r="I90" s="7">
        <v>2</v>
      </c>
      <c r="J90" s="7" t="s">
        <v>162</v>
      </c>
    </row>
    <row r="91" spans="2:10" x14ac:dyDescent="0.25">
      <c r="B91" s="146" t="s">
        <v>98</v>
      </c>
      <c r="C91" s="157">
        <v>1</v>
      </c>
      <c r="D91" s="17" t="s">
        <v>161</v>
      </c>
      <c r="H91" s="3" t="s">
        <v>175</v>
      </c>
      <c r="I91" s="7">
        <v>3</v>
      </c>
      <c r="J91" s="7" t="s">
        <v>163</v>
      </c>
    </row>
    <row r="92" spans="2:10" x14ac:dyDescent="0.25">
      <c r="B92" s="146" t="s">
        <v>32</v>
      </c>
      <c r="C92" s="157">
        <v>3</v>
      </c>
      <c r="D92" s="17" t="s">
        <v>258</v>
      </c>
      <c r="H92" s="3" t="s">
        <v>104</v>
      </c>
      <c r="I92" s="7">
        <v>2</v>
      </c>
      <c r="J92" s="7" t="s">
        <v>162</v>
      </c>
    </row>
    <row r="93" spans="2:10" x14ac:dyDescent="0.25">
      <c r="B93" s="146" t="s">
        <v>101</v>
      </c>
      <c r="C93" s="157">
        <v>1</v>
      </c>
      <c r="D93" s="17" t="s">
        <v>161</v>
      </c>
      <c r="H93" s="3" t="s">
        <v>105</v>
      </c>
      <c r="I93" s="7">
        <v>3</v>
      </c>
      <c r="J93" s="7" t="s">
        <v>163</v>
      </c>
    </row>
    <row r="94" spans="2:10" x14ac:dyDescent="0.25">
      <c r="B94" s="146" t="s">
        <v>102</v>
      </c>
      <c r="C94" s="157">
        <v>2</v>
      </c>
      <c r="D94" s="17" t="s">
        <v>162</v>
      </c>
      <c r="H94" s="3" t="s">
        <v>27</v>
      </c>
      <c r="I94" s="7">
        <v>3</v>
      </c>
      <c r="J94" s="7" t="s">
        <v>163</v>
      </c>
    </row>
    <row r="95" spans="2:10" x14ac:dyDescent="0.25">
      <c r="B95" s="146" t="s">
        <v>33</v>
      </c>
      <c r="C95" s="157">
        <v>3</v>
      </c>
      <c r="D95" s="17" t="s">
        <v>258</v>
      </c>
      <c r="H95" s="3" t="s">
        <v>99</v>
      </c>
      <c r="I95" s="7">
        <v>2</v>
      </c>
      <c r="J95" s="7" t="s">
        <v>162</v>
      </c>
    </row>
    <row r="96" spans="2:10" x14ac:dyDescent="0.25">
      <c r="B96" s="146" t="s">
        <v>286</v>
      </c>
      <c r="C96" s="157">
        <v>3</v>
      </c>
      <c r="D96" s="17" t="s">
        <v>258</v>
      </c>
      <c r="H96" s="3" t="s">
        <v>28</v>
      </c>
      <c r="I96" s="7">
        <v>2</v>
      </c>
      <c r="J96" s="7" t="s">
        <v>162</v>
      </c>
    </row>
    <row r="97" spans="2:10" x14ac:dyDescent="0.25">
      <c r="B97" s="146" t="s">
        <v>287</v>
      </c>
      <c r="C97" s="157">
        <v>3</v>
      </c>
      <c r="D97" s="17" t="s">
        <v>258</v>
      </c>
      <c r="H97" s="3" t="s">
        <v>29</v>
      </c>
      <c r="I97" s="7">
        <v>2</v>
      </c>
      <c r="J97" s="7" t="s">
        <v>162</v>
      </c>
    </row>
    <row r="98" spans="2:10" x14ac:dyDescent="0.25">
      <c r="B98" s="146" t="s">
        <v>108</v>
      </c>
      <c r="C98" s="157">
        <v>3</v>
      </c>
      <c r="D98" s="17" t="s">
        <v>258</v>
      </c>
      <c r="H98" s="3" t="s">
        <v>30</v>
      </c>
      <c r="I98" s="7">
        <v>1</v>
      </c>
      <c r="J98" s="7" t="s">
        <v>161</v>
      </c>
    </row>
    <row r="99" spans="2:10" ht="22.5" x14ac:dyDescent="0.25">
      <c r="B99" s="146" t="s">
        <v>109</v>
      </c>
      <c r="C99" s="157">
        <v>3</v>
      </c>
      <c r="D99" s="17" t="s">
        <v>258</v>
      </c>
      <c r="H99" s="3" t="s">
        <v>31</v>
      </c>
      <c r="I99" s="7">
        <v>1</v>
      </c>
      <c r="J99" s="7" t="s">
        <v>161</v>
      </c>
    </row>
    <row r="100" spans="2:10" x14ac:dyDescent="0.25">
      <c r="B100" s="146" t="s">
        <v>288</v>
      </c>
      <c r="C100" s="157">
        <v>1</v>
      </c>
      <c r="D100" s="17" t="s">
        <v>161</v>
      </c>
      <c r="H100" s="3" t="s">
        <v>96</v>
      </c>
      <c r="I100" s="7">
        <v>2</v>
      </c>
      <c r="J100" s="7" t="s">
        <v>162</v>
      </c>
    </row>
    <row r="101" spans="2:10" x14ac:dyDescent="0.25">
      <c r="B101" s="146" t="s">
        <v>110</v>
      </c>
      <c r="C101" s="157">
        <v>1</v>
      </c>
      <c r="D101" s="17" t="s">
        <v>161</v>
      </c>
      <c r="H101" s="3" t="s">
        <v>97</v>
      </c>
      <c r="I101" s="7">
        <v>2</v>
      </c>
      <c r="J101" s="7" t="s">
        <v>162</v>
      </c>
    </row>
    <row r="102" spans="2:10" x14ac:dyDescent="0.25">
      <c r="B102" s="146" t="s">
        <v>111</v>
      </c>
      <c r="C102" s="157">
        <v>3</v>
      </c>
      <c r="D102" s="17" t="s">
        <v>258</v>
      </c>
      <c r="H102" s="3" t="s">
        <v>98</v>
      </c>
      <c r="I102" s="7">
        <v>1</v>
      </c>
      <c r="J102" s="7" t="s">
        <v>161</v>
      </c>
    </row>
    <row r="103" spans="2:10" x14ac:dyDescent="0.25">
      <c r="B103" s="146" t="s">
        <v>113</v>
      </c>
      <c r="C103" s="157">
        <v>3</v>
      </c>
      <c r="D103" s="17" t="s">
        <v>258</v>
      </c>
      <c r="H103" s="3" t="s">
        <v>32</v>
      </c>
      <c r="I103" s="7">
        <v>3</v>
      </c>
      <c r="J103" s="7" t="s">
        <v>163</v>
      </c>
    </row>
    <row r="104" spans="2:10" x14ac:dyDescent="0.25">
      <c r="B104" s="146" t="s">
        <v>112</v>
      </c>
      <c r="C104" s="157">
        <v>3</v>
      </c>
      <c r="D104" s="17" t="s">
        <v>258</v>
      </c>
      <c r="H104" s="3" t="s">
        <v>101</v>
      </c>
      <c r="I104" s="7">
        <v>1</v>
      </c>
      <c r="J104" s="7" t="s">
        <v>161</v>
      </c>
    </row>
    <row r="105" spans="2:10" x14ac:dyDescent="0.25">
      <c r="B105" s="146" t="s">
        <v>289</v>
      </c>
      <c r="C105" s="157">
        <v>3</v>
      </c>
      <c r="D105" s="17" t="s">
        <v>258</v>
      </c>
      <c r="H105" s="3" t="s">
        <v>102</v>
      </c>
      <c r="I105" s="7">
        <v>3</v>
      </c>
      <c r="J105" s="7" t="s">
        <v>163</v>
      </c>
    </row>
    <row r="106" spans="2:10" x14ac:dyDescent="0.25">
      <c r="B106" s="146" t="s">
        <v>114</v>
      </c>
      <c r="C106" s="157">
        <v>3</v>
      </c>
      <c r="D106" s="17" t="s">
        <v>258</v>
      </c>
      <c r="H106" s="3" t="s">
        <v>33</v>
      </c>
      <c r="I106" s="7">
        <v>3</v>
      </c>
      <c r="J106" s="7" t="s">
        <v>163</v>
      </c>
    </row>
    <row r="107" spans="2:10" x14ac:dyDescent="0.25">
      <c r="B107" s="146" t="s">
        <v>34</v>
      </c>
      <c r="C107" s="157">
        <v>3</v>
      </c>
      <c r="D107" s="17" t="s">
        <v>258</v>
      </c>
      <c r="H107" s="3" t="s">
        <v>106</v>
      </c>
      <c r="I107" s="7">
        <v>2</v>
      </c>
      <c r="J107" s="7" t="s">
        <v>162</v>
      </c>
    </row>
    <row r="108" spans="2:10" x14ac:dyDescent="0.25">
      <c r="B108" s="146" t="s">
        <v>290</v>
      </c>
      <c r="C108" s="157">
        <v>3</v>
      </c>
      <c r="D108" s="17" t="s">
        <v>258</v>
      </c>
      <c r="H108" s="3" t="s">
        <v>107</v>
      </c>
      <c r="I108" s="7">
        <v>3</v>
      </c>
      <c r="J108" s="7" t="s">
        <v>163</v>
      </c>
    </row>
    <row r="109" spans="2:10" x14ac:dyDescent="0.25">
      <c r="B109" s="146" t="s">
        <v>115</v>
      </c>
      <c r="C109" s="157">
        <v>3</v>
      </c>
      <c r="D109" s="17" t="s">
        <v>258</v>
      </c>
      <c r="H109" s="3" t="s">
        <v>114</v>
      </c>
      <c r="I109" s="7">
        <v>3</v>
      </c>
      <c r="J109" s="7" t="s">
        <v>163</v>
      </c>
    </row>
    <row r="110" spans="2:10" x14ac:dyDescent="0.25">
      <c r="B110" s="146" t="s">
        <v>116</v>
      </c>
      <c r="C110" s="157">
        <v>3</v>
      </c>
      <c r="D110" s="17" t="s">
        <v>258</v>
      </c>
      <c r="H110" s="3" t="s">
        <v>119</v>
      </c>
      <c r="I110" s="7">
        <v>2</v>
      </c>
      <c r="J110" s="7" t="s">
        <v>162</v>
      </c>
    </row>
    <row r="111" spans="2:10" x14ac:dyDescent="0.25">
      <c r="B111" s="146" t="s">
        <v>117</v>
      </c>
      <c r="C111" s="157">
        <v>3</v>
      </c>
      <c r="D111" s="17" t="s">
        <v>258</v>
      </c>
      <c r="H111" s="3" t="s">
        <v>248</v>
      </c>
      <c r="I111" s="7">
        <v>3</v>
      </c>
      <c r="J111" s="7" t="s">
        <v>163</v>
      </c>
    </row>
    <row r="112" spans="2:10" x14ac:dyDescent="0.25">
      <c r="B112" s="146" t="s">
        <v>118</v>
      </c>
      <c r="C112" s="157">
        <v>3</v>
      </c>
      <c r="D112" s="17" t="s">
        <v>258</v>
      </c>
      <c r="H112" s="3" t="s">
        <v>121</v>
      </c>
      <c r="I112" s="7">
        <v>2</v>
      </c>
      <c r="J112" s="7" t="s">
        <v>162</v>
      </c>
    </row>
    <row r="113" spans="2:10" x14ac:dyDescent="0.25">
      <c r="B113" s="146" t="s">
        <v>119</v>
      </c>
      <c r="C113" s="157">
        <v>3</v>
      </c>
      <c r="D113" s="17" t="s">
        <v>258</v>
      </c>
      <c r="H113" s="3" t="s">
        <v>35</v>
      </c>
      <c r="I113" s="7">
        <v>3</v>
      </c>
      <c r="J113" s="7" t="s">
        <v>163</v>
      </c>
    </row>
    <row r="114" spans="2:10" x14ac:dyDescent="0.25">
      <c r="B114" s="146" t="s">
        <v>120</v>
      </c>
      <c r="C114" s="157">
        <v>3</v>
      </c>
      <c r="D114" s="17" t="s">
        <v>258</v>
      </c>
      <c r="H114" s="3" t="s">
        <v>36</v>
      </c>
      <c r="I114" s="7">
        <v>2</v>
      </c>
      <c r="J114" s="7" t="s">
        <v>162</v>
      </c>
    </row>
    <row r="115" spans="2:10" x14ac:dyDescent="0.25">
      <c r="B115" s="146" t="s">
        <v>291</v>
      </c>
      <c r="C115" s="157">
        <v>3</v>
      </c>
      <c r="D115" s="17" t="s">
        <v>258</v>
      </c>
      <c r="H115" s="3" t="s">
        <v>37</v>
      </c>
      <c r="I115" s="7">
        <v>3</v>
      </c>
      <c r="J115" s="7" t="s">
        <v>163</v>
      </c>
    </row>
    <row r="116" spans="2:10" x14ac:dyDescent="0.25">
      <c r="B116" s="146" t="s">
        <v>35</v>
      </c>
      <c r="C116" s="157">
        <v>3</v>
      </c>
      <c r="D116" s="17" t="s">
        <v>258</v>
      </c>
      <c r="H116" s="4" t="s">
        <v>128</v>
      </c>
      <c r="I116" s="7">
        <v>6</v>
      </c>
      <c r="J116" s="7" t="s">
        <v>162</v>
      </c>
    </row>
    <row r="117" spans="2:10" x14ac:dyDescent="0.25">
      <c r="B117" s="146" t="s">
        <v>250</v>
      </c>
      <c r="C117" s="157">
        <v>3</v>
      </c>
      <c r="D117" s="17" t="s">
        <v>258</v>
      </c>
      <c r="H117" s="4" t="s">
        <v>129</v>
      </c>
      <c r="I117" s="7">
        <v>1</v>
      </c>
      <c r="J117" s="7" t="s">
        <v>161</v>
      </c>
    </row>
    <row r="118" spans="2:10" x14ac:dyDescent="0.25">
      <c r="B118" s="146" t="s">
        <v>122</v>
      </c>
      <c r="C118" s="157">
        <v>3</v>
      </c>
      <c r="D118" s="17" t="s">
        <v>258</v>
      </c>
      <c r="H118" s="4" t="s">
        <v>130</v>
      </c>
      <c r="I118" s="7">
        <v>9</v>
      </c>
      <c r="J118" s="7" t="s">
        <v>163</v>
      </c>
    </row>
    <row r="119" spans="2:10" x14ac:dyDescent="0.25">
      <c r="B119" s="146" t="s">
        <v>123</v>
      </c>
      <c r="C119" s="157">
        <v>3</v>
      </c>
      <c r="D119" s="17" t="s">
        <v>258</v>
      </c>
      <c r="H119" s="3" t="s">
        <v>38</v>
      </c>
      <c r="I119" s="7">
        <v>6</v>
      </c>
      <c r="J119" s="7" t="s">
        <v>162</v>
      </c>
    </row>
    <row r="120" spans="2:10" x14ac:dyDescent="0.25">
      <c r="B120" s="146" t="s">
        <v>292</v>
      </c>
      <c r="C120" s="157">
        <v>3</v>
      </c>
      <c r="D120" s="17" t="s">
        <v>258</v>
      </c>
      <c r="H120" s="3" t="s">
        <v>39</v>
      </c>
      <c r="I120" s="7">
        <v>3</v>
      </c>
      <c r="J120" s="7" t="s">
        <v>161</v>
      </c>
    </row>
    <row r="121" spans="2:10" x14ac:dyDescent="0.25">
      <c r="B121" s="146" t="s">
        <v>36</v>
      </c>
      <c r="C121" s="157">
        <v>3</v>
      </c>
      <c r="D121" s="17" t="s">
        <v>258</v>
      </c>
      <c r="H121" s="3" t="s">
        <v>40</v>
      </c>
      <c r="I121" s="7">
        <v>3</v>
      </c>
      <c r="J121" s="7" t="s">
        <v>163</v>
      </c>
    </row>
    <row r="122" spans="2:10" x14ac:dyDescent="0.25">
      <c r="B122" s="146" t="s">
        <v>124</v>
      </c>
      <c r="C122" s="157">
        <v>3</v>
      </c>
      <c r="D122" s="17" t="s">
        <v>258</v>
      </c>
      <c r="H122" s="3" t="s">
        <v>41</v>
      </c>
      <c r="I122" s="7">
        <v>1</v>
      </c>
      <c r="J122" s="7" t="s">
        <v>161</v>
      </c>
    </row>
    <row r="123" spans="2:10" ht="22.5" x14ac:dyDescent="0.25">
      <c r="B123" s="146" t="s">
        <v>37</v>
      </c>
      <c r="C123" s="157">
        <v>3</v>
      </c>
      <c r="D123" s="17" t="s">
        <v>258</v>
      </c>
      <c r="H123" s="3" t="s">
        <v>42</v>
      </c>
      <c r="I123" s="7">
        <v>1</v>
      </c>
      <c r="J123" s="7" t="s">
        <v>161</v>
      </c>
    </row>
    <row r="124" spans="2:10" x14ac:dyDescent="0.25">
      <c r="B124" s="146" t="s">
        <v>125</v>
      </c>
      <c r="C124" s="157">
        <v>1</v>
      </c>
      <c r="D124" s="17" t="s">
        <v>161</v>
      </c>
      <c r="H124" s="3" t="s">
        <v>240</v>
      </c>
      <c r="I124" s="7">
        <v>6</v>
      </c>
      <c r="J124" s="7" t="s">
        <v>162</v>
      </c>
    </row>
    <row r="125" spans="2:10" x14ac:dyDescent="0.25">
      <c r="B125" s="146" t="s">
        <v>126</v>
      </c>
      <c r="C125" s="157">
        <v>3</v>
      </c>
      <c r="D125" s="17" t="s">
        <v>258</v>
      </c>
      <c r="H125" s="3" t="s">
        <v>43</v>
      </c>
      <c r="I125" s="7">
        <v>6</v>
      </c>
      <c r="J125" s="7" t="s">
        <v>162</v>
      </c>
    </row>
    <row r="126" spans="2:10" ht="22.5" x14ac:dyDescent="0.25">
      <c r="B126" s="146" t="s">
        <v>127</v>
      </c>
      <c r="C126" s="157">
        <v>1</v>
      </c>
      <c r="D126" s="17" t="s">
        <v>161</v>
      </c>
      <c r="H126" s="3" t="s">
        <v>42</v>
      </c>
      <c r="I126" s="7">
        <v>3</v>
      </c>
      <c r="J126" s="7" t="s">
        <v>163</v>
      </c>
    </row>
    <row r="127" spans="2:10" x14ac:dyDescent="0.25">
      <c r="B127" s="146" t="s">
        <v>128</v>
      </c>
      <c r="C127" s="157">
        <v>3</v>
      </c>
      <c r="D127" s="17" t="s">
        <v>258</v>
      </c>
      <c r="H127" s="3" t="s">
        <v>240</v>
      </c>
      <c r="I127" s="7">
        <v>1</v>
      </c>
      <c r="J127" s="7" t="s">
        <v>161</v>
      </c>
    </row>
    <row r="128" spans="2:10" x14ac:dyDescent="0.25">
      <c r="B128" s="146" t="s">
        <v>129</v>
      </c>
      <c r="C128" s="157">
        <v>1</v>
      </c>
      <c r="D128" s="17" t="s">
        <v>161</v>
      </c>
      <c r="H128" s="3" t="s">
        <v>44</v>
      </c>
      <c r="I128" s="7">
        <v>2</v>
      </c>
      <c r="J128" s="7" t="s">
        <v>162</v>
      </c>
    </row>
    <row r="129" spans="2:10" x14ac:dyDescent="0.25">
      <c r="B129" s="146" t="s">
        <v>130</v>
      </c>
      <c r="C129" s="157">
        <v>3</v>
      </c>
      <c r="D129" s="17" t="s">
        <v>258</v>
      </c>
      <c r="H129" s="6" t="s">
        <v>45</v>
      </c>
      <c r="I129" s="7">
        <v>2</v>
      </c>
      <c r="J129" s="7" t="s">
        <v>162</v>
      </c>
    </row>
    <row r="130" spans="2:10" x14ac:dyDescent="0.25">
      <c r="B130" s="146" t="s">
        <v>38</v>
      </c>
      <c r="C130" s="157">
        <v>3</v>
      </c>
      <c r="D130" s="17" t="s">
        <v>258</v>
      </c>
      <c r="H130" s="3" t="s">
        <v>46</v>
      </c>
      <c r="I130" s="7">
        <v>3</v>
      </c>
      <c r="J130" s="7" t="s">
        <v>163</v>
      </c>
    </row>
    <row r="131" spans="2:10" x14ac:dyDescent="0.25">
      <c r="B131" s="146" t="s">
        <v>293</v>
      </c>
      <c r="C131" s="157">
        <v>3</v>
      </c>
      <c r="D131" s="17" t="s">
        <v>258</v>
      </c>
      <c r="H131" s="3" t="s">
        <v>47</v>
      </c>
      <c r="I131" s="7">
        <v>3</v>
      </c>
      <c r="J131" s="7" t="s">
        <v>163</v>
      </c>
    </row>
    <row r="132" spans="2:10" x14ac:dyDescent="0.25">
      <c r="B132" s="146" t="s">
        <v>40</v>
      </c>
      <c r="C132" s="157">
        <v>3</v>
      </c>
      <c r="D132" s="17" t="s">
        <v>258</v>
      </c>
      <c r="H132" s="3" t="s">
        <v>48</v>
      </c>
      <c r="I132" s="7">
        <v>3</v>
      </c>
      <c r="J132" s="7" t="s">
        <v>163</v>
      </c>
    </row>
    <row r="133" spans="2:10" x14ac:dyDescent="0.25">
      <c r="B133" s="146" t="s">
        <v>41</v>
      </c>
      <c r="C133" s="157">
        <v>3</v>
      </c>
      <c r="D133" s="17" t="s">
        <v>258</v>
      </c>
      <c r="H133" s="3" t="s">
        <v>49</v>
      </c>
      <c r="I133" s="7">
        <v>3</v>
      </c>
      <c r="J133" s="7" t="s">
        <v>163</v>
      </c>
    </row>
    <row r="134" spans="2:10" x14ac:dyDescent="0.25">
      <c r="B134" s="146" t="s">
        <v>42</v>
      </c>
      <c r="C134" s="157">
        <v>3</v>
      </c>
      <c r="D134" s="17" t="s">
        <v>258</v>
      </c>
      <c r="H134" s="4" t="s">
        <v>50</v>
      </c>
      <c r="I134" s="7">
        <v>3</v>
      </c>
      <c r="J134" s="7" t="s">
        <v>162</v>
      </c>
    </row>
    <row r="135" spans="2:10" x14ac:dyDescent="0.25">
      <c r="B135" s="146" t="s">
        <v>240</v>
      </c>
      <c r="C135" s="157">
        <v>3</v>
      </c>
      <c r="D135" s="17" t="s">
        <v>258</v>
      </c>
      <c r="H135" s="3" t="s">
        <v>51</v>
      </c>
      <c r="I135" s="7">
        <v>2</v>
      </c>
      <c r="J135" s="7" t="s">
        <v>162</v>
      </c>
    </row>
    <row r="136" spans="2:10" x14ac:dyDescent="0.25">
      <c r="B136" s="146" t="s">
        <v>43</v>
      </c>
      <c r="C136" s="157">
        <v>3</v>
      </c>
      <c r="D136" s="17" t="s">
        <v>258</v>
      </c>
      <c r="H136" s="3" t="s">
        <v>52</v>
      </c>
      <c r="I136" s="7">
        <v>2</v>
      </c>
      <c r="J136" s="7" t="s">
        <v>162</v>
      </c>
    </row>
    <row r="137" spans="2:10" x14ac:dyDescent="0.25">
      <c r="B137" s="146" t="s">
        <v>44</v>
      </c>
      <c r="C137" s="157">
        <v>3</v>
      </c>
      <c r="D137" s="17" t="s">
        <v>258</v>
      </c>
      <c r="H137" s="3" t="s">
        <v>53</v>
      </c>
      <c r="I137" s="7">
        <v>1</v>
      </c>
      <c r="J137" s="7" t="s">
        <v>161</v>
      </c>
    </row>
    <row r="138" spans="2:10" x14ac:dyDescent="0.25">
      <c r="B138" s="146" t="s">
        <v>45</v>
      </c>
      <c r="C138" s="157">
        <v>3</v>
      </c>
      <c r="D138" s="17" t="s">
        <v>258</v>
      </c>
      <c r="H138" s="3" t="s">
        <v>54</v>
      </c>
      <c r="I138" s="7">
        <v>2</v>
      </c>
      <c r="J138" s="7" t="s">
        <v>162</v>
      </c>
    </row>
    <row r="139" spans="2:10" x14ac:dyDescent="0.25">
      <c r="B139" s="146" t="s">
        <v>46</v>
      </c>
      <c r="C139" s="157">
        <v>3</v>
      </c>
      <c r="D139" s="17" t="s">
        <v>258</v>
      </c>
      <c r="H139" s="3" t="s">
        <v>50</v>
      </c>
      <c r="I139" s="7">
        <v>3</v>
      </c>
      <c r="J139" s="7" t="s">
        <v>163</v>
      </c>
    </row>
    <row r="140" spans="2:10" x14ac:dyDescent="0.25">
      <c r="B140" s="146" t="s">
        <v>47</v>
      </c>
      <c r="C140" s="157">
        <v>3</v>
      </c>
      <c r="D140" s="17" t="s">
        <v>258</v>
      </c>
      <c r="H140" s="3" t="s">
        <v>55</v>
      </c>
      <c r="I140" s="7">
        <v>2</v>
      </c>
      <c r="J140" s="7" t="s">
        <v>162</v>
      </c>
    </row>
    <row r="141" spans="2:10" x14ac:dyDescent="0.25">
      <c r="B141" s="146" t="s">
        <v>48</v>
      </c>
      <c r="C141" s="157">
        <v>3</v>
      </c>
      <c r="D141" s="17" t="s">
        <v>258</v>
      </c>
      <c r="H141" s="3" t="s">
        <v>56</v>
      </c>
      <c r="I141" s="7">
        <v>3</v>
      </c>
      <c r="J141" s="7" t="s">
        <v>163</v>
      </c>
    </row>
    <row r="142" spans="2:10" x14ac:dyDescent="0.25">
      <c r="B142" s="146" t="s">
        <v>294</v>
      </c>
      <c r="C142" s="157">
        <v>3</v>
      </c>
      <c r="D142" s="17" t="s">
        <v>258</v>
      </c>
      <c r="H142" s="3" t="s">
        <v>249</v>
      </c>
      <c r="I142" s="7">
        <v>3</v>
      </c>
      <c r="J142" s="7" t="s">
        <v>163</v>
      </c>
    </row>
    <row r="143" spans="2:10" x14ac:dyDescent="0.25">
      <c r="B143" s="146" t="s">
        <v>50</v>
      </c>
      <c r="C143" s="157">
        <v>3</v>
      </c>
      <c r="D143" s="17" t="s">
        <v>258</v>
      </c>
      <c r="H143" s="4" t="s">
        <v>57</v>
      </c>
      <c r="I143" s="7">
        <v>3</v>
      </c>
      <c r="J143" s="7" t="s">
        <v>163</v>
      </c>
    </row>
    <row r="144" spans="2:10" x14ac:dyDescent="0.25">
      <c r="B144" s="146" t="s">
        <v>51</v>
      </c>
      <c r="C144" s="157">
        <v>3</v>
      </c>
      <c r="D144" s="17" t="s">
        <v>258</v>
      </c>
    </row>
    <row r="145" spans="2:20" x14ac:dyDescent="0.25">
      <c r="B145" s="146" t="s">
        <v>52</v>
      </c>
      <c r="C145" s="157">
        <v>3</v>
      </c>
      <c r="D145" s="17" t="s">
        <v>258</v>
      </c>
    </row>
    <row r="146" spans="2:20" x14ac:dyDescent="0.25">
      <c r="B146" s="146" t="s">
        <v>295</v>
      </c>
      <c r="C146" s="157">
        <v>3</v>
      </c>
      <c r="D146" s="17" t="s">
        <v>258</v>
      </c>
    </row>
    <row r="147" spans="2:20" x14ac:dyDescent="0.25">
      <c r="B147" s="146" t="s">
        <v>54</v>
      </c>
      <c r="C147" s="157">
        <v>2</v>
      </c>
      <c r="D147" s="17" t="s">
        <v>162</v>
      </c>
    </row>
    <row r="148" spans="2:20" x14ac:dyDescent="0.25">
      <c r="B148" s="146" t="s">
        <v>55</v>
      </c>
      <c r="C148" s="157">
        <v>3</v>
      </c>
      <c r="D148" s="17" t="s">
        <v>258</v>
      </c>
    </row>
    <row r="149" spans="2:20" x14ac:dyDescent="0.25">
      <c r="B149" s="146" t="s">
        <v>56</v>
      </c>
      <c r="C149" s="157">
        <v>3</v>
      </c>
      <c r="D149" s="17" t="s">
        <v>258</v>
      </c>
    </row>
    <row r="150" spans="2:20" x14ac:dyDescent="0.25">
      <c r="B150" s="3"/>
      <c r="C150" s="7"/>
      <c r="D150" s="7"/>
    </row>
    <row r="151" spans="2:20" x14ac:dyDescent="0.25">
      <c r="B151" s="3"/>
      <c r="C151" s="7"/>
      <c r="D151" s="7"/>
    </row>
    <row r="152" spans="2:20" x14ac:dyDescent="0.25">
      <c r="B152" s="3"/>
      <c r="C152" s="7"/>
      <c r="D152" s="7"/>
    </row>
    <row r="153" spans="2:20" x14ac:dyDescent="0.25">
      <c r="B153" s="4"/>
      <c r="C153" s="7"/>
      <c r="D153" s="7"/>
    </row>
    <row r="154" spans="2:20" x14ac:dyDescent="0.25">
      <c r="B154" s="3"/>
      <c r="C154" s="7"/>
      <c r="D154" s="7"/>
    </row>
    <row r="155" spans="2:20" x14ac:dyDescent="0.25">
      <c r="B155" s="3"/>
      <c r="C155" s="7"/>
      <c r="D155" s="7"/>
    </row>
    <row r="156" spans="2:20" x14ac:dyDescent="0.25">
      <c r="B156" s="3"/>
      <c r="C156" s="7"/>
      <c r="D156" s="7"/>
      <c r="S156" s="2" t="s">
        <v>131</v>
      </c>
      <c r="T156" s="5">
        <v>3</v>
      </c>
    </row>
    <row r="157" spans="2:20" x14ac:dyDescent="0.25">
      <c r="B157" s="3"/>
      <c r="C157" s="7"/>
      <c r="D157" s="7"/>
      <c r="S157" s="2"/>
      <c r="T157" s="5"/>
    </row>
    <row r="158" spans="2:20" x14ac:dyDescent="0.25">
      <c r="B158" s="3"/>
      <c r="C158" s="7"/>
      <c r="D158" s="7"/>
      <c r="S158" s="2"/>
      <c r="T158" s="5"/>
    </row>
    <row r="159" spans="2:20" x14ac:dyDescent="0.25">
      <c r="B159" s="3"/>
      <c r="C159" s="7"/>
      <c r="D159" s="7"/>
      <c r="S159" s="2"/>
      <c r="T159" s="5"/>
    </row>
    <row r="160" spans="2:20" x14ac:dyDescent="0.25">
      <c r="B160" s="4"/>
      <c r="C160" s="7"/>
      <c r="D160" s="7"/>
      <c r="S160" s="2"/>
      <c r="T160" s="5"/>
    </row>
    <row r="161" spans="1:20" x14ac:dyDescent="0.25">
      <c r="B161" s="45"/>
      <c r="C161" s="5"/>
      <c r="S161" s="2"/>
      <c r="T161" s="5"/>
    </row>
    <row r="162" spans="1:20" x14ac:dyDescent="0.25">
      <c r="B162" s="45"/>
      <c r="C162" s="5"/>
      <c r="S162" s="2"/>
      <c r="T162" s="5"/>
    </row>
    <row r="163" spans="1:20" x14ac:dyDescent="0.25">
      <c r="B163" s="45"/>
      <c r="C163" s="5"/>
      <c r="S163" s="2"/>
      <c r="T163" s="5"/>
    </row>
    <row r="164" spans="1:20" x14ac:dyDescent="0.25">
      <c r="A164" s="10">
        <v>5</v>
      </c>
      <c r="B164" s="10" t="s">
        <v>132</v>
      </c>
      <c r="C164" t="s">
        <v>170</v>
      </c>
    </row>
    <row r="165" spans="1:20" x14ac:dyDescent="0.25">
      <c r="B165" s="150" t="s">
        <v>7</v>
      </c>
      <c r="C165" s="151">
        <v>0</v>
      </c>
      <c r="D165" s="150" t="s">
        <v>174</v>
      </c>
      <c r="E165" s="156" t="s">
        <v>317</v>
      </c>
    </row>
    <row r="166" spans="1:20" ht="30" x14ac:dyDescent="0.25">
      <c r="B166" s="146" t="s">
        <v>133</v>
      </c>
      <c r="C166" s="17">
        <v>3</v>
      </c>
      <c r="D166" s="17" t="s">
        <v>258</v>
      </c>
      <c r="E166" s="17" t="s">
        <v>318</v>
      </c>
    </row>
    <row r="167" spans="1:20" x14ac:dyDescent="0.25">
      <c r="B167" s="146" t="s">
        <v>134</v>
      </c>
      <c r="C167" s="17">
        <v>3</v>
      </c>
      <c r="D167" s="17" t="s">
        <v>258</v>
      </c>
      <c r="E167" s="17" t="s">
        <v>319</v>
      </c>
    </row>
    <row r="168" spans="1:20" x14ac:dyDescent="0.25">
      <c r="B168" s="146" t="s">
        <v>135</v>
      </c>
      <c r="C168" s="17">
        <v>3</v>
      </c>
      <c r="D168" s="17" t="s">
        <v>258</v>
      </c>
      <c r="E168" s="17" t="s">
        <v>320</v>
      </c>
    </row>
    <row r="169" spans="1:20" x14ac:dyDescent="0.25">
      <c r="B169" s="146" t="s">
        <v>136</v>
      </c>
      <c r="C169" s="17">
        <v>3</v>
      </c>
      <c r="D169" s="17" t="s">
        <v>258</v>
      </c>
      <c r="E169" s="17" t="s">
        <v>321</v>
      </c>
    </row>
    <row r="170" spans="1:20" x14ac:dyDescent="0.25">
      <c r="B170" s="146" t="s">
        <v>137</v>
      </c>
      <c r="C170" s="17">
        <v>3</v>
      </c>
      <c r="D170" s="17" t="s">
        <v>258</v>
      </c>
      <c r="E170" s="17" t="s">
        <v>322</v>
      </c>
    </row>
    <row r="171" spans="1:20" x14ac:dyDescent="0.25">
      <c r="B171" s="146" t="s">
        <v>315</v>
      </c>
      <c r="C171" s="17">
        <v>3</v>
      </c>
      <c r="D171" s="17" t="s">
        <v>258</v>
      </c>
      <c r="E171" s="17" t="s">
        <v>323</v>
      </c>
    </row>
    <row r="172" spans="1:20" x14ac:dyDescent="0.25">
      <c r="B172" s="146" t="s">
        <v>138</v>
      </c>
      <c r="C172" s="17">
        <v>3</v>
      </c>
      <c r="D172" s="17" t="s">
        <v>258</v>
      </c>
      <c r="E172" s="17" t="s">
        <v>324</v>
      </c>
    </row>
    <row r="173" spans="1:20" x14ac:dyDescent="0.25">
      <c r="B173" s="146" t="s">
        <v>141</v>
      </c>
      <c r="C173" s="17">
        <v>3</v>
      </c>
      <c r="D173" s="17" t="s">
        <v>258</v>
      </c>
      <c r="E173" s="17" t="s">
        <v>325</v>
      </c>
      <c r="G173">
        <f>160-21</f>
        <v>139</v>
      </c>
    </row>
    <row r="174" spans="1:20" x14ac:dyDescent="0.25">
      <c r="B174" s="146" t="s">
        <v>140</v>
      </c>
      <c r="C174" s="17">
        <v>3</v>
      </c>
      <c r="D174" s="17" t="s">
        <v>258</v>
      </c>
      <c r="E174" s="17" t="s">
        <v>326</v>
      </c>
    </row>
    <row r="175" spans="1:20" x14ac:dyDescent="0.25">
      <c r="B175" s="146" t="s">
        <v>142</v>
      </c>
      <c r="C175" s="17">
        <v>3</v>
      </c>
      <c r="D175" s="17" t="s">
        <v>258</v>
      </c>
      <c r="E175" s="17" t="s">
        <v>327</v>
      </c>
    </row>
    <row r="176" spans="1:20" x14ac:dyDescent="0.25">
      <c r="B176" s="146" t="s">
        <v>157</v>
      </c>
      <c r="C176" s="17">
        <v>3</v>
      </c>
      <c r="D176" s="17" t="s">
        <v>258</v>
      </c>
      <c r="E176" s="17" t="s">
        <v>328</v>
      </c>
    </row>
    <row r="177" spans="2:5" ht="30" x14ac:dyDescent="0.25">
      <c r="B177" s="146" t="s">
        <v>139</v>
      </c>
      <c r="C177" s="17">
        <v>2</v>
      </c>
      <c r="D177" s="17" t="s">
        <v>162</v>
      </c>
      <c r="E177" s="17" t="s">
        <v>329</v>
      </c>
    </row>
    <row r="178" spans="2:5" x14ac:dyDescent="0.25">
      <c r="B178" s="146" t="s">
        <v>143</v>
      </c>
      <c r="C178" s="17">
        <v>2</v>
      </c>
      <c r="D178" s="17" t="s">
        <v>162</v>
      </c>
      <c r="E178" s="17" t="s">
        <v>330</v>
      </c>
    </row>
    <row r="179" spans="2:5" x14ac:dyDescent="0.25">
      <c r="B179" s="146" t="s">
        <v>144</v>
      </c>
      <c r="C179" s="17">
        <v>2</v>
      </c>
      <c r="D179" s="17" t="s">
        <v>162</v>
      </c>
      <c r="E179" s="17" t="s">
        <v>331</v>
      </c>
    </row>
    <row r="180" spans="2:5" x14ac:dyDescent="0.25">
      <c r="B180" s="146" t="s">
        <v>146</v>
      </c>
      <c r="C180" s="17">
        <v>1</v>
      </c>
      <c r="D180" s="17" t="s">
        <v>161</v>
      </c>
      <c r="E180" s="17" t="s">
        <v>332</v>
      </c>
    </row>
    <row r="181" spans="2:5" x14ac:dyDescent="0.25">
      <c r="B181" s="146" t="s">
        <v>145</v>
      </c>
      <c r="C181" s="17">
        <v>1</v>
      </c>
      <c r="D181" s="17" t="s">
        <v>161</v>
      </c>
      <c r="E181" s="17" t="s">
        <v>333</v>
      </c>
    </row>
    <row r="182" spans="2:5" ht="30" x14ac:dyDescent="0.25">
      <c r="B182" s="146" t="s">
        <v>316</v>
      </c>
      <c r="C182" s="17">
        <v>2</v>
      </c>
      <c r="D182" s="17" t="s">
        <v>162</v>
      </c>
      <c r="E182" s="17" t="s">
        <v>334</v>
      </c>
    </row>
    <row r="183" spans="2:5" ht="30" x14ac:dyDescent="0.25">
      <c r="B183" s="146" t="s">
        <v>259</v>
      </c>
      <c r="C183" s="17">
        <v>3</v>
      </c>
      <c r="D183" s="17" t="s">
        <v>258</v>
      </c>
      <c r="E183" s="17" t="s">
        <v>335</v>
      </c>
    </row>
    <row r="184" spans="2:5" ht="30" x14ac:dyDescent="0.25">
      <c r="B184" s="146" t="s">
        <v>260</v>
      </c>
      <c r="C184" s="17">
        <v>4</v>
      </c>
      <c r="D184" s="17" t="s">
        <v>163</v>
      </c>
      <c r="E184" s="17" t="s">
        <v>336</v>
      </c>
    </row>
    <row r="185" spans="2:5" x14ac:dyDescent="0.25">
      <c r="B185" s="146" t="s">
        <v>261</v>
      </c>
      <c r="C185" s="17">
        <v>2</v>
      </c>
      <c r="D185" s="17" t="s">
        <v>162</v>
      </c>
      <c r="E185" s="17" t="s">
        <v>337</v>
      </c>
    </row>
    <row r="186" spans="2:5" x14ac:dyDescent="0.25">
      <c r="B186" s="146" t="s">
        <v>262</v>
      </c>
      <c r="C186" s="17">
        <v>2</v>
      </c>
      <c r="D186" s="17" t="s">
        <v>162</v>
      </c>
      <c r="E186" s="17" t="s">
        <v>338</v>
      </c>
    </row>
    <row r="187" spans="2:5" ht="30" x14ac:dyDescent="0.25">
      <c r="B187" s="146" t="s">
        <v>263</v>
      </c>
      <c r="C187" s="17">
        <v>2</v>
      </c>
      <c r="D187" s="17" t="s">
        <v>162</v>
      </c>
      <c r="E187" s="17" t="s">
        <v>339</v>
      </c>
    </row>
    <row r="188" spans="2:5" ht="30" x14ac:dyDescent="0.25">
      <c r="B188" s="146" t="s">
        <v>264</v>
      </c>
      <c r="C188" s="17">
        <v>3</v>
      </c>
      <c r="D188" s="17" t="s">
        <v>258</v>
      </c>
      <c r="E188" s="17" t="s">
        <v>340</v>
      </c>
    </row>
    <row r="189" spans="2:5" x14ac:dyDescent="0.25">
      <c r="B189" s="146" t="s">
        <v>265</v>
      </c>
      <c r="C189" s="17">
        <v>3</v>
      </c>
      <c r="D189" s="17" t="s">
        <v>258</v>
      </c>
      <c r="E189" s="17" t="s">
        <v>341</v>
      </c>
    </row>
    <row r="190" spans="2:5" x14ac:dyDescent="0.25">
      <c r="B190" s="146" t="s">
        <v>266</v>
      </c>
      <c r="C190" s="17">
        <v>4</v>
      </c>
      <c r="D190" s="17" t="s">
        <v>163</v>
      </c>
      <c r="E190" s="17" t="s">
        <v>342</v>
      </c>
    </row>
    <row r="191" spans="2:5" ht="30" x14ac:dyDescent="0.25">
      <c r="B191" s="146" t="s">
        <v>267</v>
      </c>
      <c r="C191" s="17">
        <v>4</v>
      </c>
      <c r="D191" s="17" t="s">
        <v>163</v>
      </c>
      <c r="E191" s="17" t="s">
        <v>343</v>
      </c>
    </row>
    <row r="192" spans="2:5" x14ac:dyDescent="0.25">
      <c r="B192" s="2"/>
      <c r="C192" s="5"/>
    </row>
    <row r="193" spans="1:4" x14ac:dyDescent="0.25">
      <c r="B193" s="2"/>
      <c r="C193" s="5"/>
    </row>
    <row r="194" spans="1:4" x14ac:dyDescent="0.25">
      <c r="B194" s="2"/>
      <c r="C194" s="5"/>
    </row>
    <row r="195" spans="1:4" x14ac:dyDescent="0.25">
      <c r="B195" s="2"/>
      <c r="C195" s="5"/>
    </row>
    <row r="196" spans="1:4" x14ac:dyDescent="0.25">
      <c r="B196" s="2"/>
      <c r="C196" s="5"/>
    </row>
    <row r="197" spans="1:4" x14ac:dyDescent="0.25">
      <c r="B197" s="2"/>
      <c r="C197" s="5"/>
    </row>
    <row r="198" spans="1:4" x14ac:dyDescent="0.25">
      <c r="B198" s="2"/>
      <c r="C198" s="5"/>
    </row>
    <row r="199" spans="1:4" x14ac:dyDescent="0.25">
      <c r="B199" s="2"/>
      <c r="C199" s="5"/>
    </row>
    <row r="200" spans="1:4" x14ac:dyDescent="0.25">
      <c r="B200" s="2"/>
      <c r="C200" s="5"/>
    </row>
    <row r="201" spans="1:4" x14ac:dyDescent="0.25">
      <c r="B201" s="2"/>
      <c r="C201" s="5"/>
    </row>
    <row r="204" spans="1:4" x14ac:dyDescent="0.25">
      <c r="A204" s="234" t="s">
        <v>147</v>
      </c>
      <c r="B204" s="150" t="s">
        <v>4</v>
      </c>
      <c r="C204" s="149" t="s">
        <v>170</v>
      </c>
      <c r="D204" s="154" t="s">
        <v>171</v>
      </c>
    </row>
    <row r="205" spans="1:4" x14ac:dyDescent="0.25">
      <c r="B205" s="8" t="s">
        <v>7</v>
      </c>
      <c r="C205" s="7">
        <v>0</v>
      </c>
      <c r="D205" s="18">
        <v>0</v>
      </c>
    </row>
    <row r="206" spans="1:4" x14ac:dyDescent="0.25">
      <c r="B206" s="8" t="s">
        <v>268</v>
      </c>
      <c r="C206" s="7">
        <v>4</v>
      </c>
      <c r="D206" s="18" t="s">
        <v>163</v>
      </c>
    </row>
    <row r="207" spans="1:4" x14ac:dyDescent="0.25">
      <c r="B207" s="8" t="s">
        <v>269</v>
      </c>
      <c r="C207" s="7">
        <v>3</v>
      </c>
      <c r="D207" s="18" t="s">
        <v>258</v>
      </c>
    </row>
    <row r="208" spans="1:4" x14ac:dyDescent="0.25">
      <c r="B208" s="8" t="s">
        <v>270</v>
      </c>
      <c r="C208" s="7">
        <v>2</v>
      </c>
      <c r="D208" s="18" t="s">
        <v>162</v>
      </c>
    </row>
    <row r="209" spans="1:4" x14ac:dyDescent="0.25">
      <c r="B209" s="152" t="s">
        <v>271</v>
      </c>
      <c r="C209" s="153">
        <v>1</v>
      </c>
      <c r="D209" s="153" t="s">
        <v>161</v>
      </c>
    </row>
    <row r="211" spans="1:4" x14ac:dyDescent="0.25">
      <c r="A211" s="233" t="s">
        <v>148</v>
      </c>
      <c r="B211" s="150" t="s">
        <v>178</v>
      </c>
      <c r="C211" s="149" t="s">
        <v>170</v>
      </c>
      <c r="D211" s="155" t="s">
        <v>171</v>
      </c>
    </row>
    <row r="212" spans="1:4" x14ac:dyDescent="0.25">
      <c r="B212" s="8" t="s">
        <v>7</v>
      </c>
      <c r="C212" s="7">
        <v>0</v>
      </c>
      <c r="D212" s="18">
        <v>0</v>
      </c>
    </row>
    <row r="213" spans="1:4" x14ac:dyDescent="0.25">
      <c r="B213" s="8" t="s">
        <v>272</v>
      </c>
      <c r="C213" s="7">
        <v>4</v>
      </c>
      <c r="D213" s="18" t="s">
        <v>163</v>
      </c>
    </row>
    <row r="214" spans="1:4" x14ac:dyDescent="0.25">
      <c r="B214" s="8" t="s">
        <v>273</v>
      </c>
      <c r="C214" s="7">
        <v>3</v>
      </c>
      <c r="D214" s="18" t="s">
        <v>258</v>
      </c>
    </row>
    <row r="215" spans="1:4" x14ac:dyDescent="0.25">
      <c r="B215" s="8" t="s">
        <v>274</v>
      </c>
      <c r="C215" s="7">
        <v>2</v>
      </c>
      <c r="D215" s="18" t="s">
        <v>276</v>
      </c>
    </row>
    <row r="216" spans="1:4" x14ac:dyDescent="0.25">
      <c r="B216" s="8" t="s">
        <v>275</v>
      </c>
      <c r="C216" s="7">
        <v>1</v>
      </c>
      <c r="D216" s="18" t="s">
        <v>161</v>
      </c>
    </row>
    <row r="218" spans="1:4" ht="24.75" x14ac:dyDescent="0.25">
      <c r="A218" s="232" t="s">
        <v>149</v>
      </c>
      <c r="B218" s="26" t="s">
        <v>164</v>
      </c>
      <c r="C218" s="24" t="s">
        <v>170</v>
      </c>
      <c r="D218" s="23" t="s">
        <v>186</v>
      </c>
    </row>
    <row r="219" spans="1:4" x14ac:dyDescent="0.25">
      <c r="B219" s="25" t="s">
        <v>7</v>
      </c>
      <c r="C219" s="20">
        <v>0</v>
      </c>
      <c r="D219" s="20">
        <v>0</v>
      </c>
    </row>
    <row r="220" spans="1:4" x14ac:dyDescent="0.25">
      <c r="B220" s="22" t="s">
        <v>184</v>
      </c>
      <c r="C220" s="19">
        <v>4</v>
      </c>
      <c r="D220" s="19" t="s">
        <v>163</v>
      </c>
    </row>
    <row r="221" spans="1:4" x14ac:dyDescent="0.25">
      <c r="B221" s="22" t="s">
        <v>185</v>
      </c>
      <c r="C221" s="19">
        <v>1</v>
      </c>
      <c r="D221" s="19" t="s">
        <v>161</v>
      </c>
    </row>
    <row r="222" spans="1:4" x14ac:dyDescent="0.25">
      <c r="B222" s="33"/>
      <c r="C222" s="34"/>
      <c r="D222" s="34"/>
    </row>
    <row r="223" spans="1:4" x14ac:dyDescent="0.25">
      <c r="A223" s="14"/>
      <c r="B223" s="27"/>
    </row>
    <row r="224" spans="1:4" ht="24.75" x14ac:dyDescent="0.25">
      <c r="A224" s="231" t="s">
        <v>150</v>
      </c>
      <c r="B224" s="30" t="s">
        <v>182</v>
      </c>
      <c r="C224" s="28" t="s">
        <v>170</v>
      </c>
      <c r="D224" s="29" t="s">
        <v>186</v>
      </c>
    </row>
    <row r="225" spans="1:4" x14ac:dyDescent="0.25">
      <c r="B225" s="22" t="s">
        <v>7</v>
      </c>
      <c r="C225" s="19">
        <v>0</v>
      </c>
      <c r="D225" s="19">
        <v>0</v>
      </c>
    </row>
    <row r="226" spans="1:4" x14ac:dyDescent="0.25">
      <c r="B226" s="22" t="s">
        <v>184</v>
      </c>
      <c r="C226" s="19">
        <v>4</v>
      </c>
      <c r="D226" s="19" t="s">
        <v>163</v>
      </c>
    </row>
    <row r="227" spans="1:4" x14ac:dyDescent="0.25">
      <c r="A227" s="15"/>
      <c r="B227" s="22" t="s">
        <v>185</v>
      </c>
      <c r="C227" s="19">
        <v>1</v>
      </c>
      <c r="D227" s="19" t="s">
        <v>161</v>
      </c>
    </row>
    <row r="228" spans="1:4" x14ac:dyDescent="0.25">
      <c r="A228" s="13"/>
      <c r="B228" s="21"/>
    </row>
    <row r="229" spans="1:4" ht="24.75" x14ac:dyDescent="0.25">
      <c r="A229" s="31" t="s">
        <v>151</v>
      </c>
      <c r="B229" s="26" t="s">
        <v>181</v>
      </c>
      <c r="C229" s="28" t="s">
        <v>170</v>
      </c>
      <c r="D229" s="29" t="s">
        <v>186</v>
      </c>
    </row>
    <row r="230" spans="1:4" x14ac:dyDescent="0.25">
      <c r="B230" s="25" t="s">
        <v>7</v>
      </c>
      <c r="C230" s="19">
        <v>0</v>
      </c>
      <c r="D230" s="19">
        <v>0</v>
      </c>
    </row>
    <row r="231" spans="1:4" x14ac:dyDescent="0.25">
      <c r="B231" s="22" t="s">
        <v>184</v>
      </c>
      <c r="C231" s="19">
        <v>4</v>
      </c>
      <c r="D231" s="19" t="s">
        <v>163</v>
      </c>
    </row>
    <row r="232" spans="1:4" x14ac:dyDescent="0.25">
      <c r="B232" s="22" t="s">
        <v>185</v>
      </c>
      <c r="C232" s="19">
        <v>1</v>
      </c>
      <c r="D232" s="19" t="s">
        <v>161</v>
      </c>
    </row>
  </sheetData>
  <autoFilter ref="B19:C154" xr:uid="{00000000-0009-0000-0000-000003000000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F45F3-04BB-4963-AF2B-D3557EC186E5}">
  <dimension ref="A2:E151"/>
  <sheetViews>
    <sheetView topLeftCell="A124" workbookViewId="0">
      <selection activeCell="A153" sqref="A153"/>
    </sheetView>
  </sheetViews>
  <sheetFormatPr baseColWidth="10" defaultRowHeight="15" x14ac:dyDescent="0.25"/>
  <cols>
    <col min="2" max="2" width="23.85546875" customWidth="1"/>
    <col min="5" max="5" width="62.5703125" bestFit="1" customWidth="1"/>
  </cols>
  <sheetData>
    <row r="2" spans="1:4" ht="18.75" x14ac:dyDescent="0.3">
      <c r="A2" s="12" t="s">
        <v>193</v>
      </c>
      <c r="B2" s="12"/>
      <c r="C2" s="12"/>
    </row>
    <row r="3" spans="1:4" x14ac:dyDescent="0.25">
      <c r="B3" s="9" t="s">
        <v>194</v>
      </c>
    </row>
    <row r="4" spans="1:4" ht="24.75" x14ac:dyDescent="0.25">
      <c r="A4" s="16" t="s">
        <v>191</v>
      </c>
      <c r="B4" s="158" t="s">
        <v>187</v>
      </c>
      <c r="C4" s="159" t="s">
        <v>277</v>
      </c>
      <c r="D4" s="160" t="s">
        <v>171</v>
      </c>
    </row>
    <row r="5" spans="1:4" x14ac:dyDescent="0.25">
      <c r="B5" s="8" t="s">
        <v>7</v>
      </c>
      <c r="C5" s="7">
        <v>0</v>
      </c>
      <c r="D5" s="18" t="s">
        <v>174</v>
      </c>
    </row>
    <row r="6" spans="1:4" x14ac:dyDescent="0.25">
      <c r="B6" s="146" t="s">
        <v>58</v>
      </c>
      <c r="C6" s="157">
        <v>3</v>
      </c>
      <c r="D6" s="17" t="s">
        <v>258</v>
      </c>
    </row>
    <row r="7" spans="1:4" x14ac:dyDescent="0.25">
      <c r="B7" s="146" t="s">
        <v>8</v>
      </c>
      <c r="C7" s="157">
        <v>3</v>
      </c>
      <c r="D7" s="17" t="s">
        <v>258</v>
      </c>
    </row>
    <row r="8" spans="1:4" x14ac:dyDescent="0.25">
      <c r="B8" s="146" t="s">
        <v>9</v>
      </c>
      <c r="C8" s="157">
        <v>1</v>
      </c>
      <c r="D8" s="17" t="s">
        <v>161</v>
      </c>
    </row>
    <row r="9" spans="1:4" x14ac:dyDescent="0.25">
      <c r="B9" s="146" t="s">
        <v>59</v>
      </c>
      <c r="C9" s="157">
        <v>3</v>
      </c>
      <c r="D9" s="17" t="s">
        <v>258</v>
      </c>
    </row>
    <row r="10" spans="1:4" x14ac:dyDescent="0.25">
      <c r="B10" s="146" t="s">
        <v>16</v>
      </c>
      <c r="C10" s="157">
        <v>3</v>
      </c>
      <c r="D10" s="17" t="s">
        <v>258</v>
      </c>
    </row>
    <row r="11" spans="1:4" x14ac:dyDescent="0.25">
      <c r="B11" s="146" t="s">
        <v>60</v>
      </c>
      <c r="C11" s="157">
        <v>3</v>
      </c>
      <c r="D11" s="17" t="s">
        <v>258</v>
      </c>
    </row>
    <row r="12" spans="1:4" x14ac:dyDescent="0.25">
      <c r="B12" s="146" t="s">
        <v>61</v>
      </c>
      <c r="C12" s="157">
        <v>3</v>
      </c>
      <c r="D12" s="17" t="s">
        <v>258</v>
      </c>
    </row>
    <row r="13" spans="1:4" x14ac:dyDescent="0.25">
      <c r="B13" s="146" t="s">
        <v>62</v>
      </c>
      <c r="C13" s="157">
        <v>3</v>
      </c>
      <c r="D13" s="17" t="s">
        <v>258</v>
      </c>
    </row>
    <row r="14" spans="1:4" x14ac:dyDescent="0.25">
      <c r="B14" s="146" t="s">
        <v>63</v>
      </c>
      <c r="C14" s="157">
        <v>3</v>
      </c>
      <c r="D14" s="17" t="s">
        <v>258</v>
      </c>
    </row>
    <row r="15" spans="1:4" x14ac:dyDescent="0.25">
      <c r="B15" s="146" t="s">
        <v>64</v>
      </c>
      <c r="C15" s="157">
        <v>1</v>
      </c>
      <c r="D15" s="17" t="s">
        <v>161</v>
      </c>
    </row>
    <row r="16" spans="1:4" x14ac:dyDescent="0.25">
      <c r="B16" s="146" t="s">
        <v>65</v>
      </c>
      <c r="C16" s="157">
        <v>1</v>
      </c>
      <c r="D16" s="17" t="s">
        <v>161</v>
      </c>
    </row>
    <row r="17" spans="2:4" x14ac:dyDescent="0.25">
      <c r="B17" s="146" t="s">
        <v>296</v>
      </c>
      <c r="C17" s="157">
        <v>3</v>
      </c>
      <c r="D17" s="17" t="s">
        <v>258</v>
      </c>
    </row>
    <row r="18" spans="2:4" x14ac:dyDescent="0.25">
      <c r="B18" s="146" t="s">
        <v>11</v>
      </c>
      <c r="C18" s="157">
        <v>2</v>
      </c>
      <c r="D18" s="17" t="s">
        <v>162</v>
      </c>
    </row>
    <row r="19" spans="2:4" x14ac:dyDescent="0.25">
      <c r="B19" s="146" t="s">
        <v>67</v>
      </c>
      <c r="C19" s="157">
        <v>3</v>
      </c>
      <c r="D19" s="17" t="s">
        <v>258</v>
      </c>
    </row>
    <row r="20" spans="2:4" x14ac:dyDescent="0.25">
      <c r="B20" s="146" t="s">
        <v>68</v>
      </c>
      <c r="C20" s="157">
        <v>3</v>
      </c>
      <c r="D20" s="17" t="s">
        <v>258</v>
      </c>
    </row>
    <row r="21" spans="2:4" x14ac:dyDescent="0.25">
      <c r="B21" s="146" t="s">
        <v>297</v>
      </c>
      <c r="C21" s="157">
        <v>3</v>
      </c>
      <c r="D21" s="17" t="s">
        <v>258</v>
      </c>
    </row>
    <row r="22" spans="2:4" x14ac:dyDescent="0.25">
      <c r="B22" s="146" t="s">
        <v>70</v>
      </c>
      <c r="C22" s="157">
        <v>1</v>
      </c>
      <c r="D22" s="17" t="s">
        <v>161</v>
      </c>
    </row>
    <row r="23" spans="2:4" x14ac:dyDescent="0.25">
      <c r="B23" s="146" t="s">
        <v>80</v>
      </c>
      <c r="C23" s="157">
        <v>3</v>
      </c>
      <c r="D23" s="17" t="s">
        <v>258</v>
      </c>
    </row>
    <row r="24" spans="2:4" x14ac:dyDescent="0.25">
      <c r="B24" s="146" t="s">
        <v>278</v>
      </c>
      <c r="C24" s="157">
        <v>3</v>
      </c>
      <c r="D24" s="17" t="s">
        <v>258</v>
      </c>
    </row>
    <row r="25" spans="2:4" x14ac:dyDescent="0.25">
      <c r="B25" s="146" t="s">
        <v>73</v>
      </c>
      <c r="C25" s="157">
        <v>3</v>
      </c>
      <c r="D25" s="17" t="s">
        <v>258</v>
      </c>
    </row>
    <row r="26" spans="2:4" ht="30" x14ac:dyDescent="0.25">
      <c r="B26" s="146" t="s">
        <v>279</v>
      </c>
      <c r="C26" s="157">
        <v>4</v>
      </c>
      <c r="D26" s="17" t="s">
        <v>163</v>
      </c>
    </row>
    <row r="27" spans="2:4" x14ac:dyDescent="0.25">
      <c r="B27" s="146" t="s">
        <v>74</v>
      </c>
      <c r="C27" s="157">
        <v>3</v>
      </c>
      <c r="D27" s="17" t="s">
        <v>258</v>
      </c>
    </row>
    <row r="28" spans="2:4" x14ac:dyDescent="0.25">
      <c r="B28" s="146" t="s">
        <v>280</v>
      </c>
      <c r="C28" s="157">
        <v>3</v>
      </c>
      <c r="D28" s="17" t="s">
        <v>258</v>
      </c>
    </row>
    <row r="29" spans="2:4" x14ac:dyDescent="0.25">
      <c r="B29" s="146" t="s">
        <v>76</v>
      </c>
      <c r="C29" s="157">
        <v>3</v>
      </c>
      <c r="D29" s="17" t="s">
        <v>258</v>
      </c>
    </row>
    <row r="30" spans="2:4" x14ac:dyDescent="0.25">
      <c r="B30" s="146" t="s">
        <v>77</v>
      </c>
      <c r="C30" s="157">
        <v>3</v>
      </c>
      <c r="D30" s="17" t="s">
        <v>258</v>
      </c>
    </row>
    <row r="31" spans="2:4" x14ac:dyDescent="0.25">
      <c r="B31" s="146" t="s">
        <v>242</v>
      </c>
      <c r="C31" s="157">
        <v>3</v>
      </c>
      <c r="D31" s="17" t="s">
        <v>258</v>
      </c>
    </row>
    <row r="32" spans="2:4" x14ac:dyDescent="0.25">
      <c r="B32" s="146" t="s">
        <v>243</v>
      </c>
      <c r="C32" s="157">
        <v>3</v>
      </c>
      <c r="D32" s="17" t="s">
        <v>258</v>
      </c>
    </row>
    <row r="33" spans="2:4" x14ac:dyDescent="0.25">
      <c r="B33" s="146" t="s">
        <v>80</v>
      </c>
      <c r="C33" s="157">
        <v>3</v>
      </c>
      <c r="D33" s="17" t="s">
        <v>258</v>
      </c>
    </row>
    <row r="34" spans="2:4" x14ac:dyDescent="0.25">
      <c r="B34" s="146" t="s">
        <v>81</v>
      </c>
      <c r="C34" s="157">
        <v>3</v>
      </c>
      <c r="D34" s="17" t="s">
        <v>258</v>
      </c>
    </row>
    <row r="35" spans="2:4" x14ac:dyDescent="0.25">
      <c r="B35" s="146" t="s">
        <v>12</v>
      </c>
      <c r="C35" s="157">
        <v>1</v>
      </c>
      <c r="D35" s="17" t="s">
        <v>161</v>
      </c>
    </row>
    <row r="36" spans="2:4" x14ac:dyDescent="0.25">
      <c r="B36" s="146" t="s">
        <v>78</v>
      </c>
      <c r="C36" s="157">
        <v>3</v>
      </c>
      <c r="D36" s="17" t="s">
        <v>258</v>
      </c>
    </row>
    <row r="37" spans="2:4" x14ac:dyDescent="0.25">
      <c r="B37" s="146" t="s">
        <v>85</v>
      </c>
      <c r="C37" s="157">
        <v>1</v>
      </c>
      <c r="D37" s="17" t="s">
        <v>161</v>
      </c>
    </row>
    <row r="38" spans="2:4" x14ac:dyDescent="0.25">
      <c r="B38" s="146" t="s">
        <v>13</v>
      </c>
      <c r="C38" s="157">
        <v>1</v>
      </c>
      <c r="D38" s="17" t="s">
        <v>161</v>
      </c>
    </row>
    <row r="39" spans="2:4" ht="30" x14ac:dyDescent="0.25">
      <c r="B39" s="146" t="s">
        <v>245</v>
      </c>
      <c r="C39" s="157">
        <v>4</v>
      </c>
      <c r="D39" s="17" t="s">
        <v>163</v>
      </c>
    </row>
    <row r="40" spans="2:4" x14ac:dyDescent="0.25">
      <c r="B40" s="146" t="s">
        <v>79</v>
      </c>
      <c r="C40" s="157">
        <v>1</v>
      </c>
      <c r="D40" s="17" t="s">
        <v>161</v>
      </c>
    </row>
    <row r="41" spans="2:4" x14ac:dyDescent="0.25">
      <c r="B41" s="146" t="s">
        <v>84</v>
      </c>
      <c r="C41" s="157">
        <v>3</v>
      </c>
      <c r="D41" s="17" t="s">
        <v>258</v>
      </c>
    </row>
    <row r="42" spans="2:4" x14ac:dyDescent="0.25">
      <c r="B42" s="146" t="s">
        <v>15</v>
      </c>
      <c r="C42" s="157">
        <v>1</v>
      </c>
      <c r="D42" s="17" t="s">
        <v>161</v>
      </c>
    </row>
    <row r="43" spans="2:4" x14ac:dyDescent="0.25">
      <c r="B43" s="146" t="s">
        <v>281</v>
      </c>
      <c r="C43" s="157">
        <v>2</v>
      </c>
      <c r="D43" s="17" t="s">
        <v>162</v>
      </c>
    </row>
    <row r="44" spans="2:4" x14ac:dyDescent="0.25">
      <c r="B44" s="146" t="s">
        <v>17</v>
      </c>
      <c r="C44" s="157">
        <v>3</v>
      </c>
      <c r="D44" s="17" t="s">
        <v>258</v>
      </c>
    </row>
    <row r="45" spans="2:4" x14ac:dyDescent="0.25">
      <c r="B45" s="146" t="s">
        <v>282</v>
      </c>
      <c r="C45" s="157">
        <v>3</v>
      </c>
      <c r="D45" s="17" t="s">
        <v>258</v>
      </c>
    </row>
    <row r="46" spans="2:4" x14ac:dyDescent="0.25">
      <c r="B46" s="146" t="s">
        <v>86</v>
      </c>
      <c r="C46" s="157">
        <v>1</v>
      </c>
      <c r="D46" s="17" t="s">
        <v>161</v>
      </c>
    </row>
    <row r="47" spans="2:4" x14ac:dyDescent="0.25">
      <c r="B47" s="146" t="s">
        <v>19</v>
      </c>
      <c r="C47" s="157">
        <v>1</v>
      </c>
      <c r="D47" s="17" t="s">
        <v>161</v>
      </c>
    </row>
    <row r="48" spans="2:4" x14ac:dyDescent="0.25">
      <c r="B48" s="146" t="s">
        <v>283</v>
      </c>
      <c r="C48" s="157">
        <v>1</v>
      </c>
      <c r="D48" s="17" t="s">
        <v>161</v>
      </c>
    </row>
    <row r="49" spans="2:4" x14ac:dyDescent="0.25">
      <c r="B49" s="146" t="s">
        <v>20</v>
      </c>
      <c r="C49" s="157">
        <v>3</v>
      </c>
      <c r="D49" s="17" t="s">
        <v>258</v>
      </c>
    </row>
    <row r="50" spans="2:4" x14ac:dyDescent="0.25">
      <c r="B50" s="146" t="s">
        <v>88</v>
      </c>
      <c r="C50" s="157">
        <v>1</v>
      </c>
      <c r="D50" s="17" t="s">
        <v>161</v>
      </c>
    </row>
    <row r="51" spans="2:4" x14ac:dyDescent="0.25">
      <c r="B51" s="146" t="s">
        <v>21</v>
      </c>
      <c r="C51" s="157">
        <v>3</v>
      </c>
      <c r="D51" s="17" t="s">
        <v>258</v>
      </c>
    </row>
    <row r="52" spans="2:4" x14ac:dyDescent="0.25">
      <c r="B52" s="146" t="s">
        <v>89</v>
      </c>
      <c r="C52" s="157">
        <v>1</v>
      </c>
      <c r="D52" s="17" t="s">
        <v>161</v>
      </c>
    </row>
    <row r="53" spans="2:4" x14ac:dyDescent="0.25">
      <c r="B53" s="146" t="s">
        <v>90</v>
      </c>
      <c r="C53" s="157">
        <v>3</v>
      </c>
      <c r="D53" s="17" t="s">
        <v>258</v>
      </c>
    </row>
    <row r="54" spans="2:4" x14ac:dyDescent="0.25">
      <c r="B54" s="146" t="s">
        <v>22</v>
      </c>
      <c r="C54" s="157">
        <v>2</v>
      </c>
      <c r="D54" s="17" t="s">
        <v>162</v>
      </c>
    </row>
    <row r="55" spans="2:4" x14ac:dyDescent="0.25">
      <c r="B55" s="146" t="s">
        <v>92</v>
      </c>
      <c r="C55" s="157">
        <v>3</v>
      </c>
      <c r="D55" s="17" t="s">
        <v>258</v>
      </c>
    </row>
    <row r="56" spans="2:4" x14ac:dyDescent="0.25">
      <c r="B56" s="146" t="s">
        <v>93</v>
      </c>
      <c r="C56" s="157">
        <v>1</v>
      </c>
      <c r="D56" s="17" t="s">
        <v>161</v>
      </c>
    </row>
    <row r="57" spans="2:4" x14ac:dyDescent="0.25">
      <c r="B57" s="146" t="s">
        <v>24</v>
      </c>
      <c r="C57" s="157">
        <v>3</v>
      </c>
      <c r="D57" s="17" t="s">
        <v>258</v>
      </c>
    </row>
    <row r="58" spans="2:4" x14ac:dyDescent="0.25">
      <c r="B58" s="146" t="s">
        <v>173</v>
      </c>
      <c r="C58" s="157">
        <v>3</v>
      </c>
      <c r="D58" s="17" t="s">
        <v>258</v>
      </c>
    </row>
    <row r="59" spans="2:4" x14ac:dyDescent="0.25">
      <c r="B59" s="146" t="s">
        <v>91</v>
      </c>
      <c r="C59" s="157">
        <v>3</v>
      </c>
      <c r="D59" s="17" t="s">
        <v>258</v>
      </c>
    </row>
    <row r="60" spans="2:4" x14ac:dyDescent="0.25">
      <c r="B60" s="146" t="s">
        <v>26</v>
      </c>
      <c r="C60" s="157">
        <v>3</v>
      </c>
      <c r="D60" s="17" t="s">
        <v>258</v>
      </c>
    </row>
    <row r="61" spans="2:4" x14ac:dyDescent="0.25">
      <c r="B61" s="146" t="s">
        <v>247</v>
      </c>
      <c r="C61" s="157">
        <v>1</v>
      </c>
      <c r="D61" s="17" t="s">
        <v>161</v>
      </c>
    </row>
    <row r="62" spans="2:4" x14ac:dyDescent="0.25">
      <c r="B62" s="146" t="s">
        <v>94</v>
      </c>
      <c r="C62" s="157">
        <v>3</v>
      </c>
      <c r="D62" s="17" t="s">
        <v>258</v>
      </c>
    </row>
    <row r="63" spans="2:4" x14ac:dyDescent="0.25">
      <c r="B63" s="146" t="s">
        <v>95</v>
      </c>
      <c r="C63" s="157">
        <v>3</v>
      </c>
      <c r="D63" s="17" t="s">
        <v>258</v>
      </c>
    </row>
    <row r="64" spans="2:4" x14ac:dyDescent="0.25">
      <c r="B64" s="146" t="s">
        <v>284</v>
      </c>
      <c r="C64" s="157">
        <v>4</v>
      </c>
      <c r="D64" s="17" t="s">
        <v>163</v>
      </c>
    </row>
    <row r="65" spans="2:4" x14ac:dyDescent="0.25">
      <c r="B65" s="146" t="s">
        <v>104</v>
      </c>
      <c r="C65" s="157">
        <v>1</v>
      </c>
      <c r="D65" s="17" t="s">
        <v>161</v>
      </c>
    </row>
    <row r="66" spans="2:4" x14ac:dyDescent="0.25">
      <c r="B66" s="146" t="s">
        <v>105</v>
      </c>
      <c r="C66" s="157">
        <v>3</v>
      </c>
      <c r="D66" s="17" t="s">
        <v>258</v>
      </c>
    </row>
    <row r="67" spans="2:4" x14ac:dyDescent="0.25">
      <c r="B67" s="146" t="s">
        <v>27</v>
      </c>
      <c r="C67" s="157">
        <v>2</v>
      </c>
      <c r="D67" s="17" t="s">
        <v>162</v>
      </c>
    </row>
    <row r="68" spans="2:4" x14ac:dyDescent="0.25">
      <c r="B68" s="146" t="s">
        <v>99</v>
      </c>
      <c r="C68" s="157">
        <v>3</v>
      </c>
      <c r="D68" s="17" t="s">
        <v>258</v>
      </c>
    </row>
    <row r="69" spans="2:4" x14ac:dyDescent="0.25">
      <c r="B69" s="146" t="s">
        <v>100</v>
      </c>
      <c r="C69" s="157">
        <v>3</v>
      </c>
      <c r="D69" s="17" t="s">
        <v>258</v>
      </c>
    </row>
    <row r="70" spans="2:4" x14ac:dyDescent="0.25">
      <c r="B70" s="146" t="s">
        <v>28</v>
      </c>
      <c r="C70" s="157">
        <v>3</v>
      </c>
      <c r="D70" s="17" t="s">
        <v>258</v>
      </c>
    </row>
    <row r="71" spans="2:4" x14ac:dyDescent="0.25">
      <c r="B71" s="146" t="s">
        <v>29</v>
      </c>
      <c r="C71" s="157">
        <v>2</v>
      </c>
      <c r="D71" s="17" t="s">
        <v>162</v>
      </c>
    </row>
    <row r="72" spans="2:4" x14ac:dyDescent="0.25">
      <c r="B72" s="146" t="s">
        <v>30</v>
      </c>
      <c r="C72" s="157">
        <v>2</v>
      </c>
      <c r="D72" s="17" t="s">
        <v>162</v>
      </c>
    </row>
    <row r="73" spans="2:4" ht="30" x14ac:dyDescent="0.25">
      <c r="B73" s="146" t="s">
        <v>31</v>
      </c>
      <c r="C73" s="157">
        <v>2</v>
      </c>
      <c r="D73" s="17" t="s">
        <v>162</v>
      </c>
    </row>
    <row r="74" spans="2:4" x14ac:dyDescent="0.25">
      <c r="B74" s="146" t="s">
        <v>285</v>
      </c>
      <c r="C74" s="157">
        <v>3</v>
      </c>
      <c r="D74" s="17" t="s">
        <v>258</v>
      </c>
    </row>
    <row r="75" spans="2:4" x14ac:dyDescent="0.25">
      <c r="B75" s="146" t="s">
        <v>97</v>
      </c>
      <c r="C75" s="157">
        <v>1</v>
      </c>
      <c r="D75" s="17" t="s">
        <v>161</v>
      </c>
    </row>
    <row r="76" spans="2:4" x14ac:dyDescent="0.25">
      <c r="B76" s="146" t="s">
        <v>98</v>
      </c>
      <c r="C76" s="157">
        <v>1</v>
      </c>
      <c r="D76" s="17" t="s">
        <v>161</v>
      </c>
    </row>
    <row r="77" spans="2:4" x14ac:dyDescent="0.25">
      <c r="B77" s="146" t="s">
        <v>32</v>
      </c>
      <c r="C77" s="157">
        <v>3</v>
      </c>
      <c r="D77" s="17" t="s">
        <v>258</v>
      </c>
    </row>
    <row r="78" spans="2:4" x14ac:dyDescent="0.25">
      <c r="B78" s="146" t="s">
        <v>101</v>
      </c>
      <c r="C78" s="157">
        <v>1</v>
      </c>
      <c r="D78" s="17" t="s">
        <v>161</v>
      </c>
    </row>
    <row r="79" spans="2:4" x14ac:dyDescent="0.25">
      <c r="B79" s="146" t="s">
        <v>102</v>
      </c>
      <c r="C79" s="157">
        <v>2</v>
      </c>
      <c r="D79" s="17" t="s">
        <v>162</v>
      </c>
    </row>
    <row r="80" spans="2:4" x14ac:dyDescent="0.25">
      <c r="B80" s="146" t="s">
        <v>33</v>
      </c>
      <c r="C80" s="157">
        <v>3</v>
      </c>
      <c r="D80" s="17" t="s">
        <v>258</v>
      </c>
    </row>
    <row r="81" spans="2:4" x14ac:dyDescent="0.25">
      <c r="B81" s="146" t="s">
        <v>286</v>
      </c>
      <c r="C81" s="157">
        <v>3</v>
      </c>
      <c r="D81" s="17" t="s">
        <v>258</v>
      </c>
    </row>
    <row r="82" spans="2:4" x14ac:dyDescent="0.25">
      <c r="B82" s="146" t="s">
        <v>287</v>
      </c>
      <c r="C82" s="157">
        <v>3</v>
      </c>
      <c r="D82" s="17" t="s">
        <v>258</v>
      </c>
    </row>
    <row r="83" spans="2:4" x14ac:dyDescent="0.25">
      <c r="B83" s="146" t="s">
        <v>108</v>
      </c>
      <c r="C83" s="157">
        <v>3</v>
      </c>
      <c r="D83" s="17" t="s">
        <v>258</v>
      </c>
    </row>
    <row r="84" spans="2:4" x14ac:dyDescent="0.25">
      <c r="B84" s="146" t="s">
        <v>109</v>
      </c>
      <c r="C84" s="157">
        <v>3</v>
      </c>
      <c r="D84" s="17" t="s">
        <v>258</v>
      </c>
    </row>
    <row r="85" spans="2:4" x14ac:dyDescent="0.25">
      <c r="B85" s="146" t="s">
        <v>288</v>
      </c>
      <c r="C85" s="157">
        <v>1</v>
      </c>
      <c r="D85" s="17" t="s">
        <v>161</v>
      </c>
    </row>
    <row r="86" spans="2:4" x14ac:dyDescent="0.25">
      <c r="B86" s="146" t="s">
        <v>110</v>
      </c>
      <c r="C86" s="157">
        <v>1</v>
      </c>
      <c r="D86" s="17" t="s">
        <v>161</v>
      </c>
    </row>
    <row r="87" spans="2:4" x14ac:dyDescent="0.25">
      <c r="B87" s="146" t="s">
        <v>111</v>
      </c>
      <c r="C87" s="157">
        <v>3</v>
      </c>
      <c r="D87" s="17" t="s">
        <v>258</v>
      </c>
    </row>
    <row r="88" spans="2:4" x14ac:dyDescent="0.25">
      <c r="B88" s="146" t="s">
        <v>113</v>
      </c>
      <c r="C88" s="157">
        <v>3</v>
      </c>
      <c r="D88" s="17" t="s">
        <v>258</v>
      </c>
    </row>
    <row r="89" spans="2:4" x14ac:dyDescent="0.25">
      <c r="B89" s="146" t="s">
        <v>112</v>
      </c>
      <c r="C89" s="157">
        <v>3</v>
      </c>
      <c r="D89" s="17" t="s">
        <v>258</v>
      </c>
    </row>
    <row r="90" spans="2:4" x14ac:dyDescent="0.25">
      <c r="B90" s="146" t="s">
        <v>289</v>
      </c>
      <c r="C90" s="157">
        <v>3</v>
      </c>
      <c r="D90" s="17" t="s">
        <v>258</v>
      </c>
    </row>
    <row r="91" spans="2:4" x14ac:dyDescent="0.25">
      <c r="B91" s="146" t="s">
        <v>114</v>
      </c>
      <c r="C91" s="157">
        <v>3</v>
      </c>
      <c r="D91" s="17" t="s">
        <v>258</v>
      </c>
    </row>
    <row r="92" spans="2:4" x14ac:dyDescent="0.25">
      <c r="B92" s="146" t="s">
        <v>34</v>
      </c>
      <c r="C92" s="157">
        <v>3</v>
      </c>
      <c r="D92" s="17" t="s">
        <v>258</v>
      </c>
    </row>
    <row r="93" spans="2:4" x14ac:dyDescent="0.25">
      <c r="B93" s="146" t="s">
        <v>290</v>
      </c>
      <c r="C93" s="157">
        <v>3</v>
      </c>
      <c r="D93" s="17" t="s">
        <v>258</v>
      </c>
    </row>
    <row r="94" spans="2:4" x14ac:dyDescent="0.25">
      <c r="B94" s="146" t="s">
        <v>115</v>
      </c>
      <c r="C94" s="157">
        <v>3</v>
      </c>
      <c r="D94" s="17" t="s">
        <v>258</v>
      </c>
    </row>
    <row r="95" spans="2:4" x14ac:dyDescent="0.25">
      <c r="B95" s="146" t="s">
        <v>116</v>
      </c>
      <c r="C95" s="157">
        <v>3</v>
      </c>
      <c r="D95" s="17" t="s">
        <v>258</v>
      </c>
    </row>
    <row r="96" spans="2:4" x14ac:dyDescent="0.25">
      <c r="B96" s="146" t="s">
        <v>117</v>
      </c>
      <c r="C96" s="157">
        <v>3</v>
      </c>
      <c r="D96" s="17" t="s">
        <v>258</v>
      </c>
    </row>
    <row r="97" spans="2:4" x14ac:dyDescent="0.25">
      <c r="B97" s="146" t="s">
        <v>118</v>
      </c>
      <c r="C97" s="157">
        <v>3</v>
      </c>
      <c r="D97" s="17" t="s">
        <v>258</v>
      </c>
    </row>
    <row r="98" spans="2:4" x14ac:dyDescent="0.25">
      <c r="B98" s="146" t="s">
        <v>119</v>
      </c>
      <c r="C98" s="157">
        <v>3</v>
      </c>
      <c r="D98" s="17" t="s">
        <v>258</v>
      </c>
    </row>
    <row r="99" spans="2:4" x14ac:dyDescent="0.25">
      <c r="B99" s="146" t="s">
        <v>120</v>
      </c>
      <c r="C99" s="157">
        <v>3</v>
      </c>
      <c r="D99" s="17" t="s">
        <v>258</v>
      </c>
    </row>
    <row r="100" spans="2:4" x14ac:dyDescent="0.25">
      <c r="B100" s="146" t="s">
        <v>291</v>
      </c>
      <c r="C100" s="157">
        <v>3</v>
      </c>
      <c r="D100" s="17" t="s">
        <v>258</v>
      </c>
    </row>
    <row r="101" spans="2:4" x14ac:dyDescent="0.25">
      <c r="B101" s="146" t="s">
        <v>35</v>
      </c>
      <c r="C101" s="157">
        <v>3</v>
      </c>
      <c r="D101" s="17" t="s">
        <v>258</v>
      </c>
    </row>
    <row r="102" spans="2:4" x14ac:dyDescent="0.25">
      <c r="B102" s="146" t="s">
        <v>250</v>
      </c>
      <c r="C102" s="157">
        <v>3</v>
      </c>
      <c r="D102" s="17" t="s">
        <v>258</v>
      </c>
    </row>
    <row r="103" spans="2:4" x14ac:dyDescent="0.25">
      <c r="B103" s="146" t="s">
        <v>122</v>
      </c>
      <c r="C103" s="157">
        <v>3</v>
      </c>
      <c r="D103" s="17" t="s">
        <v>258</v>
      </c>
    </row>
    <row r="104" spans="2:4" x14ac:dyDescent="0.25">
      <c r="B104" s="146" t="s">
        <v>123</v>
      </c>
      <c r="C104" s="157">
        <v>3</v>
      </c>
      <c r="D104" s="17" t="s">
        <v>258</v>
      </c>
    </row>
    <row r="105" spans="2:4" x14ac:dyDescent="0.25">
      <c r="B105" s="146" t="s">
        <v>292</v>
      </c>
      <c r="C105" s="157">
        <v>3</v>
      </c>
      <c r="D105" s="17" t="s">
        <v>258</v>
      </c>
    </row>
    <row r="106" spans="2:4" x14ac:dyDescent="0.25">
      <c r="B106" s="146" t="s">
        <v>36</v>
      </c>
      <c r="C106" s="157">
        <v>3</v>
      </c>
      <c r="D106" s="17" t="s">
        <v>258</v>
      </c>
    </row>
    <row r="107" spans="2:4" x14ac:dyDescent="0.25">
      <c r="B107" s="146" t="s">
        <v>124</v>
      </c>
      <c r="C107" s="157">
        <v>3</v>
      </c>
      <c r="D107" s="17" t="s">
        <v>258</v>
      </c>
    </row>
    <row r="108" spans="2:4" x14ac:dyDescent="0.25">
      <c r="B108" s="146" t="s">
        <v>37</v>
      </c>
      <c r="C108" s="157">
        <v>3</v>
      </c>
      <c r="D108" s="17" t="s">
        <v>258</v>
      </c>
    </row>
    <row r="109" spans="2:4" x14ac:dyDescent="0.25">
      <c r="B109" s="146" t="s">
        <v>125</v>
      </c>
      <c r="C109" s="157">
        <v>1</v>
      </c>
      <c r="D109" s="17" t="s">
        <v>161</v>
      </c>
    </row>
    <row r="110" spans="2:4" x14ac:dyDescent="0.25">
      <c r="B110" s="146" t="s">
        <v>126</v>
      </c>
      <c r="C110" s="157">
        <v>3</v>
      </c>
      <c r="D110" s="17" t="s">
        <v>258</v>
      </c>
    </row>
    <row r="111" spans="2:4" x14ac:dyDescent="0.25">
      <c r="B111" s="146" t="s">
        <v>127</v>
      </c>
      <c r="C111" s="157">
        <v>1</v>
      </c>
      <c r="D111" s="17" t="s">
        <v>161</v>
      </c>
    </row>
    <row r="112" spans="2:4" x14ac:dyDescent="0.25">
      <c r="B112" s="146" t="s">
        <v>128</v>
      </c>
      <c r="C112" s="157">
        <v>3</v>
      </c>
      <c r="D112" s="17" t="s">
        <v>258</v>
      </c>
    </row>
    <row r="113" spans="2:4" x14ac:dyDescent="0.25">
      <c r="B113" s="146" t="s">
        <v>129</v>
      </c>
      <c r="C113" s="157">
        <v>1</v>
      </c>
      <c r="D113" s="17" t="s">
        <v>161</v>
      </c>
    </row>
    <row r="114" spans="2:4" x14ac:dyDescent="0.25">
      <c r="B114" s="146" t="s">
        <v>130</v>
      </c>
      <c r="C114" s="157">
        <v>3</v>
      </c>
      <c r="D114" s="17" t="s">
        <v>258</v>
      </c>
    </row>
    <row r="115" spans="2:4" x14ac:dyDescent="0.25">
      <c r="B115" s="146" t="s">
        <v>38</v>
      </c>
      <c r="C115" s="157">
        <v>3</v>
      </c>
      <c r="D115" s="17" t="s">
        <v>258</v>
      </c>
    </row>
    <row r="116" spans="2:4" x14ac:dyDescent="0.25">
      <c r="B116" s="146" t="s">
        <v>293</v>
      </c>
      <c r="C116" s="157">
        <v>3</v>
      </c>
      <c r="D116" s="17" t="s">
        <v>258</v>
      </c>
    </row>
    <row r="117" spans="2:4" x14ac:dyDescent="0.25">
      <c r="B117" s="146" t="s">
        <v>40</v>
      </c>
      <c r="C117" s="157">
        <v>3</v>
      </c>
      <c r="D117" s="17" t="s">
        <v>258</v>
      </c>
    </row>
    <row r="118" spans="2:4" x14ac:dyDescent="0.25">
      <c r="B118" s="146" t="s">
        <v>41</v>
      </c>
      <c r="C118" s="157">
        <v>3</v>
      </c>
      <c r="D118" s="17" t="s">
        <v>258</v>
      </c>
    </row>
    <row r="119" spans="2:4" ht="30" x14ac:dyDescent="0.25">
      <c r="B119" s="146" t="s">
        <v>42</v>
      </c>
      <c r="C119" s="157">
        <v>3</v>
      </c>
      <c r="D119" s="17" t="s">
        <v>258</v>
      </c>
    </row>
    <row r="120" spans="2:4" ht="30" x14ac:dyDescent="0.25">
      <c r="B120" s="146" t="s">
        <v>240</v>
      </c>
      <c r="C120" s="157">
        <v>3</v>
      </c>
      <c r="D120" s="17" t="s">
        <v>258</v>
      </c>
    </row>
    <row r="121" spans="2:4" x14ac:dyDescent="0.25">
      <c r="B121" s="146" t="s">
        <v>43</v>
      </c>
      <c r="C121" s="157">
        <v>3</v>
      </c>
      <c r="D121" s="17" t="s">
        <v>258</v>
      </c>
    </row>
    <row r="122" spans="2:4" x14ac:dyDescent="0.25">
      <c r="B122" s="146" t="s">
        <v>44</v>
      </c>
      <c r="C122" s="157">
        <v>3</v>
      </c>
      <c r="D122" s="17" t="s">
        <v>258</v>
      </c>
    </row>
    <row r="123" spans="2:4" x14ac:dyDescent="0.25">
      <c r="B123" s="146" t="s">
        <v>45</v>
      </c>
      <c r="C123" s="157">
        <v>3</v>
      </c>
      <c r="D123" s="17" t="s">
        <v>258</v>
      </c>
    </row>
    <row r="124" spans="2:4" x14ac:dyDescent="0.25">
      <c r="B124" s="146" t="s">
        <v>46</v>
      </c>
      <c r="C124" s="157">
        <v>3</v>
      </c>
      <c r="D124" s="17" t="s">
        <v>258</v>
      </c>
    </row>
    <row r="125" spans="2:4" x14ac:dyDescent="0.25">
      <c r="B125" s="146" t="s">
        <v>47</v>
      </c>
      <c r="C125" s="157">
        <v>3</v>
      </c>
      <c r="D125" s="17" t="s">
        <v>258</v>
      </c>
    </row>
    <row r="126" spans="2:4" x14ac:dyDescent="0.25">
      <c r="B126" s="146" t="s">
        <v>48</v>
      </c>
      <c r="C126" s="157">
        <v>3</v>
      </c>
      <c r="D126" s="17" t="s">
        <v>258</v>
      </c>
    </row>
    <row r="127" spans="2:4" x14ac:dyDescent="0.25">
      <c r="B127" s="146" t="s">
        <v>294</v>
      </c>
      <c r="C127" s="157">
        <v>3</v>
      </c>
      <c r="D127" s="17" t="s">
        <v>258</v>
      </c>
    </row>
    <row r="128" spans="2:4" x14ac:dyDescent="0.25">
      <c r="B128" s="146" t="s">
        <v>50</v>
      </c>
      <c r="C128" s="157">
        <v>3</v>
      </c>
      <c r="D128" s="17" t="s">
        <v>258</v>
      </c>
    </row>
    <row r="129" spans="1:5" x14ac:dyDescent="0.25">
      <c r="B129" s="146" t="s">
        <v>51</v>
      </c>
      <c r="C129" s="157">
        <v>3</v>
      </c>
      <c r="D129" s="17" t="s">
        <v>258</v>
      </c>
    </row>
    <row r="130" spans="1:5" x14ac:dyDescent="0.25">
      <c r="B130" s="146" t="s">
        <v>52</v>
      </c>
      <c r="C130" s="157">
        <v>3</v>
      </c>
      <c r="D130" s="17" t="s">
        <v>258</v>
      </c>
    </row>
    <row r="131" spans="1:5" x14ac:dyDescent="0.25">
      <c r="B131" s="146" t="s">
        <v>295</v>
      </c>
      <c r="C131" s="157">
        <v>3</v>
      </c>
      <c r="D131" s="17" t="s">
        <v>258</v>
      </c>
    </row>
    <row r="132" spans="1:5" x14ac:dyDescent="0.25">
      <c r="B132" s="146" t="s">
        <v>54</v>
      </c>
      <c r="C132" s="157">
        <v>2</v>
      </c>
      <c r="D132" s="17" t="s">
        <v>162</v>
      </c>
    </row>
    <row r="133" spans="1:5" x14ac:dyDescent="0.25">
      <c r="B133" s="146" t="s">
        <v>55</v>
      </c>
      <c r="C133" s="157">
        <v>3</v>
      </c>
      <c r="D133" s="17" t="s">
        <v>258</v>
      </c>
    </row>
    <row r="134" spans="1:5" x14ac:dyDescent="0.25">
      <c r="B134" s="146" t="s">
        <v>56</v>
      </c>
      <c r="C134" s="157">
        <v>3</v>
      </c>
      <c r="D134" s="17" t="s">
        <v>258</v>
      </c>
    </row>
    <row r="135" spans="1:5" x14ac:dyDescent="0.25">
      <c r="B135" s="3"/>
      <c r="C135" s="7"/>
      <c r="D135" s="7"/>
    </row>
    <row r="136" spans="1:5" x14ac:dyDescent="0.25">
      <c r="B136" s="3"/>
      <c r="C136" s="7"/>
      <c r="D136" s="7"/>
    </row>
    <row r="137" spans="1:5" x14ac:dyDescent="0.25">
      <c r="B137" s="3"/>
      <c r="C137" s="7"/>
      <c r="D137" s="7"/>
    </row>
    <row r="138" spans="1:5" x14ac:dyDescent="0.25">
      <c r="B138" s="3"/>
      <c r="C138" s="7"/>
      <c r="D138" s="7"/>
    </row>
    <row r="139" spans="1:5" x14ac:dyDescent="0.25">
      <c r="B139" s="4"/>
      <c r="C139" s="7"/>
      <c r="D139" s="7"/>
    </row>
    <row r="141" spans="1:5" x14ac:dyDescent="0.25">
      <c r="A141" t="s">
        <v>189</v>
      </c>
      <c r="B141" s="173" t="s">
        <v>188</v>
      </c>
      <c r="C141" s="147" t="s">
        <v>170</v>
      </c>
      <c r="D141" s="148" t="s">
        <v>171</v>
      </c>
      <c r="E141" s="227" t="s">
        <v>344</v>
      </c>
    </row>
    <row r="142" spans="1:5" x14ac:dyDescent="0.25">
      <c r="B142" s="170" t="s">
        <v>7</v>
      </c>
      <c r="C142" s="171">
        <v>0</v>
      </c>
      <c r="D142" s="172" t="s">
        <v>174</v>
      </c>
      <c r="E142" s="228"/>
    </row>
    <row r="143" spans="1:5" ht="30" x14ac:dyDescent="0.25">
      <c r="B143" s="146" t="s">
        <v>345</v>
      </c>
      <c r="C143" s="17">
        <v>1</v>
      </c>
      <c r="D143" s="17" t="s">
        <v>161</v>
      </c>
      <c r="E143" s="17" t="s">
        <v>353</v>
      </c>
    </row>
    <row r="144" spans="1:5" ht="30" x14ac:dyDescent="0.25">
      <c r="B144" s="146" t="s">
        <v>346</v>
      </c>
      <c r="C144" s="17">
        <v>2</v>
      </c>
      <c r="D144" s="17" t="s">
        <v>162</v>
      </c>
      <c r="E144" s="17" t="s">
        <v>354</v>
      </c>
    </row>
    <row r="145" spans="2:5" x14ac:dyDescent="0.25">
      <c r="B145" s="146" t="s">
        <v>195</v>
      </c>
      <c r="C145" s="17">
        <v>2</v>
      </c>
      <c r="D145" s="17" t="s">
        <v>162</v>
      </c>
      <c r="E145" s="17" t="s">
        <v>355</v>
      </c>
    </row>
    <row r="146" spans="2:5" ht="30" x14ac:dyDescent="0.25">
      <c r="B146" s="146" t="s">
        <v>347</v>
      </c>
      <c r="C146" s="17">
        <v>3</v>
      </c>
      <c r="D146" s="17" t="s">
        <v>258</v>
      </c>
      <c r="E146" s="17" t="s">
        <v>356</v>
      </c>
    </row>
    <row r="147" spans="2:5" x14ac:dyDescent="0.25">
      <c r="B147" s="146" t="s">
        <v>348</v>
      </c>
      <c r="C147" s="17">
        <v>2</v>
      </c>
      <c r="D147" s="17" t="s">
        <v>162</v>
      </c>
      <c r="E147" s="17" t="s">
        <v>357</v>
      </c>
    </row>
    <row r="148" spans="2:5" ht="30" x14ac:dyDescent="0.25">
      <c r="B148" s="146" t="s">
        <v>349</v>
      </c>
      <c r="C148" s="17">
        <v>3</v>
      </c>
      <c r="D148" s="17" t="s">
        <v>258</v>
      </c>
      <c r="E148" s="17" t="s">
        <v>358</v>
      </c>
    </row>
    <row r="149" spans="2:5" x14ac:dyDescent="0.25">
      <c r="B149" s="146" t="s">
        <v>350</v>
      </c>
      <c r="C149" s="17">
        <v>1</v>
      </c>
      <c r="D149" s="17" t="s">
        <v>161</v>
      </c>
      <c r="E149" s="17" t="s">
        <v>359</v>
      </c>
    </row>
    <row r="150" spans="2:5" x14ac:dyDescent="0.25">
      <c r="B150" s="146" t="s">
        <v>351</v>
      </c>
      <c r="C150" s="17">
        <v>4</v>
      </c>
      <c r="D150" s="17" t="s">
        <v>163</v>
      </c>
      <c r="E150" s="17" t="s">
        <v>360</v>
      </c>
    </row>
    <row r="151" spans="2:5" ht="30" x14ac:dyDescent="0.25">
      <c r="B151" s="146" t="s">
        <v>352</v>
      </c>
      <c r="C151" s="17">
        <v>4</v>
      </c>
      <c r="D151" s="17" t="s">
        <v>163</v>
      </c>
      <c r="E151" s="17" t="s">
        <v>361</v>
      </c>
    </row>
  </sheetData>
  <mergeCells count="1">
    <mergeCell ref="E141:E14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C67F9-414C-4B20-ADF0-EEB355C55F55}">
  <dimension ref="A2:E27"/>
  <sheetViews>
    <sheetView workbookViewId="0">
      <selection activeCell="C16" sqref="C16"/>
    </sheetView>
  </sheetViews>
  <sheetFormatPr baseColWidth="10" defaultRowHeight="15" x14ac:dyDescent="0.25"/>
  <cols>
    <col min="1" max="1" width="42.28515625" bestFit="1" customWidth="1"/>
    <col min="2" max="2" width="25.5703125" customWidth="1"/>
    <col min="4" max="4" width="18.85546875" customWidth="1"/>
    <col min="5" max="5" width="47" customWidth="1"/>
  </cols>
  <sheetData>
    <row r="2" spans="1:5" x14ac:dyDescent="0.25">
      <c r="A2" t="s">
        <v>200</v>
      </c>
    </row>
    <row r="5" spans="1:5" x14ac:dyDescent="0.25">
      <c r="A5" t="s">
        <v>201</v>
      </c>
      <c r="B5" s="40" t="s">
        <v>205</v>
      </c>
      <c r="C5" s="229" t="s">
        <v>170</v>
      </c>
      <c r="D5" s="39" t="s">
        <v>204</v>
      </c>
      <c r="E5" s="16"/>
    </row>
    <row r="6" spans="1:5" x14ac:dyDescent="0.25">
      <c r="B6" s="36" t="s">
        <v>7</v>
      </c>
      <c r="C6" s="7">
        <v>0</v>
      </c>
      <c r="D6" s="35" t="s">
        <v>174</v>
      </c>
      <c r="E6" s="16"/>
    </row>
    <row r="7" spans="1:5" x14ac:dyDescent="0.25">
      <c r="A7" t="s">
        <v>202</v>
      </c>
      <c r="B7" s="17" t="s">
        <v>407</v>
      </c>
      <c r="C7" s="157">
        <v>4</v>
      </c>
      <c r="D7" s="17" t="s">
        <v>163</v>
      </c>
    </row>
    <row r="8" spans="1:5" x14ac:dyDescent="0.25">
      <c r="B8" s="17" t="s">
        <v>408</v>
      </c>
      <c r="C8" s="157">
        <v>3</v>
      </c>
      <c r="D8" s="17" t="s">
        <v>258</v>
      </c>
    </row>
    <row r="9" spans="1:5" x14ac:dyDescent="0.25">
      <c r="B9" s="17" t="s">
        <v>409</v>
      </c>
      <c r="C9" s="157">
        <v>3</v>
      </c>
      <c r="D9" s="17" t="s">
        <v>258</v>
      </c>
    </row>
    <row r="10" spans="1:5" x14ac:dyDescent="0.25">
      <c r="B10" s="17" t="s">
        <v>410</v>
      </c>
      <c r="C10" s="157">
        <v>1</v>
      </c>
      <c r="D10" s="17" t="s">
        <v>161</v>
      </c>
    </row>
    <row r="11" spans="1:5" x14ac:dyDescent="0.25">
      <c r="B11" s="17" t="s">
        <v>411</v>
      </c>
      <c r="C11" s="157">
        <v>2</v>
      </c>
      <c r="D11" s="17" t="s">
        <v>258</v>
      </c>
    </row>
    <row r="12" spans="1:5" x14ac:dyDescent="0.25">
      <c r="B12" s="17" t="s">
        <v>412</v>
      </c>
      <c r="C12" s="157">
        <v>4</v>
      </c>
      <c r="D12" s="17" t="s">
        <v>163</v>
      </c>
    </row>
    <row r="13" spans="1:5" x14ac:dyDescent="0.25">
      <c r="B13" s="17" t="s">
        <v>413</v>
      </c>
      <c r="C13" s="157">
        <v>3</v>
      </c>
      <c r="D13" s="17" t="s">
        <v>258</v>
      </c>
    </row>
    <row r="14" spans="1:5" x14ac:dyDescent="0.25">
      <c r="B14" s="17" t="s">
        <v>414</v>
      </c>
      <c r="C14" s="157">
        <v>1</v>
      </c>
      <c r="D14" s="17" t="s">
        <v>161</v>
      </c>
    </row>
    <row r="15" spans="1:5" x14ac:dyDescent="0.25">
      <c r="B15" s="17" t="s">
        <v>415</v>
      </c>
      <c r="C15" s="157">
        <v>3</v>
      </c>
      <c r="D15" s="17" t="s">
        <v>258</v>
      </c>
    </row>
    <row r="16" spans="1:5" ht="30" x14ac:dyDescent="0.25">
      <c r="B16" s="230" t="s">
        <v>416</v>
      </c>
      <c r="C16" s="157">
        <v>4</v>
      </c>
      <c r="D16" s="17" t="s">
        <v>163</v>
      </c>
    </row>
    <row r="17" spans="1:5" x14ac:dyDescent="0.25">
      <c r="B17" s="17"/>
      <c r="C17" s="17"/>
      <c r="D17" s="17"/>
    </row>
    <row r="18" spans="1:5" x14ac:dyDescent="0.25">
      <c r="B18" s="8"/>
      <c r="C18" s="32"/>
      <c r="D18" s="32"/>
    </row>
    <row r="19" spans="1:5" x14ac:dyDescent="0.25">
      <c r="B19" s="174"/>
      <c r="C19" s="175"/>
      <c r="D19" s="175"/>
    </row>
    <row r="21" spans="1:5" x14ac:dyDescent="0.25">
      <c r="A21" s="2" t="s">
        <v>206</v>
      </c>
      <c r="B21" s="37" t="s">
        <v>205</v>
      </c>
      <c r="C21" s="38" t="s">
        <v>170</v>
      </c>
      <c r="D21" s="39" t="s">
        <v>204</v>
      </c>
    </row>
    <row r="22" spans="1:5" x14ac:dyDescent="0.25">
      <c r="A22" s="2"/>
      <c r="B22" s="37" t="s">
        <v>7</v>
      </c>
      <c r="C22" s="38">
        <v>0</v>
      </c>
      <c r="D22" s="39" t="s">
        <v>174</v>
      </c>
    </row>
    <row r="23" spans="1:5" x14ac:dyDescent="0.25">
      <c r="A23" s="2" t="s">
        <v>207</v>
      </c>
      <c r="B23" s="176" t="s">
        <v>362</v>
      </c>
      <c r="C23" s="176" t="s">
        <v>363</v>
      </c>
      <c r="D23" s="176" t="s">
        <v>171</v>
      </c>
      <c r="E23" s="176" t="s">
        <v>317</v>
      </c>
    </row>
    <row r="24" spans="1:5" ht="25.5" customHeight="1" x14ac:dyDescent="0.25">
      <c r="B24" s="161" t="s">
        <v>364</v>
      </c>
      <c r="C24" s="161">
        <v>1</v>
      </c>
      <c r="D24" s="161" t="s">
        <v>161</v>
      </c>
      <c r="E24" s="161" t="s">
        <v>365</v>
      </c>
    </row>
    <row r="25" spans="1:5" ht="24.75" customHeight="1" x14ac:dyDescent="0.25">
      <c r="B25" s="161" t="s">
        <v>366</v>
      </c>
      <c r="C25" s="161">
        <v>2</v>
      </c>
      <c r="D25" s="161" t="s">
        <v>162</v>
      </c>
      <c r="E25" s="161" t="s">
        <v>367</v>
      </c>
    </row>
    <row r="26" spans="1:5" ht="32.25" customHeight="1" x14ac:dyDescent="0.25">
      <c r="B26" s="161" t="s">
        <v>368</v>
      </c>
      <c r="C26" s="161">
        <v>3</v>
      </c>
      <c r="D26" s="161" t="s">
        <v>258</v>
      </c>
      <c r="E26" s="161" t="s">
        <v>369</v>
      </c>
    </row>
    <row r="27" spans="1:5" ht="29.25" customHeight="1" x14ac:dyDescent="0.25">
      <c r="B27" s="161" t="s">
        <v>370</v>
      </c>
      <c r="C27" s="161">
        <v>4</v>
      </c>
      <c r="D27" s="161" t="s">
        <v>163</v>
      </c>
      <c r="E27" s="161" t="s">
        <v>371</v>
      </c>
    </row>
  </sheetData>
  <dataValidations count="1">
    <dataValidation type="list" allowBlank="1" showInputMessage="1" showErrorMessage="1" sqref="E12" xr:uid="{9F60DCD9-FF1E-4D04-B255-AF5D52D82214}">
      <formula1>$B$5:$B$16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C1942-C741-4BDB-955C-EAE7BD527846}">
  <dimension ref="A2:D19"/>
  <sheetViews>
    <sheetView workbookViewId="0">
      <selection activeCell="A18" sqref="A18"/>
    </sheetView>
  </sheetViews>
  <sheetFormatPr baseColWidth="10" defaultRowHeight="15" x14ac:dyDescent="0.25"/>
  <cols>
    <col min="1" max="1" width="24.7109375" bestFit="1" customWidth="1"/>
    <col min="2" max="2" width="24.85546875" bestFit="1" customWidth="1"/>
  </cols>
  <sheetData>
    <row r="2" spans="1:4" x14ac:dyDescent="0.25">
      <c r="A2" t="s">
        <v>5</v>
      </c>
    </row>
    <row r="3" spans="1:4" x14ac:dyDescent="0.25">
      <c r="A3" t="s">
        <v>214</v>
      </c>
    </row>
    <row r="5" spans="1:4" ht="24.75" x14ac:dyDescent="0.25">
      <c r="A5" t="s">
        <v>251</v>
      </c>
      <c r="B5" s="41" t="s">
        <v>215</v>
      </c>
      <c r="C5" s="42" t="s">
        <v>170</v>
      </c>
      <c r="D5" s="43" t="s">
        <v>204</v>
      </c>
    </row>
    <row r="6" spans="1:4" x14ac:dyDescent="0.25">
      <c r="B6" s="17" t="s">
        <v>7</v>
      </c>
      <c r="C6" s="17">
        <v>0</v>
      </c>
      <c r="D6" s="17" t="s">
        <v>174</v>
      </c>
    </row>
    <row r="7" spans="1:4" x14ac:dyDescent="0.25">
      <c r="B7" s="17" t="s">
        <v>184</v>
      </c>
      <c r="C7" s="17">
        <v>1</v>
      </c>
      <c r="D7" s="17" t="s">
        <v>161</v>
      </c>
    </row>
    <row r="8" spans="1:4" x14ac:dyDescent="0.25">
      <c r="B8" s="17" t="s">
        <v>185</v>
      </c>
      <c r="C8" s="17">
        <v>4</v>
      </c>
      <c r="D8" s="17" t="s">
        <v>163</v>
      </c>
    </row>
    <row r="12" spans="1:4" ht="24.75" x14ac:dyDescent="0.25">
      <c r="A12" s="1" t="s">
        <v>252</v>
      </c>
      <c r="B12" s="41" t="s">
        <v>215</v>
      </c>
      <c r="C12" s="42" t="s">
        <v>170</v>
      </c>
      <c r="D12" s="43" t="s">
        <v>204</v>
      </c>
    </row>
    <row r="13" spans="1:4" ht="15.75" thickBot="1" x14ac:dyDescent="0.3">
      <c r="B13" s="17" t="s">
        <v>7</v>
      </c>
      <c r="C13" s="17">
        <v>0</v>
      </c>
      <c r="D13" s="17" t="s">
        <v>174</v>
      </c>
    </row>
    <row r="14" spans="1:4" ht="16.5" thickTop="1" thickBot="1" x14ac:dyDescent="0.3">
      <c r="A14" t="s">
        <v>253</v>
      </c>
      <c r="B14" s="177" t="s">
        <v>372</v>
      </c>
      <c r="C14" s="180">
        <v>1</v>
      </c>
      <c r="D14" s="181" t="s">
        <v>161</v>
      </c>
    </row>
    <row r="15" spans="1:4" ht="16.5" thickTop="1" thickBot="1" x14ac:dyDescent="0.3">
      <c r="A15" t="s">
        <v>254</v>
      </c>
      <c r="B15" s="178" t="s">
        <v>373</v>
      </c>
      <c r="C15" s="182">
        <v>2</v>
      </c>
      <c r="D15" s="183" t="s">
        <v>162</v>
      </c>
    </row>
    <row r="16" spans="1:4" ht="30.75" thickBot="1" x14ac:dyDescent="0.3">
      <c r="A16" t="s">
        <v>255</v>
      </c>
      <c r="B16" s="178" t="s">
        <v>374</v>
      </c>
      <c r="C16" s="182">
        <v>2</v>
      </c>
      <c r="D16" s="183" t="s">
        <v>162</v>
      </c>
    </row>
    <row r="17" spans="2:4" ht="15.75" thickBot="1" x14ac:dyDescent="0.3">
      <c r="B17" s="178" t="s">
        <v>375</v>
      </c>
      <c r="C17" s="182">
        <v>3</v>
      </c>
      <c r="D17" s="183" t="s">
        <v>258</v>
      </c>
    </row>
    <row r="18" spans="2:4" ht="30.75" thickBot="1" x14ac:dyDescent="0.3">
      <c r="B18" s="179" t="s">
        <v>376</v>
      </c>
      <c r="C18" s="184">
        <v>3</v>
      </c>
      <c r="D18" s="185" t="s">
        <v>258</v>
      </c>
    </row>
    <row r="19" spans="2:4" ht="15.75" thickTop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1B2E1-27A4-41F0-BCA4-B146684C693F}">
  <dimension ref="A3:H25"/>
  <sheetViews>
    <sheetView topLeftCell="A4" workbookViewId="0">
      <selection activeCell="D25" sqref="D25"/>
    </sheetView>
  </sheetViews>
  <sheetFormatPr baseColWidth="10" defaultRowHeight="15" x14ac:dyDescent="0.25"/>
  <cols>
    <col min="1" max="1" width="32.5703125" bestFit="1" customWidth="1"/>
    <col min="2" max="2" width="20.7109375" customWidth="1"/>
    <col min="8" max="8" width="30.85546875" customWidth="1"/>
  </cols>
  <sheetData>
    <row r="3" spans="1:8" x14ac:dyDescent="0.25">
      <c r="A3" t="s">
        <v>221</v>
      </c>
    </row>
    <row r="4" spans="1:8" x14ac:dyDescent="0.25">
      <c r="A4" t="s">
        <v>222</v>
      </c>
    </row>
    <row r="7" spans="1:8" ht="24.75" x14ac:dyDescent="0.25">
      <c r="A7" t="s">
        <v>223</v>
      </c>
      <c r="B7" s="40" t="s">
        <v>226</v>
      </c>
      <c r="C7" s="38" t="s">
        <v>170</v>
      </c>
      <c r="D7" s="39" t="s">
        <v>204</v>
      </c>
    </row>
    <row r="8" spans="1:8" ht="15.75" thickBot="1" x14ac:dyDescent="0.3">
      <c r="A8" s="16" t="s">
        <v>224</v>
      </c>
      <c r="B8" s="36" t="s">
        <v>7</v>
      </c>
      <c r="C8" s="7">
        <v>0</v>
      </c>
      <c r="D8" s="35" t="s">
        <v>174</v>
      </c>
    </row>
    <row r="9" spans="1:8" ht="32.25" customHeight="1" thickBot="1" x14ac:dyDescent="0.3">
      <c r="A9" s="16"/>
      <c r="B9" s="44" t="s">
        <v>381</v>
      </c>
      <c r="C9" s="32">
        <v>1</v>
      </c>
      <c r="D9" s="32" t="s">
        <v>161</v>
      </c>
      <c r="H9" s="186" t="s">
        <v>377</v>
      </c>
    </row>
    <row r="10" spans="1:8" ht="45.75" customHeight="1" thickBot="1" x14ac:dyDescent="0.3">
      <c r="A10" s="16"/>
      <c r="B10" s="44" t="s">
        <v>382</v>
      </c>
      <c r="C10" s="32">
        <v>2</v>
      </c>
      <c r="D10" s="32" t="s">
        <v>162</v>
      </c>
      <c r="H10" s="187" t="s">
        <v>378</v>
      </c>
    </row>
    <row r="11" spans="1:8" ht="40.5" customHeight="1" thickBot="1" x14ac:dyDescent="0.3">
      <c r="A11" s="16"/>
      <c r="B11" s="44" t="s">
        <v>383</v>
      </c>
      <c r="C11" s="32">
        <v>3</v>
      </c>
      <c r="D11" s="32" t="s">
        <v>258</v>
      </c>
      <c r="H11" s="187" t="s">
        <v>379</v>
      </c>
    </row>
    <row r="12" spans="1:8" ht="39" customHeight="1" thickBot="1" x14ac:dyDescent="0.3">
      <c r="A12" s="16"/>
      <c r="B12" s="188" t="s">
        <v>384</v>
      </c>
      <c r="C12" s="189">
        <v>4</v>
      </c>
      <c r="D12" s="189" t="s">
        <v>163</v>
      </c>
      <c r="H12" s="187" t="s">
        <v>380</v>
      </c>
    </row>
    <row r="13" spans="1:8" ht="24.75" x14ac:dyDescent="0.25">
      <c r="A13" s="16" t="s">
        <v>225</v>
      </c>
      <c r="B13" s="40" t="s">
        <v>226</v>
      </c>
      <c r="C13" s="38" t="s">
        <v>170</v>
      </c>
      <c r="D13" s="39" t="s">
        <v>204</v>
      </c>
    </row>
    <row r="14" spans="1:8" ht="15.75" thickBot="1" x14ac:dyDescent="0.3">
      <c r="A14" s="16"/>
      <c r="B14" s="36" t="s">
        <v>7</v>
      </c>
      <c r="C14" s="7">
        <v>0</v>
      </c>
      <c r="D14" s="35" t="s">
        <v>174</v>
      </c>
    </row>
    <row r="15" spans="1:8" ht="15.75" thickBot="1" x14ac:dyDescent="0.3">
      <c r="A15" s="16"/>
      <c r="B15" s="190" t="s">
        <v>385</v>
      </c>
      <c r="C15" s="32">
        <v>1</v>
      </c>
      <c r="D15" s="32" t="s">
        <v>161</v>
      </c>
      <c r="H15" s="190" t="s">
        <v>385</v>
      </c>
    </row>
    <row r="16" spans="1:8" ht="30.75" thickBot="1" x14ac:dyDescent="0.3">
      <c r="A16" s="16"/>
      <c r="B16" s="191" t="s">
        <v>386</v>
      </c>
      <c r="C16" s="32">
        <v>2</v>
      </c>
      <c r="D16" s="32" t="s">
        <v>162</v>
      </c>
      <c r="H16" s="191" t="s">
        <v>386</v>
      </c>
    </row>
    <row r="17" spans="1:8" ht="45.75" thickBot="1" x14ac:dyDescent="0.3">
      <c r="A17" s="16"/>
      <c r="B17" s="192" t="s">
        <v>387</v>
      </c>
      <c r="C17" s="32">
        <v>3</v>
      </c>
      <c r="D17" s="32" t="s">
        <v>258</v>
      </c>
      <c r="H17" s="192" t="s">
        <v>387</v>
      </c>
    </row>
    <row r="18" spans="1:8" ht="30.75" thickBot="1" x14ac:dyDescent="0.3">
      <c r="A18" s="16"/>
      <c r="B18" s="194" t="s">
        <v>388</v>
      </c>
      <c r="C18" s="32">
        <v>4</v>
      </c>
      <c r="D18" s="32" t="s">
        <v>163</v>
      </c>
      <c r="H18" s="191" t="s">
        <v>388</v>
      </c>
    </row>
    <row r="19" spans="1:8" x14ac:dyDescent="0.25">
      <c r="A19" s="16"/>
    </row>
    <row r="20" spans="1:8" ht="24.75" x14ac:dyDescent="0.25">
      <c r="A20" s="16" t="s">
        <v>227</v>
      </c>
      <c r="B20" s="40" t="s">
        <v>226</v>
      </c>
      <c r="C20" s="38" t="s">
        <v>170</v>
      </c>
      <c r="D20" s="39" t="s">
        <v>204</v>
      </c>
    </row>
    <row r="21" spans="1:8" ht="15.75" thickBot="1" x14ac:dyDescent="0.3">
      <c r="B21" s="36" t="s">
        <v>7</v>
      </c>
      <c r="C21" s="7">
        <v>0</v>
      </c>
      <c r="D21" s="35" t="s">
        <v>174</v>
      </c>
    </row>
    <row r="22" spans="1:8" ht="15.75" thickBot="1" x14ac:dyDescent="0.3">
      <c r="B22" s="190" t="s">
        <v>389</v>
      </c>
      <c r="C22" s="32">
        <v>1</v>
      </c>
      <c r="D22" s="32" t="s">
        <v>161</v>
      </c>
    </row>
    <row r="23" spans="1:8" ht="15.75" thickBot="1" x14ac:dyDescent="0.3">
      <c r="B23" s="191" t="s">
        <v>390</v>
      </c>
      <c r="C23" s="32">
        <v>2</v>
      </c>
      <c r="D23" s="32" t="s">
        <v>162</v>
      </c>
    </row>
    <row r="24" spans="1:8" ht="15.75" thickBot="1" x14ac:dyDescent="0.3">
      <c r="B24" s="192" t="s">
        <v>391</v>
      </c>
      <c r="C24" s="32">
        <v>3</v>
      </c>
      <c r="D24" s="32" t="s">
        <v>258</v>
      </c>
    </row>
    <row r="25" spans="1:8" ht="45.75" thickBot="1" x14ac:dyDescent="0.3">
      <c r="B25" s="191" t="s">
        <v>392</v>
      </c>
      <c r="C25" s="193">
        <v>4</v>
      </c>
      <c r="D25" s="189" t="s">
        <v>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Hoja2</vt:lpstr>
      <vt:lpstr>Matriz de Riesgo</vt:lpstr>
      <vt:lpstr>Tabla 1 Cliente</vt:lpstr>
      <vt:lpstr>Tabla 2 Factor Geográfico</vt:lpstr>
      <vt:lpstr>Tabla 3 Producto o Servicios</vt:lpstr>
      <vt:lpstr>Tabla 4 Canal Vinculación</vt:lpstr>
      <vt:lpstr>Hoja4</vt:lpstr>
      <vt:lpstr>'Matriz de Riesgo'!Área_de_impresión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Marlene</dc:creator>
  <cp:lastModifiedBy>Roy</cp:lastModifiedBy>
  <cp:lastPrinted>2025-05-14T08:16:46Z</cp:lastPrinted>
  <dcterms:created xsi:type="dcterms:W3CDTF">2024-06-14T16:24:19Z</dcterms:created>
  <dcterms:modified xsi:type="dcterms:W3CDTF">2025-05-27T07:26:37Z</dcterms:modified>
</cp:coreProperties>
</file>