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fayeed/Desktop/"/>
    </mc:Choice>
  </mc:AlternateContent>
  <xr:revisionPtr revIDLastSave="0" documentId="13_ncr:1_{D422610B-C61B-364E-9AC3-A1445FFA309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FINAL DATA TABULATED" sheetId="13" r:id="rId1"/>
    <sheet name="1 ml" sheetId="5" r:id="rId2"/>
    <sheet name="2ml" sheetId="6" r:id="rId3"/>
    <sheet name="3ml" sheetId="7" r:id="rId4"/>
    <sheet name="4 ml" sheetId="8" r:id="rId5"/>
    <sheet name="5ml" sheetId="9" r:id="rId6"/>
    <sheet name="6 ml" sheetId="10" r:id="rId7"/>
    <sheet name="8 ml" sheetId="11" r:id="rId8"/>
    <sheet name="10 ml" sheetId="12" r:id="rId9"/>
  </sheets>
  <definedNames>
    <definedName name="_xlnm._FilterDatabase" localSheetId="1" hidden="1">'1 ml'!$C$1:$E$109</definedName>
    <definedName name="_xlnm._FilterDatabase" localSheetId="2" hidden="1">'2ml'!$A$1:$C$109</definedName>
    <definedName name="_xlnm._FilterDatabase" localSheetId="3" hidden="1">'3ml'!#REF!</definedName>
    <definedName name="_xlnm._FilterDatabase" localSheetId="4" hidden="1">'4 ml'!$A$1:$C$10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5" l="1"/>
  <c r="AD35" i="12" l="1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C35" i="12"/>
  <c r="B35" i="12"/>
  <c r="B34" i="12"/>
  <c r="B33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C26" i="12"/>
  <c r="B26" i="12"/>
  <c r="B25" i="12"/>
  <c r="B24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C17" i="12"/>
  <c r="B17" i="12"/>
  <c r="B16" i="12"/>
  <c r="B15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C8" i="12"/>
  <c r="B9" i="12"/>
  <c r="B8" i="12"/>
  <c r="B7" i="12"/>
  <c r="B6" i="12"/>
  <c r="C8" i="11"/>
  <c r="D8" i="11"/>
  <c r="E8" i="11"/>
  <c r="F8" i="11"/>
  <c r="B8" i="11"/>
  <c r="B7" i="11"/>
  <c r="B6" i="11"/>
  <c r="C17" i="10"/>
  <c r="D17" i="10"/>
  <c r="E17" i="10"/>
  <c r="F17" i="10"/>
  <c r="G17" i="10"/>
  <c r="H17" i="10"/>
  <c r="I17" i="10"/>
  <c r="J17" i="10"/>
  <c r="K17" i="10"/>
  <c r="L17" i="10"/>
  <c r="M17" i="10"/>
  <c r="B17" i="10"/>
  <c r="B16" i="10"/>
  <c r="B15" i="10"/>
  <c r="N8" i="10"/>
  <c r="B9" i="10"/>
  <c r="B8" i="10"/>
  <c r="B7" i="10"/>
  <c r="B6" i="10"/>
  <c r="C8" i="10"/>
  <c r="D8" i="10"/>
  <c r="E8" i="10"/>
  <c r="F8" i="10"/>
  <c r="G8" i="10"/>
  <c r="H8" i="10"/>
  <c r="I8" i="10"/>
  <c r="J8" i="10"/>
  <c r="L8" i="10"/>
  <c r="M8" i="10"/>
  <c r="K8" i="10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B17" i="9"/>
  <c r="B16" i="9"/>
  <c r="B15" i="9"/>
  <c r="H8" i="9"/>
  <c r="I8" i="9"/>
  <c r="J8" i="9"/>
  <c r="P8" i="9"/>
  <c r="Q8" i="9"/>
  <c r="C8" i="9"/>
  <c r="E8" i="9"/>
  <c r="G8" i="9"/>
  <c r="K8" i="9"/>
  <c r="M8" i="9"/>
  <c r="O8" i="9"/>
  <c r="D8" i="9"/>
  <c r="F8" i="9"/>
  <c r="L8" i="9"/>
  <c r="N8" i="9"/>
  <c r="B9" i="9"/>
  <c r="B8" i="9"/>
  <c r="B7" i="9"/>
  <c r="B6" i="9"/>
  <c r="G3" i="9"/>
  <c r="F3" i="9"/>
  <c r="B3" i="9"/>
  <c r="C17" i="8"/>
  <c r="D17" i="8"/>
  <c r="E17" i="8"/>
  <c r="F17" i="8"/>
  <c r="G17" i="8"/>
  <c r="H17" i="8"/>
  <c r="I17" i="8"/>
  <c r="B17" i="8"/>
  <c r="B16" i="8"/>
  <c r="B15" i="8"/>
  <c r="B9" i="8"/>
  <c r="C8" i="8"/>
  <c r="D8" i="8"/>
  <c r="E8" i="8"/>
  <c r="F8" i="8"/>
  <c r="G8" i="8"/>
  <c r="H8" i="8"/>
  <c r="I8" i="8"/>
  <c r="J8" i="8"/>
  <c r="B8" i="8"/>
  <c r="B7" i="8"/>
  <c r="B6" i="8"/>
  <c r="L17" i="7" l="1"/>
  <c r="C17" i="7"/>
  <c r="D17" i="7"/>
  <c r="E17" i="7"/>
  <c r="F17" i="7"/>
  <c r="G17" i="7"/>
  <c r="H17" i="7"/>
  <c r="I17" i="7"/>
  <c r="J17" i="7"/>
  <c r="K17" i="7"/>
  <c r="B17" i="7"/>
  <c r="B16" i="7"/>
  <c r="B15" i="7"/>
  <c r="C8" i="7" l="1"/>
  <c r="D8" i="7"/>
  <c r="E8" i="7"/>
  <c r="F8" i="7"/>
  <c r="G8" i="7"/>
  <c r="H8" i="7"/>
  <c r="I8" i="7"/>
  <c r="J8" i="7"/>
  <c r="K8" i="7"/>
  <c r="L8" i="7"/>
  <c r="M8" i="7"/>
  <c r="N8" i="7"/>
  <c r="B9" i="7"/>
  <c r="B7" i="7"/>
  <c r="B6" i="7"/>
  <c r="B8" i="7" s="1"/>
  <c r="B16" i="6"/>
  <c r="B15" i="6"/>
  <c r="B17" i="6" s="1"/>
  <c r="C17" i="6"/>
  <c r="D17" i="6"/>
  <c r="E17" i="6"/>
  <c r="F17" i="6"/>
  <c r="G17" i="6"/>
  <c r="H17" i="6"/>
  <c r="C8" i="6"/>
  <c r="B8" i="6"/>
  <c r="B7" i="6"/>
  <c r="B6" i="6"/>
  <c r="D8" i="6"/>
  <c r="E8" i="6"/>
  <c r="F8" i="6"/>
  <c r="G8" i="6"/>
  <c r="H8" i="6"/>
  <c r="I8" i="6"/>
  <c r="B9" i="6"/>
  <c r="C26" i="5"/>
  <c r="D26" i="5"/>
  <c r="E26" i="5"/>
  <c r="F26" i="5"/>
  <c r="G26" i="5"/>
  <c r="H26" i="5"/>
  <c r="B25" i="5"/>
  <c r="B24" i="5"/>
  <c r="B26" i="5" s="1"/>
  <c r="C17" i="5"/>
  <c r="D17" i="5"/>
  <c r="E17" i="5"/>
  <c r="F17" i="5"/>
  <c r="G17" i="5"/>
  <c r="H17" i="5"/>
  <c r="I17" i="5"/>
  <c r="B16" i="5"/>
  <c r="B17" i="5"/>
  <c r="B7" i="5"/>
  <c r="B6" i="5"/>
  <c r="B8" i="5" s="1"/>
  <c r="H8" i="5"/>
  <c r="B9" i="5"/>
  <c r="I8" i="5"/>
  <c r="C8" i="5"/>
  <c r="D8" i="5"/>
  <c r="E8" i="5"/>
  <c r="F8" i="5"/>
  <c r="G8" i="5"/>
  <c r="J8" i="5"/>
</calcChain>
</file>

<file path=xl/sharedStrings.xml><?xml version="1.0" encoding="utf-8"?>
<sst xmlns="http://schemas.openxmlformats.org/spreadsheetml/2006/main" count="304" uniqueCount="164">
  <si>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</si>
  <si>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</si>
  <si>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</si>
  <si>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</si>
  <si>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</si>
  <si>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</si>
  <si>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</si>
  <si>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</si>
  <si>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</si>
  <si>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</si>
  <si>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</si>
  <si>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</si>
  <si>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</si>
  <si>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</si>
  <si>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</si>
  <si>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</si>
  <si>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</si>
  <si>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</si>
  <si>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</si>
  <si>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</si>
  <si>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</si>
  <si>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</si>
  <si>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</si>
  <si>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</si>
  <si>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</si>
  <si>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</si>
  <si>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</si>
  <si>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</si>
  <si>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</si>
  <si>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</si>
  <si>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33</t>
  </si>
  <si>
    <t>Person 34</t>
  </si>
  <si>
    <t>Person 35</t>
  </si>
  <si>
    <t>Person 36</t>
  </si>
  <si>
    <t>Person 37</t>
  </si>
  <si>
    <t>Person 38</t>
  </si>
  <si>
    <t>Person 39</t>
  </si>
  <si>
    <t>Person 40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</si>
  <si>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</si>
  <si>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</si>
  <si>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</si>
  <si>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</si>
  <si>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</si>
  <si>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</si>
  <si>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</si>
  <si>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51</t>
  </si>
  <si>
    <t>Person 52</t>
  </si>
  <si>
    <t>Person 53</t>
  </si>
  <si>
    <t>Person 54</t>
  </si>
  <si>
    <t>Person 55</t>
  </si>
  <si>
    <t>Person 56</t>
  </si>
  <si>
    <t>Person 57</t>
  </si>
  <si>
    <t>Person 58</t>
  </si>
  <si>
    <t>Person 59</t>
  </si>
  <si>
    <t>Person 60</t>
  </si>
  <si>
    <t>Person 61</t>
  </si>
  <si>
    <t>Person 62</t>
  </si>
  <si>
    <t>Person 63</t>
  </si>
  <si>
    <t>Person 64</t>
  </si>
  <si>
    <t>Person 65</t>
  </si>
  <si>
    <t>Person 66</t>
  </si>
  <si>
    <t>Person 67</t>
  </si>
  <si>
    <t>Person 68</t>
  </si>
  <si>
    <t>Person 69</t>
  </si>
  <si>
    <t>Person 70</t>
  </si>
  <si>
    <t>Person 71</t>
  </si>
  <si>
    <t>Person 72</t>
  </si>
  <si>
    <t>Person 75</t>
  </si>
  <si>
    <t>Person 76</t>
  </si>
  <si>
    <t>Person 77</t>
  </si>
  <si>
    <t>Person 78</t>
  </si>
  <si>
    <t>Person 79</t>
  </si>
  <si>
    <t>Person 80</t>
  </si>
  <si>
    <t>Person 81</t>
  </si>
  <si>
    <t>Person 82</t>
  </si>
  <si>
    <t>Person 83</t>
  </si>
  <si>
    <t>Person 84</t>
  </si>
  <si>
    <t>Person 85</t>
  </si>
  <si>
    <t>Person 86</t>
  </si>
  <si>
    <t>Person 87</t>
  </si>
  <si>
    <t>Person 88</t>
  </si>
  <si>
    <t>Person 89</t>
  </si>
  <si>
    <t>Person 90</t>
  </si>
  <si>
    <t>Person 91</t>
  </si>
  <si>
    <t>Person 92</t>
  </si>
  <si>
    <t>Person 93</t>
  </si>
  <si>
    <t>Person 94</t>
  </si>
  <si>
    <t>Person 97</t>
  </si>
  <si>
    <t>Person 98</t>
  </si>
  <si>
    <t>Person 41</t>
  </si>
  <si>
    <t>Person 118</t>
  </si>
  <si>
    <t>Person 119</t>
  </si>
  <si>
    <t>Person 120</t>
  </si>
  <si>
    <t>Person 121</t>
  </si>
  <si>
    <t>Person 122</t>
  </si>
  <si>
    <t>Person 123</t>
  </si>
  <si>
    <t>Person 124</t>
  </si>
  <si>
    <t>Person 125</t>
  </si>
  <si>
    <t>Person 126</t>
  </si>
  <si>
    <t>Person 127</t>
  </si>
  <si>
    <t>Person 128</t>
  </si>
  <si>
    <t>Person 129</t>
  </si>
  <si>
    <t>Person 130</t>
  </si>
  <si>
    <t>Pipette volume</t>
  </si>
  <si>
    <t>Name</t>
  </si>
  <si>
    <t>Measured Volume</t>
  </si>
  <si>
    <t>Person 131</t>
  </si>
  <si>
    <t>Person 132</t>
  </si>
  <si>
    <t>Person 133</t>
  </si>
  <si>
    <t>Person 134</t>
  </si>
  <si>
    <t>MEAN</t>
  </si>
  <si>
    <t>S</t>
  </si>
  <si>
    <t>G CALC</t>
  </si>
  <si>
    <t>N</t>
  </si>
  <si>
    <t>G TABLE</t>
  </si>
  <si>
    <t>G TEST</t>
  </si>
  <si>
    <t>#REMOVE 5.05 ML</t>
  </si>
  <si>
    <t>#REMOVE 2.9567</t>
  </si>
  <si>
    <t>#NO MORE REMOVAL</t>
  </si>
  <si>
    <t>#REMOVE 8</t>
  </si>
  <si>
    <t># ACCEPT ALL VALUES</t>
  </si>
  <si>
    <t>2.285-2.409</t>
  </si>
  <si>
    <t>2.285-2.410</t>
  </si>
  <si>
    <t>2.285-2.411</t>
  </si>
  <si>
    <t>2.285-2.412</t>
  </si>
  <si>
    <t>2.285-2.413</t>
  </si>
  <si>
    <t>2.285-2.414</t>
  </si>
  <si>
    <t>2.285-2.415</t>
  </si>
  <si>
    <t>2.285-2.416</t>
  </si>
  <si>
    <t>2.285-2.417</t>
  </si>
  <si>
    <t>2.285-2.418</t>
  </si>
  <si>
    <t>2.285-2.419</t>
  </si>
  <si>
    <t>2.285-2.420</t>
  </si>
  <si>
    <t>2.285-2.421</t>
  </si>
  <si>
    <t xml:space="preserve"># person 26 n 27 are in agreement with the data but we can see that the value is not even close to the real pipette volume (3ml), I'll just remove the data </t>
  </si>
  <si>
    <t># accept all values</t>
  </si>
  <si>
    <t># remove person 40</t>
  </si>
  <si>
    <t>2.409-2.557</t>
  </si>
  <si>
    <t>2.409-2.558</t>
  </si>
  <si>
    <t>2.409-2.559</t>
  </si>
  <si>
    <t>2.409-2.560</t>
  </si>
  <si>
    <t>2.409-2.561</t>
  </si>
  <si>
    <t>2.409-2.562</t>
  </si>
  <si>
    <t>2.409-2.563</t>
  </si>
  <si>
    <t>2.409-2.564</t>
  </si>
  <si>
    <t>2.409-2.565</t>
  </si>
  <si>
    <t>2.409-2.566</t>
  </si>
  <si>
    <t>2.409-2.567</t>
  </si>
  <si>
    <t>2.409-2.568</t>
  </si>
  <si>
    <t>2.409-2.569</t>
  </si>
  <si>
    <t>2.409-2.570</t>
  </si>
  <si>
    <t>2.409-2.571</t>
  </si>
  <si>
    <t>2.409-2.572</t>
  </si>
  <si>
    <t># remove person 52</t>
  </si>
  <si>
    <t># remove person 65</t>
  </si>
  <si>
    <t># remove person 134</t>
  </si>
  <si>
    <t># REMOVE 82 N 130</t>
  </si>
  <si>
    <t># REMOVE PERSON 92 N 90</t>
  </si>
  <si>
    <t>Pipette volume (mL)</t>
  </si>
  <si>
    <t>Mean volume (mL)</t>
  </si>
  <si>
    <t>Standard deviation (mL)</t>
  </si>
  <si>
    <t>Number of data</t>
  </si>
  <si>
    <t>Number of outliers removed</t>
  </si>
  <si>
    <t>Outliers removed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</si>
</sst>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56DF-2DA8-D146-ACAB-817849240DA5}">
  <dimension ref="A1:I10"/>
  <sheetViews>
    <sheetView tabSelected="1" zoomScale="150" workbookViewId="0">
      <selection activeCell="D7" sqref="D7"/>
    </sheetView>
  </sheetViews>
  <sheetFormatPr baseColWidth="10" defaultRowHeight="15" x14ac:dyDescent="0.2"/>
  <cols>
    <col min="1" max="1" width="23.5" customWidth="1"/>
    <col min="2" max="3" width="10.83203125" style="23"/>
    <col min="4" max="9" width="10.83203125" style="24"/>
  </cols>
  <sheetData>
    <row r="1" spans="1:9" x14ac:dyDescent="0.2">
      <c r="A1" s="2" t="s">
        <v>158</v>
      </c>
      <c r="B1" s="6">
        <v>1</v>
      </c>
      <c r="C1" s="6">
        <v>2</v>
      </c>
      <c r="D1" s="7">
        <v>3</v>
      </c>
      <c r="E1" s="7">
        <v>4</v>
      </c>
      <c r="F1" s="7">
        <v>5</v>
      </c>
      <c r="G1" s="7">
        <v>6</v>
      </c>
      <c r="H1" s="7">
        <v>8</v>
      </c>
      <c r="I1" s="7">
        <v>10</v>
      </c>
    </row>
    <row r="2" spans="1:9" x14ac:dyDescent="0.2">
      <c r="A2" s="2" t="s">
        <v>159</v>
      </c>
      <c r="B2" s="6">
        <v>1.2594885204285713</v>
      </c>
      <c r="C2" s="6">
        <v>1.9878438571428572</v>
      </c>
      <c r="D2" s="7">
        <v>2.968743215090909</v>
      </c>
      <c r="E2" s="7">
        <v>3.9883687500000002</v>
      </c>
      <c r="F2" s="7">
        <v>4.9450387439199996</v>
      </c>
      <c r="G2" s="7">
        <v>5.9513716666666658</v>
      </c>
      <c r="H2" s="7">
        <v>7.9356600000000004</v>
      </c>
      <c r="I2" s="7">
        <v>9.9322684186551715</v>
      </c>
    </row>
    <row r="3" spans="1:9" x14ac:dyDescent="0.2">
      <c r="A3" s="2" t="s">
        <v>160</v>
      </c>
      <c r="B3" s="6">
        <v>0.20934753091875211</v>
      </c>
      <c r="C3" s="6">
        <v>1.7402857643009636E-2</v>
      </c>
      <c r="D3" s="7">
        <v>5.4153925073073879E-2</v>
      </c>
      <c r="E3" s="7">
        <v>2.4849790707655521E-2</v>
      </c>
      <c r="F3" s="7">
        <v>5.4553815116009652E-2</v>
      </c>
      <c r="G3" s="7">
        <v>4.1584754600111622E-2</v>
      </c>
      <c r="H3" s="7">
        <v>2.112008522710053E-2</v>
      </c>
      <c r="I3" s="7">
        <v>6.5375195273467968E-2</v>
      </c>
    </row>
    <row r="4" spans="1:9" x14ac:dyDescent="0.2">
      <c r="A4" s="2" t="s">
        <v>161</v>
      </c>
      <c r="B4" s="6">
        <v>7</v>
      </c>
      <c r="C4" s="6">
        <v>7</v>
      </c>
      <c r="D4" s="7">
        <v>11</v>
      </c>
      <c r="E4" s="7">
        <v>8</v>
      </c>
      <c r="F4" s="7">
        <v>15</v>
      </c>
      <c r="G4" s="7">
        <v>12</v>
      </c>
      <c r="H4" s="7">
        <v>5</v>
      </c>
      <c r="I4" s="7">
        <v>29</v>
      </c>
    </row>
    <row r="5" spans="1:9" x14ac:dyDescent="0.2">
      <c r="A5" s="2" t="s">
        <v>162</v>
      </c>
      <c r="B5" s="6">
        <v>2</v>
      </c>
      <c r="C5" s="6">
        <v>1</v>
      </c>
      <c r="D5" s="7">
        <v>2</v>
      </c>
      <c r="E5" s="7">
        <v>1</v>
      </c>
      <c r="F5" s="7">
        <v>1</v>
      </c>
      <c r="G5" s="7">
        <v>1</v>
      </c>
      <c r="H5" s="7">
        <v>0</v>
      </c>
      <c r="I5" s="7">
        <v>5</v>
      </c>
    </row>
    <row r="6" spans="1:9" x14ac:dyDescent="0.2">
      <c r="A6" s="3" t="s">
        <v>163</v>
      </c>
      <c r="B6" s="8">
        <v>2.9567000000000001</v>
      </c>
      <c r="C6" s="9">
        <v>8</v>
      </c>
      <c r="D6" s="10">
        <v>1</v>
      </c>
      <c r="E6" s="11">
        <v>4.1999000000000004</v>
      </c>
      <c r="F6" s="11">
        <v>6</v>
      </c>
      <c r="G6" s="11">
        <v>7.38</v>
      </c>
      <c r="H6" s="12"/>
      <c r="I6" s="13">
        <v>4.0122</v>
      </c>
    </row>
    <row r="7" spans="1:9" x14ac:dyDescent="0.2">
      <c r="A7" s="4"/>
      <c r="B7" s="14">
        <v>5.05</v>
      </c>
      <c r="C7" s="15"/>
      <c r="D7" s="16">
        <v>1</v>
      </c>
      <c r="E7" s="16"/>
      <c r="F7" s="16"/>
      <c r="G7" s="25"/>
      <c r="H7" s="17"/>
      <c r="I7" s="18">
        <v>6</v>
      </c>
    </row>
    <row r="8" spans="1:9" x14ac:dyDescent="0.2">
      <c r="A8" s="4"/>
      <c r="B8" s="15"/>
      <c r="C8" s="15"/>
      <c r="D8" s="16"/>
      <c r="E8" s="16"/>
      <c r="F8" s="16"/>
      <c r="G8" s="25"/>
      <c r="H8" s="17"/>
      <c r="I8" s="18">
        <v>8</v>
      </c>
    </row>
    <row r="9" spans="1:9" x14ac:dyDescent="0.2">
      <c r="A9" s="4"/>
      <c r="B9" s="15"/>
      <c r="C9" s="15"/>
      <c r="D9" s="16"/>
      <c r="E9" s="16"/>
      <c r="F9" s="16"/>
      <c r="G9" s="25"/>
      <c r="H9" s="17"/>
      <c r="I9" s="18">
        <v>8.5920000000000005</v>
      </c>
    </row>
    <row r="10" spans="1:9" x14ac:dyDescent="0.2">
      <c r="A10" s="5"/>
      <c r="B10" s="19"/>
      <c r="C10" s="19"/>
      <c r="D10" s="20"/>
      <c r="E10" s="20"/>
      <c r="F10" s="20"/>
      <c r="G10" s="26"/>
      <c r="H10" s="21"/>
      <c r="I10" s="22">
        <v>30.09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zoomScaleNormal="85" workbookViewId="0">
      <selection activeCell="J3" sqref="I3:J3"/>
    </sheetView>
  </sheetViews>
  <sheetFormatPr baseColWidth="10" defaultColWidth="8.83203125" defaultRowHeight="15" x14ac:dyDescent="0.2"/>
  <cols>
    <col min="1" max="1" width="17.5" customWidth="1"/>
    <col min="2" max="6" width="15.83203125" customWidth="1"/>
    <col min="7" max="9" width="16.5" customWidth="1"/>
    <col min="10" max="10" width="18" customWidth="1"/>
  </cols>
  <sheetData>
    <row r="1" spans="1:10" x14ac:dyDescent="0.2">
      <c r="A1" t="s">
        <v>103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 s="1">
        <v>1</v>
      </c>
      <c r="J1" s="1">
        <v>1</v>
      </c>
    </row>
    <row r="2" spans="1:10" x14ac:dyDescent="0.2">
      <c r="A2" t="s">
        <v>104</v>
      </c>
      <c r="B2" t="s">
        <v>2</v>
      </c>
      <c r="C2" t="s">
        <v>1</v>
      </c>
      <c r="D2" t="s">
        <v>4</v>
      </c>
      <c r="E2" t="s">
        <v>6</v>
      </c>
      <c r="F2" t="s">
        <v>0</v>
      </c>
      <c r="G2" t="s">
        <v>5</v>
      </c>
      <c r="H2" t="s">
        <v>8</v>
      </c>
      <c r="I2" s="1" t="s">
        <v>3</v>
      </c>
      <c r="J2" s="1" t="s">
        <v>7</v>
      </c>
    </row>
    <row r="3" spans="1:10" x14ac:dyDescent="0.2">
      <c r="A3" t="s">
        <v>105</v>
      </c>
      <c r="B3">
        <v>0.9486</v>
      </c>
      <c r="C3">
        <v>0.99039999999999995</v>
      </c>
      <c r="D3">
        <v>1.2872060000000001</v>
      </c>
      <c r="E3">
        <v>1.298013643</v>
      </c>
      <c r="F3">
        <v>1.4021999999999999</v>
      </c>
      <c r="G3">
        <v>1.41</v>
      </c>
      <c r="H3">
        <v>1.48</v>
      </c>
      <c r="I3" s="1">
        <v>2.9567000000000001</v>
      </c>
      <c r="J3" s="1">
        <v>5.05</v>
      </c>
    </row>
    <row r="5" spans="1:10" x14ac:dyDescent="0.2">
      <c r="A5" t="s">
        <v>115</v>
      </c>
    </row>
    <row r="6" spans="1:10" x14ac:dyDescent="0.2">
      <c r="A6" t="s">
        <v>110</v>
      </c>
      <c r="B6">
        <f>AVERAGE(B3:J3)</f>
        <v>1.8692355158888887</v>
      </c>
      <c r="C6">
        <v>1.8692355158888887</v>
      </c>
      <c r="D6">
        <v>1.8692355158888887</v>
      </c>
      <c r="E6">
        <v>1.8692355158888887</v>
      </c>
      <c r="F6">
        <v>1.8692355158888887</v>
      </c>
      <c r="G6">
        <v>1.8692355158888887</v>
      </c>
      <c r="H6">
        <v>1.8692355158888887</v>
      </c>
      <c r="I6">
        <v>1.8692355158888887</v>
      </c>
      <c r="J6">
        <v>1.8692355158888887</v>
      </c>
    </row>
    <row r="7" spans="1:10" x14ac:dyDescent="0.2">
      <c r="A7" t="s">
        <v>111</v>
      </c>
      <c r="B7">
        <f>STDEV(B3:J3)</f>
        <v>1.330664299753441</v>
      </c>
      <c r="C7">
        <v>1.330664299753441</v>
      </c>
      <c r="D7">
        <v>1.330664299753441</v>
      </c>
      <c r="E7">
        <v>1.330664299753441</v>
      </c>
      <c r="F7">
        <v>1.330664299753441</v>
      </c>
      <c r="G7">
        <v>1.330664299753441</v>
      </c>
      <c r="H7">
        <v>1.330664299753441</v>
      </c>
      <c r="I7">
        <v>1.330664299753441</v>
      </c>
      <c r="J7">
        <v>1.330664299753441</v>
      </c>
    </row>
    <row r="8" spans="1:10" x14ac:dyDescent="0.2">
      <c r="A8" t="s">
        <v>112</v>
      </c>
      <c r="B8">
        <f>ABS(B3-B6)/B7</f>
        <v>0.69186158827547517</v>
      </c>
      <c r="C8">
        <f>ABS(C3-C6)/C7</f>
        <v>0.66044870674874823</v>
      </c>
      <c r="D8">
        <f t="shared" ref="D8:J8" si="0">ABS(D3-D6)/D7</f>
        <v>0.43739770879607498</v>
      </c>
      <c r="E8">
        <f t="shared" si="0"/>
        <v>0.42927571814674104</v>
      </c>
      <c r="F8">
        <f t="shared" si="0"/>
        <v>0.3509792184064951</v>
      </c>
      <c r="G8">
        <f t="shared" si="0"/>
        <v>0.34511748453308666</v>
      </c>
      <c r="H8">
        <f>ABS(H3-H6)/H7</f>
        <v>0.29251218054096007</v>
      </c>
      <c r="I8">
        <f t="shared" si="0"/>
        <v>0.81723428239008733</v>
      </c>
      <c r="J8">
        <f t="shared" si="0"/>
        <v>2.390358323057495</v>
      </c>
    </row>
    <row r="9" spans="1:10" x14ac:dyDescent="0.2">
      <c r="A9" t="s">
        <v>113</v>
      </c>
      <c r="B9">
        <f>COUNT(B3:J3)</f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</row>
    <row r="10" spans="1:10" x14ac:dyDescent="0.2">
      <c r="A10" t="s">
        <v>114</v>
      </c>
      <c r="B10">
        <v>2.11</v>
      </c>
      <c r="C10">
        <v>2.11</v>
      </c>
      <c r="D10">
        <v>2.11</v>
      </c>
      <c r="E10">
        <v>2.11</v>
      </c>
      <c r="F10">
        <v>2.11</v>
      </c>
      <c r="G10">
        <v>2.11</v>
      </c>
      <c r="H10">
        <v>2.11</v>
      </c>
      <c r="I10">
        <v>2.11</v>
      </c>
      <c r="J10">
        <v>2.11</v>
      </c>
    </row>
    <row r="12" spans="1:10" x14ac:dyDescent="0.2">
      <c r="A12" t="s">
        <v>116</v>
      </c>
    </row>
    <row r="14" spans="1:10" x14ac:dyDescent="0.2">
      <c r="A14" t="s">
        <v>115</v>
      </c>
    </row>
    <row r="15" spans="1:10" x14ac:dyDescent="0.2">
      <c r="A15" t="s">
        <v>110</v>
      </c>
      <c r="B15">
        <f>AVERAGE(B3:I3)</f>
        <v>1.4716399553749999</v>
      </c>
      <c r="C15">
        <v>1.4716399553749999</v>
      </c>
      <c r="D15">
        <v>1.4716399553749999</v>
      </c>
      <c r="E15">
        <v>1.4716399553749999</v>
      </c>
      <c r="F15">
        <v>1.4716399553749999</v>
      </c>
      <c r="G15">
        <v>1.4716399553749999</v>
      </c>
      <c r="H15">
        <v>1.4716399553749999</v>
      </c>
      <c r="I15">
        <v>1.4716399553749999</v>
      </c>
    </row>
    <row r="16" spans="1:10" x14ac:dyDescent="0.2">
      <c r="A16" t="s">
        <v>111</v>
      </c>
      <c r="B16">
        <f>STDEV(B3:I3)</f>
        <v>0.63058015099487974</v>
      </c>
      <c r="C16">
        <v>0.63058015099487974</v>
      </c>
      <c r="D16">
        <v>0.63058015099487974</v>
      </c>
      <c r="E16">
        <v>0.63058015099487974</v>
      </c>
      <c r="F16">
        <v>0.63058015099487974</v>
      </c>
      <c r="G16">
        <v>0.63058015099487974</v>
      </c>
      <c r="H16">
        <v>0.63058015099487974</v>
      </c>
      <c r="I16">
        <v>0.63058015099487974</v>
      </c>
    </row>
    <row r="17" spans="1:9" x14ac:dyDescent="0.2">
      <c r="A17" t="s">
        <v>112</v>
      </c>
      <c r="B17">
        <f>ABS(B3-B15)/B16</f>
        <v>0.82945832429039934</v>
      </c>
      <c r="C17">
        <f t="shared" ref="C17:I17" si="1">ABS(C3-C15)/C16</f>
        <v>0.76317016102669488</v>
      </c>
      <c r="D17">
        <f t="shared" si="1"/>
        <v>0.29248296998250656</v>
      </c>
      <c r="E17">
        <f t="shared" si="1"/>
        <v>0.27534376415284556</v>
      </c>
      <c r="F17">
        <f t="shared" si="1"/>
        <v>0.11012074399335775</v>
      </c>
      <c r="G17">
        <f t="shared" si="1"/>
        <v>9.7751182427403285E-2</v>
      </c>
      <c r="H17">
        <f t="shared" si="1"/>
        <v>1.3257703420905721E-2</v>
      </c>
      <c r="I17">
        <f t="shared" si="1"/>
        <v>2.3550694424523027</v>
      </c>
    </row>
    <row r="18" spans="1:9" x14ac:dyDescent="0.2">
      <c r="A18" t="s">
        <v>113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</row>
    <row r="19" spans="1:9" x14ac:dyDescent="0.2">
      <c r="A19" t="s">
        <v>114</v>
      </c>
      <c r="B19">
        <v>2.032</v>
      </c>
      <c r="C19">
        <v>2.032</v>
      </c>
      <c r="D19">
        <v>2.032</v>
      </c>
      <c r="E19">
        <v>2.032</v>
      </c>
      <c r="F19">
        <v>2.032</v>
      </c>
      <c r="G19">
        <v>2.032</v>
      </c>
      <c r="H19">
        <v>2.032</v>
      </c>
      <c r="I19">
        <v>2.032</v>
      </c>
    </row>
    <row r="21" spans="1:9" x14ac:dyDescent="0.2">
      <c r="A21" t="s">
        <v>117</v>
      </c>
    </row>
    <row r="23" spans="1:9" x14ac:dyDescent="0.2">
      <c r="A23" t="s">
        <v>115</v>
      </c>
    </row>
    <row r="24" spans="1:9" x14ac:dyDescent="0.2">
      <c r="A24" t="s">
        <v>110</v>
      </c>
      <c r="B24">
        <f>AVERAGE(B3:H3)</f>
        <v>1.2594885204285713</v>
      </c>
      <c r="C24">
        <v>1.2594885204285713</v>
      </c>
      <c r="D24">
        <v>1.2594885204285713</v>
      </c>
      <c r="E24">
        <v>1.2594885204285713</v>
      </c>
      <c r="F24">
        <v>1.2594885204285713</v>
      </c>
      <c r="G24">
        <v>1.2594885204285713</v>
      </c>
      <c r="H24">
        <v>1.2594885204285713</v>
      </c>
    </row>
    <row r="25" spans="1:9" x14ac:dyDescent="0.2">
      <c r="A25" t="s">
        <v>111</v>
      </c>
      <c r="B25">
        <f>STDEV(B3:H3)</f>
        <v>0.20934753091875211</v>
      </c>
      <c r="C25">
        <v>0.20934753091875211</v>
      </c>
      <c r="D25">
        <v>0.20934753091875211</v>
      </c>
      <c r="E25">
        <v>0.20934753091875211</v>
      </c>
      <c r="F25">
        <v>0.20934753091875211</v>
      </c>
      <c r="G25">
        <v>0.20934753091875211</v>
      </c>
      <c r="H25">
        <v>0.20934753091875211</v>
      </c>
    </row>
    <row r="26" spans="1:9" x14ac:dyDescent="0.2">
      <c r="A26" t="s">
        <v>112</v>
      </c>
      <c r="B26">
        <f>ABS(B3-B24)/B25</f>
        <v>1.485035524728626</v>
      </c>
      <c r="C26">
        <f t="shared" ref="C26:H26" si="2">ABS(C3-C24)/C25</f>
        <v>1.2853675381201641</v>
      </c>
      <c r="D26">
        <f t="shared" si="2"/>
        <v>0.13239936219828621</v>
      </c>
      <c r="E26">
        <f t="shared" si="2"/>
        <v>0.18402472865266478</v>
      </c>
      <c r="F26">
        <f t="shared" si="2"/>
        <v>0.68169650219956501</v>
      </c>
      <c r="G26">
        <f t="shared" si="2"/>
        <v>0.71895512171023512</v>
      </c>
      <c r="H26">
        <f t="shared" si="2"/>
        <v>1.0533273480880427</v>
      </c>
    </row>
    <row r="27" spans="1:9" x14ac:dyDescent="0.2">
      <c r="A27" t="s">
        <v>113</v>
      </c>
      <c r="B27">
        <v>7</v>
      </c>
      <c r="C27">
        <v>7</v>
      </c>
      <c r="D27">
        <v>7</v>
      </c>
      <c r="E27">
        <v>7</v>
      </c>
      <c r="F27">
        <v>7</v>
      </c>
      <c r="G27">
        <v>7</v>
      </c>
      <c r="H27">
        <v>7</v>
      </c>
    </row>
    <row r="28" spans="1:9" x14ac:dyDescent="0.2">
      <c r="A28" t="s">
        <v>114</v>
      </c>
      <c r="B28">
        <v>1.9379999999999999</v>
      </c>
      <c r="C28">
        <v>1.9379999999999999</v>
      </c>
      <c r="D28">
        <v>1.9379999999999999</v>
      </c>
      <c r="E28">
        <v>1.9379999999999999</v>
      </c>
      <c r="F28">
        <v>1.9379999999999999</v>
      </c>
      <c r="G28">
        <v>1.9379999999999999</v>
      </c>
      <c r="H28">
        <v>1.9379999999999999</v>
      </c>
    </row>
    <row r="30" spans="1:9" x14ac:dyDescent="0.2">
      <c r="A30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50" workbookViewId="0">
      <selection activeCell="B18" activeCellId="1" sqref="B15:B16 B18"/>
    </sheetView>
  </sheetViews>
  <sheetFormatPr baseColWidth="10" defaultColWidth="8.83203125" defaultRowHeight="15" x14ac:dyDescent="0.2"/>
  <cols>
    <col min="1" max="1" width="25.6640625" customWidth="1"/>
    <col min="2" max="2" width="15.33203125" customWidth="1"/>
    <col min="3" max="3" width="20.5" customWidth="1"/>
    <col min="8" max="8" width="18.6640625" customWidth="1"/>
  </cols>
  <sheetData>
    <row r="1" spans="1:9" x14ac:dyDescent="0.2">
      <c r="A1" t="s">
        <v>103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 s="1">
        <v>2</v>
      </c>
    </row>
    <row r="2" spans="1:9" x14ac:dyDescent="0.2">
      <c r="A2" t="s">
        <v>104</v>
      </c>
      <c r="B2" t="s">
        <v>15</v>
      </c>
      <c r="C2" t="s">
        <v>13</v>
      </c>
      <c r="D2" t="s">
        <v>11</v>
      </c>
      <c r="E2" t="s">
        <v>12</v>
      </c>
      <c r="F2" t="s">
        <v>16</v>
      </c>
      <c r="G2" t="s">
        <v>14</v>
      </c>
      <c r="H2" t="s">
        <v>10</v>
      </c>
      <c r="I2" s="1" t="s">
        <v>9</v>
      </c>
    </row>
    <row r="3" spans="1:9" x14ac:dyDescent="0.2">
      <c r="A3" t="s">
        <v>105</v>
      </c>
      <c r="B3">
        <v>1.9630000000000001</v>
      </c>
      <c r="C3">
        <v>1.9670399999999999</v>
      </c>
      <c r="D3">
        <v>1.9825170000000001</v>
      </c>
      <c r="E3">
        <v>1.9961</v>
      </c>
      <c r="F3">
        <v>1.9961</v>
      </c>
      <c r="G3">
        <v>2.0030000000000001</v>
      </c>
      <c r="H3">
        <v>2.0071500000000002</v>
      </c>
      <c r="I3" s="1">
        <v>8</v>
      </c>
    </row>
    <row r="5" spans="1:9" x14ac:dyDescent="0.2">
      <c r="A5" t="s">
        <v>115</v>
      </c>
    </row>
    <row r="6" spans="1:9" x14ac:dyDescent="0.2">
      <c r="A6" t="s">
        <v>110</v>
      </c>
      <c r="B6">
        <f>AVERAGE(B3:I3)</f>
        <v>2.7393633749999999</v>
      </c>
      <c r="C6">
        <v>2.7393633749999999</v>
      </c>
      <c r="D6">
        <v>2.7393633749999999</v>
      </c>
      <c r="E6">
        <v>2.7393633749999999</v>
      </c>
      <c r="F6">
        <v>2.7393633749999999</v>
      </c>
      <c r="G6">
        <v>2.7393633749999999</v>
      </c>
      <c r="H6">
        <v>2.7393633749999999</v>
      </c>
      <c r="I6">
        <v>2.7393633749999999</v>
      </c>
    </row>
    <row r="7" spans="1:9" x14ac:dyDescent="0.2">
      <c r="A7" t="s">
        <v>111</v>
      </c>
      <c r="B7">
        <f>STDEV(B3:I3)</f>
        <v>2.1256792513405443</v>
      </c>
      <c r="C7">
        <v>2.1256792513405443</v>
      </c>
      <c r="D7">
        <v>2.1256792513405443</v>
      </c>
      <c r="E7">
        <v>2.1256792513405443</v>
      </c>
      <c r="F7">
        <v>2.1256792513405443</v>
      </c>
      <c r="G7">
        <v>2.1256792513405443</v>
      </c>
      <c r="H7">
        <v>2.1256792513405443</v>
      </c>
      <c r="I7">
        <v>2.1256792513405443</v>
      </c>
    </row>
    <row r="8" spans="1:9" x14ac:dyDescent="0.2">
      <c r="A8" t="s">
        <v>112</v>
      </c>
      <c r="B8">
        <f>ABS(B3-B6)/B7</f>
        <v>0.3652307254306556</v>
      </c>
      <c r="C8">
        <f>ABS(C3-C6)/C7</f>
        <v>0.36333015647254396</v>
      </c>
      <c r="D8">
        <f t="shared" ref="D8:I8" si="0">ABS(D3-D6)/D7</f>
        <v>0.35604918969910448</v>
      </c>
      <c r="E8">
        <f t="shared" si="0"/>
        <v>0.34965923223424528</v>
      </c>
      <c r="F8">
        <f t="shared" si="0"/>
        <v>0.34965923223424528</v>
      </c>
      <c r="G8">
        <f t="shared" si="0"/>
        <v>0.34641321099390587</v>
      </c>
      <c r="H8">
        <f t="shared" si="0"/>
        <v>0.34446089387109302</v>
      </c>
      <c r="I8">
        <f t="shared" si="0"/>
        <v>2.4748026409357937</v>
      </c>
    </row>
    <row r="9" spans="1:9" x14ac:dyDescent="0.2">
      <c r="A9" t="s">
        <v>113</v>
      </c>
      <c r="B9">
        <f>COUNT(B3:I3)</f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</row>
    <row r="10" spans="1:9" x14ac:dyDescent="0.2">
      <c r="A10" t="s">
        <v>114</v>
      </c>
      <c r="B10">
        <v>2.032</v>
      </c>
      <c r="C10">
        <v>2.032</v>
      </c>
      <c r="D10">
        <v>2.032</v>
      </c>
      <c r="E10">
        <v>2.032</v>
      </c>
      <c r="F10">
        <v>2.032</v>
      </c>
      <c r="G10">
        <v>2.032</v>
      </c>
      <c r="H10">
        <v>2.032</v>
      </c>
      <c r="I10">
        <v>2.032</v>
      </c>
    </row>
    <row r="12" spans="1:9" x14ac:dyDescent="0.2">
      <c r="A12" t="s">
        <v>119</v>
      </c>
    </row>
    <row r="14" spans="1:9" x14ac:dyDescent="0.2">
      <c r="A14" t="s">
        <v>115</v>
      </c>
    </row>
    <row r="15" spans="1:9" x14ac:dyDescent="0.2">
      <c r="A15" t="s">
        <v>110</v>
      </c>
      <c r="B15">
        <f>AVERAGE(B3:H3)</f>
        <v>1.9878438571428572</v>
      </c>
      <c r="C15">
        <v>1.9878438571428572</v>
      </c>
      <c r="D15">
        <v>1.9878438571428572</v>
      </c>
      <c r="E15">
        <v>1.9878438571428572</v>
      </c>
      <c r="F15">
        <v>1.9878438571428572</v>
      </c>
      <c r="G15">
        <v>1.9878438571428572</v>
      </c>
      <c r="H15">
        <v>1.9878438571428572</v>
      </c>
    </row>
    <row r="16" spans="1:9" x14ac:dyDescent="0.2">
      <c r="A16" t="s">
        <v>111</v>
      </c>
      <c r="B16">
        <f>STDEV(B3:H3)</f>
        <v>1.7402857643009636E-2</v>
      </c>
      <c r="C16">
        <v>1.7402857643009636E-2</v>
      </c>
      <c r="D16">
        <v>1.7402857643009636E-2</v>
      </c>
      <c r="E16">
        <v>1.7402857643009636E-2</v>
      </c>
      <c r="F16">
        <v>1.7402857643009636E-2</v>
      </c>
      <c r="G16">
        <v>1.7402857643009636E-2</v>
      </c>
      <c r="H16">
        <v>1.7402857643009636E-2</v>
      </c>
    </row>
    <row r="17" spans="1:8" x14ac:dyDescent="0.2">
      <c r="A17" t="s">
        <v>112</v>
      </c>
      <c r="B17">
        <f t="shared" ref="B17:H17" si="1">ABS(B3-B15)/B16</f>
        <v>1.4275734280246981</v>
      </c>
      <c r="C17">
        <f t="shared" si="1"/>
        <v>1.1954276458276802</v>
      </c>
      <c r="D17">
        <f t="shared" si="1"/>
        <v>0.30609094506940154</v>
      </c>
      <c r="E17">
        <f t="shared" si="1"/>
        <v>0.47441305482718482</v>
      </c>
      <c r="F17">
        <f t="shared" si="1"/>
        <v>0.47441305482718482</v>
      </c>
      <c r="G17">
        <f t="shared" si="1"/>
        <v>0.87089966303498767</v>
      </c>
      <c r="H17">
        <f t="shared" si="1"/>
        <v>1.1093662462324354</v>
      </c>
    </row>
    <row r="18" spans="1:8" x14ac:dyDescent="0.2">
      <c r="A18" t="s">
        <v>113</v>
      </c>
      <c r="B18">
        <v>7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</row>
    <row r="19" spans="1:8" x14ac:dyDescent="0.2">
      <c r="A19" t="s">
        <v>114</v>
      </c>
      <c r="B19">
        <v>1.9379999999999999</v>
      </c>
      <c r="C19">
        <v>1.9379999999999999</v>
      </c>
      <c r="D19">
        <v>1.9379999999999999</v>
      </c>
      <c r="E19">
        <v>1.9379999999999999</v>
      </c>
      <c r="F19">
        <v>1.9379999999999999</v>
      </c>
      <c r="G19">
        <v>1.9379999999999999</v>
      </c>
      <c r="H19">
        <v>1.9379999999999999</v>
      </c>
    </row>
    <row r="21" spans="1:8" x14ac:dyDescent="0.2">
      <c r="A21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zoomScale="145" zoomScaleNormal="145" workbookViewId="0">
      <selection activeCell="B18" activeCellId="1" sqref="B15:B16 B18"/>
    </sheetView>
  </sheetViews>
  <sheetFormatPr baseColWidth="10" defaultColWidth="8.83203125" defaultRowHeight="15" x14ac:dyDescent="0.2"/>
  <cols>
    <col min="1" max="1" width="17.5" customWidth="1"/>
    <col min="2" max="2" width="12.33203125" customWidth="1"/>
    <col min="3" max="3" width="13.33203125" customWidth="1"/>
  </cols>
  <sheetData>
    <row r="1" spans="1:14" x14ac:dyDescent="0.2">
      <c r="A1" t="s">
        <v>103</v>
      </c>
      <c r="B1" s="1">
        <v>3</v>
      </c>
      <c r="C1" s="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</row>
    <row r="2" spans="1:14" x14ac:dyDescent="0.2">
      <c r="A2" t="s">
        <v>104</v>
      </c>
      <c r="B2" s="1" t="s">
        <v>24</v>
      </c>
      <c r="C2" s="1" t="s">
        <v>25</v>
      </c>
      <c r="D2" t="s">
        <v>22</v>
      </c>
      <c r="E2" t="s">
        <v>23</v>
      </c>
      <c r="F2" t="s">
        <v>28</v>
      </c>
      <c r="G2" t="s">
        <v>20</v>
      </c>
      <c r="H2" t="s">
        <v>17</v>
      </c>
      <c r="I2" t="s">
        <v>19</v>
      </c>
      <c r="J2" t="s">
        <v>21</v>
      </c>
      <c r="K2" t="s">
        <v>26</v>
      </c>
      <c r="L2" t="s">
        <v>29</v>
      </c>
      <c r="M2" t="s">
        <v>27</v>
      </c>
      <c r="N2" t="s">
        <v>18</v>
      </c>
    </row>
    <row r="3" spans="1:14" x14ac:dyDescent="0.2">
      <c r="A3" t="s">
        <v>105</v>
      </c>
      <c r="B3" s="1">
        <v>1</v>
      </c>
      <c r="C3" s="1">
        <v>1</v>
      </c>
      <c r="D3">
        <v>2.8257113660000002</v>
      </c>
      <c r="E3">
        <v>2.9451670000000001</v>
      </c>
      <c r="F3">
        <v>2.9679000000000002</v>
      </c>
      <c r="G3">
        <v>2.9689000000000001</v>
      </c>
      <c r="H3">
        <v>2.97</v>
      </c>
      <c r="I3">
        <v>2.9702999999999999</v>
      </c>
      <c r="J3">
        <v>2.972</v>
      </c>
      <c r="K3">
        <v>2.99</v>
      </c>
      <c r="L3">
        <v>3</v>
      </c>
      <c r="M3">
        <v>3.0011969999999999</v>
      </c>
      <c r="N3">
        <v>3.0449999999999999</v>
      </c>
    </row>
    <row r="5" spans="1:14" x14ac:dyDescent="0.2">
      <c r="A5" t="s">
        <v>115</v>
      </c>
    </row>
    <row r="6" spans="1:14" x14ac:dyDescent="0.2">
      <c r="A6" t="s">
        <v>110</v>
      </c>
      <c r="B6">
        <f>AVERAGE(B3:N3)</f>
        <v>2.6658596435384614</v>
      </c>
      <c r="C6">
        <v>2.6658596435384614</v>
      </c>
      <c r="D6">
        <v>2.6658596435384614</v>
      </c>
      <c r="E6">
        <v>2.6658596435384614</v>
      </c>
      <c r="F6">
        <v>2.6658596435384614</v>
      </c>
      <c r="G6">
        <v>2.6658596435384614</v>
      </c>
      <c r="H6">
        <v>2.6658596435384614</v>
      </c>
      <c r="I6">
        <v>2.6658596435384614</v>
      </c>
      <c r="J6">
        <v>2.6658596435384614</v>
      </c>
      <c r="K6">
        <v>2.6658596435384614</v>
      </c>
      <c r="L6">
        <v>2.6658596435384614</v>
      </c>
      <c r="M6">
        <v>2.6658596435384614</v>
      </c>
      <c r="N6">
        <v>2.6658596435384614</v>
      </c>
    </row>
    <row r="7" spans="1:14" x14ac:dyDescent="0.2">
      <c r="A7" t="s">
        <v>111</v>
      </c>
      <c r="B7">
        <f>STDEV(B3:N3)</f>
        <v>0.74098055625796844</v>
      </c>
      <c r="C7">
        <v>0.74098055625796844</v>
      </c>
      <c r="D7">
        <v>0.74098055625796844</v>
      </c>
      <c r="E7">
        <v>0.74098055625796844</v>
      </c>
      <c r="F7">
        <v>0.74098055625796844</v>
      </c>
      <c r="G7">
        <v>0.74098055625796844</v>
      </c>
      <c r="H7">
        <v>0.74098055625796844</v>
      </c>
      <c r="I7">
        <v>0.74098055625796844</v>
      </c>
      <c r="J7">
        <v>0.74098055625796844</v>
      </c>
      <c r="K7">
        <v>0.74098055625796844</v>
      </c>
      <c r="L7">
        <v>0.74098055625796844</v>
      </c>
      <c r="M7">
        <v>0.74098055625796844</v>
      </c>
      <c r="N7">
        <v>0.74098055625796844</v>
      </c>
    </row>
    <row r="8" spans="1:14" x14ac:dyDescent="0.2">
      <c r="A8" t="s">
        <v>112</v>
      </c>
      <c r="B8">
        <f>ABS(B3-B6)/B7</f>
        <v>2.248182667506462</v>
      </c>
      <c r="C8">
        <f>ABS(C3-C6)/C7</f>
        <v>2.248182667506462</v>
      </c>
      <c r="D8">
        <f>ABS(D3-D6)/D7</f>
        <v>0.21572998253666356</v>
      </c>
      <c r="E8">
        <f t="shared" ref="E8:N8" si="0">ABS(E3-E6)/E7</f>
        <v>0.37694289560318683</v>
      </c>
      <c r="F8">
        <f t="shared" si="0"/>
        <v>0.40762251304794705</v>
      </c>
      <c r="G8">
        <f t="shared" si="0"/>
        <v>0.40897207612562081</v>
      </c>
      <c r="H8">
        <f t="shared" si="0"/>
        <v>0.41045659551106217</v>
      </c>
      <c r="I8">
        <f t="shared" si="0"/>
        <v>0.410861464434364</v>
      </c>
      <c r="J8">
        <f t="shared" si="0"/>
        <v>0.41315572166640963</v>
      </c>
      <c r="K8">
        <f t="shared" si="0"/>
        <v>0.43744785706453959</v>
      </c>
      <c r="L8">
        <f t="shared" si="0"/>
        <v>0.45094348784127802</v>
      </c>
      <c r="M8">
        <f t="shared" si="0"/>
        <v>0.45255891484525351</v>
      </c>
      <c r="N8">
        <f t="shared" si="0"/>
        <v>0.51167382633660208</v>
      </c>
    </row>
    <row r="9" spans="1:14" x14ac:dyDescent="0.2">
      <c r="A9" t="s">
        <v>113</v>
      </c>
      <c r="B9">
        <f>COUNT(B3:N3)</f>
        <v>13</v>
      </c>
      <c r="C9">
        <v>13</v>
      </c>
      <c r="D9">
        <v>13</v>
      </c>
      <c r="E9">
        <v>13</v>
      </c>
      <c r="F9">
        <v>13</v>
      </c>
      <c r="G9">
        <v>13</v>
      </c>
      <c r="H9">
        <v>13</v>
      </c>
      <c r="I9">
        <v>13</v>
      </c>
      <c r="J9">
        <v>13</v>
      </c>
      <c r="K9">
        <v>13</v>
      </c>
      <c r="L9">
        <v>13</v>
      </c>
      <c r="M9">
        <v>13</v>
      </c>
      <c r="N9">
        <v>13</v>
      </c>
    </row>
    <row r="10" spans="1:14" x14ac:dyDescent="0.2">
      <c r="A10" t="s">
        <v>114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  <c r="J10" t="s">
        <v>129</v>
      </c>
      <c r="K10" t="s">
        <v>130</v>
      </c>
      <c r="L10" t="s">
        <v>131</v>
      </c>
      <c r="M10" t="s">
        <v>132</v>
      </c>
      <c r="N10" t="s">
        <v>133</v>
      </c>
    </row>
    <row r="12" spans="1:14" x14ac:dyDescent="0.2">
      <c r="A12" t="s">
        <v>134</v>
      </c>
    </row>
    <row r="14" spans="1:14" x14ac:dyDescent="0.2">
      <c r="A14" t="s">
        <v>115</v>
      </c>
    </row>
    <row r="15" spans="1:14" x14ac:dyDescent="0.2">
      <c r="A15" t="s">
        <v>110</v>
      </c>
      <c r="B15">
        <f>AVERAGE(D3:N3)</f>
        <v>2.968743215090909</v>
      </c>
      <c r="C15">
        <v>2.9687432150909099</v>
      </c>
      <c r="D15">
        <v>2.968743215090909</v>
      </c>
      <c r="E15">
        <v>2.968743215090909</v>
      </c>
      <c r="F15">
        <v>2.968743215090909</v>
      </c>
      <c r="G15">
        <v>2.968743215090909</v>
      </c>
      <c r="H15">
        <v>2.968743215090909</v>
      </c>
      <c r="I15">
        <v>2.968743215090909</v>
      </c>
      <c r="J15">
        <v>2.968743215090909</v>
      </c>
      <c r="K15">
        <v>2.968743215090909</v>
      </c>
      <c r="L15">
        <v>2.968743215090909</v>
      </c>
    </row>
    <row r="16" spans="1:14" x14ac:dyDescent="0.2">
      <c r="A16" t="s">
        <v>111</v>
      </c>
      <c r="B16">
        <f>STDEV(D3:N3)</f>
        <v>5.4153925073073879E-2</v>
      </c>
      <c r="C16">
        <v>5.4153925073073879E-2</v>
      </c>
      <c r="D16">
        <v>5.4153925073073879E-2</v>
      </c>
      <c r="E16">
        <v>5.4153925073073879E-2</v>
      </c>
      <c r="F16">
        <v>5.4153925073073879E-2</v>
      </c>
      <c r="G16">
        <v>5.4153925073073879E-2</v>
      </c>
      <c r="H16">
        <v>5.4153925073073879E-2</v>
      </c>
      <c r="I16">
        <v>5.4153925073073879E-2</v>
      </c>
      <c r="J16">
        <v>5.4153925073073879E-2</v>
      </c>
      <c r="K16">
        <v>5.4153925073073879E-2</v>
      </c>
      <c r="L16">
        <v>5.4153925073073879E-2</v>
      </c>
    </row>
    <row r="17" spans="1:12" x14ac:dyDescent="0.2">
      <c r="A17" t="s">
        <v>112</v>
      </c>
      <c r="B17">
        <f>ABS(D3-B15)/B16</f>
        <v>2.6412092733427062</v>
      </c>
      <c r="C17">
        <f>ABS(E3-C15)/C16</f>
        <v>0.43535561012607432</v>
      </c>
      <c r="D17">
        <f t="shared" ref="D17:K17" si="1">ABS(F3-D15)/D16</f>
        <v>1.5570710521369902E-2</v>
      </c>
      <c r="E17">
        <f t="shared" si="1"/>
        <v>2.8951716589248086E-3</v>
      </c>
      <c r="F17">
        <f t="shared" si="1"/>
        <v>2.3207642057253092E-2</v>
      </c>
      <c r="G17">
        <f t="shared" si="1"/>
        <v>2.8747406711337402E-2</v>
      </c>
      <c r="H17">
        <f t="shared" si="1"/>
        <v>6.013940641784251E-2</v>
      </c>
      <c r="I17">
        <f t="shared" si="1"/>
        <v>0.39252528566318828</v>
      </c>
      <c r="J17">
        <f t="shared" si="1"/>
        <v>0.57718410746615179</v>
      </c>
      <c r="K17">
        <f t="shared" si="1"/>
        <v>0.59928776843596498</v>
      </c>
      <c r="L17">
        <f>ABS(N3-L15)/L16</f>
        <v>1.4081488055795039</v>
      </c>
    </row>
    <row r="18" spans="1:12" x14ac:dyDescent="0.2">
      <c r="A18" t="s">
        <v>113</v>
      </c>
      <c r="B18">
        <v>11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11</v>
      </c>
      <c r="J18">
        <v>11</v>
      </c>
      <c r="K18">
        <v>11</v>
      </c>
      <c r="L18">
        <v>11</v>
      </c>
    </row>
    <row r="19" spans="1:12" x14ac:dyDescent="0.2">
      <c r="A19" t="s">
        <v>114</v>
      </c>
      <c r="B19">
        <v>2.234</v>
      </c>
      <c r="C19">
        <v>2.234</v>
      </c>
      <c r="D19">
        <v>2.234</v>
      </c>
      <c r="E19">
        <v>2.234</v>
      </c>
      <c r="F19">
        <v>2.234</v>
      </c>
      <c r="G19">
        <v>2.234</v>
      </c>
      <c r="H19">
        <v>2.234</v>
      </c>
      <c r="I19">
        <v>2.234</v>
      </c>
      <c r="J19">
        <v>2.234</v>
      </c>
      <c r="K19">
        <v>2.234</v>
      </c>
      <c r="L19">
        <v>2.234</v>
      </c>
    </row>
    <row r="21" spans="1:12" x14ac:dyDescent="0.2">
      <c r="A21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3655-AF88-FE4F-9DB8-FD70B626A139}">
  <dimension ref="A1:J21"/>
  <sheetViews>
    <sheetView zoomScale="125" workbookViewId="0">
      <selection activeCell="J3" sqref="J3"/>
    </sheetView>
  </sheetViews>
  <sheetFormatPr baseColWidth="10" defaultRowHeight="15" x14ac:dyDescent="0.2"/>
  <sheetData>
    <row r="1" spans="1:10" x14ac:dyDescent="0.2">
      <c r="A1" t="s">
        <v>103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 s="1">
        <v>4</v>
      </c>
    </row>
    <row r="2" spans="1:10" x14ac:dyDescent="0.2">
      <c r="A2" t="s">
        <v>104</v>
      </c>
      <c r="B2" t="s">
        <v>32</v>
      </c>
      <c r="C2" t="s">
        <v>34</v>
      </c>
      <c r="D2" t="s">
        <v>33</v>
      </c>
      <c r="E2" t="s">
        <v>31</v>
      </c>
      <c r="F2" t="s">
        <v>30</v>
      </c>
      <c r="G2" t="s">
        <v>35</v>
      </c>
      <c r="H2" t="s">
        <v>36</v>
      </c>
      <c r="I2" t="s">
        <v>89</v>
      </c>
      <c r="J2" s="1" t="s">
        <v>37</v>
      </c>
    </row>
    <row r="3" spans="1:10" x14ac:dyDescent="0.2">
      <c r="A3" t="s">
        <v>105</v>
      </c>
      <c r="B3">
        <v>3.9489999999999998</v>
      </c>
      <c r="C3">
        <v>3.9689000000000001</v>
      </c>
      <c r="D3">
        <v>3.97</v>
      </c>
      <c r="E3">
        <v>3.98</v>
      </c>
      <c r="F3">
        <v>4.0039999999999996</v>
      </c>
      <c r="G3">
        <v>4.0056000000000003</v>
      </c>
      <c r="H3">
        <v>4.0094500000000002</v>
      </c>
      <c r="I3">
        <v>4.0199999999999996</v>
      </c>
      <c r="J3" s="1">
        <v>4.1999000000000004</v>
      </c>
    </row>
    <row r="5" spans="1:10" x14ac:dyDescent="0.2">
      <c r="A5" t="s">
        <v>115</v>
      </c>
    </row>
    <row r="6" spans="1:10" x14ac:dyDescent="0.2">
      <c r="A6" t="s">
        <v>110</v>
      </c>
      <c r="B6">
        <f>AVERAGE(B3:J3)</f>
        <v>4.0118722222222223</v>
      </c>
      <c r="C6">
        <v>4.0118722222222223</v>
      </c>
      <c r="D6">
        <v>4.0118722222222223</v>
      </c>
      <c r="E6">
        <v>4.0118722222222223</v>
      </c>
      <c r="F6">
        <v>4.0118722222222223</v>
      </c>
      <c r="G6">
        <v>4.0118722222222223</v>
      </c>
      <c r="H6">
        <v>4.0118722222222223</v>
      </c>
      <c r="I6">
        <v>4.0118722222222223</v>
      </c>
      <c r="J6">
        <v>4.0118722222222223</v>
      </c>
    </row>
    <row r="7" spans="1:10" x14ac:dyDescent="0.2">
      <c r="A7" t="s">
        <v>111</v>
      </c>
      <c r="B7">
        <f>STDEV(B3:J3)</f>
        <v>7.424312725393821E-2</v>
      </c>
      <c r="C7">
        <v>7.424312725393821E-2</v>
      </c>
      <c r="D7">
        <v>7.424312725393821E-2</v>
      </c>
      <c r="E7">
        <v>7.424312725393821E-2</v>
      </c>
      <c r="F7">
        <v>7.424312725393821E-2</v>
      </c>
      <c r="G7">
        <v>7.424312725393821E-2</v>
      </c>
      <c r="H7">
        <v>7.424312725393821E-2</v>
      </c>
      <c r="I7">
        <v>7.424312725393821E-2</v>
      </c>
      <c r="J7">
        <v>7.424312725393821E-2</v>
      </c>
    </row>
    <row r="8" spans="1:10" x14ac:dyDescent="0.2">
      <c r="A8" t="s">
        <v>112</v>
      </c>
      <c r="B8">
        <f>ABS(B3-B6)/B7</f>
        <v>0.84684232127206627</v>
      </c>
      <c r="C8">
        <f t="shared" ref="C8:J8" si="0">ABS(C3-C6)/C7</f>
        <v>0.57880404303608768</v>
      </c>
      <c r="D8">
        <f t="shared" si="0"/>
        <v>0.56398785680193697</v>
      </c>
      <c r="E8">
        <f t="shared" si="0"/>
        <v>0.42929525467330915</v>
      </c>
      <c r="F8">
        <f t="shared" si="0"/>
        <v>0.10603300956460107</v>
      </c>
      <c r="G8">
        <f t="shared" si="0"/>
        <v>8.4482193224010557E-2</v>
      </c>
      <c r="H8">
        <f t="shared" si="0"/>
        <v>3.2625541404488957E-2</v>
      </c>
      <c r="I8">
        <f t="shared" si="0"/>
        <v>0.10947515384120829</v>
      </c>
      <c r="J8">
        <f t="shared" si="0"/>
        <v>2.5325950661352863</v>
      </c>
    </row>
    <row r="9" spans="1:10" x14ac:dyDescent="0.2">
      <c r="A9" t="s">
        <v>113</v>
      </c>
      <c r="B9">
        <f>COUNT(B3:J3)</f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</row>
    <row r="10" spans="1:10" x14ac:dyDescent="0.2">
      <c r="A10" t="s">
        <v>114</v>
      </c>
      <c r="B10">
        <v>2.11</v>
      </c>
      <c r="C10">
        <v>2.11</v>
      </c>
      <c r="D10">
        <v>2.11</v>
      </c>
      <c r="E10">
        <v>2.11</v>
      </c>
      <c r="F10">
        <v>2.11</v>
      </c>
      <c r="G10">
        <v>2.11</v>
      </c>
      <c r="H10">
        <v>2.11</v>
      </c>
      <c r="I10">
        <v>2.11</v>
      </c>
      <c r="J10">
        <v>2.11</v>
      </c>
    </row>
    <row r="12" spans="1:10" x14ac:dyDescent="0.2">
      <c r="A12" t="s">
        <v>136</v>
      </c>
    </row>
    <row r="14" spans="1:10" x14ac:dyDescent="0.2">
      <c r="A14" t="s">
        <v>115</v>
      </c>
    </row>
    <row r="15" spans="1:10" x14ac:dyDescent="0.2">
      <c r="A15" t="s">
        <v>110</v>
      </c>
      <c r="B15">
        <f>AVERAGE(B3:I3)</f>
        <v>3.9883687500000002</v>
      </c>
      <c r="C15">
        <v>3.9883687500000002</v>
      </c>
      <c r="D15">
        <v>3.9883687500000002</v>
      </c>
      <c r="E15">
        <v>3.9883687500000002</v>
      </c>
      <c r="F15">
        <v>3.9883687500000002</v>
      </c>
      <c r="G15">
        <v>3.9883687500000002</v>
      </c>
      <c r="H15">
        <v>3.9883687500000002</v>
      </c>
      <c r="I15">
        <v>3.9883687500000002</v>
      </c>
    </row>
    <row r="16" spans="1:10" x14ac:dyDescent="0.2">
      <c r="A16" t="s">
        <v>111</v>
      </c>
      <c r="B16">
        <f>STDEV(B3:I3)</f>
        <v>2.4849790707655521E-2</v>
      </c>
      <c r="C16">
        <v>2.4849790707655521E-2</v>
      </c>
      <c r="D16">
        <v>2.4849790707655521E-2</v>
      </c>
      <c r="E16">
        <v>2.4849790707655521E-2</v>
      </c>
      <c r="F16">
        <v>2.4849790707655521E-2</v>
      </c>
      <c r="G16">
        <v>2.4849790707655521E-2</v>
      </c>
      <c r="H16">
        <v>2.4849790707655521E-2</v>
      </c>
      <c r="I16">
        <v>2.4849790707655521E-2</v>
      </c>
    </row>
    <row r="17" spans="1:9" x14ac:dyDescent="0.2">
      <c r="A17" t="s">
        <v>112</v>
      </c>
      <c r="B17">
        <f>ABS(B3-B15)/B16</f>
        <v>1.5842688762715411</v>
      </c>
      <c r="C17">
        <f t="shared" ref="C17:I17" si="1">ABS(C3-C15)/C16</f>
        <v>0.78345730268071723</v>
      </c>
      <c r="D17">
        <f t="shared" si="1"/>
        <v>0.73919133630132139</v>
      </c>
      <c r="E17">
        <f t="shared" si="1"/>
        <v>0.33677346012504167</v>
      </c>
      <c r="F17">
        <f t="shared" si="1"/>
        <v>0.62902944269803329</v>
      </c>
      <c r="G17">
        <f t="shared" si="1"/>
        <v>0.6934163028862681</v>
      </c>
      <c r="H17">
        <f t="shared" si="1"/>
        <v>0.84834718521413544</v>
      </c>
      <c r="I17">
        <f t="shared" si="1"/>
        <v>1.2728980445800953</v>
      </c>
    </row>
    <row r="18" spans="1:9" x14ac:dyDescent="0.2">
      <c r="A18" t="s">
        <v>113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</row>
    <row r="19" spans="1:9" x14ac:dyDescent="0.2">
      <c r="A19" t="s">
        <v>114</v>
      </c>
      <c r="B19">
        <v>2.032</v>
      </c>
      <c r="C19">
        <v>2.032</v>
      </c>
      <c r="D19">
        <v>2.032</v>
      </c>
      <c r="E19">
        <v>2.032</v>
      </c>
      <c r="F19">
        <v>2.032</v>
      </c>
      <c r="G19">
        <v>2.032</v>
      </c>
      <c r="H19">
        <v>2.032</v>
      </c>
      <c r="I19">
        <v>2.032</v>
      </c>
    </row>
    <row r="21" spans="1:9" x14ac:dyDescent="0.2">
      <c r="A21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A82A-8FDB-7A44-9CDC-D1793922EBD9}">
  <dimension ref="A1:Q21"/>
  <sheetViews>
    <sheetView topLeftCell="D1" zoomScale="125" workbookViewId="0">
      <selection activeCell="B18" activeCellId="1" sqref="B15:B16 B18"/>
    </sheetView>
  </sheetViews>
  <sheetFormatPr baseColWidth="10" defaultRowHeight="15" x14ac:dyDescent="0.2"/>
  <sheetData>
    <row r="1" spans="1:17" x14ac:dyDescent="0.2">
      <c r="A1" t="s">
        <v>103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  <c r="M1">
        <v>5</v>
      </c>
      <c r="N1">
        <v>5</v>
      </c>
      <c r="O1">
        <v>5</v>
      </c>
      <c r="P1">
        <v>5</v>
      </c>
      <c r="Q1" s="1">
        <v>5</v>
      </c>
    </row>
    <row r="2" spans="1:17" x14ac:dyDescent="0.2">
      <c r="A2" t="s">
        <v>104</v>
      </c>
      <c r="B2" t="s">
        <v>51</v>
      </c>
      <c r="C2" t="s">
        <v>42</v>
      </c>
      <c r="D2" t="s">
        <v>44</v>
      </c>
      <c r="E2" t="s">
        <v>47</v>
      </c>
      <c r="F2" t="s">
        <v>45</v>
      </c>
      <c r="G2" t="s">
        <v>53</v>
      </c>
      <c r="H2" t="s">
        <v>43</v>
      </c>
      <c r="I2" t="s">
        <v>38</v>
      </c>
      <c r="J2" t="s">
        <v>39</v>
      </c>
      <c r="K2" t="s">
        <v>49</v>
      </c>
      <c r="L2" t="s">
        <v>40</v>
      </c>
      <c r="M2" t="s">
        <v>41</v>
      </c>
      <c r="N2" t="s">
        <v>50</v>
      </c>
      <c r="O2" t="s">
        <v>52</v>
      </c>
      <c r="P2" t="s">
        <v>48</v>
      </c>
      <c r="Q2" s="1" t="s">
        <v>46</v>
      </c>
    </row>
    <row r="3" spans="1:17" x14ac:dyDescent="0.2">
      <c r="A3" t="s">
        <v>105</v>
      </c>
      <c r="B3">
        <f>AVERAGE(4.6367,4.6498,4.8427, 4.8579,4.936)</f>
        <v>4.7846200000000003</v>
      </c>
      <c r="C3">
        <v>4.8899999999999997</v>
      </c>
      <c r="D3">
        <v>4.9210000000000003</v>
      </c>
      <c r="E3">
        <v>4.93</v>
      </c>
      <c r="F3">
        <f>AVERAGE(4.958207106, 4.951991804, 4.956903897, 4.926930102, 4.863072885)</f>
        <v>4.931421158800001</v>
      </c>
      <c r="G3">
        <f>AVERAGE(4.8808,  4.996)</f>
        <v>4.9383999999999997</v>
      </c>
      <c r="H3">
        <v>4.9400000000000004</v>
      </c>
      <c r="I3">
        <v>4.96</v>
      </c>
      <c r="J3">
        <v>4.9623999999999997</v>
      </c>
      <c r="K3">
        <v>4.9703999999999997</v>
      </c>
      <c r="L3">
        <v>4.976</v>
      </c>
      <c r="M3">
        <v>4.976</v>
      </c>
      <c r="N3">
        <v>4.9923400000000004</v>
      </c>
      <c r="O3">
        <v>4.9930000000000003</v>
      </c>
      <c r="P3">
        <v>5.01</v>
      </c>
      <c r="Q3" s="1">
        <v>6</v>
      </c>
    </row>
    <row r="5" spans="1:17" x14ac:dyDescent="0.2">
      <c r="A5" t="s">
        <v>115</v>
      </c>
    </row>
    <row r="6" spans="1:17" x14ac:dyDescent="0.2">
      <c r="A6" t="s">
        <v>110</v>
      </c>
      <c r="B6">
        <f>AVERAGE(B3:Q3)</f>
        <v>5.010973822425</v>
      </c>
      <c r="C6">
        <v>5.010973822425</v>
      </c>
      <c r="D6">
        <v>5.010973822425</v>
      </c>
      <c r="E6">
        <v>5.010973822425</v>
      </c>
      <c r="F6">
        <v>5.010973822425</v>
      </c>
      <c r="G6">
        <v>5.010973822425</v>
      </c>
      <c r="H6">
        <v>5.010973822425</v>
      </c>
      <c r="I6">
        <v>5.010973822425</v>
      </c>
      <c r="J6">
        <v>5.010973822425</v>
      </c>
      <c r="K6">
        <v>5.010973822425</v>
      </c>
      <c r="L6">
        <v>5.010973822425</v>
      </c>
      <c r="M6">
        <v>5.010973822425</v>
      </c>
      <c r="N6">
        <v>5.010973822425</v>
      </c>
      <c r="O6">
        <v>5.010973822425</v>
      </c>
      <c r="P6">
        <v>5.010973822425</v>
      </c>
      <c r="Q6">
        <v>5.010973822425</v>
      </c>
    </row>
    <row r="7" spans="1:17" x14ac:dyDescent="0.2">
      <c r="A7" t="s">
        <v>111</v>
      </c>
      <c r="B7">
        <f>STDEV(B3:Q3)</f>
        <v>0.2689547621196407</v>
      </c>
      <c r="C7">
        <v>0.2689547621196407</v>
      </c>
      <c r="D7">
        <v>0.2689547621196407</v>
      </c>
      <c r="E7">
        <v>0.2689547621196407</v>
      </c>
      <c r="F7">
        <v>0.2689547621196407</v>
      </c>
      <c r="G7">
        <v>0.2689547621196407</v>
      </c>
      <c r="H7">
        <v>0.2689547621196407</v>
      </c>
      <c r="I7">
        <v>0.2689547621196407</v>
      </c>
      <c r="J7">
        <v>0.2689547621196407</v>
      </c>
      <c r="K7">
        <v>0.2689547621196407</v>
      </c>
      <c r="L7">
        <v>0.2689547621196407</v>
      </c>
      <c r="M7">
        <v>0.2689547621196407</v>
      </c>
      <c r="N7">
        <v>0.2689547621196407</v>
      </c>
      <c r="O7">
        <v>0.2689547621196407</v>
      </c>
      <c r="P7">
        <v>0.2689547621196407</v>
      </c>
      <c r="Q7">
        <v>0.2689547621196407</v>
      </c>
    </row>
    <row r="8" spans="1:17" x14ac:dyDescent="0.2">
      <c r="A8" t="s">
        <v>112</v>
      </c>
      <c r="B8">
        <f>ABS(B3-B6)/B7</f>
        <v>0.84160555716172603</v>
      </c>
      <c r="C8">
        <f t="shared" ref="C8:Q8" si="0">ABS(C3-C6)/C7</f>
        <v>0.44979245383722499</v>
      </c>
      <c r="D8">
        <f t="shared" si="0"/>
        <v>0.33453143463946611</v>
      </c>
      <c r="E8">
        <f t="shared" si="0"/>
        <v>0.30106855809818395</v>
      </c>
      <c r="F8">
        <f t="shared" si="0"/>
        <v>0.2957845512681837</v>
      </c>
      <c r="G8">
        <f t="shared" si="0"/>
        <v>0.26983653999298546</v>
      </c>
      <c r="H8">
        <f t="shared" si="0"/>
        <v>0.26388758416342117</v>
      </c>
      <c r="I8">
        <f t="shared" si="0"/>
        <v>0.18952563629390232</v>
      </c>
      <c r="J8">
        <f t="shared" si="0"/>
        <v>0.18060220254956083</v>
      </c>
      <c r="K8">
        <f t="shared" si="0"/>
        <v>0.15085742340175262</v>
      </c>
      <c r="L8">
        <f t="shared" si="0"/>
        <v>0.13003607799828587</v>
      </c>
      <c r="M8">
        <f t="shared" si="0"/>
        <v>0.13003607799828587</v>
      </c>
      <c r="N8">
        <f t="shared" si="0"/>
        <v>6.9282366588885924E-2</v>
      </c>
      <c r="O8">
        <f t="shared" si="0"/>
        <v>6.6828422309192184E-2</v>
      </c>
      <c r="P8">
        <f t="shared" si="0"/>
        <v>3.620766620101799E-3</v>
      </c>
      <c r="Q8">
        <f t="shared" si="0"/>
        <v>3.677295652921162</v>
      </c>
    </row>
    <row r="9" spans="1:17" x14ac:dyDescent="0.2">
      <c r="A9" t="s">
        <v>113</v>
      </c>
      <c r="B9">
        <f>COUNT(B3:Q3)</f>
        <v>16</v>
      </c>
      <c r="C9">
        <v>16</v>
      </c>
      <c r="D9">
        <v>16</v>
      </c>
      <c r="E9">
        <v>16</v>
      </c>
      <c r="F9">
        <v>16</v>
      </c>
      <c r="G9">
        <v>16</v>
      </c>
      <c r="H9">
        <v>16</v>
      </c>
      <c r="I9">
        <v>16</v>
      </c>
      <c r="J9">
        <v>16</v>
      </c>
      <c r="K9">
        <v>16</v>
      </c>
      <c r="L9">
        <v>16</v>
      </c>
      <c r="M9">
        <v>16</v>
      </c>
      <c r="N9">
        <v>16</v>
      </c>
      <c r="O9">
        <v>16</v>
      </c>
      <c r="P9">
        <v>16</v>
      </c>
      <c r="Q9">
        <v>16</v>
      </c>
    </row>
    <row r="10" spans="1:17" x14ac:dyDescent="0.2">
      <c r="A10" t="s">
        <v>114</v>
      </c>
      <c r="B10" t="s">
        <v>137</v>
      </c>
      <c r="C10" t="s">
        <v>138</v>
      </c>
      <c r="D10" t="s">
        <v>139</v>
      </c>
      <c r="E10" t="s">
        <v>140</v>
      </c>
      <c r="F10" t="s">
        <v>141</v>
      </c>
      <c r="G10" t="s">
        <v>142</v>
      </c>
      <c r="H10" t="s">
        <v>143</v>
      </c>
      <c r="I10" t="s">
        <v>144</v>
      </c>
      <c r="J10" t="s">
        <v>145</v>
      </c>
      <c r="K10" t="s">
        <v>146</v>
      </c>
      <c r="L10" t="s">
        <v>147</v>
      </c>
      <c r="M10" t="s">
        <v>148</v>
      </c>
      <c r="N10" t="s">
        <v>149</v>
      </c>
      <c r="O10" t="s">
        <v>150</v>
      </c>
      <c r="P10" t="s">
        <v>151</v>
      </c>
      <c r="Q10" t="s">
        <v>152</v>
      </c>
    </row>
    <row r="12" spans="1:17" x14ac:dyDescent="0.2">
      <c r="A12" t="s">
        <v>153</v>
      </c>
    </row>
    <row r="14" spans="1:17" x14ac:dyDescent="0.2">
      <c r="A14" t="s">
        <v>115</v>
      </c>
    </row>
    <row r="15" spans="1:17" x14ac:dyDescent="0.2">
      <c r="A15" t="s">
        <v>110</v>
      </c>
      <c r="B15">
        <f>AVERAGE(B3:P3)</f>
        <v>4.9450387439199996</v>
      </c>
      <c r="C15">
        <v>4.9450387439199996</v>
      </c>
      <c r="D15">
        <v>4.9450387439199996</v>
      </c>
      <c r="E15">
        <v>4.9450387439199996</v>
      </c>
      <c r="F15">
        <v>4.9450387439199996</v>
      </c>
      <c r="G15">
        <v>4.9450387439199996</v>
      </c>
      <c r="H15">
        <v>4.9450387439199996</v>
      </c>
      <c r="I15">
        <v>4.9450387439199996</v>
      </c>
      <c r="J15">
        <v>4.9450387439199996</v>
      </c>
      <c r="K15">
        <v>4.9450387439199996</v>
      </c>
      <c r="L15">
        <v>4.9450387439199996</v>
      </c>
      <c r="M15">
        <v>4.9450387439199996</v>
      </c>
      <c r="N15">
        <v>4.9450387439199996</v>
      </c>
      <c r="O15">
        <v>4.9450387439199996</v>
      </c>
      <c r="P15">
        <v>4.9450387439199996</v>
      </c>
    </row>
    <row r="16" spans="1:17" x14ac:dyDescent="0.2">
      <c r="A16" t="s">
        <v>111</v>
      </c>
      <c r="B16">
        <f>STDEV(B3:P3)</f>
        <v>5.4553815116009652E-2</v>
      </c>
      <c r="C16">
        <v>5.4553815116009652E-2</v>
      </c>
      <c r="D16">
        <v>5.4553815116009652E-2</v>
      </c>
      <c r="E16">
        <v>5.4553815116009652E-2</v>
      </c>
      <c r="F16">
        <v>5.4553815116009652E-2</v>
      </c>
      <c r="G16">
        <v>5.4553815116009652E-2</v>
      </c>
      <c r="H16">
        <v>5.4553815116009652E-2</v>
      </c>
      <c r="I16">
        <v>5.4553815116009652E-2</v>
      </c>
      <c r="J16">
        <v>5.4553815116009652E-2</v>
      </c>
      <c r="K16">
        <v>5.4553815116009652E-2</v>
      </c>
      <c r="L16">
        <v>5.4553815116009652E-2</v>
      </c>
      <c r="M16">
        <v>5.4553815116009652E-2</v>
      </c>
      <c r="N16">
        <v>5.4553815116009652E-2</v>
      </c>
      <c r="O16">
        <v>5.4553815116009652E-2</v>
      </c>
      <c r="P16">
        <v>5.4553815116009652E-2</v>
      </c>
    </row>
    <row r="17" spans="1:16" x14ac:dyDescent="0.2">
      <c r="A17" t="s">
        <v>112</v>
      </c>
      <c r="B17">
        <f>ABS(B3-B15)/B16</f>
        <v>2.9405595846755364</v>
      </c>
      <c r="C17">
        <f t="shared" ref="C17:P17" si="1">ABS(C3-C15)/C16</f>
        <v>1.0088889989262733</v>
      </c>
      <c r="D17">
        <f t="shared" si="1"/>
        <v>0.44064276474304448</v>
      </c>
      <c r="E17">
        <f t="shared" si="1"/>
        <v>0.27566805159308794</v>
      </c>
      <c r="F17">
        <f t="shared" si="1"/>
        <v>0.24961746655189249</v>
      </c>
      <c r="G17">
        <f t="shared" si="1"/>
        <v>0.12169165265311989</v>
      </c>
      <c r="H17">
        <f t="shared" si="1"/>
        <v>9.2362814759779449E-2</v>
      </c>
      <c r="I17">
        <f t="shared" si="1"/>
        <v>0.27424765890680503</v>
      </c>
      <c r="J17">
        <f t="shared" si="1"/>
        <v>0.31824091574679125</v>
      </c>
      <c r="K17">
        <f t="shared" si="1"/>
        <v>0.4648851052134283</v>
      </c>
      <c r="L17">
        <f t="shared" si="1"/>
        <v>0.56753603784007911</v>
      </c>
      <c r="M17">
        <f t="shared" si="1"/>
        <v>0.56753603784007911</v>
      </c>
      <c r="N17">
        <f t="shared" si="1"/>
        <v>0.86705679482569353</v>
      </c>
      <c r="O17">
        <f t="shared" si="1"/>
        <v>0.87915494045668885</v>
      </c>
      <c r="P17">
        <f t="shared" si="1"/>
        <v>1.1907738430732824</v>
      </c>
    </row>
    <row r="18" spans="1:16" x14ac:dyDescent="0.2">
      <c r="A18" t="s">
        <v>113</v>
      </c>
      <c r="B18">
        <v>15</v>
      </c>
      <c r="C18">
        <v>15</v>
      </c>
      <c r="D18">
        <v>15</v>
      </c>
      <c r="E18">
        <v>15</v>
      </c>
      <c r="F18">
        <v>15</v>
      </c>
      <c r="G18">
        <v>15</v>
      </c>
      <c r="H18">
        <v>15</v>
      </c>
      <c r="I18">
        <v>15</v>
      </c>
      <c r="J18">
        <v>15</v>
      </c>
      <c r="K18">
        <v>15</v>
      </c>
      <c r="L18">
        <v>15</v>
      </c>
      <c r="M18">
        <v>15</v>
      </c>
      <c r="N18">
        <v>15</v>
      </c>
      <c r="O18">
        <v>15</v>
      </c>
      <c r="P18">
        <v>15</v>
      </c>
    </row>
    <row r="19" spans="1:16" x14ac:dyDescent="0.2">
      <c r="A19" t="s">
        <v>114</v>
      </c>
      <c r="B19">
        <v>2.5569999999999999</v>
      </c>
      <c r="C19">
        <v>2.5569999999999999</v>
      </c>
      <c r="D19">
        <v>2.5569999999999999</v>
      </c>
      <c r="E19">
        <v>2.5569999999999999</v>
      </c>
      <c r="F19">
        <v>2.5569999999999999</v>
      </c>
      <c r="G19">
        <v>2.5569999999999999</v>
      </c>
      <c r="H19">
        <v>2.5569999999999999</v>
      </c>
      <c r="I19">
        <v>2.5569999999999999</v>
      </c>
      <c r="J19">
        <v>2.5569999999999999</v>
      </c>
      <c r="K19">
        <v>2.5569999999999999</v>
      </c>
      <c r="L19">
        <v>2.5569999999999999</v>
      </c>
      <c r="M19">
        <v>2.5569999999999999</v>
      </c>
      <c r="N19">
        <v>2.5569999999999999</v>
      </c>
      <c r="O19">
        <v>2.5569999999999999</v>
      </c>
      <c r="P19">
        <v>2.5569999999999999</v>
      </c>
    </row>
    <row r="21" spans="1:16" x14ac:dyDescent="0.2">
      <c r="A21" t="s">
        <v>135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DA88-C8C4-3A4A-8F74-256F285C2D40}">
  <dimension ref="A1:N21"/>
  <sheetViews>
    <sheetView zoomScale="134" workbookViewId="0">
      <selection activeCell="N4" sqref="N4"/>
    </sheetView>
  </sheetViews>
  <sheetFormatPr baseColWidth="10" defaultRowHeight="15" x14ac:dyDescent="0.2"/>
  <sheetData>
    <row r="1" spans="1:14" x14ac:dyDescent="0.2">
      <c r="A1" t="s">
        <v>103</v>
      </c>
      <c r="B1">
        <v>6</v>
      </c>
      <c r="C1">
        <v>6</v>
      </c>
      <c r="D1">
        <v>6</v>
      </c>
      <c r="E1">
        <v>6</v>
      </c>
      <c r="F1">
        <v>6</v>
      </c>
      <c r="G1">
        <v>6</v>
      </c>
      <c r="H1">
        <v>6</v>
      </c>
      <c r="I1">
        <v>6</v>
      </c>
      <c r="J1">
        <v>6</v>
      </c>
      <c r="K1">
        <v>6</v>
      </c>
      <c r="L1">
        <v>6</v>
      </c>
      <c r="M1">
        <v>6</v>
      </c>
      <c r="N1" s="1">
        <v>6</v>
      </c>
    </row>
    <row r="2" spans="1:14" x14ac:dyDescent="0.2">
      <c r="A2" t="s">
        <v>104</v>
      </c>
      <c r="B2" t="s">
        <v>66</v>
      </c>
      <c r="C2" t="s">
        <v>56</v>
      </c>
      <c r="D2" t="s">
        <v>64</v>
      </c>
      <c r="E2" t="s">
        <v>63</v>
      </c>
      <c r="F2" t="s">
        <v>57</v>
      </c>
      <c r="G2" t="s">
        <v>61</v>
      </c>
      <c r="H2" t="s">
        <v>54</v>
      </c>
      <c r="I2" t="s">
        <v>58</v>
      </c>
      <c r="J2" t="s">
        <v>62</v>
      </c>
      <c r="K2" t="s">
        <v>55</v>
      </c>
      <c r="L2" t="s">
        <v>60</v>
      </c>
      <c r="M2" t="s">
        <v>65</v>
      </c>
      <c r="N2" s="1" t="s">
        <v>59</v>
      </c>
    </row>
    <row r="3" spans="1:14" x14ac:dyDescent="0.2">
      <c r="A3" t="s">
        <v>105</v>
      </c>
      <c r="B3">
        <v>5.9084000000000003</v>
      </c>
      <c r="C3">
        <v>5.9126000000000003</v>
      </c>
      <c r="D3">
        <v>5.91676</v>
      </c>
      <c r="E3">
        <v>5.92</v>
      </c>
      <c r="F3">
        <v>5.93</v>
      </c>
      <c r="G3">
        <v>5.93</v>
      </c>
      <c r="H3">
        <v>5.9447000000000001</v>
      </c>
      <c r="I3">
        <v>5.9569999999999999</v>
      </c>
      <c r="J3">
        <v>5.97</v>
      </c>
      <c r="K3">
        <v>5.9707999999999997</v>
      </c>
      <c r="L3">
        <v>6.0271999999999997</v>
      </c>
      <c r="M3">
        <v>6.0289999999999999</v>
      </c>
      <c r="N3" s="1">
        <v>7.38</v>
      </c>
    </row>
    <row r="5" spans="1:14" x14ac:dyDescent="0.2">
      <c r="A5" t="s">
        <v>115</v>
      </c>
    </row>
    <row r="6" spans="1:14" x14ac:dyDescent="0.2">
      <c r="A6" t="s">
        <v>110</v>
      </c>
      <c r="B6">
        <f>AVERAGE(B3:N3)</f>
        <v>6.0612661538461525</v>
      </c>
      <c r="C6">
        <v>6.0612661538461534</v>
      </c>
      <c r="D6">
        <v>6.0612661538461534</v>
      </c>
      <c r="E6">
        <v>6.0612661538461534</v>
      </c>
      <c r="F6">
        <v>6.0612661538461534</v>
      </c>
      <c r="G6">
        <v>6.0612661538461534</v>
      </c>
      <c r="H6">
        <v>6.0612661538461534</v>
      </c>
      <c r="I6">
        <v>6.0612661538461534</v>
      </c>
      <c r="J6">
        <v>6.0612661538461534</v>
      </c>
      <c r="K6">
        <v>6.0612661538461534</v>
      </c>
      <c r="L6">
        <v>6.0612661538461534</v>
      </c>
      <c r="M6">
        <v>6.0612661538461534</v>
      </c>
      <c r="N6">
        <v>6.0612661538461534</v>
      </c>
    </row>
    <row r="7" spans="1:14" x14ac:dyDescent="0.2">
      <c r="A7" t="s">
        <v>111</v>
      </c>
      <c r="B7">
        <f>STDEV(B3:N3)</f>
        <v>0.39822551679373963</v>
      </c>
      <c r="C7">
        <v>0.39822551679373963</v>
      </c>
      <c r="D7">
        <v>0.39822551679373963</v>
      </c>
      <c r="E7">
        <v>0.39822551679373963</v>
      </c>
      <c r="F7">
        <v>0.39822551679373963</v>
      </c>
      <c r="G7">
        <v>0.39822551679373963</v>
      </c>
      <c r="H7">
        <v>0.39822551679373963</v>
      </c>
      <c r="I7">
        <v>0.39822551679373963</v>
      </c>
      <c r="J7">
        <v>0.39822551679373963</v>
      </c>
      <c r="K7">
        <v>0.39822551679373963</v>
      </c>
      <c r="L7">
        <v>0.39822551679373963</v>
      </c>
      <c r="M7">
        <v>0.39822551679373963</v>
      </c>
      <c r="N7">
        <v>0.39822551679373963</v>
      </c>
    </row>
    <row r="8" spans="1:14" x14ac:dyDescent="0.2">
      <c r="A8" t="s">
        <v>112</v>
      </c>
      <c r="B8">
        <f>ABS(B3-B6)/B7</f>
        <v>0.38386830426370949</v>
      </c>
      <c r="C8">
        <f t="shared" ref="C8:J8" si="0">ABS(C3-C6)/C7</f>
        <v>0.373321516519381</v>
      </c>
      <c r="D8">
        <f t="shared" si="0"/>
        <v>0.36287517437261602</v>
      </c>
      <c r="E8">
        <f t="shared" si="0"/>
        <v>0.3547390809698468</v>
      </c>
      <c r="F8">
        <f t="shared" si="0"/>
        <v>0.32962768157858358</v>
      </c>
      <c r="G8">
        <f t="shared" si="0"/>
        <v>0.32962768157858358</v>
      </c>
      <c r="H8">
        <f t="shared" si="0"/>
        <v>0.29271392447342492</v>
      </c>
      <c r="I8">
        <f t="shared" si="0"/>
        <v>0.26182690322217117</v>
      </c>
      <c r="J8">
        <f t="shared" si="0"/>
        <v>0.22918208401352855</v>
      </c>
      <c r="K8">
        <f>ABS(K3-K6)/K7</f>
        <v>0.22717317206222767</v>
      </c>
      <c r="L8">
        <f>ABS(L3-L6)/L7</f>
        <v>8.5544879495500201E-2</v>
      </c>
      <c r="M8">
        <f>ABS(M3-M6)/M7</f>
        <v>8.1024827605072111E-2</v>
      </c>
      <c r="N8">
        <f>ABS(N3-N6)/N7</f>
        <v>3.3115252301546585</v>
      </c>
    </row>
    <row r="9" spans="1:14" x14ac:dyDescent="0.2">
      <c r="A9" t="s">
        <v>113</v>
      </c>
      <c r="B9">
        <f>COUNT(B3:N3)</f>
        <v>13</v>
      </c>
      <c r="C9">
        <v>13</v>
      </c>
      <c r="D9">
        <v>13</v>
      </c>
      <c r="E9">
        <v>13</v>
      </c>
      <c r="F9">
        <v>13</v>
      </c>
      <c r="G9">
        <v>13</v>
      </c>
      <c r="H9">
        <v>13</v>
      </c>
      <c r="I9">
        <v>13</v>
      </c>
      <c r="J9">
        <v>13</v>
      </c>
      <c r="K9">
        <v>13</v>
      </c>
      <c r="L9">
        <v>13</v>
      </c>
      <c r="M9">
        <v>13</v>
      </c>
      <c r="N9">
        <v>13</v>
      </c>
    </row>
    <row r="10" spans="1:14" x14ac:dyDescent="0.2">
      <c r="A10" t="s">
        <v>114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  <c r="J10" t="s">
        <v>129</v>
      </c>
      <c r="K10" t="s">
        <v>133</v>
      </c>
      <c r="L10" t="s">
        <v>130</v>
      </c>
      <c r="M10" t="s">
        <v>131</v>
      </c>
      <c r="N10" t="s">
        <v>132</v>
      </c>
    </row>
    <row r="12" spans="1:14" x14ac:dyDescent="0.2">
      <c r="A12" t="s">
        <v>154</v>
      </c>
    </row>
    <row r="14" spans="1:14" x14ac:dyDescent="0.2">
      <c r="A14" t="s">
        <v>115</v>
      </c>
    </row>
    <row r="15" spans="1:14" x14ac:dyDescent="0.2">
      <c r="A15" t="s">
        <v>110</v>
      </c>
      <c r="B15">
        <f>AVERAGE(B3:M3)</f>
        <v>5.9513716666666658</v>
      </c>
      <c r="C15">
        <v>5.9513716666666658</v>
      </c>
      <c r="D15">
        <v>5.9513716666666658</v>
      </c>
      <c r="E15">
        <v>5.9513716666666658</v>
      </c>
      <c r="F15">
        <v>5.9513716666666658</v>
      </c>
      <c r="G15">
        <v>5.9513716666666658</v>
      </c>
      <c r="H15">
        <v>5.9513716666666658</v>
      </c>
      <c r="I15">
        <v>5.9513716666666658</v>
      </c>
      <c r="J15">
        <v>5.9513716666666658</v>
      </c>
      <c r="K15">
        <v>5.9513716666666658</v>
      </c>
      <c r="L15">
        <v>5.9513716666666658</v>
      </c>
      <c r="M15">
        <v>5.9513716666666658</v>
      </c>
    </row>
    <row r="16" spans="1:14" x14ac:dyDescent="0.2">
      <c r="A16" t="s">
        <v>111</v>
      </c>
      <c r="B16">
        <f>STDEV(B3:M3)</f>
        <v>4.1584754600111622E-2</v>
      </c>
      <c r="C16">
        <v>4.1584754600111622E-2</v>
      </c>
      <c r="D16">
        <v>4.1584754600111622E-2</v>
      </c>
      <c r="E16">
        <v>4.1584754600111622E-2</v>
      </c>
      <c r="F16">
        <v>4.1584754600111622E-2</v>
      </c>
      <c r="G16">
        <v>4.1584754600111622E-2</v>
      </c>
      <c r="H16">
        <v>4.1584754600111622E-2</v>
      </c>
      <c r="I16">
        <v>4.1584754600111622E-2</v>
      </c>
      <c r="J16">
        <v>4.1584754600111622E-2</v>
      </c>
      <c r="K16">
        <v>4.1584754600111622E-2</v>
      </c>
      <c r="L16">
        <v>4.1584754600111622E-2</v>
      </c>
      <c r="M16">
        <v>4.1584754600111622E-2</v>
      </c>
    </row>
    <row r="17" spans="1:13" x14ac:dyDescent="0.2">
      <c r="A17" t="s">
        <v>112</v>
      </c>
      <c r="B17">
        <f>ABS(B3-B15)/B16</f>
        <v>1.0333514548754887</v>
      </c>
      <c r="C17">
        <f t="shared" ref="C17:M17" si="1">ABS(C3-C15)/C16</f>
        <v>0.93235290287276262</v>
      </c>
      <c r="D17">
        <f t="shared" si="1"/>
        <v>0.83231624184149722</v>
      </c>
      <c r="E17">
        <f t="shared" si="1"/>
        <v>0.75440307315368171</v>
      </c>
      <c r="F17">
        <f t="shared" si="1"/>
        <v>0.51393033029005197</v>
      </c>
      <c r="G17">
        <f t="shared" si="1"/>
        <v>0.51393033029005197</v>
      </c>
      <c r="H17">
        <f t="shared" si="1"/>
        <v>0.16043539828049955</v>
      </c>
      <c r="I17">
        <f t="shared" si="1"/>
        <v>0.1353460754417655</v>
      </c>
      <c r="J17">
        <f t="shared" si="1"/>
        <v>0.44796064116448847</v>
      </c>
      <c r="K17">
        <f t="shared" si="1"/>
        <v>0.46719846059357711</v>
      </c>
      <c r="L17">
        <f t="shared" si="1"/>
        <v>1.823464730344478</v>
      </c>
      <c r="M17">
        <f t="shared" si="1"/>
        <v>1.8667498240599383</v>
      </c>
    </row>
    <row r="18" spans="1:13" x14ac:dyDescent="0.2">
      <c r="A18" t="s">
        <v>113</v>
      </c>
      <c r="B18">
        <v>12</v>
      </c>
      <c r="C18">
        <v>12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12</v>
      </c>
    </row>
    <row r="19" spans="1:13" x14ac:dyDescent="0.2">
      <c r="A19" t="s">
        <v>114</v>
      </c>
      <c r="B19">
        <v>2.2850000000000001</v>
      </c>
      <c r="C19">
        <v>2.2850000000000001</v>
      </c>
      <c r="D19">
        <v>2.2850000000000001</v>
      </c>
      <c r="E19">
        <v>2.2850000000000001</v>
      </c>
      <c r="F19">
        <v>2.2850000000000001</v>
      </c>
      <c r="G19">
        <v>2.2850000000000001</v>
      </c>
      <c r="H19">
        <v>2.2850000000000001</v>
      </c>
      <c r="I19">
        <v>2.2850000000000001</v>
      </c>
      <c r="J19">
        <v>2.2850000000000001</v>
      </c>
      <c r="K19">
        <v>2.2850000000000001</v>
      </c>
      <c r="L19">
        <v>2.2850000000000001</v>
      </c>
      <c r="M19">
        <v>2.2850000000000001</v>
      </c>
    </row>
    <row r="21" spans="1:13" x14ac:dyDescent="0.2">
      <c r="A21" t="s">
        <v>135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31BB-37E0-B442-99FC-4A137176A5F2}">
  <dimension ref="A1:F12"/>
  <sheetViews>
    <sheetView zoomScale="200" workbookViewId="0">
      <selection activeCell="B9" activeCellId="1" sqref="B6:B7 B9"/>
    </sheetView>
  </sheetViews>
  <sheetFormatPr baseColWidth="10" defaultRowHeight="15" x14ac:dyDescent="0.2"/>
  <sheetData>
    <row r="1" spans="1:6" x14ac:dyDescent="0.2">
      <c r="A1" t="s">
        <v>103</v>
      </c>
      <c r="B1">
        <v>8</v>
      </c>
      <c r="C1">
        <v>8</v>
      </c>
      <c r="D1">
        <v>8</v>
      </c>
      <c r="E1">
        <v>8</v>
      </c>
      <c r="F1">
        <v>8</v>
      </c>
    </row>
    <row r="2" spans="1:6" x14ac:dyDescent="0.2">
      <c r="A2" t="s">
        <v>104</v>
      </c>
      <c r="B2" t="s">
        <v>68</v>
      </c>
      <c r="C2" t="s">
        <v>69</v>
      </c>
      <c r="D2" t="s">
        <v>70</v>
      </c>
      <c r="E2" t="s">
        <v>67</v>
      </c>
      <c r="F2" t="s">
        <v>71</v>
      </c>
    </row>
    <row r="3" spans="1:6" x14ac:dyDescent="0.2">
      <c r="A3" t="s">
        <v>105</v>
      </c>
      <c r="B3">
        <v>7.9008000000000003</v>
      </c>
      <c r="C3">
        <v>7.9340000000000002</v>
      </c>
      <c r="D3">
        <v>7.94</v>
      </c>
      <c r="E3">
        <v>7.9478999999999997</v>
      </c>
      <c r="F3">
        <v>7.9555999999999996</v>
      </c>
    </row>
    <row r="5" spans="1:6" x14ac:dyDescent="0.2">
      <c r="A5" t="s">
        <v>115</v>
      </c>
    </row>
    <row r="6" spans="1:6" x14ac:dyDescent="0.2">
      <c r="A6" t="s">
        <v>110</v>
      </c>
      <c r="B6">
        <f>AVERAGE(B3:F3)</f>
        <v>7.9356600000000004</v>
      </c>
      <c r="C6">
        <v>7.9356600000000004</v>
      </c>
      <c r="D6">
        <v>7.9356600000000004</v>
      </c>
      <c r="E6">
        <v>7.9356600000000004</v>
      </c>
      <c r="F6">
        <v>7.9356600000000004</v>
      </c>
    </row>
    <row r="7" spans="1:6" x14ac:dyDescent="0.2">
      <c r="A7" t="s">
        <v>111</v>
      </c>
      <c r="B7">
        <f>STDEV(B3:F3)</f>
        <v>2.112008522710053E-2</v>
      </c>
      <c r="C7">
        <v>2.112008522710053E-2</v>
      </c>
      <c r="D7">
        <v>2.112008522710053E-2</v>
      </c>
      <c r="E7">
        <v>2.112008522710053E-2</v>
      </c>
      <c r="F7">
        <v>2.112008522710053E-2</v>
      </c>
    </row>
    <row r="8" spans="1:6" x14ac:dyDescent="0.2">
      <c r="A8" t="s">
        <v>112</v>
      </c>
      <c r="B8">
        <f>ABS(B3-B6)/B7</f>
        <v>1.6505615211850102</v>
      </c>
      <c r="C8">
        <f t="shared" ref="C8:F8" si="0">ABS(C3-C6)/C7</f>
        <v>7.8598167675486691E-2</v>
      </c>
      <c r="D8">
        <f t="shared" si="0"/>
        <v>0.20549159500696898</v>
      </c>
      <c r="E8">
        <f t="shared" si="0"/>
        <v>0.57954311587215745</v>
      </c>
      <c r="F8">
        <f t="shared" si="0"/>
        <v>0.94412497798128647</v>
      </c>
    </row>
    <row r="9" spans="1:6" x14ac:dyDescent="0.2">
      <c r="A9" t="s">
        <v>113</v>
      </c>
      <c r="B9">
        <v>5</v>
      </c>
      <c r="C9">
        <v>5</v>
      </c>
      <c r="D9">
        <v>5</v>
      </c>
      <c r="E9">
        <v>5</v>
      </c>
      <c r="F9">
        <v>5</v>
      </c>
    </row>
    <row r="10" spans="1:6" x14ac:dyDescent="0.2">
      <c r="A10" t="s">
        <v>114</v>
      </c>
      <c r="B10">
        <v>1.6719999999999999</v>
      </c>
      <c r="C10">
        <v>1.6719999999999999</v>
      </c>
      <c r="D10">
        <v>1.6719999999999999</v>
      </c>
      <c r="E10">
        <v>1.6719999999999999</v>
      </c>
      <c r="F10">
        <v>1.6719999999999999</v>
      </c>
    </row>
    <row r="12" spans="1:6" x14ac:dyDescent="0.2">
      <c r="A12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E853-0134-314C-AC03-F138A23D72FE}">
  <dimension ref="A1:AI37"/>
  <sheetViews>
    <sheetView topLeftCell="L1" zoomScale="75" workbookViewId="0">
      <selection activeCell="AI3" activeCellId="1" sqref="B3:E3 AI3"/>
    </sheetView>
  </sheetViews>
  <sheetFormatPr baseColWidth="10" defaultRowHeight="15" x14ac:dyDescent="0.2"/>
  <cols>
    <col min="2" max="2" width="12.1640625" customWidth="1"/>
  </cols>
  <sheetData>
    <row r="1" spans="1:35" x14ac:dyDescent="0.2">
      <c r="A1" t="s">
        <v>103</v>
      </c>
      <c r="B1" s="1">
        <v>10</v>
      </c>
      <c r="C1" s="1">
        <v>10</v>
      </c>
      <c r="D1" s="1">
        <v>10</v>
      </c>
      <c r="E1" s="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10</v>
      </c>
      <c r="AI1" s="1">
        <v>10</v>
      </c>
    </row>
    <row r="2" spans="1:35" x14ac:dyDescent="0.2">
      <c r="A2" t="s">
        <v>104</v>
      </c>
      <c r="B2" s="1" t="s">
        <v>74</v>
      </c>
      <c r="C2" s="1" t="s">
        <v>102</v>
      </c>
      <c r="D2" s="1" t="s">
        <v>84</v>
      </c>
      <c r="E2" s="1" t="s">
        <v>82</v>
      </c>
      <c r="F2" t="s">
        <v>80</v>
      </c>
      <c r="G2" t="s">
        <v>94</v>
      </c>
      <c r="H2" t="s">
        <v>107</v>
      </c>
      <c r="I2" t="s">
        <v>93</v>
      </c>
      <c r="J2" t="s">
        <v>81</v>
      </c>
      <c r="K2" t="s">
        <v>72</v>
      </c>
      <c r="L2" t="s">
        <v>78</v>
      </c>
      <c r="M2" t="s">
        <v>88</v>
      </c>
      <c r="N2" t="s">
        <v>95</v>
      </c>
      <c r="O2" t="s">
        <v>96</v>
      </c>
      <c r="P2" t="s">
        <v>77</v>
      </c>
      <c r="Q2" t="s">
        <v>98</v>
      </c>
      <c r="R2" t="s">
        <v>91</v>
      </c>
      <c r="S2" t="s">
        <v>87</v>
      </c>
      <c r="T2" t="s">
        <v>79</v>
      </c>
      <c r="U2" t="s">
        <v>73</v>
      </c>
      <c r="V2" t="s">
        <v>97</v>
      </c>
      <c r="W2" t="s">
        <v>100</v>
      </c>
      <c r="X2" t="s">
        <v>76</v>
      </c>
      <c r="Y2" t="s">
        <v>101</v>
      </c>
      <c r="Z2" t="s">
        <v>108</v>
      </c>
      <c r="AA2" t="s">
        <v>92</v>
      </c>
      <c r="AB2" t="s">
        <v>85</v>
      </c>
      <c r="AC2" t="s">
        <v>90</v>
      </c>
      <c r="AD2" t="s">
        <v>99</v>
      </c>
      <c r="AE2" t="s">
        <v>83</v>
      </c>
      <c r="AF2" t="s">
        <v>75</v>
      </c>
      <c r="AG2" t="s">
        <v>106</v>
      </c>
      <c r="AH2" t="s">
        <v>86</v>
      </c>
      <c r="AI2" s="1" t="s">
        <v>109</v>
      </c>
    </row>
    <row r="3" spans="1:35" x14ac:dyDescent="0.2">
      <c r="A3" t="s">
        <v>105</v>
      </c>
      <c r="B3" s="1">
        <v>4.0122</v>
      </c>
      <c r="C3" s="1">
        <v>6</v>
      </c>
      <c r="D3" s="1">
        <v>8</v>
      </c>
      <c r="E3" s="1">
        <v>8.5920000000000005</v>
      </c>
      <c r="F3">
        <v>9.7888699999999993</v>
      </c>
      <c r="G3">
        <v>9.8140000000000001</v>
      </c>
      <c r="H3">
        <v>9.8241200000000006</v>
      </c>
      <c r="I3">
        <v>9.84</v>
      </c>
      <c r="J3">
        <v>9.8434357109999997</v>
      </c>
      <c r="K3">
        <v>9.8680000000000003</v>
      </c>
      <c r="L3">
        <v>9.8699999999999992</v>
      </c>
      <c r="M3">
        <v>9.8741654309999998</v>
      </c>
      <c r="N3">
        <v>9.89</v>
      </c>
      <c r="O3">
        <v>9.9053000000000004</v>
      </c>
      <c r="P3">
        <v>9.9114000000000004</v>
      </c>
      <c r="Q3">
        <v>9.92</v>
      </c>
      <c r="R3">
        <v>9.9225999999999992</v>
      </c>
      <c r="S3">
        <v>9.9290000000000003</v>
      </c>
      <c r="T3">
        <v>9.9371929990000005</v>
      </c>
      <c r="U3">
        <v>9.9499999999999993</v>
      </c>
      <c r="V3">
        <v>9.9499999999999993</v>
      </c>
      <c r="W3">
        <v>9.9499999999999993</v>
      </c>
      <c r="X3">
        <v>9.9572000000000003</v>
      </c>
      <c r="Y3">
        <v>9.9600000000000009</v>
      </c>
      <c r="Z3">
        <v>9.9700000000000006</v>
      </c>
      <c r="AA3">
        <v>9.9730000000000008</v>
      </c>
      <c r="AB3">
        <v>9.9870000000000001</v>
      </c>
      <c r="AC3">
        <v>9.99</v>
      </c>
      <c r="AD3">
        <v>10.017899999999999</v>
      </c>
      <c r="AE3">
        <v>10.022</v>
      </c>
      <c r="AF3">
        <v>10.029999999999999</v>
      </c>
      <c r="AG3">
        <v>10.0624</v>
      </c>
      <c r="AH3">
        <v>10.078200000000001</v>
      </c>
      <c r="AI3" s="1">
        <v>30.09</v>
      </c>
    </row>
    <row r="5" spans="1:35" x14ac:dyDescent="0.2">
      <c r="A5" t="s">
        <v>115</v>
      </c>
    </row>
    <row r="6" spans="1:35" x14ac:dyDescent="0.2">
      <c r="A6" t="s">
        <v>110</v>
      </c>
      <c r="B6">
        <f>AVERAGE(B3:AI3)</f>
        <v>10.139117180617644</v>
      </c>
      <c r="C6">
        <v>10.139117180617644</v>
      </c>
      <c r="D6">
        <v>10.139117180617644</v>
      </c>
      <c r="E6">
        <v>10.139117180617644</v>
      </c>
      <c r="F6">
        <v>10.139117180617644</v>
      </c>
      <c r="G6">
        <v>10.139117180617644</v>
      </c>
      <c r="H6">
        <v>10.139117180617644</v>
      </c>
      <c r="I6">
        <v>10.139117180617644</v>
      </c>
      <c r="J6">
        <v>10.139117180617644</v>
      </c>
      <c r="K6">
        <v>10.139117180617644</v>
      </c>
      <c r="L6">
        <v>10.139117180617644</v>
      </c>
      <c r="M6">
        <v>10.139117180617644</v>
      </c>
      <c r="N6">
        <v>10.139117180617644</v>
      </c>
      <c r="O6">
        <v>10.139117180617644</v>
      </c>
      <c r="P6">
        <v>10.139117180617644</v>
      </c>
      <c r="Q6">
        <v>10.139117180617644</v>
      </c>
      <c r="R6">
        <v>10.139117180617644</v>
      </c>
      <c r="S6">
        <v>10.139117180617644</v>
      </c>
      <c r="T6">
        <v>10.139117180617644</v>
      </c>
      <c r="U6">
        <v>10.139117180617644</v>
      </c>
      <c r="V6">
        <v>10.139117180617644</v>
      </c>
      <c r="W6">
        <v>10.139117180617644</v>
      </c>
      <c r="X6">
        <v>10.139117180617644</v>
      </c>
      <c r="Y6">
        <v>10.139117180617644</v>
      </c>
      <c r="Z6">
        <v>10.139117180617644</v>
      </c>
      <c r="AA6">
        <v>10.139117180617644</v>
      </c>
      <c r="AB6">
        <v>10.139117180617644</v>
      </c>
      <c r="AC6">
        <v>10.139117180617644</v>
      </c>
      <c r="AD6">
        <v>10.139117180617644</v>
      </c>
      <c r="AE6">
        <v>10.139117180617644</v>
      </c>
      <c r="AF6">
        <v>10.139117180617644</v>
      </c>
      <c r="AG6">
        <v>10.139117180617644</v>
      </c>
      <c r="AH6">
        <v>10.139117180617644</v>
      </c>
      <c r="AI6">
        <v>10.139117180617644</v>
      </c>
    </row>
    <row r="7" spans="1:35" x14ac:dyDescent="0.2">
      <c r="A7" t="s">
        <v>111</v>
      </c>
      <c r="B7">
        <f>STDEV(B3:AI3)</f>
        <v>3.7378956360090889</v>
      </c>
      <c r="C7">
        <v>3.7378956360090889</v>
      </c>
      <c r="D7">
        <v>3.7378956360090889</v>
      </c>
      <c r="E7">
        <v>3.7378956360090889</v>
      </c>
      <c r="F7">
        <v>3.7378956360090889</v>
      </c>
      <c r="G7">
        <v>3.7378956360090889</v>
      </c>
      <c r="H7">
        <v>3.7378956360090889</v>
      </c>
      <c r="I7">
        <v>3.7378956360090889</v>
      </c>
      <c r="J7">
        <v>3.7378956360090889</v>
      </c>
      <c r="K7">
        <v>3.7378956360090889</v>
      </c>
      <c r="L7">
        <v>3.7378956360090889</v>
      </c>
      <c r="M7">
        <v>3.7378956360090889</v>
      </c>
      <c r="N7">
        <v>3.7378956360090889</v>
      </c>
      <c r="O7">
        <v>3.7378956360090889</v>
      </c>
      <c r="P7">
        <v>3.7378956360090889</v>
      </c>
      <c r="Q7">
        <v>3.7378956360090889</v>
      </c>
      <c r="R7">
        <v>3.7378956360090889</v>
      </c>
      <c r="S7">
        <v>3.7378956360090889</v>
      </c>
      <c r="T7">
        <v>3.7378956360090889</v>
      </c>
      <c r="U7">
        <v>3.7378956360090889</v>
      </c>
      <c r="V7">
        <v>3.7378956360090889</v>
      </c>
      <c r="W7">
        <v>3.7378956360090889</v>
      </c>
      <c r="X7">
        <v>3.7378956360090889</v>
      </c>
      <c r="Y7">
        <v>3.7378956360090889</v>
      </c>
      <c r="Z7">
        <v>3.7378956360090889</v>
      </c>
      <c r="AA7">
        <v>3.7378956360090889</v>
      </c>
      <c r="AB7">
        <v>3.7378956360090889</v>
      </c>
      <c r="AC7">
        <v>3.7378956360090889</v>
      </c>
      <c r="AD7">
        <v>3.7378956360090889</v>
      </c>
      <c r="AE7">
        <v>3.7378956360090889</v>
      </c>
      <c r="AF7">
        <v>3.7378956360090889</v>
      </c>
      <c r="AG7">
        <v>3.7378956360090889</v>
      </c>
      <c r="AH7">
        <v>3.7378956360090889</v>
      </c>
      <c r="AI7">
        <v>3.7378956360090889</v>
      </c>
    </row>
    <row r="8" spans="1:35" x14ac:dyDescent="0.2">
      <c r="A8" t="s">
        <v>112</v>
      </c>
      <c r="B8">
        <f>ABS(B3-B6)/B7</f>
        <v>1.6391354326733658</v>
      </c>
      <c r="C8">
        <f>ABS(C3-C6)/C7</f>
        <v>1.1073388836069631</v>
      </c>
      <c r="D8">
        <f t="shared" ref="D8:AI8" si="0">ABS(D3-D6)/D7</f>
        <v>0.57227846599311605</v>
      </c>
      <c r="E8">
        <f t="shared" si="0"/>
        <v>0.41390058237941713</v>
      </c>
      <c r="F8">
        <f t="shared" si="0"/>
        <v>9.3701701364674803E-2</v>
      </c>
      <c r="G8">
        <f t="shared" si="0"/>
        <v>8.6978667217356601E-2</v>
      </c>
      <c r="H8">
        <f t="shared" si="0"/>
        <v>8.427126150423038E-2</v>
      </c>
      <c r="I8">
        <f t="shared" si="0"/>
        <v>8.0022881788376646E-2</v>
      </c>
      <c r="J8">
        <f t="shared" si="0"/>
        <v>7.9103725307146447E-2</v>
      </c>
      <c r="K8">
        <f t="shared" si="0"/>
        <v>7.253203594178266E-2</v>
      </c>
      <c r="L8">
        <f t="shared" si="0"/>
        <v>7.1996975524169102E-2</v>
      </c>
      <c r="M8">
        <f t="shared" si="0"/>
        <v>7.0882596898968128E-2</v>
      </c>
      <c r="N8">
        <f t="shared" si="0"/>
        <v>6.6646371348030267E-2</v>
      </c>
      <c r="O8">
        <f t="shared" si="0"/>
        <v>6.2553159153284382E-2</v>
      </c>
      <c r="P8">
        <f t="shared" si="0"/>
        <v>6.0921224879562148E-2</v>
      </c>
      <c r="Q8">
        <f t="shared" si="0"/>
        <v>5.8620465083822737E-2</v>
      </c>
      <c r="R8">
        <f t="shared" si="0"/>
        <v>5.7924886540924932E-2</v>
      </c>
      <c r="S8">
        <f t="shared" si="0"/>
        <v>5.6212693204560335E-2</v>
      </c>
      <c r="T8">
        <f t="shared" si="0"/>
        <v>5.4020818471335351E-2</v>
      </c>
      <c r="U8">
        <f t="shared" si="0"/>
        <v>5.05945588196152E-2</v>
      </c>
      <c r="V8">
        <f t="shared" si="0"/>
        <v>5.05945588196152E-2</v>
      </c>
      <c r="W8">
        <f t="shared" si="0"/>
        <v>5.05945588196152E-2</v>
      </c>
      <c r="X8">
        <f t="shared" si="0"/>
        <v>4.8668341316205087E-2</v>
      </c>
      <c r="Y8">
        <f t="shared" si="0"/>
        <v>4.7919256731545547E-2</v>
      </c>
      <c r="Z8">
        <f t="shared" si="0"/>
        <v>4.5243954643476365E-2</v>
      </c>
      <c r="AA8">
        <f t="shared" si="0"/>
        <v>4.4441364017055569E-2</v>
      </c>
      <c r="AB8">
        <f t="shared" si="0"/>
        <v>4.0695941093758813E-2</v>
      </c>
      <c r="AC8">
        <f t="shared" si="0"/>
        <v>3.989335046733801E-2</v>
      </c>
      <c r="AD8">
        <f t="shared" si="0"/>
        <v>3.2429257641625131E-2</v>
      </c>
      <c r="AE8">
        <f t="shared" si="0"/>
        <v>3.1332383785516449E-2</v>
      </c>
      <c r="AF8">
        <f t="shared" si="0"/>
        <v>2.9192142115061295E-2</v>
      </c>
      <c r="AG8">
        <f t="shared" si="0"/>
        <v>2.0524163349716736E-2</v>
      </c>
      <c r="AH8">
        <f t="shared" si="0"/>
        <v>1.6297186050567215E-2</v>
      </c>
      <c r="AI8">
        <f t="shared" si="0"/>
        <v>5.3374638465518265</v>
      </c>
    </row>
    <row r="9" spans="1:35" x14ac:dyDescent="0.2">
      <c r="A9" t="s">
        <v>113</v>
      </c>
      <c r="B9">
        <f>COUNT(B3:AI3)</f>
        <v>34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>
        <v>34</v>
      </c>
      <c r="J9">
        <v>34</v>
      </c>
      <c r="K9">
        <v>34</v>
      </c>
      <c r="L9">
        <v>34</v>
      </c>
      <c r="M9">
        <v>34</v>
      </c>
      <c r="N9">
        <v>34</v>
      </c>
      <c r="O9">
        <v>34</v>
      </c>
      <c r="P9">
        <v>34</v>
      </c>
      <c r="Q9">
        <v>34</v>
      </c>
      <c r="R9">
        <v>34</v>
      </c>
      <c r="S9">
        <v>34</v>
      </c>
      <c r="T9">
        <v>34</v>
      </c>
      <c r="U9">
        <v>34</v>
      </c>
      <c r="V9">
        <v>34</v>
      </c>
      <c r="W9">
        <v>34</v>
      </c>
      <c r="X9">
        <v>34</v>
      </c>
      <c r="Y9">
        <v>34</v>
      </c>
      <c r="Z9">
        <v>34</v>
      </c>
      <c r="AA9">
        <v>34</v>
      </c>
      <c r="AB9">
        <v>34</v>
      </c>
      <c r="AC9">
        <v>34</v>
      </c>
      <c r="AD9">
        <v>34</v>
      </c>
      <c r="AE9">
        <v>34</v>
      </c>
      <c r="AF9">
        <v>34</v>
      </c>
      <c r="AG9">
        <v>34</v>
      </c>
      <c r="AH9">
        <v>34</v>
      </c>
      <c r="AI9">
        <v>34</v>
      </c>
    </row>
    <row r="10" spans="1:35" x14ac:dyDescent="0.2">
      <c r="A10" t="s">
        <v>114</v>
      </c>
      <c r="B10">
        <v>2.81</v>
      </c>
      <c r="C10">
        <v>2.81</v>
      </c>
      <c r="D10">
        <v>2.81</v>
      </c>
      <c r="E10">
        <v>2.81</v>
      </c>
      <c r="F10">
        <v>2.81</v>
      </c>
      <c r="G10">
        <v>2.81</v>
      </c>
      <c r="H10">
        <v>2.81</v>
      </c>
      <c r="I10">
        <v>2.81</v>
      </c>
      <c r="J10">
        <v>2.81</v>
      </c>
      <c r="K10">
        <v>2.81</v>
      </c>
      <c r="L10">
        <v>2.81</v>
      </c>
      <c r="M10">
        <v>2.81</v>
      </c>
      <c r="N10">
        <v>2.81</v>
      </c>
      <c r="O10">
        <v>2.81</v>
      </c>
      <c r="P10">
        <v>2.81</v>
      </c>
      <c r="Q10">
        <v>2.81</v>
      </c>
      <c r="R10">
        <v>2.81</v>
      </c>
      <c r="S10">
        <v>2.81</v>
      </c>
      <c r="T10">
        <v>2.81</v>
      </c>
      <c r="U10">
        <v>2.81</v>
      </c>
      <c r="V10">
        <v>2.81</v>
      </c>
      <c r="W10">
        <v>2.81</v>
      </c>
      <c r="X10">
        <v>2.81</v>
      </c>
      <c r="Y10">
        <v>2.81</v>
      </c>
      <c r="Z10">
        <v>2.81</v>
      </c>
      <c r="AA10">
        <v>2.81</v>
      </c>
      <c r="AB10">
        <v>2.81</v>
      </c>
      <c r="AC10">
        <v>2.81</v>
      </c>
      <c r="AD10">
        <v>2.81</v>
      </c>
      <c r="AE10">
        <v>2.81</v>
      </c>
      <c r="AF10">
        <v>2.81</v>
      </c>
      <c r="AG10">
        <v>2.81</v>
      </c>
      <c r="AH10">
        <v>2.81</v>
      </c>
      <c r="AI10">
        <v>2.81</v>
      </c>
    </row>
    <row r="12" spans="1:35" x14ac:dyDescent="0.2">
      <c r="A12" t="s">
        <v>155</v>
      </c>
    </row>
    <row r="14" spans="1:35" x14ac:dyDescent="0.2">
      <c r="A14" t="s">
        <v>115</v>
      </c>
    </row>
    <row r="15" spans="1:35" x14ac:dyDescent="0.2">
      <c r="A15" t="s">
        <v>110</v>
      </c>
      <c r="B15">
        <f>AVERAGE(B3:AH3)</f>
        <v>9.5345449739696946</v>
      </c>
      <c r="C15">
        <v>9.5345449739696946</v>
      </c>
      <c r="D15">
        <v>9.5345449739696946</v>
      </c>
      <c r="E15">
        <v>9.5345449739696946</v>
      </c>
      <c r="F15">
        <v>9.5345449739696946</v>
      </c>
      <c r="G15">
        <v>9.5345449739696946</v>
      </c>
      <c r="H15">
        <v>9.5345449739696946</v>
      </c>
      <c r="I15">
        <v>9.5345449739696946</v>
      </c>
      <c r="J15">
        <v>9.5345449739696946</v>
      </c>
      <c r="K15">
        <v>9.5345449739696946</v>
      </c>
      <c r="L15">
        <v>9.5345449739696946</v>
      </c>
      <c r="M15">
        <v>9.5345449739696946</v>
      </c>
      <c r="N15">
        <v>9.5345449739696946</v>
      </c>
      <c r="O15">
        <v>9.5345449739696946</v>
      </c>
      <c r="P15">
        <v>9.5345449739696946</v>
      </c>
      <c r="Q15">
        <v>9.5345449739696946</v>
      </c>
      <c r="R15">
        <v>9.5345449739696946</v>
      </c>
      <c r="S15">
        <v>9.5345449739696946</v>
      </c>
      <c r="T15">
        <v>9.5345449739696946</v>
      </c>
      <c r="U15">
        <v>9.5345449739696946</v>
      </c>
      <c r="V15">
        <v>9.5345449739696946</v>
      </c>
      <c r="W15">
        <v>9.5345449739696946</v>
      </c>
      <c r="X15">
        <v>9.5345449739696946</v>
      </c>
      <c r="Y15">
        <v>9.5345449739696946</v>
      </c>
      <c r="Z15">
        <v>9.5345449739696946</v>
      </c>
      <c r="AA15">
        <v>9.5345449739696946</v>
      </c>
      <c r="AB15">
        <v>9.5345449739696946</v>
      </c>
      <c r="AC15">
        <v>9.5345449739696946</v>
      </c>
      <c r="AD15">
        <v>9.5345449739696946</v>
      </c>
      <c r="AE15">
        <v>9.5345449739696946</v>
      </c>
      <c r="AF15">
        <v>9.5345449739696946</v>
      </c>
      <c r="AG15">
        <v>9.5345449739696946</v>
      </c>
      <c r="AH15">
        <v>9.5345449739696946</v>
      </c>
    </row>
    <row r="16" spans="1:35" x14ac:dyDescent="0.2">
      <c r="A16" t="s">
        <v>111</v>
      </c>
      <c r="B16">
        <f>STDEV(B3:AH3)</f>
        <v>1.2620918944918569</v>
      </c>
      <c r="C16">
        <v>1.2620918944918569</v>
      </c>
      <c r="D16">
        <v>1.2620918944918569</v>
      </c>
      <c r="E16">
        <v>1.2620918944918569</v>
      </c>
      <c r="F16">
        <v>1.2620918944918569</v>
      </c>
      <c r="G16">
        <v>1.2620918944918569</v>
      </c>
      <c r="H16">
        <v>1.2620918944918569</v>
      </c>
      <c r="I16">
        <v>1.2620918944918569</v>
      </c>
      <c r="J16">
        <v>1.2620918944918569</v>
      </c>
      <c r="K16">
        <v>1.2620918944918569</v>
      </c>
      <c r="L16">
        <v>1.2620918944918569</v>
      </c>
      <c r="M16">
        <v>1.2620918944918569</v>
      </c>
      <c r="N16">
        <v>1.2620918944918569</v>
      </c>
      <c r="O16">
        <v>1.2620918944918569</v>
      </c>
      <c r="P16">
        <v>1.2620918944918569</v>
      </c>
      <c r="Q16">
        <v>1.2620918944918569</v>
      </c>
      <c r="R16">
        <v>1.2620918944918569</v>
      </c>
      <c r="S16">
        <v>1.2620918944918569</v>
      </c>
      <c r="T16">
        <v>1.2620918944918569</v>
      </c>
      <c r="U16">
        <v>1.2620918944918569</v>
      </c>
      <c r="V16">
        <v>1.2620918944918569</v>
      </c>
      <c r="W16">
        <v>1.2620918944918569</v>
      </c>
      <c r="X16">
        <v>1.2620918944918569</v>
      </c>
      <c r="Y16">
        <v>1.2620918944918569</v>
      </c>
      <c r="Z16">
        <v>1.2620918944918569</v>
      </c>
      <c r="AA16">
        <v>1.2620918944918569</v>
      </c>
      <c r="AB16">
        <v>1.2620918944918569</v>
      </c>
      <c r="AC16">
        <v>1.2620918944918569</v>
      </c>
      <c r="AD16">
        <v>1.2620918944918569</v>
      </c>
      <c r="AE16">
        <v>1.2620918944918569</v>
      </c>
      <c r="AF16">
        <v>1.2620918944918569</v>
      </c>
      <c r="AG16">
        <v>1.2620918944918569</v>
      </c>
      <c r="AH16">
        <v>1.2620918944918569</v>
      </c>
    </row>
    <row r="17" spans="1:34" x14ac:dyDescent="0.2">
      <c r="A17" t="s">
        <v>112</v>
      </c>
      <c r="B17">
        <f>ABS(B3-B15)/B16</f>
        <v>4.3755490373330534</v>
      </c>
      <c r="C17">
        <f>ABS(C3-C15)/C16</f>
        <v>2.8005448647562798</v>
      </c>
      <c r="D17">
        <f t="shared" ref="D17:AH17" si="1">ABS(D3-D15)/D16</f>
        <v>1.2158742011313943</v>
      </c>
      <c r="E17">
        <f t="shared" si="1"/>
        <v>0.74681168469842785</v>
      </c>
      <c r="F17">
        <f t="shared" si="1"/>
        <v>0.20151070388792963</v>
      </c>
      <c r="G17">
        <f t="shared" si="1"/>
        <v>0.22142209077637692</v>
      </c>
      <c r="H17">
        <f t="shared" si="1"/>
        <v>0.2294405243343193</v>
      </c>
      <c r="I17">
        <f t="shared" si="1"/>
        <v>0.24202280940350029</v>
      </c>
      <c r="J17">
        <f t="shared" si="1"/>
        <v>0.24474504461869684</v>
      </c>
      <c r="K17">
        <f t="shared" si="1"/>
        <v>0.26420819869424905</v>
      </c>
      <c r="L17">
        <f t="shared" si="1"/>
        <v>0.26579286935787305</v>
      </c>
      <c r="M17">
        <f t="shared" si="1"/>
        <v>0.26909328751140033</v>
      </c>
      <c r="N17">
        <f t="shared" si="1"/>
        <v>0.28163957599412298</v>
      </c>
      <c r="O17">
        <f t="shared" si="1"/>
        <v>0.29376230657085328</v>
      </c>
      <c r="P17">
        <f t="shared" si="1"/>
        <v>0.29859555209490918</v>
      </c>
      <c r="Q17">
        <f t="shared" si="1"/>
        <v>0.30540963594849579</v>
      </c>
      <c r="R17">
        <f t="shared" si="1"/>
        <v>0.30746970781120753</v>
      </c>
      <c r="S17">
        <f t="shared" si="1"/>
        <v>0.31254065393480801</v>
      </c>
      <c r="T17">
        <f t="shared" si="1"/>
        <v>0.31903225651601225</v>
      </c>
      <c r="U17">
        <f t="shared" si="1"/>
        <v>0.32917969590286855</v>
      </c>
      <c r="V17">
        <f t="shared" si="1"/>
        <v>0.32917969590286855</v>
      </c>
      <c r="W17">
        <f t="shared" si="1"/>
        <v>0.32917969590286855</v>
      </c>
      <c r="X17">
        <f t="shared" si="1"/>
        <v>0.3348845102919189</v>
      </c>
      <c r="Y17">
        <f t="shared" si="1"/>
        <v>0.33710304922099421</v>
      </c>
      <c r="Z17">
        <f t="shared" si="1"/>
        <v>0.34502640253911848</v>
      </c>
      <c r="AA17">
        <f t="shared" si="1"/>
        <v>0.34740340853455587</v>
      </c>
      <c r="AB17">
        <f t="shared" si="1"/>
        <v>0.35849610317992958</v>
      </c>
      <c r="AC17">
        <f t="shared" si="1"/>
        <v>0.36087310917536697</v>
      </c>
      <c r="AD17">
        <f t="shared" si="1"/>
        <v>0.38297926493293327</v>
      </c>
      <c r="AE17">
        <f t="shared" si="1"/>
        <v>0.38622783979336517</v>
      </c>
      <c r="AF17">
        <f t="shared" si="1"/>
        <v>0.39256652244786405</v>
      </c>
      <c r="AG17">
        <f t="shared" si="1"/>
        <v>0.41823818719858785</v>
      </c>
      <c r="AH17">
        <f t="shared" si="1"/>
        <v>0.43075708544122487</v>
      </c>
    </row>
    <row r="18" spans="1:34" x14ac:dyDescent="0.2">
      <c r="A18" t="s">
        <v>113</v>
      </c>
      <c r="B18">
        <v>33</v>
      </c>
      <c r="C18">
        <v>33</v>
      </c>
      <c r="D18">
        <v>33</v>
      </c>
      <c r="E18">
        <v>33</v>
      </c>
      <c r="F18">
        <v>33</v>
      </c>
      <c r="G18">
        <v>33</v>
      </c>
      <c r="H18">
        <v>33</v>
      </c>
      <c r="I18">
        <v>33</v>
      </c>
      <c r="J18">
        <v>33</v>
      </c>
      <c r="K18">
        <v>33</v>
      </c>
      <c r="L18">
        <v>33</v>
      </c>
      <c r="M18">
        <v>33</v>
      </c>
      <c r="N18">
        <v>33</v>
      </c>
      <c r="O18">
        <v>33</v>
      </c>
      <c r="P18">
        <v>33</v>
      </c>
      <c r="Q18">
        <v>33</v>
      </c>
      <c r="R18">
        <v>33</v>
      </c>
      <c r="S18">
        <v>33</v>
      </c>
      <c r="T18">
        <v>33</v>
      </c>
      <c r="U18">
        <v>33</v>
      </c>
      <c r="V18">
        <v>33</v>
      </c>
      <c r="W18">
        <v>33</v>
      </c>
      <c r="X18">
        <v>33</v>
      </c>
      <c r="Y18">
        <v>33</v>
      </c>
      <c r="Z18">
        <v>33</v>
      </c>
      <c r="AA18">
        <v>33</v>
      </c>
      <c r="AB18">
        <v>33</v>
      </c>
      <c r="AC18">
        <v>33</v>
      </c>
      <c r="AD18">
        <v>33</v>
      </c>
      <c r="AE18">
        <v>33</v>
      </c>
      <c r="AF18">
        <v>33</v>
      </c>
      <c r="AG18">
        <v>33</v>
      </c>
      <c r="AH18">
        <v>33</v>
      </c>
    </row>
    <row r="19" spans="1:34" x14ac:dyDescent="0.2">
      <c r="A19" t="s">
        <v>114</v>
      </c>
      <c r="B19">
        <v>2.79</v>
      </c>
      <c r="C19">
        <v>2.79</v>
      </c>
      <c r="D19">
        <v>2.79</v>
      </c>
      <c r="E19">
        <v>2.79</v>
      </c>
      <c r="F19">
        <v>2.79</v>
      </c>
      <c r="G19">
        <v>2.79</v>
      </c>
      <c r="H19">
        <v>2.79</v>
      </c>
      <c r="I19">
        <v>2.79</v>
      </c>
      <c r="J19">
        <v>2.79</v>
      </c>
      <c r="K19">
        <v>2.79</v>
      </c>
      <c r="L19">
        <v>2.79</v>
      </c>
      <c r="M19">
        <v>2.79</v>
      </c>
      <c r="N19">
        <v>2.79</v>
      </c>
      <c r="O19">
        <v>2.79</v>
      </c>
      <c r="P19">
        <v>2.79</v>
      </c>
      <c r="Q19">
        <v>2.79</v>
      </c>
      <c r="R19">
        <v>2.79</v>
      </c>
      <c r="S19">
        <v>2.79</v>
      </c>
      <c r="T19">
        <v>2.79</v>
      </c>
      <c r="U19">
        <v>2.79</v>
      </c>
      <c r="V19">
        <v>2.79</v>
      </c>
      <c r="W19">
        <v>2.79</v>
      </c>
      <c r="X19">
        <v>2.79</v>
      </c>
      <c r="Y19">
        <v>2.79</v>
      </c>
      <c r="Z19">
        <v>2.79</v>
      </c>
      <c r="AA19">
        <v>2.79</v>
      </c>
      <c r="AB19">
        <v>2.79</v>
      </c>
      <c r="AC19">
        <v>2.79</v>
      </c>
      <c r="AD19">
        <v>2.79</v>
      </c>
      <c r="AE19">
        <v>2.79</v>
      </c>
      <c r="AF19">
        <v>2.79</v>
      </c>
      <c r="AG19">
        <v>2.79</v>
      </c>
      <c r="AH19">
        <v>2.79</v>
      </c>
    </row>
    <row r="21" spans="1:34" x14ac:dyDescent="0.2">
      <c r="A21" t="s">
        <v>156</v>
      </c>
    </row>
    <row r="23" spans="1:34" x14ac:dyDescent="0.2">
      <c r="A23" t="s">
        <v>115</v>
      </c>
    </row>
    <row r="24" spans="1:34" x14ac:dyDescent="0.2">
      <c r="A24" t="s">
        <v>110</v>
      </c>
      <c r="B24">
        <f>AVERAGE(D3:AH3)</f>
        <v>9.8267027142258048</v>
      </c>
      <c r="C24">
        <v>9.8267027142258048</v>
      </c>
      <c r="D24">
        <v>9.8267027142258048</v>
      </c>
      <c r="E24">
        <v>9.8267027142258048</v>
      </c>
      <c r="F24">
        <v>9.8267027142258048</v>
      </c>
      <c r="G24">
        <v>9.8267027142258048</v>
      </c>
      <c r="H24">
        <v>9.8267027142258048</v>
      </c>
      <c r="I24">
        <v>9.8267027142258048</v>
      </c>
      <c r="J24">
        <v>9.8267027142258048</v>
      </c>
      <c r="K24">
        <v>9.8267027142258048</v>
      </c>
      <c r="L24">
        <v>9.8267027142258048</v>
      </c>
      <c r="M24">
        <v>9.8267027142258048</v>
      </c>
      <c r="N24">
        <v>9.8267027142258048</v>
      </c>
      <c r="O24">
        <v>9.8267027142258048</v>
      </c>
      <c r="P24">
        <v>9.8267027142258048</v>
      </c>
      <c r="Q24">
        <v>9.8267027142258048</v>
      </c>
      <c r="R24">
        <v>9.8267027142258048</v>
      </c>
      <c r="S24">
        <v>9.8267027142258048</v>
      </c>
      <c r="T24">
        <v>9.8267027142258048</v>
      </c>
      <c r="U24">
        <v>9.8267027142258048</v>
      </c>
      <c r="V24">
        <v>9.8267027142258048</v>
      </c>
      <c r="W24">
        <v>9.8267027142258048</v>
      </c>
      <c r="X24">
        <v>9.8267027142258048</v>
      </c>
      <c r="Y24">
        <v>9.8267027142258048</v>
      </c>
      <c r="Z24">
        <v>9.8267027142258048</v>
      </c>
      <c r="AA24">
        <v>9.8267027142258048</v>
      </c>
      <c r="AB24">
        <v>9.8267027142258048</v>
      </c>
      <c r="AC24">
        <v>9.8267027142258048</v>
      </c>
      <c r="AD24">
        <v>9.8267027142258048</v>
      </c>
      <c r="AE24">
        <v>9.8267027142258048</v>
      </c>
      <c r="AF24">
        <v>9.8267027142258048</v>
      </c>
    </row>
    <row r="25" spans="1:34" x14ac:dyDescent="0.2">
      <c r="A25" t="s">
        <v>111</v>
      </c>
      <c r="B25">
        <f>STDEV(D3:AH3)</f>
        <v>0.42176959425189819</v>
      </c>
      <c r="C25">
        <v>0.42176959425189819</v>
      </c>
      <c r="D25">
        <v>0.42176959425189819</v>
      </c>
      <c r="E25">
        <v>0.42176959425189819</v>
      </c>
      <c r="F25">
        <v>0.42176959425189819</v>
      </c>
      <c r="G25">
        <v>0.42176959425189819</v>
      </c>
      <c r="H25">
        <v>0.42176959425189819</v>
      </c>
      <c r="I25">
        <v>0.42176959425189819</v>
      </c>
      <c r="J25">
        <v>0.42176959425189819</v>
      </c>
      <c r="K25">
        <v>0.42176959425189819</v>
      </c>
      <c r="L25">
        <v>0.42176959425189819</v>
      </c>
      <c r="M25">
        <v>0.42176959425189819</v>
      </c>
      <c r="N25">
        <v>0.42176959425189819</v>
      </c>
      <c r="O25">
        <v>0.42176959425189819</v>
      </c>
      <c r="P25">
        <v>0.42176959425189819</v>
      </c>
      <c r="Q25">
        <v>0.42176959425189819</v>
      </c>
      <c r="R25">
        <v>0.42176959425189819</v>
      </c>
      <c r="S25">
        <v>0.42176959425189819</v>
      </c>
      <c r="T25">
        <v>0.42176959425189819</v>
      </c>
      <c r="U25">
        <v>0.42176959425189819</v>
      </c>
      <c r="V25">
        <v>0.42176959425189819</v>
      </c>
      <c r="W25">
        <v>0.42176959425189819</v>
      </c>
      <c r="X25">
        <v>0.42176959425189819</v>
      </c>
      <c r="Y25">
        <v>0.42176959425189819</v>
      </c>
      <c r="Z25">
        <v>0.42176959425189819</v>
      </c>
      <c r="AA25">
        <v>0.42176959425189819</v>
      </c>
      <c r="AB25">
        <v>0.42176959425189819</v>
      </c>
      <c r="AC25">
        <v>0.42176959425189819</v>
      </c>
      <c r="AD25">
        <v>0.42176959425189819</v>
      </c>
      <c r="AE25">
        <v>0.42176959425189819</v>
      </c>
      <c r="AF25">
        <v>0.42176959425189819</v>
      </c>
    </row>
    <row r="26" spans="1:34" x14ac:dyDescent="0.2">
      <c r="A26" t="s">
        <v>112</v>
      </c>
      <c r="B26">
        <f>ABS(D3-B24)/B25</f>
        <v>4.3310441035131202</v>
      </c>
      <c r="C26">
        <f>ABS(E3-C24)/C25</f>
        <v>2.9274341513778941</v>
      </c>
      <c r="D26">
        <f t="shared" ref="D26:AF26" si="2">ABS(F3-D24)/D25</f>
        <v>8.9699956425048077E-2</v>
      </c>
      <c r="E26">
        <f t="shared" si="2"/>
        <v>3.0117662342008768E-2</v>
      </c>
      <c r="F26">
        <f t="shared" si="2"/>
        <v>6.1235192413174183E-3</v>
      </c>
      <c r="G26">
        <f t="shared" si="2"/>
        <v>3.1527369339605364E-2</v>
      </c>
      <c r="H26">
        <f t="shared" si="2"/>
        <v>3.9673312164369284E-2</v>
      </c>
      <c r="I26">
        <f t="shared" si="2"/>
        <v>9.7914326535191429E-2</v>
      </c>
      <c r="J26">
        <f t="shared" si="2"/>
        <v>0.10265625204915915</v>
      </c>
      <c r="K26">
        <f t="shared" si="2"/>
        <v>0.11253233381695199</v>
      </c>
      <c r="L26">
        <f t="shared" si="2"/>
        <v>0.15007550718886589</v>
      </c>
      <c r="M26">
        <f t="shared" si="2"/>
        <v>0.1863512373707388</v>
      </c>
      <c r="N26">
        <f t="shared" si="2"/>
        <v>0.20081411018834835</v>
      </c>
      <c r="O26">
        <f t="shared" si="2"/>
        <v>0.2212043898984197</v>
      </c>
      <c r="P26">
        <f t="shared" si="2"/>
        <v>0.22736889306657942</v>
      </c>
      <c r="Q26">
        <f t="shared" si="2"/>
        <v>0.24254305471128709</v>
      </c>
      <c r="R26">
        <f t="shared" si="2"/>
        <v>0.2619683502083045</v>
      </c>
      <c r="S26">
        <f t="shared" si="2"/>
        <v>0.29233327260797348</v>
      </c>
      <c r="T26">
        <f t="shared" si="2"/>
        <v>0.29233327260797348</v>
      </c>
      <c r="U26">
        <f t="shared" si="2"/>
        <v>0.29233327260797348</v>
      </c>
      <c r="V26">
        <f t="shared" si="2"/>
        <v>0.30940420445826911</v>
      </c>
      <c r="W26">
        <f t="shared" si="2"/>
        <v>0.31604290017782893</v>
      </c>
      <c r="X26">
        <f t="shared" si="2"/>
        <v>0.33975252774768022</v>
      </c>
      <c r="Y26">
        <f t="shared" si="2"/>
        <v>0.34686541601863602</v>
      </c>
      <c r="Z26">
        <f t="shared" si="2"/>
        <v>0.38005889461642695</v>
      </c>
      <c r="AA26">
        <f t="shared" si="2"/>
        <v>0.38717178288738274</v>
      </c>
      <c r="AB26">
        <f t="shared" si="2"/>
        <v>0.45332164380726664</v>
      </c>
      <c r="AC26">
        <f t="shared" si="2"/>
        <v>0.46304259111090851</v>
      </c>
      <c r="AD26">
        <f t="shared" si="2"/>
        <v>0.48201029316678778</v>
      </c>
      <c r="AE26">
        <f t="shared" si="2"/>
        <v>0.5588294864931096</v>
      </c>
      <c r="AF26">
        <f t="shared" si="2"/>
        <v>0.59629069805347656</v>
      </c>
    </row>
    <row r="27" spans="1:34" x14ac:dyDescent="0.2">
      <c r="A27" t="s">
        <v>113</v>
      </c>
      <c r="B27">
        <v>31</v>
      </c>
      <c r="C27">
        <v>31</v>
      </c>
      <c r="D27">
        <v>31</v>
      </c>
      <c r="E27">
        <v>31</v>
      </c>
      <c r="F27">
        <v>31</v>
      </c>
      <c r="G27">
        <v>31</v>
      </c>
      <c r="H27">
        <v>31</v>
      </c>
      <c r="I27">
        <v>31</v>
      </c>
      <c r="J27">
        <v>31</v>
      </c>
      <c r="K27">
        <v>31</v>
      </c>
      <c r="L27">
        <v>31</v>
      </c>
      <c r="M27">
        <v>31</v>
      </c>
      <c r="N27">
        <v>31</v>
      </c>
      <c r="O27">
        <v>31</v>
      </c>
      <c r="P27">
        <v>31</v>
      </c>
      <c r="Q27">
        <v>31</v>
      </c>
      <c r="R27">
        <v>31</v>
      </c>
      <c r="S27">
        <v>31</v>
      </c>
      <c r="T27">
        <v>31</v>
      </c>
      <c r="U27">
        <v>31</v>
      </c>
      <c r="V27">
        <v>31</v>
      </c>
      <c r="W27">
        <v>31</v>
      </c>
      <c r="X27">
        <v>31</v>
      </c>
      <c r="Y27">
        <v>31</v>
      </c>
      <c r="Z27">
        <v>31</v>
      </c>
      <c r="AA27">
        <v>31</v>
      </c>
      <c r="AB27">
        <v>31</v>
      </c>
      <c r="AC27">
        <v>31</v>
      </c>
      <c r="AD27">
        <v>31</v>
      </c>
      <c r="AE27">
        <v>31</v>
      </c>
      <c r="AF27">
        <v>31</v>
      </c>
    </row>
    <row r="28" spans="1:34" x14ac:dyDescent="0.2">
      <c r="A28" t="s">
        <v>114</v>
      </c>
      <c r="B28">
        <v>2.76</v>
      </c>
      <c r="C28">
        <v>2.76</v>
      </c>
      <c r="D28">
        <v>2.76</v>
      </c>
      <c r="E28">
        <v>2.76</v>
      </c>
      <c r="F28">
        <v>2.76</v>
      </c>
      <c r="G28">
        <v>2.76</v>
      </c>
      <c r="H28">
        <v>2.76</v>
      </c>
      <c r="I28">
        <v>2.76</v>
      </c>
      <c r="J28">
        <v>2.76</v>
      </c>
      <c r="K28">
        <v>2.76</v>
      </c>
      <c r="L28">
        <v>2.76</v>
      </c>
      <c r="M28">
        <v>2.76</v>
      </c>
      <c r="N28">
        <v>2.76</v>
      </c>
      <c r="O28">
        <v>2.76</v>
      </c>
      <c r="P28">
        <v>2.76</v>
      </c>
      <c r="Q28">
        <v>2.76</v>
      </c>
      <c r="R28">
        <v>2.76</v>
      </c>
      <c r="S28">
        <v>2.76</v>
      </c>
      <c r="T28">
        <v>2.76</v>
      </c>
      <c r="U28">
        <v>2.76</v>
      </c>
      <c r="V28">
        <v>2.76</v>
      </c>
      <c r="W28">
        <v>2.76</v>
      </c>
      <c r="X28">
        <v>2.76</v>
      </c>
      <c r="Y28">
        <v>2.76</v>
      </c>
      <c r="Z28">
        <v>2.76</v>
      </c>
      <c r="AA28">
        <v>2.76</v>
      </c>
      <c r="AB28">
        <v>2.76</v>
      </c>
      <c r="AC28">
        <v>2.76</v>
      </c>
      <c r="AD28">
        <v>2.76</v>
      </c>
      <c r="AE28">
        <v>2.76</v>
      </c>
      <c r="AF28">
        <v>2.76</v>
      </c>
    </row>
    <row r="30" spans="1:34" x14ac:dyDescent="0.2">
      <c r="A30" t="s">
        <v>157</v>
      </c>
    </row>
    <row r="32" spans="1:34" x14ac:dyDescent="0.2">
      <c r="A32" t="s">
        <v>115</v>
      </c>
    </row>
    <row r="33" spans="1:30" x14ac:dyDescent="0.2">
      <c r="A33" t="s">
        <v>110</v>
      </c>
      <c r="B33">
        <f>AVERAGE(F3:AH3)</f>
        <v>9.9322684186551715</v>
      </c>
      <c r="C33">
        <v>9.9322684186551715</v>
      </c>
      <c r="D33">
        <v>9.9322684186551715</v>
      </c>
      <c r="E33">
        <v>9.9322684186551715</v>
      </c>
      <c r="F33">
        <v>9.9322684186551715</v>
      </c>
      <c r="G33">
        <v>9.9322684186551715</v>
      </c>
      <c r="H33">
        <v>9.9322684186551715</v>
      </c>
      <c r="I33">
        <v>9.9322684186551715</v>
      </c>
      <c r="J33">
        <v>9.9322684186551715</v>
      </c>
      <c r="K33">
        <v>9.9322684186551715</v>
      </c>
      <c r="L33">
        <v>9.9322684186551715</v>
      </c>
      <c r="M33">
        <v>9.9322684186551715</v>
      </c>
      <c r="N33">
        <v>9.9322684186551715</v>
      </c>
      <c r="O33">
        <v>9.9322684186551715</v>
      </c>
      <c r="P33">
        <v>9.9322684186551715</v>
      </c>
      <c r="Q33">
        <v>9.9322684186551715</v>
      </c>
      <c r="R33">
        <v>9.9322684186551715</v>
      </c>
      <c r="S33">
        <v>9.9322684186551715</v>
      </c>
      <c r="T33">
        <v>9.9322684186551715</v>
      </c>
      <c r="U33">
        <v>9.9322684186551715</v>
      </c>
      <c r="V33">
        <v>9.9322684186551715</v>
      </c>
      <c r="W33">
        <v>9.9322684186551715</v>
      </c>
      <c r="X33">
        <v>9.9322684186551715</v>
      </c>
      <c r="Y33">
        <v>9.9322684186551715</v>
      </c>
      <c r="Z33">
        <v>9.9322684186551715</v>
      </c>
      <c r="AA33">
        <v>9.9322684186551715</v>
      </c>
      <c r="AB33">
        <v>9.9322684186551715</v>
      </c>
      <c r="AC33">
        <v>9.9322684186551715</v>
      </c>
      <c r="AD33">
        <v>9.9322684186551715</v>
      </c>
    </row>
    <row r="34" spans="1:30" x14ac:dyDescent="0.2">
      <c r="A34" t="s">
        <v>111</v>
      </c>
      <c r="B34">
        <f>STDEV(F3:AF3)</f>
        <v>6.5375195273467968E-2</v>
      </c>
      <c r="C34">
        <v>6.5375195273467968E-2</v>
      </c>
      <c r="D34">
        <v>6.5375195273467968E-2</v>
      </c>
      <c r="E34">
        <v>6.5375195273467968E-2</v>
      </c>
      <c r="F34">
        <v>6.5375195273467968E-2</v>
      </c>
      <c r="G34">
        <v>6.5375195273467968E-2</v>
      </c>
      <c r="H34">
        <v>6.5375195273467968E-2</v>
      </c>
      <c r="I34">
        <v>6.5375195273467968E-2</v>
      </c>
      <c r="J34">
        <v>6.5375195273467968E-2</v>
      </c>
      <c r="K34">
        <v>6.5375195273467968E-2</v>
      </c>
      <c r="L34">
        <v>6.5375195273467968E-2</v>
      </c>
      <c r="M34">
        <v>6.5375195273467968E-2</v>
      </c>
      <c r="N34">
        <v>6.5375195273467968E-2</v>
      </c>
      <c r="O34">
        <v>6.5375195273467968E-2</v>
      </c>
      <c r="P34">
        <v>6.5375195273467968E-2</v>
      </c>
      <c r="Q34">
        <v>6.5375195273467968E-2</v>
      </c>
      <c r="R34">
        <v>6.5375195273467968E-2</v>
      </c>
      <c r="S34">
        <v>6.5375195273467968E-2</v>
      </c>
      <c r="T34">
        <v>6.5375195273467968E-2</v>
      </c>
      <c r="U34">
        <v>6.5375195273467968E-2</v>
      </c>
      <c r="V34">
        <v>6.5375195273467968E-2</v>
      </c>
      <c r="W34">
        <v>6.5375195273467968E-2</v>
      </c>
      <c r="X34">
        <v>6.5375195273467968E-2</v>
      </c>
      <c r="Y34">
        <v>6.5375195273467968E-2</v>
      </c>
      <c r="Z34">
        <v>6.5375195273467968E-2</v>
      </c>
      <c r="AA34">
        <v>6.5375195273467968E-2</v>
      </c>
      <c r="AB34">
        <v>6.5375195273467968E-2</v>
      </c>
      <c r="AC34">
        <v>6.5375195273467968E-2</v>
      </c>
      <c r="AD34">
        <v>6.5375195273467968E-2</v>
      </c>
    </row>
    <row r="35" spans="1:30" x14ac:dyDescent="0.2">
      <c r="A35" t="s">
        <v>112</v>
      </c>
      <c r="B35">
        <f>ABS(F3-B33)/B34</f>
        <v>2.1934683033118128</v>
      </c>
      <c r="C35">
        <f>ABS(G3-C33)/C34</f>
        <v>1.8090717459496417</v>
      </c>
      <c r="D35">
        <f t="shared" ref="D35:AC35" si="3">ABS(H3-D33)/D34</f>
        <v>1.6542729731479993</v>
      </c>
      <c r="E35">
        <f t="shared" si="3"/>
        <v>1.4113673889494003</v>
      </c>
      <c r="F35">
        <f t="shared" si="3"/>
        <v>1.3588136491765694</v>
      </c>
      <c r="G35">
        <f t="shared" si="3"/>
        <v>0.98307038910297595</v>
      </c>
      <c r="H35">
        <f t="shared" si="3"/>
        <v>0.95247774625682025</v>
      </c>
      <c r="I35">
        <f t="shared" si="3"/>
        <v>0.88876197481512387</v>
      </c>
      <c r="J35">
        <f t="shared" si="3"/>
        <v>0.64655131779507313</v>
      </c>
      <c r="K35">
        <f t="shared" si="3"/>
        <v>0.41251760002185428</v>
      </c>
      <c r="L35">
        <f t="shared" si="3"/>
        <v>0.31921003934102776</v>
      </c>
      <c r="M35">
        <f t="shared" si="3"/>
        <v>0.18766167510249307</v>
      </c>
      <c r="N35">
        <f t="shared" si="3"/>
        <v>0.14789123940247981</v>
      </c>
      <c r="O35">
        <f t="shared" si="3"/>
        <v>4.9994782294710924E-2</v>
      </c>
      <c r="P35">
        <f t="shared" si="3"/>
        <v>7.5327963828317843E-2</v>
      </c>
      <c r="Q35">
        <f t="shared" si="3"/>
        <v>0.27122796759008694</v>
      </c>
      <c r="R35">
        <f t="shared" si="3"/>
        <v>0.27122796759008694</v>
      </c>
      <c r="S35">
        <f t="shared" si="3"/>
        <v>0.27122796759008694</v>
      </c>
      <c r="T35">
        <f t="shared" si="3"/>
        <v>0.38136148183632351</v>
      </c>
      <c r="U35">
        <f t="shared" si="3"/>
        <v>0.42419118182097409</v>
      </c>
      <c r="V35">
        <f t="shared" si="3"/>
        <v>0.57715439605183405</v>
      </c>
      <c r="W35">
        <f t="shared" si="3"/>
        <v>0.62304336032109486</v>
      </c>
      <c r="X35">
        <f t="shared" si="3"/>
        <v>0.83719186024429337</v>
      </c>
      <c r="Y35">
        <f t="shared" si="3"/>
        <v>0.88308082451355407</v>
      </c>
      <c r="Z35">
        <f t="shared" si="3"/>
        <v>1.3098481922176461</v>
      </c>
      <c r="AA35">
        <f t="shared" si="3"/>
        <v>1.372563110052317</v>
      </c>
      <c r="AB35">
        <f t="shared" si="3"/>
        <v>1.494933681436994</v>
      </c>
      <c r="AC35">
        <f t="shared" si="3"/>
        <v>1.9905344955450044</v>
      </c>
      <c r="AD35">
        <f>ABS(AH3-AD33)/AD34</f>
        <v>2.2322163740297758</v>
      </c>
    </row>
    <row r="36" spans="1:30" x14ac:dyDescent="0.2">
      <c r="A36" t="s">
        <v>113</v>
      </c>
      <c r="B36">
        <v>29</v>
      </c>
      <c r="C36">
        <v>29</v>
      </c>
      <c r="D36">
        <v>29</v>
      </c>
      <c r="E36">
        <v>29</v>
      </c>
      <c r="F36">
        <v>29</v>
      </c>
      <c r="G36">
        <v>29</v>
      </c>
      <c r="H36">
        <v>29</v>
      </c>
      <c r="I36">
        <v>29</v>
      </c>
      <c r="J36">
        <v>29</v>
      </c>
      <c r="K36">
        <v>29</v>
      </c>
      <c r="L36">
        <v>29</v>
      </c>
      <c r="M36">
        <v>29</v>
      </c>
      <c r="N36">
        <v>29</v>
      </c>
      <c r="O36">
        <v>29</v>
      </c>
      <c r="P36">
        <v>29</v>
      </c>
      <c r="Q36">
        <v>29</v>
      </c>
      <c r="R36">
        <v>29</v>
      </c>
      <c r="S36">
        <v>29</v>
      </c>
      <c r="T36">
        <v>29</v>
      </c>
      <c r="U36">
        <v>29</v>
      </c>
      <c r="V36">
        <v>29</v>
      </c>
      <c r="W36">
        <v>29</v>
      </c>
      <c r="X36">
        <v>29</v>
      </c>
      <c r="Y36">
        <v>29</v>
      </c>
      <c r="Z36">
        <v>29</v>
      </c>
      <c r="AA36">
        <v>29</v>
      </c>
      <c r="AB36">
        <v>29</v>
      </c>
      <c r="AC36">
        <v>29</v>
      </c>
      <c r="AD36">
        <v>29</v>
      </c>
    </row>
    <row r="37" spans="1:30" x14ac:dyDescent="0.2">
      <c r="A37" t="s">
        <v>114</v>
      </c>
      <c r="B37">
        <v>2.73</v>
      </c>
      <c r="C37">
        <v>2.73</v>
      </c>
      <c r="D37">
        <v>2.73</v>
      </c>
      <c r="E37">
        <v>2.73</v>
      </c>
      <c r="F37">
        <v>2.73</v>
      </c>
      <c r="G37">
        <v>2.73</v>
      </c>
      <c r="H37">
        <v>2.73</v>
      </c>
      <c r="I37">
        <v>2.73</v>
      </c>
      <c r="J37">
        <v>2.73</v>
      </c>
      <c r="K37">
        <v>2.73</v>
      </c>
      <c r="L37">
        <v>2.73</v>
      </c>
      <c r="M37">
        <v>2.73</v>
      </c>
      <c r="N37">
        <v>2.73</v>
      </c>
      <c r="O37">
        <v>2.73</v>
      </c>
      <c r="P37">
        <v>2.73</v>
      </c>
      <c r="Q37">
        <v>2.73</v>
      </c>
      <c r="R37">
        <v>2.73</v>
      </c>
      <c r="S37">
        <v>2.73</v>
      </c>
      <c r="T37">
        <v>2.73</v>
      </c>
      <c r="U37">
        <v>2.73</v>
      </c>
      <c r="V37">
        <v>2.73</v>
      </c>
      <c r="W37">
        <v>2.73</v>
      </c>
      <c r="X37">
        <v>2.73</v>
      </c>
      <c r="Y37">
        <v>2.73</v>
      </c>
      <c r="Z37">
        <v>2.73</v>
      </c>
      <c r="AA37">
        <v>2.73</v>
      </c>
      <c r="AB37">
        <v>2.73</v>
      </c>
      <c r="AC37">
        <v>2.73</v>
      </c>
      <c r="AD37">
        <v>2.73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DATA TABULATED</vt:lpstr>
      <vt:lpstr>1 ml</vt:lpstr>
      <vt:lpstr>2ml</vt:lpstr>
      <vt:lpstr>3ml</vt:lpstr>
      <vt:lpstr>4 ml</vt:lpstr>
      <vt:lpstr>5ml</vt:lpstr>
      <vt:lpstr>6 ml</vt:lpstr>
      <vt:lpstr>8 ml</vt:lpstr>
      <vt:lpstr>10 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Goodwin</dc:creator>
  <cp:lastModifiedBy>Microsoft Office User</cp:lastModifiedBy>
  <dcterms:created xsi:type="dcterms:W3CDTF">2019-03-19T15:37:36Z</dcterms:created>
  <dcterms:modified xsi:type="dcterms:W3CDTF">2019-10-06T05:15:43Z</dcterms:modified>
</cp:coreProperties>
</file>