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ema\Downloads\"/>
    </mc:Choice>
  </mc:AlternateContent>
  <xr:revisionPtr revIDLastSave="0" documentId="8_{FB31D91A-0532-4CCA-BE6F-01524B897B68}" xr6:coauthVersionLast="44" xr6:coauthVersionMax="44" xr10:uidLastSave="{00000000-0000-0000-0000-000000000000}"/>
  <bookViews>
    <workbookView xWindow="-96" yWindow="-96" windowWidth="23232" windowHeight="12552" xr2:uid="{EBBB3457-17FE-7C4D-87A1-6391C866F44D}"/>
  </bookViews>
  <sheets>
    <sheet name="Experimental" sheetId="1" r:id="rId1"/>
    <sheet name="Gaussi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" i="1" l="1"/>
  <c r="J28" i="1"/>
  <c r="J27" i="1"/>
  <c r="J26" i="1"/>
  <c r="J25" i="1"/>
  <c r="I28" i="1"/>
  <c r="I29" i="1" s="1"/>
  <c r="I27" i="1"/>
  <c r="I26" i="1"/>
  <c r="I25" i="1"/>
  <c r="H29" i="1"/>
  <c r="H28" i="1"/>
  <c r="H27" i="1"/>
  <c r="F26" i="1"/>
  <c r="F25" i="1"/>
  <c r="H26" i="1"/>
  <c r="H25" i="1"/>
  <c r="G28" i="1"/>
  <c r="G27" i="1"/>
  <c r="G29" i="1" l="1"/>
</calcChain>
</file>

<file path=xl/sharedStrings.xml><?xml version="1.0" encoding="utf-8"?>
<sst xmlns="http://schemas.openxmlformats.org/spreadsheetml/2006/main" count="44" uniqueCount="35">
  <si>
    <t>Heat capacity of calorimeter</t>
  </si>
  <si>
    <t>Combustion of gelatin capsule</t>
  </si>
  <si>
    <t>Combustion of Succinic Acid</t>
  </si>
  <si>
    <t>HOC: Experimental</t>
  </si>
  <si>
    <t>kJ/mole</t>
  </si>
  <si>
    <t>Enthaply of formation of</t>
  </si>
  <si>
    <t>Succinic Acid, g</t>
  </si>
  <si>
    <t xml:space="preserve">Enter  data in </t>
  </si>
  <si>
    <t>Give values calculated with Gaussian, in kJ/mole - NOT Hartrees!</t>
  </si>
  <si>
    <t>Give all values calculated with Gaussian to 0.X kJ/mole</t>
  </si>
  <si>
    <t>HOC: Gaussian</t>
  </si>
  <si>
    <t>Wt{BzA} (g)</t>
  </si>
  <si>
    <t xml:space="preserve">Wt{wire, burned} (g) </t>
  </si>
  <si>
    <r>
      <t>Temp Rise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)</t>
    </r>
  </si>
  <si>
    <r>
      <t>C</t>
    </r>
    <r>
      <rPr>
        <vertAlign val="subscript"/>
        <sz val="12"/>
        <color theme="1"/>
        <rFont val="Calibri"/>
        <family val="2"/>
        <scheme val="minor"/>
      </rPr>
      <t xml:space="preserve">V </t>
    </r>
    <r>
      <rPr>
        <sz val="12"/>
        <color theme="1"/>
        <rFont val="Calibri"/>
        <family val="2"/>
        <scheme val="minor"/>
      </rPr>
      <t>(kJ/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)</t>
    </r>
  </si>
  <si>
    <t>Average</t>
  </si>
  <si>
    <t>Wt{cap} (g)</t>
  </si>
  <si>
    <t>Wt{wire, burned} (g)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</si>
  <si>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E{Comb} (kJ/g)</t>
    </r>
  </si>
  <si>
    <t>Wt{Succ} (g)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</si>
  <si>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E{Comb} (kJ/mole)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</si>
  <si>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E{Comb} (kJ)</t>
    </r>
  </si>
  <si>
    <t>Rel. Std. Dev.</t>
  </si>
  <si>
    <t>Std. Dev.</t>
  </si>
  <si>
    <r>
      <rPr>
        <sz val="12"/>
        <color theme="1"/>
        <rFont val="Symbol"/>
        <family val="1"/>
        <charset val="2"/>
      </rPr>
      <t>DH</t>
    </r>
    <r>
      <rPr>
        <sz val="12"/>
        <color theme="1"/>
        <rFont val="Calibri"/>
        <family val="2"/>
        <scheme val="minor"/>
      </rPr>
      <t>{Comb} (kJ/mole)</t>
    </r>
  </si>
  <si>
    <r>
      <rPr>
        <sz val="12"/>
        <color theme="1"/>
        <rFont val="Symbol"/>
        <family val="1"/>
        <charset val="2"/>
      </rPr>
      <t>DH</t>
    </r>
    <r>
      <rPr>
        <sz val="12"/>
        <color theme="1"/>
        <rFont val="Calibri"/>
        <family val="2"/>
        <scheme val="minor"/>
      </rPr>
      <t>{For} (kJ/mole)</t>
    </r>
  </si>
  <si>
    <r>
      <rPr>
        <sz val="12"/>
        <color theme="1"/>
        <rFont val="Symbol"/>
        <family val="1"/>
        <charset val="2"/>
      </rPr>
      <t>DH</t>
    </r>
    <r>
      <rPr>
        <sz val="12"/>
        <color theme="1"/>
        <rFont val="Calibri"/>
        <family val="2"/>
        <scheme val="minor"/>
      </rPr>
      <t>{For,s} (kJ/mole)</t>
    </r>
  </si>
  <si>
    <r>
      <rPr>
        <sz val="12"/>
        <color theme="1"/>
        <rFont val="Symbol"/>
        <family val="1"/>
        <charset val="2"/>
      </rPr>
      <t>DH</t>
    </r>
    <r>
      <rPr>
        <sz val="12"/>
        <color theme="1"/>
        <rFont val="Calibri"/>
        <family val="2"/>
        <scheme val="minor"/>
      </rPr>
      <t>{For,g} (kJ/mole)</t>
    </r>
  </si>
  <si>
    <r>
      <t>E</t>
    </r>
    <r>
      <rPr>
        <vertAlign val="subscript"/>
        <sz val="12"/>
        <color theme="1"/>
        <rFont val="Calibri"/>
        <family val="2"/>
        <scheme val="minor"/>
      </rPr>
      <t>Succinic Acid, g</t>
    </r>
  </si>
  <si>
    <r>
      <t>E</t>
    </r>
    <r>
      <rPr>
        <vertAlign val="subscript"/>
        <sz val="12"/>
        <color theme="1"/>
        <rFont val="Calibri"/>
        <family val="2"/>
        <scheme val="minor"/>
      </rPr>
      <t>C, g</t>
    </r>
  </si>
  <si>
    <r>
      <t>E</t>
    </r>
    <r>
      <rPr>
        <vertAlign val="subscript"/>
        <sz val="12"/>
        <color theme="1"/>
        <rFont val="Calibri"/>
        <family val="2"/>
        <scheme val="minor"/>
      </rPr>
      <t>H, g</t>
    </r>
  </si>
  <si>
    <r>
      <t>E</t>
    </r>
    <r>
      <rPr>
        <vertAlign val="subscript"/>
        <sz val="12"/>
        <color theme="1"/>
        <rFont val="Calibri"/>
        <family val="2"/>
        <scheme val="minor"/>
      </rPr>
      <t>O, g</t>
    </r>
  </si>
  <si>
    <r>
      <t>-D</t>
    </r>
    <r>
      <rPr>
        <vertAlign val="subscript"/>
        <sz val="12"/>
        <color theme="1"/>
        <rFont val="Calibri"/>
        <family val="2"/>
        <scheme val="minor"/>
      </rPr>
      <t>oSuccinic Acid</t>
    </r>
  </si>
  <si>
    <t xml:space="preserve">Succinic Acid Zero Point Energy </t>
  </si>
  <si>
    <t>Succinic Acid Thermal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</si>
</sst>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7" x14ac:knownFonts="1"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Symbol"/>
      <family val="1"/>
      <charset val="2"/>
    </font>
    <font>
      <sz val="12"/>
      <name val="Calibri"/>
      <family val="2"/>
      <scheme val="minor"/>
    </font>
    <font>
      <sz val="12"/>
      <color theme="1"/>
      <name val="Dante"/>
      <family val="1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Border="1"/>
    <xf numFmtId="0" fontId="0" fillId="0" borderId="0" xfId="0" quotePrefix="1" applyFill="1" applyBorder="1"/>
    <xf numFmtId="0" fontId="0" fillId="0" borderId="2" xfId="0" applyBorder="1"/>
    <xf numFmtId="0" fontId="5" fillId="0" borderId="0" xfId="0" applyFont="1" applyFill="1" applyBorder="1" applyAlignment="1">
      <alignment horizontal="center"/>
    </xf>
    <xf numFmtId="0" fontId="0" fillId="0" borderId="2" xfId="0" applyFill="1" applyBorder="1"/>
    <xf numFmtId="164" fontId="0" fillId="2" borderId="1" xfId="0" applyNumberFormat="1" applyFill="1" applyBorder="1"/>
    <xf numFmtId="0" fontId="0" fillId="0" borderId="2" xfId="0" quotePrefix="1" applyFill="1" applyBorder="1"/>
    <xf numFmtId="164" fontId="0" fillId="0" borderId="0" xfId="0" applyNumberFormat="1"/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1" xfId="0" applyFont="1" applyBorder="1"/>
    <xf numFmtId="165" fontId="3" fillId="0" borderId="1" xfId="0" applyNumberFormat="1" applyFont="1" applyBorder="1"/>
    <xf numFmtId="2" fontId="0" fillId="2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46B67-E337-4E45-A0D0-9ECEC46D4D44}">
  <dimension ref="A1:J29"/>
  <sheetViews>
    <sheetView tabSelected="1" workbookViewId="0">
      <selection activeCell="I27" sqref="I27"/>
    </sheetView>
  </sheetViews>
  <sheetFormatPr defaultColWidth="10.796875" defaultRowHeight="15.6" x14ac:dyDescent="0.6"/>
  <cols>
    <col min="1" max="1" width="11.34765625" customWidth="1"/>
    <col min="3" max="3" width="18" bestFit="1" customWidth="1"/>
    <col min="4" max="4" width="11.44921875" bestFit="1" customWidth="1"/>
    <col min="5" max="5" width="13.84765625" bestFit="1" customWidth="1"/>
    <col min="6" max="6" width="16.6484375" customWidth="1"/>
    <col min="7" max="7" width="17.046875" bestFit="1" customWidth="1"/>
    <col min="8" max="9" width="17.44921875" bestFit="1" customWidth="1"/>
    <col min="10" max="10" width="16.796875" bestFit="1" customWidth="1"/>
  </cols>
  <sheetData>
    <row r="1" spans="1:6" x14ac:dyDescent="0.6">
      <c r="A1" t="s">
        <v>3</v>
      </c>
    </row>
    <row r="3" spans="1:6" x14ac:dyDescent="0.6">
      <c r="A3" s="29" t="s">
        <v>0</v>
      </c>
      <c r="B3" s="29"/>
      <c r="C3" s="29"/>
      <c r="D3" s="29"/>
      <c r="E3" s="29"/>
    </row>
    <row r="4" spans="1:6" ht="19.2" x14ac:dyDescent="0.8">
      <c r="A4" s="17"/>
      <c r="B4" s="13" t="s">
        <v>11</v>
      </c>
      <c r="C4" s="13" t="s">
        <v>12</v>
      </c>
      <c r="D4" s="13" t="s">
        <v>13</v>
      </c>
      <c r="E4" s="13" t="s">
        <v>14</v>
      </c>
    </row>
    <row r="5" spans="1:6" x14ac:dyDescent="0.6">
      <c r="A5" s="17">
        <v>1</v>
      </c>
      <c r="B5" s="18">
        <v>1.0504</v>
      </c>
      <c r="C5" s="18">
        <v>2.2000000000000001E-3</v>
      </c>
      <c r="D5" s="18">
        <v>2.8024</v>
      </c>
      <c r="E5" s="18">
        <v>9.91</v>
      </c>
    </row>
    <row r="6" spans="1:6" x14ac:dyDescent="0.6">
      <c r="A6" s="17">
        <v>2</v>
      </c>
      <c r="B6" s="18">
        <v>1.0397000000000001</v>
      </c>
      <c r="C6" s="18">
        <v>8.6E-3</v>
      </c>
      <c r="D6" s="18">
        <v>2.8105000000000002</v>
      </c>
      <c r="E6" s="19">
        <v>9.8000000000000007</v>
      </c>
    </row>
    <row r="7" spans="1:6" x14ac:dyDescent="0.6">
      <c r="A7" s="16" t="s">
        <v>15</v>
      </c>
      <c r="B7" s="13"/>
      <c r="C7" s="13"/>
      <c r="D7" s="13"/>
      <c r="E7" s="20">
        <v>9.8550000000000004</v>
      </c>
    </row>
    <row r="8" spans="1:6" x14ac:dyDescent="0.6">
      <c r="A8" s="17" t="s">
        <v>23</v>
      </c>
      <c r="B8" s="13"/>
      <c r="C8" s="13"/>
      <c r="D8" s="13"/>
      <c r="E8" s="20">
        <v>7.8E-2</v>
      </c>
    </row>
    <row r="12" spans="1:6" ht="15.9" x14ac:dyDescent="0.65">
      <c r="A12" s="15"/>
      <c r="B12" s="15"/>
      <c r="C12" s="15"/>
    </row>
    <row r="13" spans="1:6" x14ac:dyDescent="0.6">
      <c r="A13" s="30" t="s">
        <v>1</v>
      </c>
      <c r="B13" s="30"/>
      <c r="C13" s="30"/>
      <c r="D13" s="30"/>
      <c r="E13" s="30"/>
    </row>
    <row r="14" spans="1:6" ht="18" x14ac:dyDescent="0.6">
      <c r="A14" s="1"/>
      <c r="B14" s="13" t="s">
        <v>16</v>
      </c>
      <c r="C14" s="13" t="s">
        <v>17</v>
      </c>
      <c r="D14" s="13" t="s">
        <v>13</v>
      </c>
      <c r="E14" s="21" t="s">
        <v>18</v>
      </c>
    </row>
    <row r="15" spans="1:6" x14ac:dyDescent="0.6">
      <c r="A15" s="1">
        <v>1</v>
      </c>
      <c r="B15" s="18">
        <v>0.1153</v>
      </c>
      <c r="C15" s="18">
        <v>5.1999999999999998E-3</v>
      </c>
      <c r="D15" s="22">
        <v>0.21</v>
      </c>
      <c r="E15" s="18">
        <v>-17.68</v>
      </c>
    </row>
    <row r="16" spans="1:6" x14ac:dyDescent="0.6">
      <c r="A16" s="1">
        <v>2</v>
      </c>
      <c r="B16" s="18">
        <v>0.11409999999999999</v>
      </c>
      <c r="C16" s="18">
        <v>4.0000000000000001E-3</v>
      </c>
      <c r="D16" s="18">
        <v>0.23480000000000001</v>
      </c>
      <c r="E16" s="18">
        <v>-20.07</v>
      </c>
      <c r="F16" s="2"/>
    </row>
    <row r="17" spans="1:10" x14ac:dyDescent="0.6">
      <c r="A17" s="17" t="s">
        <v>15</v>
      </c>
      <c r="B17" s="12"/>
      <c r="C17" s="12"/>
      <c r="D17" s="12"/>
      <c r="E17" s="14">
        <v>-18.88</v>
      </c>
    </row>
    <row r="18" spans="1:10" x14ac:dyDescent="0.6">
      <c r="A18" s="17" t="s">
        <v>23</v>
      </c>
      <c r="B18" s="12"/>
      <c r="C18" s="12"/>
      <c r="D18" s="12"/>
      <c r="E18" s="14">
        <v>1.69</v>
      </c>
      <c r="H18" s="21" t="s">
        <v>25</v>
      </c>
      <c r="I18">
        <v>-285.83</v>
      </c>
    </row>
    <row r="19" spans="1:10" x14ac:dyDescent="0.6">
      <c r="A19" s="3"/>
      <c r="B19" s="3"/>
      <c r="C19" s="3"/>
      <c r="H19" s="21" t="s">
        <v>25</v>
      </c>
      <c r="I19">
        <v>-393.51</v>
      </c>
    </row>
    <row r="20" spans="1:10" x14ac:dyDescent="0.6">
      <c r="A20" s="3"/>
      <c r="B20" s="3"/>
      <c r="C20" s="3"/>
    </row>
    <row r="21" spans="1:10" x14ac:dyDescent="0.6">
      <c r="A21" s="3"/>
      <c r="B21" s="3"/>
      <c r="C21" s="3"/>
    </row>
    <row r="22" spans="1:10" x14ac:dyDescent="0.6">
      <c r="A22" s="4"/>
      <c r="B22" s="3"/>
      <c r="C22" s="3"/>
      <c r="D22" s="3"/>
      <c r="E22" s="3"/>
    </row>
    <row r="23" spans="1:10" x14ac:dyDescent="0.6">
      <c r="A23" s="30" t="s">
        <v>2</v>
      </c>
      <c r="B23" s="30"/>
      <c r="C23" s="30"/>
      <c r="D23" s="30"/>
      <c r="E23" s="30"/>
      <c r="F23" s="30"/>
    </row>
    <row r="24" spans="1:10" ht="18" x14ac:dyDescent="0.6">
      <c r="A24" s="1"/>
      <c r="B24" s="13" t="s">
        <v>16</v>
      </c>
      <c r="C24" s="13" t="s">
        <v>17</v>
      </c>
      <c r="D24" s="13" t="s">
        <v>19</v>
      </c>
      <c r="E24" s="13" t="s">
        <v>13</v>
      </c>
      <c r="F24" s="21" t="s">
        <v>21</v>
      </c>
      <c r="G24" s="21" t="s">
        <v>20</v>
      </c>
      <c r="H24" s="21" t="s">
        <v>24</v>
      </c>
      <c r="I24" s="21" t="s">
        <v>26</v>
      </c>
      <c r="J24" s="21" t="s">
        <v>27</v>
      </c>
    </row>
    <row r="25" spans="1:10" x14ac:dyDescent="0.6">
      <c r="A25" s="1">
        <v>1</v>
      </c>
      <c r="B25" s="24">
        <v>0.11269999999999999</v>
      </c>
      <c r="C25" s="24">
        <v>7.3000000000000001E-3</v>
      </c>
      <c r="D25" s="24">
        <v>1.1008</v>
      </c>
      <c r="E25" s="25">
        <v>1.33456</v>
      </c>
      <c r="F25" s="23">
        <f>-$E$7*E25-(B25*E17+C25*-5.86)</f>
        <v>-10.981534799999999</v>
      </c>
      <c r="G25" s="18">
        <v>-1178.1199999999999</v>
      </c>
      <c r="H25" s="23">
        <f>1*G25+8.314*10^-3*0.5*298</f>
        <v>-1176.881214</v>
      </c>
      <c r="I25" s="23">
        <f>(H25-(4*$I$19+3*$I$18))*-1</f>
        <v>-1254.6487859999997</v>
      </c>
      <c r="J25" s="23">
        <f>I25+120</f>
        <v>-1134.6487859999997</v>
      </c>
    </row>
    <row r="26" spans="1:10" x14ac:dyDescent="0.6">
      <c r="A26" s="1">
        <v>2</v>
      </c>
      <c r="B26" s="24">
        <v>0.11409999999999999</v>
      </c>
      <c r="C26" s="24">
        <v>1.0699999999999999E-2</v>
      </c>
      <c r="D26" s="24">
        <v>0.81940000000000002</v>
      </c>
      <c r="E26" s="25">
        <v>1.6389899999999999</v>
      </c>
      <c r="F26" s="23">
        <f>-$E$7*E26-(B26*E17+C26*-5.86)</f>
        <v>-13.935336450000001</v>
      </c>
      <c r="G26" s="18">
        <v>-2008.41</v>
      </c>
      <c r="H26" s="23">
        <f>1*G26+0.008314*298*0.5</f>
        <v>-2007.1712140000002</v>
      </c>
      <c r="I26" s="23">
        <f>(H26-(4*$I$19+3*$I$18))*-1</f>
        <v>-424.35878599999955</v>
      </c>
      <c r="J26" s="23">
        <f>I26+120</f>
        <v>-304.35878599999955</v>
      </c>
    </row>
    <row r="27" spans="1:10" x14ac:dyDescent="0.6">
      <c r="A27" s="17" t="s">
        <v>15</v>
      </c>
      <c r="B27" s="12"/>
      <c r="C27" s="12"/>
      <c r="D27" s="12"/>
      <c r="E27" s="12"/>
      <c r="F27" s="12"/>
      <c r="G27" s="20">
        <f>AVERAGE(G25:G26)</f>
        <v>-1593.2649999999999</v>
      </c>
      <c r="H27" s="20">
        <f>AVERAGE(H25:H26)</f>
        <v>-1592.026214</v>
      </c>
      <c r="I27" s="27">
        <f>AVERAGE(I25:I26)</f>
        <v>-839.50378599999965</v>
      </c>
      <c r="J27" s="26">
        <f>AVERAGE(J25:J26)</f>
        <v>-719.50378599999965</v>
      </c>
    </row>
    <row r="28" spans="1:10" x14ac:dyDescent="0.6">
      <c r="A28" s="17" t="s">
        <v>23</v>
      </c>
      <c r="B28" s="12"/>
      <c r="C28" s="12"/>
      <c r="D28" s="12"/>
      <c r="E28" s="12"/>
      <c r="F28" s="12"/>
      <c r="G28" s="20">
        <f>STDEV(G25:G26)</f>
        <v>587.10368935137978</v>
      </c>
      <c r="H28" s="20">
        <f>STDEV(H25:H26)</f>
        <v>587.10368935137899</v>
      </c>
      <c r="I28" s="20">
        <f>STDEV(I25:I26)</f>
        <v>587.10368935137876</v>
      </c>
      <c r="J28" s="26">
        <f>STDEV(J25:J26)</f>
        <v>587.10368935137865</v>
      </c>
    </row>
    <row r="29" spans="1:10" x14ac:dyDescent="0.6">
      <c r="A29" s="1" t="s">
        <v>22</v>
      </c>
      <c r="B29" s="12"/>
      <c r="C29" s="12"/>
      <c r="D29" s="12"/>
      <c r="E29" s="12"/>
      <c r="F29" s="12"/>
      <c r="G29" s="20">
        <f>100*G28/G27</f>
        <v>-36.849092232075634</v>
      </c>
      <c r="H29" s="20">
        <f>H28/H27*100</f>
        <v>-36.877765214447592</v>
      </c>
      <c r="I29" s="20">
        <f>I28/I27*100</f>
        <v>-69.934608889468308</v>
      </c>
      <c r="J29" s="20">
        <f>J28/J27*100</f>
        <v>-81.598415571280796</v>
      </c>
    </row>
  </sheetData>
  <mergeCells count="3">
    <mergeCell ref="A3:E3"/>
    <mergeCell ref="A13:E13"/>
    <mergeCell ref="A23:F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8D6EA-6FE5-B644-AF06-2F2006D65EDA}">
  <dimension ref="A1:C17"/>
  <sheetViews>
    <sheetView workbookViewId="0">
      <selection activeCell="A3" sqref="A3:B13"/>
    </sheetView>
  </sheetViews>
  <sheetFormatPr defaultColWidth="10.796875" defaultRowHeight="15.6" x14ac:dyDescent="0.6"/>
  <cols>
    <col min="1" max="1" width="28.6484375" customWidth="1"/>
    <col min="2" max="2" width="15.34765625" customWidth="1"/>
  </cols>
  <sheetData>
    <row r="1" spans="1:3" x14ac:dyDescent="0.6">
      <c r="A1" t="s">
        <v>10</v>
      </c>
    </row>
    <row r="3" spans="1:3" x14ac:dyDescent="0.6">
      <c r="A3" s="5"/>
      <c r="B3" s="6" t="s">
        <v>4</v>
      </c>
      <c r="C3" s="6"/>
    </row>
    <row r="4" spans="1:3" ht="18" x14ac:dyDescent="0.8">
      <c r="A4" s="7" t="s">
        <v>28</v>
      </c>
      <c r="B4" s="8">
        <v>-1198097.2976579492</v>
      </c>
    </row>
    <row r="5" spans="1:3" ht="18" x14ac:dyDescent="0.8">
      <c r="A5" s="7" t="s">
        <v>29</v>
      </c>
      <c r="B5" s="8">
        <v>-99203.254021839399</v>
      </c>
    </row>
    <row r="6" spans="1:3" ht="18" x14ac:dyDescent="0.8">
      <c r="A6" s="7" t="s">
        <v>30</v>
      </c>
      <c r="B6" s="8">
        <v>-1312.2423528733807</v>
      </c>
    </row>
    <row r="7" spans="1:3" ht="18" x14ac:dyDescent="0.8">
      <c r="A7" s="7" t="s">
        <v>31</v>
      </c>
      <c r="B7" s="8">
        <v>-196875.54813023176</v>
      </c>
    </row>
    <row r="8" spans="1:3" ht="18" x14ac:dyDescent="0.8">
      <c r="A8" s="9" t="s">
        <v>32</v>
      </c>
      <c r="B8" s="10">
        <v>-5908.6349324241746</v>
      </c>
    </row>
    <row r="9" spans="1:3" x14ac:dyDescent="0.6">
      <c r="A9" t="s">
        <v>33</v>
      </c>
      <c r="B9" s="8">
        <v>276.35122748900443</v>
      </c>
    </row>
    <row r="10" spans="1:3" x14ac:dyDescent="0.6">
      <c r="A10" t="s">
        <v>34</v>
      </c>
      <c r="B10" s="8">
        <v>298.76198645352184</v>
      </c>
    </row>
    <row r="11" spans="1:3" x14ac:dyDescent="0.6">
      <c r="B11" s="10"/>
    </row>
    <row r="12" spans="1:3" x14ac:dyDescent="0.6">
      <c r="A12" s="28" t="s">
        <v>5</v>
      </c>
      <c r="B12" s="10"/>
    </row>
    <row r="13" spans="1:3" x14ac:dyDescent="0.6">
      <c r="A13" s="28" t="s">
        <v>6</v>
      </c>
      <c r="B13" s="8">
        <v>-808.4041734596567</v>
      </c>
    </row>
    <row r="15" spans="1:3" x14ac:dyDescent="0.6">
      <c r="A15" t="s">
        <v>7</v>
      </c>
      <c r="B15" s="11"/>
    </row>
    <row r="16" spans="1:3" x14ac:dyDescent="0.6">
      <c r="A16" t="s">
        <v>8</v>
      </c>
    </row>
    <row r="17" spans="1:1" x14ac:dyDescent="0.6">
      <c r="A1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Experimental</vt:lpstr>
      <vt:lpstr>Gaussian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Reema Yahmadi</cp:lastModifiedBy>
  <dcterms:created xsi:type="dcterms:W3CDTF">2020-03-16T23:37:59Z</dcterms:created>
  <dcterms:modified xsi:type="dcterms:W3CDTF">2020-04-24T11:36:25Z</dcterms:modified>
</cp:coreProperties>
</file>