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emy\Documents\workspace\urbanmodels\"/>
    </mc:Choice>
  </mc:AlternateContent>
  <bookViews>
    <workbookView xWindow="0" yWindow="0" windowWidth="20520" windowHeight="9045"/>
  </bookViews>
  <sheets>
    <sheet name="Question 1+2" sheetId="1" r:id="rId1"/>
    <sheet name="Question 3 Part 1" sheetId="2" r:id="rId2"/>
    <sheet name="Question 3 Part 2" sheetId="3" r:id="rId3"/>
  </sheets>
  <definedNames>
    <definedName name="solver_adj" localSheetId="0" hidden="1">'Question 1+2'!$G$2:$G$4</definedName>
    <definedName name="solver_adj" localSheetId="1" hidden="1">'Question 3 Part 1'!$G$2:$H$4</definedName>
    <definedName name="solver_adj" localSheetId="2" hidden="1">'Question 3 Part 2'!$G$2:$H$4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'Question 1+2'!$G$5</definedName>
    <definedName name="solver_lhs1" localSheetId="1" hidden="1">'Question 3 Part 1'!$G$5</definedName>
    <definedName name="solver_lhs1" localSheetId="2" hidden="1">'Question 3 Part 2'!$G$5</definedName>
    <definedName name="solver_lhs2" localSheetId="0" hidden="1">'Question 1+2'!$I$2:$I$4</definedName>
    <definedName name="solver_lhs2" localSheetId="1" hidden="1">'Question 3 Part 1'!$J$2:$J$4</definedName>
    <definedName name="solver_lhs2" localSheetId="2" hidden="1">'Question 3 Part 2'!$J$2:$J$4</definedName>
    <definedName name="solver_lhs3" localSheetId="0" hidden="1">'Question 1+2'!$I$2:$I$4</definedName>
    <definedName name="solver_lhs3" localSheetId="1" hidden="1">'Question 3 Part 1'!$J$2:$J$4</definedName>
    <definedName name="solver_lhs3" localSheetId="2" hidden="1">'Question 3 Part 2'!$J$2:$J$4</definedName>
    <definedName name="solver_lhs4" localSheetId="1" hidden="1">'Question 3 Part 1'!$L$5</definedName>
    <definedName name="solver_lhs4" localSheetId="2" hidden="1">'Question 3 Part 2'!$L$5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2</definedName>
    <definedName name="solver_neg" localSheetId="1" hidden="1">2</definedName>
    <definedName name="solver_neg" localSheetId="2" hidden="1">2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3</definedName>
    <definedName name="solver_num" localSheetId="1" hidden="1">4</definedName>
    <definedName name="solver_num" localSheetId="2" hidden="1">4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'Question 1+2'!$K$5</definedName>
    <definedName name="solver_opt" localSheetId="1" hidden="1">'Question 3 Part 1'!$H$5</definedName>
    <definedName name="solver_opt" localSheetId="2" hidden="1">'Question 3 Part 2'!$H$5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2</definedName>
    <definedName name="solver_rel1" localSheetId="1" hidden="1">2</definedName>
    <definedName name="solver_rel1" localSheetId="2" hidden="1">2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el3" localSheetId="0" hidden="1">3</definedName>
    <definedName name="solver_rel3" localSheetId="1" hidden="1">3</definedName>
    <definedName name="solver_rel3" localSheetId="2" hidden="1">3</definedName>
    <definedName name="solver_rel4" localSheetId="1" hidden="1">3</definedName>
    <definedName name="solver_rel4" localSheetId="2" hidden="1">3</definedName>
    <definedName name="solver_rhs1" localSheetId="0" hidden="1">0</definedName>
    <definedName name="solver_rhs1" localSheetId="1" hidden="1">0</definedName>
    <definedName name="solver_rhs1" localSheetId="2" hidden="1">0</definedName>
    <definedName name="solver_rhs2" localSheetId="0" hidden="1">'Question 1+2'!$F$2:$F$4</definedName>
    <definedName name="solver_rhs2" localSheetId="1" hidden="1">'Question 3 Part 1'!$F$2:$F$4</definedName>
    <definedName name="solver_rhs2" localSheetId="2" hidden="1">'Question 3 Part 2'!$F$2:$F$4</definedName>
    <definedName name="solver_rhs3" localSheetId="0" hidden="1">'Question 1+2'!$E$2:$E$4</definedName>
    <definedName name="solver_rhs3" localSheetId="1" hidden="1">'Question 3 Part 1'!$E$2:$E$4</definedName>
    <definedName name="solver_rhs3" localSheetId="2" hidden="1">'Question 3 Part 2'!$E$2:$E$4</definedName>
    <definedName name="solver_rhs4" localSheetId="1" hidden="1">'Question 3 Part 1'!$C$14</definedName>
    <definedName name="solver_rhs4" localSheetId="2" hidden="1">'Question 3 Part 2'!$C$14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G5" i="3"/>
  <c r="C5" i="3"/>
  <c r="B5" i="3"/>
  <c r="I4" i="3"/>
  <c r="J4" i="3" s="1"/>
  <c r="K4" i="3" s="1"/>
  <c r="L4" i="3" s="1"/>
  <c r="D4" i="3"/>
  <c r="I3" i="3"/>
  <c r="J3" i="3" s="1"/>
  <c r="K3" i="3" s="1"/>
  <c r="L3" i="3" s="1"/>
  <c r="D3" i="3"/>
  <c r="I2" i="3"/>
  <c r="J2" i="3" s="1"/>
  <c r="D2" i="3"/>
  <c r="I3" i="2"/>
  <c r="J3" i="2" s="1"/>
  <c r="K3" i="2" s="1"/>
  <c r="L3" i="2" s="1"/>
  <c r="I4" i="2"/>
  <c r="J4" i="2" s="1"/>
  <c r="I2" i="2"/>
  <c r="J2" i="2" s="1"/>
  <c r="H5" i="2"/>
  <c r="G5" i="2"/>
  <c r="C5" i="2"/>
  <c r="B5" i="2"/>
  <c r="D4" i="2"/>
  <c r="D3" i="2"/>
  <c r="D2" i="2"/>
  <c r="D3" i="1"/>
  <c r="D4" i="1"/>
  <c r="D2" i="1"/>
  <c r="H3" i="1"/>
  <c r="I3" i="1" s="1"/>
  <c r="J3" i="1" s="1"/>
  <c r="K3" i="1" s="1"/>
  <c r="H4" i="1"/>
  <c r="I4" i="1" s="1"/>
  <c r="J4" i="1" s="1"/>
  <c r="K4" i="1" s="1"/>
  <c r="H2" i="1"/>
  <c r="I2" i="1" s="1"/>
  <c r="J2" i="1" s="1"/>
  <c r="K2" i="1" s="1"/>
  <c r="G5" i="1"/>
  <c r="C5" i="1"/>
  <c r="B5" i="1"/>
  <c r="J5" i="3" l="1"/>
  <c r="K2" i="3"/>
  <c r="I5" i="3"/>
  <c r="J5" i="2"/>
  <c r="K4" i="2"/>
  <c r="L4" i="2" s="1"/>
  <c r="I5" i="2"/>
  <c r="K2" i="2"/>
  <c r="K5" i="1"/>
  <c r="I5" i="1"/>
  <c r="H5" i="1"/>
  <c r="K5" i="3" l="1"/>
  <c r="L2" i="3"/>
  <c r="L5" i="3" s="1"/>
  <c r="K5" i="2"/>
  <c r="L2" i="2"/>
  <c r="L5" i="2" s="1"/>
  <c r="J5" i="1"/>
</calcChain>
</file>

<file path=xl/sharedStrings.xml><?xml version="1.0" encoding="utf-8"?>
<sst xmlns="http://schemas.openxmlformats.org/spreadsheetml/2006/main" count="73" uniqueCount="23">
  <si>
    <t>Grade</t>
  </si>
  <si>
    <t>Students</t>
  </si>
  <si>
    <t>Teachers</t>
  </si>
  <si>
    <t>Class Size</t>
  </si>
  <si>
    <t>Grades K-2</t>
  </si>
  <si>
    <t>Grades 3-7</t>
  </si>
  <si>
    <t>Grades 8-12</t>
  </si>
  <si>
    <t>G K-2</t>
  </si>
  <si>
    <t>G 3-7</t>
  </si>
  <si>
    <t>G 8-12</t>
  </si>
  <si>
    <t>Performance gains per 1 student reduction in class size</t>
  </si>
  <si>
    <t>Min</t>
  </si>
  <si>
    <t>Max</t>
  </si>
  <si>
    <t>Change in Teachers</t>
  </si>
  <si>
    <t>Change in Test Scores</t>
  </si>
  <si>
    <t>Total</t>
  </si>
  <si>
    <t>New Teachers</t>
  </si>
  <si>
    <t>New Class Size</t>
  </si>
  <si>
    <t>Change in Class Size (Neg)</t>
  </si>
  <si>
    <t>New Hires</t>
  </si>
  <si>
    <t>Test Score Goal</t>
  </si>
  <si>
    <t>I changed the model by changing the optimization function to be the new hires, and the total change in test scores to a constraint.</t>
  </si>
  <si>
    <t>Question 1: It is a non-linear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</si>
</sst>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K2" sqref="K2"/>
    </sheetView>
  </sheetViews>
  <sheetFormatPr defaultRowHeight="15" x14ac:dyDescent="0.25"/>
  <cols>
    <col min="1" max="1" width="12" customWidth="1"/>
    <col min="7" max="8" width="18.7109375" customWidth="1"/>
    <col min="9" max="9" width="14.7109375" customWidth="1"/>
    <col min="10" max="10" width="24.85546875" customWidth="1"/>
    <col min="11" max="11" width="20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13</v>
      </c>
      <c r="H1" t="s">
        <v>16</v>
      </c>
      <c r="I1" t="s">
        <v>17</v>
      </c>
      <c r="J1" t="s">
        <v>18</v>
      </c>
      <c r="K1" t="s">
        <v>14</v>
      </c>
    </row>
    <row r="2" spans="1:11" x14ac:dyDescent="0.25">
      <c r="A2" t="s">
        <v>4</v>
      </c>
      <c r="B2">
        <v>250000</v>
      </c>
      <c r="C2">
        <v>11364</v>
      </c>
      <c r="D2">
        <f>B2/C2</f>
        <v>21.999296022527279</v>
      </c>
      <c r="E2">
        <v>12</v>
      </c>
      <c r="F2">
        <v>22</v>
      </c>
      <c r="G2" s="3">
        <v>1696.0082653364855</v>
      </c>
      <c r="H2">
        <f>C2+G2</f>
        <v>13060.008265336486</v>
      </c>
      <c r="I2">
        <f>B2/H2</f>
        <v>19.142407487102677</v>
      </c>
      <c r="J2">
        <f>D2-I2</f>
        <v>2.8568885354246021</v>
      </c>
      <c r="K2">
        <f>J2*(B9*B2+C9*B3+D9*B4)/SUM(B2:B4)</f>
        <v>4.1856739007383705</v>
      </c>
    </row>
    <row r="3" spans="1:11" x14ac:dyDescent="0.25">
      <c r="A3" s="1" t="s">
        <v>5</v>
      </c>
      <c r="B3">
        <v>425000</v>
      </c>
      <c r="C3">
        <v>15179</v>
      </c>
      <c r="D3">
        <f t="shared" ref="D3:D4" si="0">B3/C3</f>
        <v>27.999209434086566</v>
      </c>
      <c r="E3">
        <v>20</v>
      </c>
      <c r="F3">
        <v>30</v>
      </c>
      <c r="G3" s="3">
        <v>-182.48173172751353</v>
      </c>
      <c r="H3">
        <f t="shared" ref="H3:H4" si="1">C3+G3</f>
        <v>14996.518268272486</v>
      </c>
      <c r="I3">
        <f t="shared" ref="I3:I4" si="2">B3/H3</f>
        <v>28.339911464593413</v>
      </c>
      <c r="J3">
        <f t="shared" ref="J3:J4" si="3">D3-I3</f>
        <v>-0.34070203050684711</v>
      </c>
      <c r="K3">
        <f>J3*(C10*B3+B4*D10)/SUM(B3:B4)</f>
        <v>-0.38716139830323537</v>
      </c>
    </row>
    <row r="4" spans="1:11" x14ac:dyDescent="0.25">
      <c r="A4" t="s">
        <v>6</v>
      </c>
      <c r="B4">
        <v>400000</v>
      </c>
      <c r="C4">
        <v>13333</v>
      </c>
      <c r="D4">
        <f t="shared" si="0"/>
        <v>30.00075001875047</v>
      </c>
      <c r="E4">
        <v>25</v>
      </c>
      <c r="F4">
        <v>35</v>
      </c>
      <c r="G4" s="3">
        <v>-1513.5265340016524</v>
      </c>
      <c r="H4">
        <f t="shared" si="1"/>
        <v>11819.473465998348</v>
      </c>
      <c r="I4">
        <f t="shared" si="2"/>
        <v>33.842455093342302</v>
      </c>
      <c r="J4">
        <f>D4-I4</f>
        <v>-3.8417050745918324</v>
      </c>
      <c r="K4">
        <f>J4*B4*D11/B4</f>
        <v>-2.8812788059438743</v>
      </c>
    </row>
    <row r="5" spans="1:11" x14ac:dyDescent="0.25">
      <c r="A5" t="s">
        <v>15</v>
      </c>
      <c r="B5">
        <f>SUM(B2:B4)</f>
        <v>1075000</v>
      </c>
      <c r="C5">
        <f>SUM(C2:C4)</f>
        <v>39876</v>
      </c>
      <c r="G5">
        <f t="shared" ref="G5:K5" si="4">SUM(G2:G4)</f>
        <v>-3.9268047657969873E-7</v>
      </c>
      <c r="H5">
        <f t="shared" si="4"/>
        <v>39875.999999607317</v>
      </c>
      <c r="I5">
        <f t="shared" si="4"/>
        <v>81.324774045038396</v>
      </c>
      <c r="J5">
        <f t="shared" si="4"/>
        <v>-1.3255185696740774</v>
      </c>
      <c r="K5" s="4">
        <f t="shared" si="4"/>
        <v>0.91723369649126063</v>
      </c>
    </row>
    <row r="7" spans="1:11" x14ac:dyDescent="0.25">
      <c r="A7" t="s">
        <v>10</v>
      </c>
    </row>
    <row r="8" spans="1:11" x14ac:dyDescent="0.25">
      <c r="B8" t="s">
        <v>7</v>
      </c>
      <c r="C8" t="s">
        <v>8</v>
      </c>
      <c r="D8" t="s">
        <v>9</v>
      </c>
    </row>
    <row r="9" spans="1:11" x14ac:dyDescent="0.25">
      <c r="A9" t="s">
        <v>7</v>
      </c>
      <c r="B9">
        <v>3</v>
      </c>
      <c r="C9">
        <v>1</v>
      </c>
      <c r="D9">
        <v>1</v>
      </c>
    </row>
    <row r="10" spans="1:11" x14ac:dyDescent="0.25">
      <c r="A10" t="s">
        <v>8</v>
      </c>
      <c r="C10">
        <v>1.5</v>
      </c>
      <c r="D10">
        <v>0.75</v>
      </c>
    </row>
    <row r="11" spans="1:11" x14ac:dyDescent="0.25">
      <c r="A11" t="s">
        <v>9</v>
      </c>
      <c r="D11">
        <v>0.75</v>
      </c>
    </row>
    <row r="14" spans="1:11" x14ac:dyDescent="0.25">
      <c r="A1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A19" sqref="A19"/>
    </sheetView>
  </sheetViews>
  <sheetFormatPr defaultRowHeight="15" x14ac:dyDescent="0.25"/>
  <cols>
    <col min="1" max="1" width="12" customWidth="1"/>
    <col min="7" max="9" width="18.7109375" customWidth="1"/>
    <col min="10" max="10" width="14.7109375" customWidth="1"/>
    <col min="11" max="11" width="24.85546875" customWidth="1"/>
    <col min="12" max="12" width="20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13</v>
      </c>
      <c r="H1" t="s">
        <v>19</v>
      </c>
      <c r="I1" t="s">
        <v>16</v>
      </c>
      <c r="J1" t="s">
        <v>17</v>
      </c>
      <c r="K1" t="s">
        <v>18</v>
      </c>
      <c r="L1" t="s">
        <v>14</v>
      </c>
    </row>
    <row r="2" spans="1:12" x14ac:dyDescent="0.25">
      <c r="A2" t="s">
        <v>4</v>
      </c>
      <c r="B2">
        <v>250000</v>
      </c>
      <c r="C2">
        <v>11364</v>
      </c>
      <c r="D2">
        <f>B2/C2</f>
        <v>21.999296022527279</v>
      </c>
      <c r="E2">
        <v>12</v>
      </c>
      <c r="F2">
        <v>22</v>
      </c>
      <c r="G2" s="3">
        <v>1680.9502437660594</v>
      </c>
      <c r="H2" s="3">
        <v>669.35629537184843</v>
      </c>
      <c r="I2">
        <f>C2+G2+H2</f>
        <v>13714.306539137908</v>
      </c>
      <c r="J2">
        <f>B2/I2</f>
        <v>18.229138986105468</v>
      </c>
      <c r="K2">
        <f>D2-J2</f>
        <v>3.7701570364218107</v>
      </c>
      <c r="L2">
        <f>K2*(B9*B2+C9*B3+D9*B4)/SUM(B2:B4)</f>
        <v>5.5237184487110245</v>
      </c>
    </row>
    <row r="3" spans="1:12" x14ac:dyDescent="0.25">
      <c r="A3" s="1" t="s">
        <v>5</v>
      </c>
      <c r="B3">
        <v>425000</v>
      </c>
      <c r="C3">
        <v>15179</v>
      </c>
      <c r="D3">
        <f t="shared" ref="D3:D4" si="0">B3/C3</f>
        <v>27.999209434086566</v>
      </c>
      <c r="E3">
        <v>20</v>
      </c>
      <c r="F3">
        <v>30</v>
      </c>
      <c r="G3" s="3">
        <v>-49.818641594442305</v>
      </c>
      <c r="H3" s="3">
        <v>618.70484502282045</v>
      </c>
      <c r="I3">
        <f t="shared" ref="I3:I4" si="1">C3+G3+H3</f>
        <v>15747.886203428379</v>
      </c>
      <c r="J3">
        <f t="shared" ref="J3:J4" si="2">B3/I3</f>
        <v>26.987748991193229</v>
      </c>
      <c r="K3">
        <f t="shared" ref="K3" si="3">D3-J3</f>
        <v>1.0114604428933376</v>
      </c>
      <c r="L3">
        <f>K3*(C10*B3+B4*D10)/SUM(B3:B4)</f>
        <v>1.1493868669242473</v>
      </c>
    </row>
    <row r="4" spans="1:12" x14ac:dyDescent="0.25">
      <c r="A4" t="s">
        <v>6</v>
      </c>
      <c r="B4">
        <v>400000</v>
      </c>
      <c r="C4">
        <v>13333</v>
      </c>
      <c r="D4">
        <f t="shared" si="0"/>
        <v>30.00075001875047</v>
      </c>
      <c r="E4">
        <v>25</v>
      </c>
      <c r="F4">
        <v>35</v>
      </c>
      <c r="G4" s="3">
        <v>-1631.1316021732116</v>
      </c>
      <c r="H4" s="3">
        <v>708.3272614081269</v>
      </c>
      <c r="I4">
        <f t="shared" si="1"/>
        <v>12410.195659234916</v>
      </c>
      <c r="J4">
        <f t="shared" si="2"/>
        <v>32.231562739491878</v>
      </c>
      <c r="K4">
        <f>D4-J4</f>
        <v>-2.2308127207414081</v>
      </c>
      <c r="L4">
        <f>K4*B4*D11/B4</f>
        <v>-1.6731095405560561</v>
      </c>
    </row>
    <row r="5" spans="1:12" x14ac:dyDescent="0.25">
      <c r="A5" t="s">
        <v>15</v>
      </c>
      <c r="B5">
        <f>SUM(B2:B4)</f>
        <v>1075000</v>
      </c>
      <c r="C5">
        <f>SUM(C2:C4)</f>
        <v>39876</v>
      </c>
      <c r="G5">
        <f t="shared" ref="G5:L5" si="4">SUM(G2:G4)</f>
        <v>-1.5945715858833864E-9</v>
      </c>
      <c r="H5" s="4">
        <f t="shared" si="4"/>
        <v>1996.3884018027957</v>
      </c>
      <c r="I5">
        <f t="shared" si="4"/>
        <v>41872.388401801203</v>
      </c>
      <c r="J5">
        <f t="shared" si="4"/>
        <v>77.448450716790575</v>
      </c>
      <c r="K5">
        <f t="shared" si="4"/>
        <v>2.5508047585737401</v>
      </c>
      <c r="L5" s="2">
        <f t="shared" si="4"/>
        <v>4.9999957750792161</v>
      </c>
    </row>
    <row r="7" spans="1:12" x14ac:dyDescent="0.25">
      <c r="A7" t="s">
        <v>10</v>
      </c>
    </row>
    <row r="8" spans="1:12" x14ac:dyDescent="0.25">
      <c r="B8" t="s">
        <v>7</v>
      </c>
      <c r="C8" t="s">
        <v>8</v>
      </c>
      <c r="D8" t="s">
        <v>9</v>
      </c>
    </row>
    <row r="9" spans="1:12" x14ac:dyDescent="0.25">
      <c r="A9" t="s">
        <v>7</v>
      </c>
      <c r="B9">
        <v>3</v>
      </c>
      <c r="C9">
        <v>1</v>
      </c>
      <c r="D9">
        <v>1</v>
      </c>
    </row>
    <row r="10" spans="1:12" x14ac:dyDescent="0.25">
      <c r="A10" t="s">
        <v>8</v>
      </c>
      <c r="C10">
        <v>1.5</v>
      </c>
      <c r="D10">
        <v>0.75</v>
      </c>
    </row>
    <row r="11" spans="1:12" x14ac:dyDescent="0.25">
      <c r="A11" t="s">
        <v>9</v>
      </c>
      <c r="D11">
        <v>0.75</v>
      </c>
    </row>
    <row r="14" spans="1:12" x14ac:dyDescent="0.25">
      <c r="A14" t="s">
        <v>20</v>
      </c>
      <c r="C14">
        <v>5</v>
      </c>
    </row>
    <row r="18" spans="1:1" x14ac:dyDescent="0.25">
      <c r="A18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C15" sqref="C15"/>
    </sheetView>
  </sheetViews>
  <sheetFormatPr defaultRowHeight="15" x14ac:dyDescent="0.25"/>
  <cols>
    <col min="1" max="1" width="12" customWidth="1"/>
    <col min="7" max="9" width="18.7109375" customWidth="1"/>
    <col min="10" max="10" width="14.7109375" customWidth="1"/>
    <col min="11" max="11" width="24.85546875" customWidth="1"/>
    <col min="12" max="12" width="20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13</v>
      </c>
      <c r="H1" t="s">
        <v>19</v>
      </c>
      <c r="I1" t="s">
        <v>16</v>
      </c>
      <c r="J1" t="s">
        <v>17</v>
      </c>
      <c r="K1" t="s">
        <v>18</v>
      </c>
      <c r="L1" t="s">
        <v>14</v>
      </c>
    </row>
    <row r="2" spans="1:12" x14ac:dyDescent="0.25">
      <c r="A2" t="s">
        <v>4</v>
      </c>
      <c r="B2">
        <v>250000</v>
      </c>
      <c r="C2">
        <v>11364</v>
      </c>
      <c r="D2">
        <f>B2/C2</f>
        <v>21.999296022527279</v>
      </c>
      <c r="E2">
        <v>12</v>
      </c>
      <c r="F2">
        <v>22</v>
      </c>
      <c r="G2" s="3">
        <v>1657.1459841164369</v>
      </c>
      <c r="H2" s="3">
        <v>1587.752556855002</v>
      </c>
      <c r="I2">
        <f>C2+G2+H2</f>
        <v>14608.898540971439</v>
      </c>
      <c r="J2">
        <f>B2/I2</f>
        <v>17.112857570942914</v>
      </c>
      <c r="K2">
        <f>D2-J2</f>
        <v>4.8864384515843646</v>
      </c>
      <c r="L2">
        <f>K2*(B9*B2+C9*B3+D9*B4)/SUM(B2:B4)</f>
        <v>7.15920052208872</v>
      </c>
    </row>
    <row r="3" spans="1:12" x14ac:dyDescent="0.25">
      <c r="A3" s="1" t="s">
        <v>5</v>
      </c>
      <c r="B3">
        <v>425000</v>
      </c>
      <c r="C3">
        <v>15179</v>
      </c>
      <c r="D3">
        <f t="shared" ref="D3:D4" si="0">B3/C3</f>
        <v>27.999209434086566</v>
      </c>
      <c r="E3">
        <v>20</v>
      </c>
      <c r="F3">
        <v>30</v>
      </c>
      <c r="G3" s="3">
        <v>-48.245369876984896</v>
      </c>
      <c r="H3" s="3">
        <v>1646.0190037122236</v>
      </c>
      <c r="I3">
        <f t="shared" ref="I3:I4" si="1">C3+G3+H3</f>
        <v>16776.773633835241</v>
      </c>
      <c r="J3">
        <f t="shared" ref="J3:J4" si="2">B3/I3</f>
        <v>25.332641977290791</v>
      </c>
      <c r="K3">
        <f t="shared" ref="K3" si="3">D3-J3</f>
        <v>2.6665674567957751</v>
      </c>
      <c r="L3">
        <f>K3*(C10*B3+B4*D10)/SUM(B3:B4)</f>
        <v>3.0301902918133807</v>
      </c>
    </row>
    <row r="4" spans="1:12" x14ac:dyDescent="0.25">
      <c r="A4" t="s">
        <v>6</v>
      </c>
      <c r="B4">
        <v>400000</v>
      </c>
      <c r="C4">
        <v>13333</v>
      </c>
      <c r="D4">
        <f t="shared" si="0"/>
        <v>30.00075001875047</v>
      </c>
      <c r="E4">
        <v>25</v>
      </c>
      <c r="F4">
        <v>35</v>
      </c>
      <c r="G4" s="3">
        <v>-1608.9006142596063</v>
      </c>
      <c r="H4" s="3">
        <v>1497.6086230346941</v>
      </c>
      <c r="I4">
        <f t="shared" si="1"/>
        <v>13221.708008775087</v>
      </c>
      <c r="J4">
        <f t="shared" si="2"/>
        <v>30.253277393096628</v>
      </c>
      <c r="K4">
        <f>D4-J4</f>
        <v>-0.25252737434615824</v>
      </c>
      <c r="L4">
        <f>K4*B4*D11/B4</f>
        <v>-0.18939553075961871</v>
      </c>
    </row>
    <row r="5" spans="1:12" x14ac:dyDescent="0.25">
      <c r="A5" t="s">
        <v>15</v>
      </c>
      <c r="B5">
        <f>SUM(B2:B4)</f>
        <v>1075000</v>
      </c>
      <c r="C5">
        <f>SUM(C2:C4)</f>
        <v>39876</v>
      </c>
      <c r="G5">
        <f t="shared" ref="G5:L5" si="4">SUM(G2:G4)</f>
        <v>-2.0154175217612647E-8</v>
      </c>
      <c r="H5" s="4">
        <f t="shared" si="4"/>
        <v>4731.3801836019193</v>
      </c>
      <c r="I5">
        <f t="shared" si="4"/>
        <v>44607.380183581765</v>
      </c>
      <c r="J5">
        <f t="shared" si="4"/>
        <v>72.698776941330337</v>
      </c>
      <c r="K5">
        <f t="shared" si="4"/>
        <v>7.3004785340339815</v>
      </c>
      <c r="L5" s="2">
        <f t="shared" si="4"/>
        <v>9.9999952831424821</v>
      </c>
    </row>
    <row r="7" spans="1:12" x14ac:dyDescent="0.25">
      <c r="A7" t="s">
        <v>10</v>
      </c>
    </row>
    <row r="8" spans="1:12" x14ac:dyDescent="0.25">
      <c r="B8" t="s">
        <v>7</v>
      </c>
      <c r="C8" t="s">
        <v>8</v>
      </c>
      <c r="D8" t="s">
        <v>9</v>
      </c>
    </row>
    <row r="9" spans="1:12" x14ac:dyDescent="0.25">
      <c r="A9" t="s">
        <v>7</v>
      </c>
      <c r="B9">
        <v>3</v>
      </c>
      <c r="C9">
        <v>1</v>
      </c>
      <c r="D9">
        <v>1</v>
      </c>
    </row>
    <row r="10" spans="1:12" x14ac:dyDescent="0.25">
      <c r="A10" t="s">
        <v>8</v>
      </c>
      <c r="C10">
        <v>1.5</v>
      </c>
      <c r="D10">
        <v>0.75</v>
      </c>
    </row>
    <row r="11" spans="1:12" x14ac:dyDescent="0.25">
      <c r="A11" t="s">
        <v>9</v>
      </c>
      <c r="D11">
        <v>0.75</v>
      </c>
    </row>
    <row r="14" spans="1:12" x14ac:dyDescent="0.25">
      <c r="A14" t="s">
        <v>20</v>
      </c>
      <c r="C14">
        <v>10</v>
      </c>
    </row>
    <row r="18" spans="1:1" x14ac:dyDescent="0.25">
      <c r="A18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1+2</vt:lpstr>
      <vt:lpstr>Question 3 Part 1</vt:lpstr>
      <vt:lpstr>Question 3 Part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Neiman</dc:creator>
  <cp:lastModifiedBy>Jeremy Neiman</cp:lastModifiedBy>
  <dcterms:created xsi:type="dcterms:W3CDTF">2015-10-27T22:28:06Z</dcterms:created>
  <dcterms:modified xsi:type="dcterms:W3CDTF">2015-10-27T23:40:25Z</dcterms:modified>
</cp:coreProperties>
</file>