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emy\Documents\workspace\urbanmodels\"/>
    </mc:Choice>
  </mc:AlternateContent>
  <bookViews>
    <workbookView xWindow="0" yWindow="0" windowWidth="11520" windowHeight="7755"/>
  </bookViews>
  <sheets>
    <sheet name="Sheet1" sheetId="1" r:id="rId1"/>
  </sheets>
  <definedNames>
    <definedName name="solver_adj" localSheetId="0" hidden="1">Sheet1!$H$2:$I$4,Sheet1!$L$2:$N$4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Sheet1!$H$2:$I$4</definedName>
    <definedName name="solver_lhs2" localSheetId="0" hidden="1">Sheet1!$H$5:$I$5</definedName>
    <definedName name="solver_lhs3" localSheetId="0" hidden="1">Sheet1!$L$2:$N$4</definedName>
    <definedName name="solver_lhs4" localSheetId="0" hidden="1">Sheet1!$L$5:$N$5</definedName>
    <definedName name="solver_lhs5" localSheetId="0" hidden="1">Sheet1!$O$2:$O$4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Sheet1!$B$8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2</definedName>
    <definedName name="solver_rel3" localSheetId="0" hidden="1">4</definedName>
    <definedName name="solver_rel4" localSheetId="0" hidden="1">2</definedName>
    <definedName name="solver_rel5" localSheetId="0" hidden="1">2</definedName>
    <definedName name="solver_rhs1" localSheetId="0" hidden="1">integer</definedName>
    <definedName name="solver_rhs2" localSheetId="0" hidden="1">Sheet1!$D$17:$D$18</definedName>
    <definedName name="solver_rhs3" localSheetId="0" hidden="1">integer</definedName>
    <definedName name="solver_rhs4" localSheetId="0" hidden="1">Sheet1!$D$11:$D$13</definedName>
    <definedName name="solver_rhs5" localSheetId="0" hidden="1">Sheet1!$J$2:$J$4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 concurrentCalc="0" concurrentManualCount="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P2" i="1"/>
  <c r="P3" i="1"/>
  <c r="P4" i="1"/>
  <c r="P5" i="1"/>
  <c r="J2" i="1"/>
  <c r="Q2" i="1"/>
  <c r="J3" i="1"/>
  <c r="Q3" i="1"/>
  <c r="J4" i="1"/>
  <c r="Q4" i="1"/>
  <c r="Q5" i="1"/>
  <c r="B8" i="1"/>
  <c r="O2" i="1"/>
  <c r="O3" i="1"/>
  <c r="O4" i="1"/>
  <c r="O5" i="1"/>
  <c r="L5" i="1"/>
  <c r="M5" i="1"/>
  <c r="N5" i="1"/>
  <c r="I5" i="1"/>
  <c r="J5" i="1"/>
  <c r="H5" i="1"/>
</calcChain>
</file>

<file path=xl/sharedStrings.xml><?xml version="1.0" encoding="utf-8"?>
<sst xmlns="http://schemas.openxmlformats.org/spreadsheetml/2006/main" count="29" uniqueCount="25">
  <si>
    <t>Terminal</t>
  </si>
  <si>
    <t>Chicago</t>
  </si>
  <si>
    <t>Omaha</t>
  </si>
  <si>
    <t>Memphis</t>
  </si>
  <si>
    <t>Boston</t>
  </si>
  <si>
    <t>New York</t>
  </si>
  <si>
    <t>Washington</t>
  </si>
  <si>
    <t>Fixed Costs</t>
  </si>
  <si>
    <t>San Jose</t>
  </si>
  <si>
    <t>Austin</t>
  </si>
  <si>
    <t>Demand</t>
  </si>
  <si>
    <t>Wash</t>
  </si>
  <si>
    <t>Prod</t>
  </si>
  <si>
    <t>Supply</t>
  </si>
  <si>
    <t>Total</t>
  </si>
  <si>
    <t>Cost</t>
  </si>
  <si>
    <t>Supply Cost</t>
  </si>
  <si>
    <t>To Boston</t>
  </si>
  <si>
    <t>To NYC</t>
  </si>
  <si>
    <t>To Wash</t>
  </si>
  <si>
    <t>Total Out</t>
  </si>
  <si>
    <t>From San Jose</t>
  </si>
  <si>
    <t>From Austin</t>
  </si>
  <si>
    <t>Out Cost</t>
  </si>
  <si>
    <t>Actual Fixed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</si>
</sst>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workbookViewId="0">
      <selection activeCell="K4" sqref="K4"/>
    </sheetView>
  </sheetViews>
  <sheetFormatPr defaultRowHeight="15" x14ac:dyDescent="0.25"/>
  <cols>
    <col min="6" max="6" width="11.85546875" customWidth="1"/>
    <col min="7" max="7" width="11.42578125" customWidth="1"/>
    <col min="8" max="8" width="13.7109375" customWidth="1"/>
    <col min="9" max="9" width="12.42578125" customWidth="1"/>
    <col min="10" max="10" width="8" customWidth="1"/>
    <col min="11" max="11" width="12.28515625" customWidth="1"/>
    <col min="12" max="12" width="11.42578125" customWidth="1"/>
    <col min="17" max="17" width="16.85546875" customWidth="1"/>
  </cols>
  <sheetData>
    <row r="1" spans="1:17" x14ac:dyDescent="0.25">
      <c r="A1" t="s">
        <v>0</v>
      </c>
      <c r="B1" t="s">
        <v>8</v>
      </c>
      <c r="C1" t="s">
        <v>9</v>
      </c>
      <c r="D1" t="s">
        <v>4</v>
      </c>
      <c r="E1" t="s">
        <v>5</v>
      </c>
      <c r="F1" t="s">
        <v>6</v>
      </c>
      <c r="G1" t="s">
        <v>7</v>
      </c>
      <c r="H1" t="s">
        <v>21</v>
      </c>
      <c r="I1" t="s">
        <v>22</v>
      </c>
      <c r="J1" t="s">
        <v>13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23</v>
      </c>
      <c r="Q1" t="s">
        <v>24</v>
      </c>
    </row>
    <row r="2" spans="1:17" x14ac:dyDescent="0.25">
      <c r="A2" t="s">
        <v>1</v>
      </c>
      <c r="B2">
        <v>3</v>
      </c>
      <c r="C2">
        <v>15</v>
      </c>
      <c r="D2">
        <v>11</v>
      </c>
      <c r="E2">
        <v>9</v>
      </c>
      <c r="F2">
        <v>14</v>
      </c>
      <c r="G2">
        <v>100000</v>
      </c>
      <c r="H2" s="1">
        <v>7000</v>
      </c>
      <c r="I2" s="1">
        <v>0</v>
      </c>
      <c r="J2">
        <f>H2+I2</f>
        <v>7000</v>
      </c>
      <c r="K2">
        <f>SUMPRODUCT(B2:C2, H2:I2)</f>
        <v>21000</v>
      </c>
      <c r="L2" s="1">
        <v>0</v>
      </c>
      <c r="M2" s="1">
        <v>7000</v>
      </c>
      <c r="N2" s="1">
        <v>0</v>
      </c>
      <c r="O2">
        <f>SUM(L2:N2)</f>
        <v>7000</v>
      </c>
      <c r="P2">
        <f>SUMPRODUCT(D2:F2,L2:N2)</f>
        <v>63000</v>
      </c>
      <c r="Q2">
        <f>IF(J2&gt;0,G2,0)</f>
        <v>100000</v>
      </c>
    </row>
    <row r="3" spans="1:17" x14ac:dyDescent="0.25">
      <c r="A3" t="s">
        <v>2</v>
      </c>
      <c r="B3">
        <v>6</v>
      </c>
      <c r="C3">
        <v>10</v>
      </c>
      <c r="D3">
        <v>23</v>
      </c>
      <c r="E3">
        <v>19</v>
      </c>
      <c r="F3">
        <v>16</v>
      </c>
      <c r="G3">
        <v>85000</v>
      </c>
      <c r="H3" s="1">
        <v>0</v>
      </c>
      <c r="I3" s="1">
        <v>0</v>
      </c>
      <c r="J3">
        <f t="shared" ref="J3:J4" si="0">H3+I3</f>
        <v>0</v>
      </c>
      <c r="K3">
        <f t="shared" ref="K3:K4" si="1">SUMPRODUCT(B3:C3, H3:I3)</f>
        <v>0</v>
      </c>
      <c r="L3" s="1">
        <v>0</v>
      </c>
      <c r="M3" s="1">
        <v>0</v>
      </c>
      <c r="N3" s="1">
        <v>0</v>
      </c>
      <c r="O3">
        <f t="shared" ref="O3:O4" si="2">SUM(L3:N3)</f>
        <v>0</v>
      </c>
      <c r="P3">
        <f t="shared" ref="P3:P4" si="3">SUMPRODUCT(D3:F3,L3:N3)</f>
        <v>0</v>
      </c>
      <c r="Q3">
        <f t="shared" ref="Q3:Q4" si="4">IF(J3&gt;0,G3,0)</f>
        <v>0</v>
      </c>
    </row>
    <row r="4" spans="1:17" x14ac:dyDescent="0.25">
      <c r="A4" t="s">
        <v>3</v>
      </c>
      <c r="B4">
        <v>10</v>
      </c>
      <c r="C4">
        <v>5</v>
      </c>
      <c r="D4">
        <v>18</v>
      </c>
      <c r="E4">
        <v>18</v>
      </c>
      <c r="F4">
        <v>14</v>
      </c>
      <c r="G4">
        <v>65000</v>
      </c>
      <c r="H4" s="1">
        <v>0</v>
      </c>
      <c r="I4" s="1">
        <v>14000</v>
      </c>
      <c r="J4">
        <f t="shared" si="0"/>
        <v>14000</v>
      </c>
      <c r="K4">
        <f>B4*H4+IF(I4&gt;3000,(I4-3000)*C4,0)</f>
        <v>55000</v>
      </c>
      <c r="L4" s="1">
        <v>6000</v>
      </c>
      <c r="M4" s="1">
        <v>4000</v>
      </c>
      <c r="N4" s="1">
        <v>4000</v>
      </c>
      <c r="O4">
        <f t="shared" si="2"/>
        <v>14000</v>
      </c>
      <c r="P4">
        <f t="shared" si="3"/>
        <v>236000</v>
      </c>
      <c r="Q4">
        <f t="shared" si="4"/>
        <v>65000</v>
      </c>
    </row>
    <row r="5" spans="1:17" x14ac:dyDescent="0.25">
      <c r="A5" t="s">
        <v>14</v>
      </c>
      <c r="H5">
        <f>SUM(H2:H4)</f>
        <v>7000</v>
      </c>
      <c r="I5">
        <f>SUM(I2:I4)</f>
        <v>14000</v>
      </c>
      <c r="J5">
        <f t="shared" ref="I5:K5" si="5">SUM(J2:J4)</f>
        <v>21000</v>
      </c>
      <c r="K5">
        <f t="shared" si="5"/>
        <v>76000</v>
      </c>
      <c r="L5">
        <f t="shared" ref="L5" si="6">SUM(L2:L4)</f>
        <v>6000</v>
      </c>
      <c r="M5">
        <f t="shared" ref="M5" si="7">SUM(M2:M4)</f>
        <v>11000</v>
      </c>
      <c r="N5">
        <f t="shared" ref="N5:Q5" si="8">SUM(N2:N4)</f>
        <v>4000</v>
      </c>
      <c r="O5">
        <f t="shared" si="8"/>
        <v>21000</v>
      </c>
      <c r="P5">
        <f t="shared" si="8"/>
        <v>299000</v>
      </c>
      <c r="Q5">
        <f t="shared" si="8"/>
        <v>165000</v>
      </c>
    </row>
    <row r="8" spans="1:17" x14ac:dyDescent="0.25">
      <c r="A8" t="s">
        <v>15</v>
      </c>
      <c r="B8">
        <f>K5+P5+Q5</f>
        <v>540000</v>
      </c>
    </row>
    <row r="10" spans="1:17" x14ac:dyDescent="0.25">
      <c r="A10" t="s">
        <v>10</v>
      </c>
    </row>
    <row r="11" spans="1:17" x14ac:dyDescent="0.25">
      <c r="A11" t="s">
        <v>4</v>
      </c>
      <c r="D11">
        <v>6000</v>
      </c>
    </row>
    <row r="12" spans="1:17" x14ac:dyDescent="0.25">
      <c r="A12" t="s">
        <v>5</v>
      </c>
      <c r="D12">
        <v>11000</v>
      </c>
    </row>
    <row r="13" spans="1:17" x14ac:dyDescent="0.25">
      <c r="A13" t="s">
        <v>11</v>
      </c>
      <c r="D13">
        <v>4000</v>
      </c>
    </row>
    <row r="15" spans="1:17" x14ac:dyDescent="0.25">
      <c r="A15" t="s">
        <v>12</v>
      </c>
    </row>
    <row r="17" spans="1:4" x14ac:dyDescent="0.25">
      <c r="A17" t="s">
        <v>8</v>
      </c>
      <c r="D17">
        <v>7000</v>
      </c>
    </row>
    <row r="18" spans="1:4" x14ac:dyDescent="0.25">
      <c r="A18" t="s">
        <v>9</v>
      </c>
      <c r="D18">
        <v>14000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Neiman</dc:creator>
  <cp:lastModifiedBy>Jeremy Neiman</cp:lastModifiedBy>
  <dcterms:created xsi:type="dcterms:W3CDTF">2015-12-15T17:42:10Z</dcterms:created>
  <dcterms:modified xsi:type="dcterms:W3CDTF">2015-12-15T18:51:18Z</dcterms:modified>
</cp:coreProperties>
</file>