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1355" windowHeight="9210"/>
  </bookViews>
  <sheets>
    <sheet name="Value_OtherMetros" sheetId="1" r:id="rId1"/>
    <sheet name="Tonnage_OtherMetros" sheetId="2" r:id="rId2"/>
  </sheets>
  <definedNames>
    <definedName name="_xlnm._FilterDatabase" localSheetId="1" hidden="1">Tonnage_OtherMetros!$A$6:$M$21</definedName>
    <definedName name="_xlnm._FilterDatabase" localSheetId="0" hidden="1">Value_OtherMetros!$A$6:$M$21</definedName>
  </definedNames>
  <calcPr calcId="125725"/>
</workbook>
</file>

<file path=xl/calcChain.xml><?xml version="1.0" encoding="utf-8"?>
<calcChain xmlns="http://schemas.openxmlformats.org/spreadsheetml/2006/main">
  <c r="E8" i="2"/>
  <c r="E9"/>
  <c r="E10"/>
  <c r="E11"/>
  <c r="E12"/>
  <c r="E13"/>
  <c r="E14"/>
  <c r="E15"/>
  <c r="E16"/>
  <c r="E17"/>
  <c r="E18"/>
  <c r="E19"/>
  <c r="E20"/>
  <c r="E21"/>
  <c r="E23"/>
  <c r="E7"/>
  <c r="E8" i="1"/>
  <c r="E9"/>
  <c r="E10"/>
  <c r="E11"/>
  <c r="E12"/>
  <c r="E13"/>
  <c r="E14"/>
  <c r="E15"/>
  <c r="E16"/>
  <c r="E17"/>
  <c r="E18"/>
  <c r="E19"/>
  <c r="E20"/>
  <c r="E21"/>
  <c r="E23"/>
  <c r="E7"/>
  <c r="G23" i="2"/>
  <c r="F23"/>
  <c r="D23"/>
  <c r="C23"/>
  <c r="J21"/>
  <c r="I21"/>
  <c r="J20"/>
  <c r="I20"/>
  <c r="M19"/>
  <c r="J19"/>
  <c r="I19"/>
  <c r="H19"/>
  <c r="M18"/>
  <c r="J18"/>
  <c r="I18"/>
  <c r="H18"/>
  <c r="M17"/>
  <c r="J17"/>
  <c r="I17"/>
  <c r="H17"/>
  <c r="M16"/>
  <c r="J16"/>
  <c r="I16"/>
  <c r="H16"/>
  <c r="M15"/>
  <c r="J15"/>
  <c r="I15"/>
  <c r="H15"/>
  <c r="M14"/>
  <c r="J14"/>
  <c r="I14"/>
  <c r="H14"/>
  <c r="M13"/>
  <c r="J13"/>
  <c r="I13"/>
  <c r="H13"/>
  <c r="M12"/>
  <c r="J12"/>
  <c r="I12"/>
  <c r="H12"/>
  <c r="M11"/>
  <c r="J11"/>
  <c r="I11"/>
  <c r="H11"/>
  <c r="M10"/>
  <c r="J10"/>
  <c r="I10"/>
  <c r="H10"/>
  <c r="M9"/>
  <c r="J9"/>
  <c r="I9"/>
  <c r="H9"/>
  <c r="M8"/>
  <c r="J8"/>
  <c r="I8"/>
  <c r="H8"/>
  <c r="M7"/>
  <c r="J7"/>
  <c r="I7"/>
  <c r="H7"/>
  <c r="K19" l="1"/>
  <c r="H23"/>
  <c r="K13"/>
  <c r="K8"/>
  <c r="L9"/>
  <c r="K11"/>
  <c r="K16"/>
  <c r="J23"/>
  <c r="L17"/>
  <c r="L7"/>
  <c r="K14"/>
  <c r="L15"/>
  <c r="K21"/>
  <c r="M23"/>
  <c r="K9"/>
  <c r="K12"/>
  <c r="L13"/>
  <c r="K17"/>
  <c r="K7"/>
  <c r="K10"/>
  <c r="L11"/>
  <c r="K15"/>
  <c r="K18"/>
  <c r="L19"/>
  <c r="K20"/>
  <c r="I23"/>
  <c r="L8"/>
  <c r="L10"/>
  <c r="L12"/>
  <c r="L14"/>
  <c r="L16"/>
  <c r="L18"/>
  <c r="L20"/>
  <c r="L21"/>
  <c r="D23" i="1"/>
  <c r="F23"/>
  <c r="H23" s="1"/>
  <c r="G23"/>
  <c r="C23"/>
  <c r="M8"/>
  <c r="M9"/>
  <c r="M10"/>
  <c r="M11"/>
  <c r="M12"/>
  <c r="M13"/>
  <c r="M14"/>
  <c r="M15"/>
  <c r="M16"/>
  <c r="M17"/>
  <c r="M18"/>
  <c r="M19"/>
  <c r="M7"/>
  <c r="L21"/>
  <c r="K21"/>
  <c r="J8"/>
  <c r="J9"/>
  <c r="J10"/>
  <c r="J11"/>
  <c r="J12"/>
  <c r="J13"/>
  <c r="J14"/>
  <c r="J15"/>
  <c r="J16"/>
  <c r="J17"/>
  <c r="J18"/>
  <c r="J19"/>
  <c r="J20"/>
  <c r="J21"/>
  <c r="J7"/>
  <c r="I8"/>
  <c r="K8" s="1"/>
  <c r="I9"/>
  <c r="I10"/>
  <c r="I11"/>
  <c r="I12"/>
  <c r="K12" s="1"/>
  <c r="I13"/>
  <c r="I14"/>
  <c r="I15"/>
  <c r="I16"/>
  <c r="K16" s="1"/>
  <c r="I17"/>
  <c r="I18"/>
  <c r="I19"/>
  <c r="I20"/>
  <c r="K20" s="1"/>
  <c r="I21"/>
  <c r="I7"/>
  <c r="H8"/>
  <c r="H9"/>
  <c r="H10"/>
  <c r="H11"/>
  <c r="H12"/>
  <c r="H13"/>
  <c r="H14"/>
  <c r="H15"/>
  <c r="H16"/>
  <c r="H17"/>
  <c r="H18"/>
  <c r="H19"/>
  <c r="H7"/>
  <c r="K17" l="1"/>
  <c r="K13"/>
  <c r="L9"/>
  <c r="L13"/>
  <c r="K9"/>
  <c r="L16"/>
  <c r="L8"/>
  <c r="I23"/>
  <c r="K23" s="1"/>
  <c r="L17"/>
  <c r="L19"/>
  <c r="L15"/>
  <c r="L11"/>
  <c r="J23"/>
  <c r="L18"/>
  <c r="L14"/>
  <c r="L10"/>
  <c r="L20"/>
  <c r="L12"/>
  <c r="K7"/>
  <c r="K18"/>
  <c r="K14"/>
  <c r="K10"/>
  <c r="K19"/>
  <c r="K15"/>
  <c r="K11"/>
  <c r="L7"/>
  <c r="K23" i="2"/>
  <c r="L23"/>
  <c r="M23" i="1"/>
  <c r="L23" l="1"/>
</calcChain>
</file>

<file path=xl/sharedStrings.xml><?xml version="1.0" encoding="utf-8"?>
<sst xmlns="http://schemas.openxmlformats.org/spreadsheetml/2006/main" count="92" uniqueCount="46">
  <si>
    <t>Group_ID</t>
  </si>
  <si>
    <t>Commodity_Group</t>
  </si>
  <si>
    <t>Domestic_Out</t>
  </si>
  <si>
    <t>Domestic_In</t>
  </si>
  <si>
    <t>01</t>
  </si>
  <si>
    <t>Agricultural and food products</t>
  </si>
  <si>
    <t>02</t>
  </si>
  <si>
    <t>Stones and ores</t>
  </si>
  <si>
    <t>03</t>
  </si>
  <si>
    <t>Coal and petroleum products</t>
  </si>
  <si>
    <t>04</t>
  </si>
  <si>
    <t>Chemicals and plastics</t>
  </si>
  <si>
    <t>05</t>
  </si>
  <si>
    <t>Wood and paper prods.</t>
  </si>
  <si>
    <t>06</t>
  </si>
  <si>
    <t>Textiles and leather products</t>
  </si>
  <si>
    <t>07</t>
  </si>
  <si>
    <t>Metals, clays, and glass</t>
  </si>
  <si>
    <t>08</t>
  </si>
  <si>
    <t>Machinery, tools, and manufacturing products</t>
  </si>
  <si>
    <t>09</t>
  </si>
  <si>
    <t>Electronic products</t>
  </si>
  <si>
    <t>10</t>
  </si>
  <si>
    <t>Vehicles and transportation equipment</t>
  </si>
  <si>
    <t>11</t>
  </si>
  <si>
    <t>Medical and scientific products</t>
  </si>
  <si>
    <t>12</t>
  </si>
  <si>
    <t>Furniture products</t>
  </si>
  <si>
    <t>13</t>
  </si>
  <si>
    <t>Waste/scrap</t>
  </si>
  <si>
    <t>14</t>
  </si>
  <si>
    <t>Mixed freight</t>
  </si>
  <si>
    <t>15</t>
  </si>
  <si>
    <t>Unknown</t>
  </si>
  <si>
    <t>Exports</t>
  </si>
  <si>
    <t>Imports</t>
  </si>
  <si>
    <t>Intl_Bal</t>
  </si>
  <si>
    <t>Tot_Outflows</t>
  </si>
  <si>
    <t>Tot_Inflows</t>
  </si>
  <si>
    <t>Overall_Bal</t>
  </si>
  <si>
    <t>Tot_Flows</t>
  </si>
  <si>
    <t>Intl_Flows</t>
  </si>
  <si>
    <t>Source: EDR Front End (Dom_Bal_Full and FINAL_International_FrontEnd_5_31)</t>
  </si>
  <si>
    <t>Pulled: June 3, 2013</t>
  </si>
  <si>
    <t>Other Metro Total</t>
  </si>
  <si>
    <t>Dom_Bal</t>
  </si>
</sst>
</file>

<file path=xl/styles.xml><?xml version="1.0" encoding="utf-8"?>
<styleSheet xmlns="http://schemas.openxmlformats.org/spreadsheetml/2006/main">
  <fonts count="8">
    <font>
      <sz val="10"/>
      <name val="MS Sans Serif"/>
    </font>
    <font>
      <b/>
      <sz val="10"/>
      <name val="MS Sans Serif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C0C0C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5" borderId="0" xfId="0" applyFont="1" applyFill="1"/>
    <xf numFmtId="0" fontId="2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2" fillId="5" borderId="0" xfId="0" applyFont="1" applyFill="1" applyBorder="1" applyAlignment="1" applyProtection="1">
      <alignment vertical="center"/>
    </xf>
    <xf numFmtId="0" fontId="4" fillId="0" borderId="0" xfId="0" applyFont="1" applyAlignment="1"/>
    <xf numFmtId="0" fontId="5" fillId="5" borderId="0" xfId="0" applyFont="1" applyFill="1" applyAlignment="1"/>
    <xf numFmtId="4" fontId="2" fillId="2" borderId="1" xfId="0" applyNumberFormat="1" applyFont="1" applyFill="1" applyBorder="1" applyAlignment="1" applyProtection="1">
      <alignment horizontal="center" vertical="center"/>
    </xf>
    <xf numFmtId="4" fontId="2" fillId="2" borderId="4" xfId="0" applyNumberFormat="1" applyFont="1" applyFill="1" applyBorder="1" applyAlignment="1" applyProtection="1">
      <alignment horizontal="center" vertical="center"/>
    </xf>
    <xf numFmtId="4" fontId="4" fillId="0" borderId="0" xfId="0" applyNumberFormat="1" applyFont="1"/>
    <xf numFmtId="4" fontId="4" fillId="0" borderId="0" xfId="0" applyNumberFormat="1" applyFont="1" applyAlignment="1"/>
    <xf numFmtId="4" fontId="5" fillId="5" borderId="0" xfId="0" applyNumberFormat="1" applyFont="1" applyFill="1" applyAlignment="1"/>
    <xf numFmtId="4" fontId="2" fillId="6" borderId="4" xfId="0" applyNumberFormat="1" applyFont="1" applyFill="1" applyBorder="1" applyAlignment="1" applyProtection="1">
      <alignment horizontal="center" vertical="center"/>
    </xf>
    <xf numFmtId="4" fontId="4" fillId="7" borderId="0" xfId="0" applyNumberFormat="1" applyFont="1" applyFill="1"/>
    <xf numFmtId="4" fontId="5" fillId="7" borderId="0" xfId="0" applyNumberFormat="1" applyFont="1" applyFill="1" applyAlignment="1"/>
    <xf numFmtId="4" fontId="2" fillId="8" borderId="4" xfId="0" applyNumberFormat="1" applyFont="1" applyFill="1" applyBorder="1" applyAlignment="1" applyProtection="1">
      <alignment horizontal="center" vertical="center"/>
    </xf>
    <xf numFmtId="4" fontId="4" fillId="5" borderId="0" xfId="0" applyNumberFormat="1" applyFont="1" applyFill="1"/>
    <xf numFmtId="4" fontId="6" fillId="4" borderId="3" xfId="0" applyNumberFormat="1" applyFont="1" applyFill="1" applyBorder="1" applyAlignment="1" applyProtection="1">
      <alignment horizontal="right" vertical="center"/>
    </xf>
    <xf numFmtId="4" fontId="4" fillId="9" borderId="0" xfId="0" applyNumberFormat="1" applyFont="1" applyFill="1" applyAlignment="1"/>
    <xf numFmtId="4" fontId="2" fillId="10" borderId="1" xfId="0" applyNumberFormat="1" applyFont="1" applyFill="1" applyBorder="1" applyAlignment="1" applyProtection="1">
      <alignment horizontal="center" vertical="center"/>
    </xf>
    <xf numFmtId="4" fontId="6" fillId="11" borderId="3" xfId="0" applyNumberFormat="1" applyFont="1" applyFill="1" applyBorder="1" applyAlignment="1" applyProtection="1">
      <alignment horizontal="right" vertical="center"/>
    </xf>
    <xf numFmtId="4" fontId="7" fillId="11" borderId="3" xfId="0" applyNumberFormat="1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pane ySplit="6" topLeftCell="A7" activePane="bottomLeft" state="frozen"/>
      <selection pane="bottomLeft"/>
    </sheetView>
  </sheetViews>
  <sheetFormatPr defaultRowHeight="15"/>
  <cols>
    <col min="1" max="2" width="14" style="5" customWidth="1"/>
    <col min="3" max="3" width="20" style="10" customWidth="1"/>
    <col min="4" max="4" width="18.28515625" style="10" customWidth="1"/>
    <col min="5" max="5" width="18.28515625" style="18" customWidth="1"/>
    <col min="6" max="6" width="18.7109375" style="10" customWidth="1"/>
    <col min="7" max="7" width="14" style="10" customWidth="1"/>
    <col min="8" max="8" width="13.42578125" style="13" customWidth="1"/>
    <col min="9" max="9" width="16.7109375" style="9" customWidth="1"/>
    <col min="10" max="10" width="13.28515625" style="9" customWidth="1"/>
    <col min="11" max="11" width="13.42578125" style="16" customWidth="1"/>
    <col min="12" max="12" width="13.42578125" style="9" customWidth="1"/>
    <col min="13" max="13" width="13.140625" style="13" customWidth="1"/>
  </cols>
  <sheetData>
    <row r="1" spans="1:13">
      <c r="A1" s="5" t="s">
        <v>42</v>
      </c>
    </row>
    <row r="2" spans="1:13">
      <c r="A2" s="5" t="s">
        <v>43</v>
      </c>
    </row>
    <row r="6" spans="1:13">
      <c r="A6" s="2" t="s">
        <v>0</v>
      </c>
      <c r="B6" s="2" t="s">
        <v>1</v>
      </c>
      <c r="C6" s="7" t="s">
        <v>2</v>
      </c>
      <c r="D6" s="7" t="s">
        <v>3</v>
      </c>
      <c r="E6" s="19" t="s">
        <v>45</v>
      </c>
      <c r="F6" s="7" t="s">
        <v>34</v>
      </c>
      <c r="G6" s="7" t="s">
        <v>35</v>
      </c>
      <c r="H6" s="12" t="s">
        <v>36</v>
      </c>
      <c r="I6" s="8" t="s">
        <v>37</v>
      </c>
      <c r="J6" s="8" t="s">
        <v>38</v>
      </c>
      <c r="K6" s="15" t="s">
        <v>39</v>
      </c>
      <c r="L6" s="8" t="s">
        <v>40</v>
      </c>
      <c r="M6" s="12" t="s">
        <v>41</v>
      </c>
    </row>
    <row r="7" spans="1:13">
      <c r="A7" s="3" t="s">
        <v>4</v>
      </c>
      <c r="B7" s="3" t="s">
        <v>5</v>
      </c>
      <c r="C7" s="17">
        <v>283726.72676452901</v>
      </c>
      <c r="D7" s="17">
        <v>282975.06436504301</v>
      </c>
      <c r="E7" s="20">
        <f>C7-D7</f>
        <v>751.66239948599832</v>
      </c>
      <c r="F7" s="17">
        <v>27905.4508976906</v>
      </c>
      <c r="G7" s="17">
        <v>18815.5758208755</v>
      </c>
      <c r="H7" s="13">
        <f>F7-G7</f>
        <v>9089.8750768151003</v>
      </c>
      <c r="I7" s="9">
        <f>C7+F7</f>
        <v>311632.17766221962</v>
      </c>
      <c r="J7" s="9">
        <f>D7+G7</f>
        <v>301790.64018591854</v>
      </c>
      <c r="K7" s="16">
        <f>I7-J7</f>
        <v>9841.5374763010768</v>
      </c>
      <c r="L7" s="9">
        <f>I7+J7</f>
        <v>613422.81784813816</v>
      </c>
      <c r="M7" s="13">
        <f>F7+G7</f>
        <v>46721.0267185661</v>
      </c>
    </row>
    <row r="8" spans="1:13">
      <c r="A8" s="3" t="s">
        <v>6</v>
      </c>
      <c r="B8" s="3" t="s">
        <v>7</v>
      </c>
      <c r="C8" s="17">
        <v>11233.471583365101</v>
      </c>
      <c r="D8" s="17">
        <v>9429.3533378763095</v>
      </c>
      <c r="E8" s="20">
        <f t="shared" ref="E8:E23" si="0">C8-D8</f>
        <v>1804.1182454887912</v>
      </c>
      <c r="F8" s="17">
        <v>1619.88142734301</v>
      </c>
      <c r="G8" s="17">
        <v>920.47524120803405</v>
      </c>
      <c r="H8" s="13">
        <f t="shared" ref="H8:H19" si="1">F8-G8</f>
        <v>699.406186134976</v>
      </c>
      <c r="I8" s="9">
        <f t="shared" ref="I8:I21" si="2">C8+F8</f>
        <v>12853.353010708111</v>
      </c>
      <c r="J8" s="9">
        <f t="shared" ref="J8:J21" si="3">D8+G8</f>
        <v>10349.828579084344</v>
      </c>
      <c r="K8" s="16">
        <f t="shared" ref="K8:K21" si="4">I8-J8</f>
        <v>2503.5244316237677</v>
      </c>
      <c r="L8" s="9">
        <f t="shared" ref="L8:L21" si="5">I8+J8</f>
        <v>23203.181589792453</v>
      </c>
      <c r="M8" s="13">
        <f t="shared" ref="M8:M19" si="6">F8+G8</f>
        <v>2540.3566685510441</v>
      </c>
    </row>
    <row r="9" spans="1:13">
      <c r="A9" s="3" t="s">
        <v>8</v>
      </c>
      <c r="B9" s="3" t="s">
        <v>9</v>
      </c>
      <c r="C9" s="17">
        <v>207059.71219078099</v>
      </c>
      <c r="D9" s="17">
        <v>161739.52760030099</v>
      </c>
      <c r="E9" s="20">
        <f t="shared" si="0"/>
        <v>45320.184590479999</v>
      </c>
      <c r="F9" s="17">
        <v>15802.927089142901</v>
      </c>
      <c r="G9" s="17">
        <v>35142.773826881203</v>
      </c>
      <c r="H9" s="13">
        <f t="shared" si="1"/>
        <v>-19339.846737738302</v>
      </c>
      <c r="I9" s="9">
        <f t="shared" si="2"/>
        <v>222862.6392799239</v>
      </c>
      <c r="J9" s="9">
        <f t="shared" si="3"/>
        <v>196882.30142718219</v>
      </c>
      <c r="K9" s="16">
        <f t="shared" si="4"/>
        <v>25980.337852741708</v>
      </c>
      <c r="L9" s="9">
        <f t="shared" si="5"/>
        <v>419744.94070710609</v>
      </c>
      <c r="M9" s="13">
        <f t="shared" si="6"/>
        <v>50945.7009160241</v>
      </c>
    </row>
    <row r="10" spans="1:13">
      <c r="A10" s="3" t="s">
        <v>10</v>
      </c>
      <c r="B10" s="3" t="s">
        <v>11</v>
      </c>
      <c r="C10" s="17">
        <v>280711.43108031899</v>
      </c>
      <c r="D10" s="17">
        <v>309221.22299410001</v>
      </c>
      <c r="E10" s="20">
        <f t="shared" si="0"/>
        <v>-28509.791913781024</v>
      </c>
      <c r="F10" s="17">
        <v>41371.424844686197</v>
      </c>
      <c r="G10" s="17">
        <v>38263.6474255664</v>
      </c>
      <c r="H10" s="13">
        <f t="shared" si="1"/>
        <v>3107.7774191197968</v>
      </c>
      <c r="I10" s="9">
        <f t="shared" si="2"/>
        <v>322082.85592500516</v>
      </c>
      <c r="J10" s="9">
        <f t="shared" si="3"/>
        <v>347484.8704196664</v>
      </c>
      <c r="K10" s="16">
        <f t="shared" si="4"/>
        <v>-25402.014494661242</v>
      </c>
      <c r="L10" s="9">
        <f t="shared" si="5"/>
        <v>669567.72634467157</v>
      </c>
      <c r="M10" s="13">
        <f t="shared" si="6"/>
        <v>79635.072270252596</v>
      </c>
    </row>
    <row r="11" spans="1:13">
      <c r="A11" s="3" t="s">
        <v>12</v>
      </c>
      <c r="B11" s="3" t="s">
        <v>13</v>
      </c>
      <c r="C11" s="17">
        <v>104283.463148439</v>
      </c>
      <c r="D11" s="17">
        <v>100124.46611566001</v>
      </c>
      <c r="E11" s="20">
        <f t="shared" si="0"/>
        <v>4158.9970327789924</v>
      </c>
      <c r="F11" s="17">
        <v>8038.8715424864904</v>
      </c>
      <c r="G11" s="17">
        <v>8032.3218607833596</v>
      </c>
      <c r="H11" s="13">
        <f t="shared" si="1"/>
        <v>6.5496817031307728</v>
      </c>
      <c r="I11" s="9">
        <f t="shared" si="2"/>
        <v>112322.33469092549</v>
      </c>
      <c r="J11" s="9">
        <f t="shared" si="3"/>
        <v>108156.78797644336</v>
      </c>
      <c r="K11" s="16">
        <f t="shared" si="4"/>
        <v>4165.5467144821305</v>
      </c>
      <c r="L11" s="9">
        <f t="shared" si="5"/>
        <v>220479.12266736885</v>
      </c>
      <c r="M11" s="13">
        <f t="shared" si="6"/>
        <v>16071.19340326985</v>
      </c>
    </row>
    <row r="12" spans="1:13">
      <c r="A12" s="3" t="s">
        <v>14</v>
      </c>
      <c r="B12" s="3" t="s">
        <v>15</v>
      </c>
      <c r="C12" s="17">
        <v>70405.190094541395</v>
      </c>
      <c r="D12" s="17">
        <v>81471.318833613099</v>
      </c>
      <c r="E12" s="20">
        <f t="shared" si="0"/>
        <v>-11066.128739071704</v>
      </c>
      <c r="F12" s="17">
        <v>4051.1746494808399</v>
      </c>
      <c r="G12" s="17">
        <v>21960.860113024399</v>
      </c>
      <c r="H12" s="13">
        <f t="shared" si="1"/>
        <v>-17909.685463543559</v>
      </c>
      <c r="I12" s="9">
        <f t="shared" si="2"/>
        <v>74456.364744022241</v>
      </c>
      <c r="J12" s="9">
        <f t="shared" si="3"/>
        <v>103432.17894663749</v>
      </c>
      <c r="K12" s="16">
        <f t="shared" si="4"/>
        <v>-28975.814202615249</v>
      </c>
      <c r="L12" s="9">
        <f t="shared" si="5"/>
        <v>177888.54369065975</v>
      </c>
      <c r="M12" s="13">
        <f t="shared" si="6"/>
        <v>26012.034762505238</v>
      </c>
    </row>
    <row r="13" spans="1:13">
      <c r="A13" s="3" t="s">
        <v>16</v>
      </c>
      <c r="B13" s="3" t="s">
        <v>17</v>
      </c>
      <c r="C13" s="17">
        <v>100171.78340886399</v>
      </c>
      <c r="D13" s="17">
        <v>108266.026602055</v>
      </c>
      <c r="E13" s="20">
        <f t="shared" si="0"/>
        <v>-8094.2431931910105</v>
      </c>
      <c r="F13" s="17">
        <v>7989.5072143097404</v>
      </c>
      <c r="G13" s="17">
        <v>12205.205980106901</v>
      </c>
      <c r="H13" s="13">
        <f t="shared" si="1"/>
        <v>-4215.6987657971604</v>
      </c>
      <c r="I13" s="9">
        <f t="shared" si="2"/>
        <v>108161.29062317373</v>
      </c>
      <c r="J13" s="9">
        <f t="shared" si="3"/>
        <v>120471.2325821619</v>
      </c>
      <c r="K13" s="16">
        <f t="shared" si="4"/>
        <v>-12309.941958988173</v>
      </c>
      <c r="L13" s="9">
        <f t="shared" si="5"/>
        <v>228632.52320533563</v>
      </c>
      <c r="M13" s="13">
        <f t="shared" si="6"/>
        <v>20194.713194416639</v>
      </c>
    </row>
    <row r="14" spans="1:13">
      <c r="A14" s="3" t="s">
        <v>18</v>
      </c>
      <c r="B14" s="3" t="s">
        <v>19</v>
      </c>
      <c r="C14" s="17">
        <v>264291.70631953399</v>
      </c>
      <c r="D14" s="17">
        <v>297135.80440130498</v>
      </c>
      <c r="E14" s="20">
        <f t="shared" si="0"/>
        <v>-32844.098081770993</v>
      </c>
      <c r="F14" s="17">
        <v>61791.662217349003</v>
      </c>
      <c r="G14" s="17">
        <v>67738.035287762206</v>
      </c>
      <c r="H14" s="13">
        <f t="shared" si="1"/>
        <v>-5946.3730704132031</v>
      </c>
      <c r="I14" s="9">
        <f t="shared" si="2"/>
        <v>326083.36853688298</v>
      </c>
      <c r="J14" s="9">
        <f t="shared" si="3"/>
        <v>364873.83968906722</v>
      </c>
      <c r="K14" s="16">
        <f t="shared" si="4"/>
        <v>-38790.47115218424</v>
      </c>
      <c r="L14" s="9">
        <f t="shared" si="5"/>
        <v>690957.20822595013</v>
      </c>
      <c r="M14" s="13">
        <f t="shared" si="6"/>
        <v>129529.69750511121</v>
      </c>
    </row>
    <row r="15" spans="1:13">
      <c r="A15" s="3" t="s">
        <v>20</v>
      </c>
      <c r="B15" s="3" t="s">
        <v>21</v>
      </c>
      <c r="C15" s="17">
        <v>111340.445033369</v>
      </c>
      <c r="D15" s="17">
        <v>150387.25120318099</v>
      </c>
      <c r="E15" s="20">
        <f t="shared" si="0"/>
        <v>-39046.806169811985</v>
      </c>
      <c r="F15" s="17">
        <v>28188.421590064001</v>
      </c>
      <c r="G15" s="17">
        <v>51690.1588455487</v>
      </c>
      <c r="H15" s="13">
        <f t="shared" si="1"/>
        <v>-23501.737255484699</v>
      </c>
      <c r="I15" s="9">
        <f t="shared" si="2"/>
        <v>139528.86662343302</v>
      </c>
      <c r="J15" s="9">
        <f t="shared" si="3"/>
        <v>202077.41004872968</v>
      </c>
      <c r="K15" s="16">
        <f t="shared" si="4"/>
        <v>-62548.543425296666</v>
      </c>
      <c r="L15" s="9">
        <f t="shared" si="5"/>
        <v>341606.2766721627</v>
      </c>
      <c r="M15" s="13">
        <f t="shared" si="6"/>
        <v>79878.580435612705</v>
      </c>
    </row>
    <row r="16" spans="1:13">
      <c r="A16" s="3" t="s">
        <v>22</v>
      </c>
      <c r="B16" s="3" t="s">
        <v>23</v>
      </c>
      <c r="C16" s="17">
        <v>166975.28151022701</v>
      </c>
      <c r="D16" s="17">
        <v>159511.11180200201</v>
      </c>
      <c r="E16" s="20">
        <f t="shared" si="0"/>
        <v>7464.169708225003</v>
      </c>
      <c r="F16" s="17">
        <v>43671.419699516897</v>
      </c>
      <c r="G16" s="17">
        <v>50806.064924876802</v>
      </c>
      <c r="H16" s="13">
        <f t="shared" si="1"/>
        <v>-7134.6452253599055</v>
      </c>
      <c r="I16" s="9">
        <f t="shared" si="2"/>
        <v>210646.70120974391</v>
      </c>
      <c r="J16" s="9">
        <f t="shared" si="3"/>
        <v>210317.1767268788</v>
      </c>
      <c r="K16" s="16">
        <f t="shared" si="4"/>
        <v>329.52448286511935</v>
      </c>
      <c r="L16" s="9">
        <f t="shared" si="5"/>
        <v>420963.87793662271</v>
      </c>
      <c r="M16" s="13">
        <f t="shared" si="6"/>
        <v>94477.484624393692</v>
      </c>
    </row>
    <row r="17" spans="1:13">
      <c r="A17" s="3" t="s">
        <v>24</v>
      </c>
      <c r="B17" s="3" t="s">
        <v>25</v>
      </c>
      <c r="C17" s="17">
        <v>32466.165379704202</v>
      </c>
      <c r="D17" s="17">
        <v>38256.518211519702</v>
      </c>
      <c r="E17" s="20">
        <f t="shared" si="0"/>
        <v>-5790.3528318155004</v>
      </c>
      <c r="F17" s="17">
        <v>10851.3852237639</v>
      </c>
      <c r="G17" s="17">
        <v>9395.0506832206302</v>
      </c>
      <c r="H17" s="13">
        <f t="shared" si="1"/>
        <v>1456.3345405432701</v>
      </c>
      <c r="I17" s="9">
        <f t="shared" si="2"/>
        <v>43317.550603468102</v>
      </c>
      <c r="J17" s="9">
        <f t="shared" si="3"/>
        <v>47651.568894740332</v>
      </c>
      <c r="K17" s="16">
        <f t="shared" si="4"/>
        <v>-4334.0182912722303</v>
      </c>
      <c r="L17" s="9">
        <f t="shared" si="5"/>
        <v>90969.119498208427</v>
      </c>
      <c r="M17" s="13">
        <f t="shared" si="6"/>
        <v>20246.43590698453</v>
      </c>
    </row>
    <row r="18" spans="1:13">
      <c r="A18" s="3" t="s">
        <v>26</v>
      </c>
      <c r="B18" s="3" t="s">
        <v>27</v>
      </c>
      <c r="C18" s="17">
        <v>28782.2341229054</v>
      </c>
      <c r="D18" s="17">
        <v>26026.068771560502</v>
      </c>
      <c r="E18" s="20">
        <f t="shared" si="0"/>
        <v>2756.1653513448982</v>
      </c>
      <c r="F18" s="17">
        <v>1589.62265200702</v>
      </c>
      <c r="G18" s="17">
        <v>6463.13809543564</v>
      </c>
      <c r="H18" s="13">
        <f t="shared" si="1"/>
        <v>-4873.5154434286196</v>
      </c>
      <c r="I18" s="9">
        <f t="shared" si="2"/>
        <v>30371.856774912419</v>
      </c>
      <c r="J18" s="9">
        <f t="shared" si="3"/>
        <v>32489.206866996141</v>
      </c>
      <c r="K18" s="16">
        <f t="shared" si="4"/>
        <v>-2117.3500920837214</v>
      </c>
      <c r="L18" s="9">
        <f t="shared" si="5"/>
        <v>62861.063641908564</v>
      </c>
      <c r="M18" s="13">
        <f t="shared" si="6"/>
        <v>8052.7607474426604</v>
      </c>
    </row>
    <row r="19" spans="1:13">
      <c r="A19" s="3" t="s">
        <v>28</v>
      </c>
      <c r="B19" s="3" t="s">
        <v>29</v>
      </c>
      <c r="C19" s="17">
        <v>8294.6361482919292</v>
      </c>
      <c r="D19" s="17">
        <v>10620.534510006401</v>
      </c>
      <c r="E19" s="20">
        <f t="shared" si="0"/>
        <v>-2325.8983617144713</v>
      </c>
      <c r="F19" s="17">
        <v>2658.1664304914002</v>
      </c>
      <c r="G19" s="17">
        <v>353.48614476690699</v>
      </c>
      <c r="H19" s="13">
        <f t="shared" si="1"/>
        <v>2304.6802857244934</v>
      </c>
      <c r="I19" s="9">
        <f t="shared" si="2"/>
        <v>10952.802578783328</v>
      </c>
      <c r="J19" s="9">
        <f t="shared" si="3"/>
        <v>10974.020654773307</v>
      </c>
      <c r="K19" s="16">
        <f t="shared" si="4"/>
        <v>-21.218075989978388</v>
      </c>
      <c r="L19" s="9">
        <f t="shared" si="5"/>
        <v>21926.823233556635</v>
      </c>
      <c r="M19" s="13">
        <f t="shared" si="6"/>
        <v>3011.652575258307</v>
      </c>
    </row>
    <row r="20" spans="1:13">
      <c r="A20" s="3" t="s">
        <v>30</v>
      </c>
      <c r="B20" s="3" t="s">
        <v>31</v>
      </c>
      <c r="C20" s="17">
        <v>148757.17953067299</v>
      </c>
      <c r="D20" s="17">
        <v>161324.595759032</v>
      </c>
      <c r="E20" s="20">
        <f t="shared" si="0"/>
        <v>-12567.416228359012</v>
      </c>
      <c r="I20" s="9">
        <f t="shared" si="2"/>
        <v>148757.17953067299</v>
      </c>
      <c r="J20" s="9">
        <f t="shared" si="3"/>
        <v>161324.595759032</v>
      </c>
      <c r="K20" s="16">
        <f t="shared" si="4"/>
        <v>-12567.416228359012</v>
      </c>
      <c r="L20" s="9">
        <f t="shared" si="5"/>
        <v>310081.77528970502</v>
      </c>
    </row>
    <row r="21" spans="1:13">
      <c r="A21" s="3" t="s">
        <v>32</v>
      </c>
      <c r="B21" s="3" t="s">
        <v>33</v>
      </c>
      <c r="C21" s="17">
        <v>8081.7540711824604</v>
      </c>
      <c r="D21" s="17">
        <v>8302.7169915439899</v>
      </c>
      <c r="E21" s="20">
        <f t="shared" si="0"/>
        <v>-220.96292036152954</v>
      </c>
      <c r="I21" s="9">
        <f t="shared" si="2"/>
        <v>8081.7540711824604</v>
      </c>
      <c r="J21" s="9">
        <f t="shared" si="3"/>
        <v>8302.7169915439899</v>
      </c>
      <c r="K21" s="16">
        <f t="shared" si="4"/>
        <v>-220.96292036152954</v>
      </c>
      <c r="L21" s="9">
        <f t="shared" si="5"/>
        <v>16384.47106272645</v>
      </c>
    </row>
    <row r="22" spans="1:13">
      <c r="E22" s="20"/>
    </row>
    <row r="23" spans="1:13" s="1" customFormat="1">
      <c r="A23" s="4" t="s">
        <v>44</v>
      </c>
      <c r="B23" s="6"/>
      <c r="C23" s="11">
        <f>SUM(C7:C21)</f>
        <v>1826581.1803867256</v>
      </c>
      <c r="D23" s="11">
        <f t="shared" ref="D23:M23" si="7">SUM(D7:D21)</f>
        <v>1904791.5814987991</v>
      </c>
      <c r="E23" s="21">
        <f t="shared" si="0"/>
        <v>-78210.401112073567</v>
      </c>
      <c r="F23" s="11">
        <f t="shared" si="7"/>
        <v>255529.91547833206</v>
      </c>
      <c r="G23" s="11">
        <f t="shared" si="7"/>
        <v>321786.79425005661</v>
      </c>
      <c r="H23" s="14">
        <f>F23-G23</f>
        <v>-66256.878771724558</v>
      </c>
      <c r="I23" s="11">
        <f t="shared" si="7"/>
        <v>2082111.095865058</v>
      </c>
      <c r="J23" s="11">
        <f t="shared" si="7"/>
        <v>2226578.375748856</v>
      </c>
      <c r="K23" s="11">
        <f>I23-J23</f>
        <v>-144467.27988379798</v>
      </c>
      <c r="L23" s="11">
        <f t="shared" si="7"/>
        <v>4308689.4716139128</v>
      </c>
      <c r="M23" s="14">
        <f t="shared" si="7"/>
        <v>577316.70972838858</v>
      </c>
    </row>
  </sheetData>
  <autoFilter ref="A6:M21">
    <filterColumn colId="4"/>
  </autoFilter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pane ySplit="6" topLeftCell="A7" activePane="bottomLeft" state="frozen"/>
      <selection pane="bottomLeft"/>
    </sheetView>
  </sheetViews>
  <sheetFormatPr defaultRowHeight="15"/>
  <cols>
    <col min="1" max="2" width="14" style="5" customWidth="1"/>
    <col min="3" max="3" width="20" style="10" customWidth="1"/>
    <col min="4" max="4" width="18.28515625" style="10" customWidth="1"/>
    <col min="5" max="5" width="18.28515625" style="18" customWidth="1"/>
    <col min="6" max="6" width="18.7109375" style="10" customWidth="1"/>
    <col min="7" max="7" width="14" style="10" customWidth="1"/>
    <col min="8" max="8" width="13.42578125" style="13" customWidth="1"/>
    <col min="9" max="9" width="16.7109375" style="9" customWidth="1"/>
    <col min="10" max="10" width="13.28515625" style="9" customWidth="1"/>
    <col min="11" max="11" width="13.42578125" style="16" customWidth="1"/>
    <col min="12" max="12" width="13.42578125" style="9" customWidth="1"/>
    <col min="13" max="13" width="13.140625" style="13" customWidth="1"/>
  </cols>
  <sheetData>
    <row r="1" spans="1:13">
      <c r="A1" s="5" t="s">
        <v>42</v>
      </c>
    </row>
    <row r="2" spans="1:13">
      <c r="A2" s="5" t="s">
        <v>43</v>
      </c>
    </row>
    <row r="6" spans="1:13">
      <c r="A6" s="2" t="s">
        <v>0</v>
      </c>
      <c r="B6" s="2" t="s">
        <v>1</v>
      </c>
      <c r="C6" s="7" t="s">
        <v>2</v>
      </c>
      <c r="D6" s="7" t="s">
        <v>3</v>
      </c>
      <c r="E6" s="19" t="s">
        <v>45</v>
      </c>
      <c r="F6" s="7" t="s">
        <v>34</v>
      </c>
      <c r="G6" s="7" t="s">
        <v>35</v>
      </c>
      <c r="H6" s="12" t="s">
        <v>36</v>
      </c>
      <c r="I6" s="8" t="s">
        <v>37</v>
      </c>
      <c r="J6" s="8" t="s">
        <v>38</v>
      </c>
      <c r="K6" s="15" t="s">
        <v>39</v>
      </c>
      <c r="L6" s="8" t="s">
        <v>40</v>
      </c>
      <c r="M6" s="12" t="s">
        <v>41</v>
      </c>
    </row>
    <row r="7" spans="1:13">
      <c r="A7" s="3" t="s">
        <v>4</v>
      </c>
      <c r="B7" s="3" t="s">
        <v>5</v>
      </c>
      <c r="C7" s="17">
        <v>399801.90802095598</v>
      </c>
      <c r="D7" s="17">
        <v>470442.66387316497</v>
      </c>
      <c r="E7" s="20">
        <f>C7-D7</f>
        <v>-70640.755852208997</v>
      </c>
      <c r="F7" s="17">
        <v>45180.607237874203</v>
      </c>
      <c r="G7" s="17">
        <v>14122.5033225397</v>
      </c>
      <c r="H7" s="13">
        <f>F7-G7</f>
        <v>31058.103915334505</v>
      </c>
      <c r="I7" s="9">
        <f>C7+F7</f>
        <v>444982.51525883016</v>
      </c>
      <c r="J7" s="9">
        <f>D7+G7</f>
        <v>484565.16719570465</v>
      </c>
      <c r="K7" s="16">
        <f>I7-J7</f>
        <v>-39582.651936874492</v>
      </c>
      <c r="L7" s="9">
        <f>I7+J7</f>
        <v>929547.68245453481</v>
      </c>
      <c r="M7" s="13">
        <f>F7+G7</f>
        <v>59303.110560413901</v>
      </c>
    </row>
    <row r="8" spans="1:13">
      <c r="A8" s="3" t="s">
        <v>6</v>
      </c>
      <c r="B8" s="3" t="s">
        <v>7</v>
      </c>
      <c r="C8" s="17">
        <v>241613.88836330501</v>
      </c>
      <c r="D8" s="17">
        <v>244663.12901224001</v>
      </c>
      <c r="E8" s="20">
        <f t="shared" ref="E8:E23" si="0">C8-D8</f>
        <v>-3049.240648934996</v>
      </c>
      <c r="F8" s="17">
        <v>7590.7478979438902</v>
      </c>
      <c r="G8" s="17">
        <v>10464.2369426598</v>
      </c>
      <c r="H8" s="13">
        <f t="shared" ref="H8:H19" si="1">F8-G8</f>
        <v>-2873.4890447159096</v>
      </c>
      <c r="I8" s="9">
        <f>C8+F8</f>
        <v>249204.6362612489</v>
      </c>
      <c r="J8" s="9">
        <f>D8+G8</f>
        <v>255127.36595489981</v>
      </c>
      <c r="K8" s="16">
        <f t="shared" ref="K8:K21" si="2">I8-J8</f>
        <v>-5922.7296936509083</v>
      </c>
      <c r="L8" s="9">
        <f t="shared" ref="L8:L21" si="3">I8+J8</f>
        <v>504332.00221614871</v>
      </c>
      <c r="M8" s="13">
        <f t="shared" ref="M8:M19" si="4">F8+G8</f>
        <v>18054.984840603691</v>
      </c>
    </row>
    <row r="9" spans="1:13">
      <c r="A9" s="3" t="s">
        <v>8</v>
      </c>
      <c r="B9" s="3" t="s">
        <v>9</v>
      </c>
      <c r="C9" s="17">
        <v>497853.93555931101</v>
      </c>
      <c r="D9" s="17">
        <v>486919.51650580199</v>
      </c>
      <c r="E9" s="20">
        <f t="shared" si="0"/>
        <v>10934.419053509017</v>
      </c>
      <c r="F9" s="17">
        <v>38334.629968018897</v>
      </c>
      <c r="G9" s="17">
        <v>78478.864051162207</v>
      </c>
      <c r="H9" s="13">
        <f t="shared" si="1"/>
        <v>-40144.23408314331</v>
      </c>
      <c r="I9" s="9">
        <f>C9+F9</f>
        <v>536188.56552732992</v>
      </c>
      <c r="J9" s="9">
        <f>D9+G9</f>
        <v>565398.3805569642</v>
      </c>
      <c r="K9" s="16">
        <f t="shared" si="2"/>
        <v>-29209.815029634279</v>
      </c>
      <c r="L9" s="9">
        <f t="shared" si="3"/>
        <v>1101586.946084294</v>
      </c>
      <c r="M9" s="13">
        <f t="shared" si="4"/>
        <v>116813.4940191811</v>
      </c>
    </row>
    <row r="10" spans="1:13">
      <c r="A10" s="3" t="s">
        <v>10</v>
      </c>
      <c r="B10" s="3" t="s">
        <v>11</v>
      </c>
      <c r="C10" s="17">
        <v>133545.50999255001</v>
      </c>
      <c r="D10" s="17">
        <v>137810.65307600799</v>
      </c>
      <c r="E10" s="20">
        <f t="shared" si="0"/>
        <v>-4265.1430834579805</v>
      </c>
      <c r="F10" s="17">
        <v>21312.258926550901</v>
      </c>
      <c r="G10" s="17">
        <v>18691.2314752887</v>
      </c>
      <c r="H10" s="13">
        <f t="shared" si="1"/>
        <v>2621.0274512622018</v>
      </c>
      <c r="I10" s="9">
        <f>C10+F10</f>
        <v>154857.76891910093</v>
      </c>
      <c r="J10" s="9">
        <f>D10+G10</f>
        <v>156501.88455129668</v>
      </c>
      <c r="K10" s="16">
        <f t="shared" si="2"/>
        <v>-1644.1156321957533</v>
      </c>
      <c r="L10" s="9">
        <f t="shared" si="3"/>
        <v>311359.65347039758</v>
      </c>
      <c r="M10" s="13">
        <f t="shared" si="4"/>
        <v>40003.490401839605</v>
      </c>
    </row>
    <row r="11" spans="1:13">
      <c r="A11" s="3" t="s">
        <v>12</v>
      </c>
      <c r="B11" s="3" t="s">
        <v>13</v>
      </c>
      <c r="C11" s="17">
        <v>132929.37329122401</v>
      </c>
      <c r="D11" s="17">
        <v>140866.68556855101</v>
      </c>
      <c r="E11" s="20">
        <f t="shared" si="0"/>
        <v>-7937.3122773270006</v>
      </c>
      <c r="F11" s="17">
        <v>13080.630217934</v>
      </c>
      <c r="G11" s="17">
        <v>9235.0263105875401</v>
      </c>
      <c r="H11" s="13">
        <f t="shared" si="1"/>
        <v>3845.6039073464599</v>
      </c>
      <c r="I11" s="9">
        <f>C11+F11</f>
        <v>146010.00350915801</v>
      </c>
      <c r="J11" s="9">
        <f>D11+G11</f>
        <v>150101.71187913854</v>
      </c>
      <c r="K11" s="16">
        <f t="shared" si="2"/>
        <v>-4091.7083699805371</v>
      </c>
      <c r="L11" s="9">
        <f t="shared" si="3"/>
        <v>296111.71538829652</v>
      </c>
      <c r="M11" s="13">
        <f t="shared" si="4"/>
        <v>22315.65652852154</v>
      </c>
    </row>
    <row r="12" spans="1:13">
      <c r="A12" s="3" t="s">
        <v>14</v>
      </c>
      <c r="B12" s="3" t="s">
        <v>15</v>
      </c>
      <c r="C12" s="17">
        <v>7821.6848384011801</v>
      </c>
      <c r="D12" s="17">
        <v>8311.94024952373</v>
      </c>
      <c r="E12" s="20">
        <f t="shared" si="0"/>
        <v>-490.25541112254996</v>
      </c>
      <c r="F12" s="17">
        <v>755.95911317670402</v>
      </c>
      <c r="G12" s="17">
        <v>2291.918989027</v>
      </c>
      <c r="H12" s="13">
        <f t="shared" si="1"/>
        <v>-1535.9598758502959</v>
      </c>
      <c r="I12" s="9">
        <f>C12+F12</f>
        <v>8577.6439515778839</v>
      </c>
      <c r="J12" s="9">
        <f>D12+G12</f>
        <v>10603.859238550729</v>
      </c>
      <c r="K12" s="16">
        <f t="shared" si="2"/>
        <v>-2026.2152869728452</v>
      </c>
      <c r="L12" s="9">
        <f t="shared" si="3"/>
        <v>19181.503190128613</v>
      </c>
      <c r="M12" s="13">
        <f t="shared" si="4"/>
        <v>3047.8781022037037</v>
      </c>
    </row>
    <row r="13" spans="1:13">
      <c r="A13" s="3" t="s">
        <v>16</v>
      </c>
      <c r="B13" s="3" t="s">
        <v>17</v>
      </c>
      <c r="C13" s="17">
        <v>141475.19385856</v>
      </c>
      <c r="D13" s="17">
        <v>163278.912208261</v>
      </c>
      <c r="E13" s="20">
        <f t="shared" si="0"/>
        <v>-21803.718349700997</v>
      </c>
      <c r="F13" s="17">
        <v>5159.56088629435</v>
      </c>
      <c r="G13" s="17">
        <v>11425.567870118401</v>
      </c>
      <c r="H13" s="13">
        <f t="shared" si="1"/>
        <v>-6266.0069838240506</v>
      </c>
      <c r="I13" s="9">
        <f>C13+F13</f>
        <v>146634.75474485435</v>
      </c>
      <c r="J13" s="9">
        <f>D13+G13</f>
        <v>174704.48007837939</v>
      </c>
      <c r="K13" s="16">
        <f t="shared" si="2"/>
        <v>-28069.725333525043</v>
      </c>
      <c r="L13" s="9">
        <f t="shared" si="3"/>
        <v>321339.23482323374</v>
      </c>
      <c r="M13" s="13">
        <f t="shared" si="4"/>
        <v>16585.128756412749</v>
      </c>
    </row>
    <row r="14" spans="1:13">
      <c r="A14" s="3" t="s">
        <v>18</v>
      </c>
      <c r="B14" s="3" t="s">
        <v>19</v>
      </c>
      <c r="C14" s="17">
        <v>51958.2634704624</v>
      </c>
      <c r="D14" s="17">
        <v>55265.910620790499</v>
      </c>
      <c r="E14" s="20">
        <f t="shared" si="0"/>
        <v>-3307.6471503280991</v>
      </c>
      <c r="F14" s="17">
        <v>4379.3089012579003</v>
      </c>
      <c r="G14" s="17">
        <v>7406.6723048695503</v>
      </c>
      <c r="H14" s="13">
        <f t="shared" si="1"/>
        <v>-3027.36340361165</v>
      </c>
      <c r="I14" s="9">
        <f>C14+F14</f>
        <v>56337.5723717203</v>
      </c>
      <c r="J14" s="9">
        <f>D14+G14</f>
        <v>62672.582925660048</v>
      </c>
      <c r="K14" s="16">
        <f t="shared" si="2"/>
        <v>-6335.0105539397482</v>
      </c>
      <c r="L14" s="9">
        <f t="shared" si="3"/>
        <v>119010.15529738035</v>
      </c>
      <c r="M14" s="13">
        <f t="shared" si="4"/>
        <v>11785.98120612745</v>
      </c>
    </row>
    <row r="15" spans="1:13">
      <c r="A15" s="3" t="s">
        <v>20</v>
      </c>
      <c r="B15" s="3" t="s">
        <v>21</v>
      </c>
      <c r="C15" s="17">
        <v>8461.9506211681401</v>
      </c>
      <c r="D15" s="17">
        <v>9263.8152642748501</v>
      </c>
      <c r="E15" s="20">
        <f t="shared" si="0"/>
        <v>-801.86464310670999</v>
      </c>
      <c r="F15" s="17">
        <v>1330.71205503551</v>
      </c>
      <c r="G15" s="17">
        <v>2027.62473207429</v>
      </c>
      <c r="H15" s="13">
        <f t="shared" si="1"/>
        <v>-696.91267703877998</v>
      </c>
      <c r="I15" s="9">
        <f>C15+F15</f>
        <v>9792.6626762036503</v>
      </c>
      <c r="J15" s="9">
        <f>D15+G15</f>
        <v>11291.43999634914</v>
      </c>
      <c r="K15" s="16">
        <f t="shared" si="2"/>
        <v>-1498.7773201454893</v>
      </c>
      <c r="L15" s="9">
        <f t="shared" si="3"/>
        <v>21084.102672552792</v>
      </c>
      <c r="M15" s="13">
        <f t="shared" si="4"/>
        <v>3358.3367871097998</v>
      </c>
    </row>
    <row r="16" spans="1:13">
      <c r="A16" s="3" t="s">
        <v>22</v>
      </c>
      <c r="B16" s="3" t="s">
        <v>23</v>
      </c>
      <c r="C16" s="17">
        <v>21889.119330535301</v>
      </c>
      <c r="D16" s="17">
        <v>21904.1646307517</v>
      </c>
      <c r="E16" s="20">
        <f t="shared" si="0"/>
        <v>-15.045300216399482</v>
      </c>
      <c r="F16" s="17">
        <v>5346.6877393016302</v>
      </c>
      <c r="G16" s="17">
        <v>6364.9946829903301</v>
      </c>
      <c r="H16" s="13">
        <f t="shared" si="1"/>
        <v>-1018.3069436886999</v>
      </c>
      <c r="I16" s="9">
        <f>C16+F16</f>
        <v>27235.80706983693</v>
      </c>
      <c r="J16" s="9">
        <f>D16+G16</f>
        <v>28269.159313742031</v>
      </c>
      <c r="K16" s="16">
        <f t="shared" si="2"/>
        <v>-1033.3522439051012</v>
      </c>
      <c r="L16" s="9">
        <f t="shared" si="3"/>
        <v>55504.966383578962</v>
      </c>
      <c r="M16" s="13">
        <f t="shared" si="4"/>
        <v>11711.68242229196</v>
      </c>
    </row>
    <row r="17" spans="1:13">
      <c r="A17" s="3" t="s">
        <v>24</v>
      </c>
      <c r="B17" s="3" t="s">
        <v>25</v>
      </c>
      <c r="C17" s="17">
        <v>472.71799698594998</v>
      </c>
      <c r="D17" s="17">
        <v>715.75407993471197</v>
      </c>
      <c r="E17" s="20">
        <f t="shared" si="0"/>
        <v>-243.03608294876199</v>
      </c>
      <c r="F17" s="17">
        <v>146.47288525830601</v>
      </c>
      <c r="G17" s="17">
        <v>193.810077167678</v>
      </c>
      <c r="H17" s="13">
        <f t="shared" si="1"/>
        <v>-47.337191909371995</v>
      </c>
      <c r="I17" s="9">
        <f>C17+F17</f>
        <v>619.19088224425604</v>
      </c>
      <c r="J17" s="9">
        <f>D17+G17</f>
        <v>909.56415710239003</v>
      </c>
      <c r="K17" s="16">
        <f t="shared" si="2"/>
        <v>-290.37327485813398</v>
      </c>
      <c r="L17" s="9">
        <f t="shared" si="3"/>
        <v>1528.7550393466461</v>
      </c>
      <c r="M17" s="13">
        <f t="shared" si="4"/>
        <v>340.28296242598401</v>
      </c>
    </row>
    <row r="18" spans="1:13">
      <c r="A18" s="3" t="s">
        <v>26</v>
      </c>
      <c r="B18" s="3" t="s">
        <v>27</v>
      </c>
      <c r="C18" s="17">
        <v>5097.1927468771801</v>
      </c>
      <c r="D18" s="17">
        <v>5255.0646553294901</v>
      </c>
      <c r="E18" s="20">
        <f t="shared" si="0"/>
        <v>-157.87190845230998</v>
      </c>
      <c r="F18" s="17">
        <v>282.43150368947499</v>
      </c>
      <c r="G18" s="17">
        <v>1903.2639195689801</v>
      </c>
      <c r="H18" s="13">
        <f t="shared" si="1"/>
        <v>-1620.8324158795051</v>
      </c>
      <c r="I18" s="9">
        <f>C18+F18</f>
        <v>5379.6242505666551</v>
      </c>
      <c r="J18" s="9">
        <f>D18+G18</f>
        <v>7158.3285748984699</v>
      </c>
      <c r="K18" s="16">
        <f t="shared" si="2"/>
        <v>-1778.7043243318149</v>
      </c>
      <c r="L18" s="9">
        <f t="shared" si="3"/>
        <v>12537.952825465125</v>
      </c>
      <c r="M18" s="13">
        <f t="shared" si="4"/>
        <v>2185.6954232584549</v>
      </c>
    </row>
    <row r="19" spans="1:13">
      <c r="A19" s="3" t="s">
        <v>28</v>
      </c>
      <c r="B19" s="3" t="s">
        <v>29</v>
      </c>
      <c r="C19" s="17">
        <v>86310.259845134904</v>
      </c>
      <c r="D19" s="17">
        <v>96520.289269372894</v>
      </c>
      <c r="E19" s="20">
        <f t="shared" si="0"/>
        <v>-10210.02942423799</v>
      </c>
      <c r="F19" s="17">
        <v>6849.3680012253099</v>
      </c>
      <c r="G19" s="17">
        <v>561.66922958999498</v>
      </c>
      <c r="H19" s="13">
        <f t="shared" si="1"/>
        <v>6287.6987716353151</v>
      </c>
      <c r="I19" s="9">
        <f>C19+F19</f>
        <v>93159.627846360207</v>
      </c>
      <c r="J19" s="9">
        <f>D19+G19</f>
        <v>97081.958498962893</v>
      </c>
      <c r="K19" s="16">
        <f t="shared" si="2"/>
        <v>-3922.3306526026863</v>
      </c>
      <c r="L19" s="9">
        <f t="shared" si="3"/>
        <v>190241.5863453231</v>
      </c>
      <c r="M19" s="13">
        <f t="shared" si="4"/>
        <v>7411.0372308153046</v>
      </c>
    </row>
    <row r="20" spans="1:13">
      <c r="A20" s="3" t="s">
        <v>30</v>
      </c>
      <c r="B20" s="3" t="s">
        <v>31</v>
      </c>
      <c r="C20" s="17">
        <v>38172.873156135502</v>
      </c>
      <c r="D20" s="17">
        <v>45618.213702639398</v>
      </c>
      <c r="E20" s="20">
        <f t="shared" si="0"/>
        <v>-7445.3405465038959</v>
      </c>
      <c r="I20" s="9">
        <f>C20+F20</f>
        <v>38172.873156135502</v>
      </c>
      <c r="J20" s="9">
        <f>D20+G20</f>
        <v>45618.213702639398</v>
      </c>
      <c r="K20" s="16">
        <f t="shared" si="2"/>
        <v>-7445.3405465038959</v>
      </c>
      <c r="L20" s="9">
        <f t="shared" si="3"/>
        <v>83791.086858774899</v>
      </c>
    </row>
    <row r="21" spans="1:13">
      <c r="A21" s="3" t="s">
        <v>32</v>
      </c>
      <c r="B21" s="3" t="s">
        <v>33</v>
      </c>
      <c r="C21" s="17">
        <v>6809.8067680997901</v>
      </c>
      <c r="D21" s="17">
        <v>7038.6527570582602</v>
      </c>
      <c r="E21" s="20">
        <f t="shared" si="0"/>
        <v>-228.84598895847012</v>
      </c>
      <c r="I21" s="9">
        <f>C21+F21</f>
        <v>6809.8067680997901</v>
      </c>
      <c r="J21" s="9">
        <f>D21+G21</f>
        <v>7038.6527570582602</v>
      </c>
      <c r="K21" s="16">
        <f t="shared" si="2"/>
        <v>-228.84598895847012</v>
      </c>
      <c r="L21" s="9">
        <f t="shared" si="3"/>
        <v>13848.45952515805</v>
      </c>
    </row>
    <row r="22" spans="1:13">
      <c r="E22" s="20"/>
    </row>
    <row r="23" spans="1:13">
      <c r="A23" s="4" t="s">
        <v>44</v>
      </c>
      <c r="B23" s="6"/>
      <c r="C23" s="11">
        <f>SUM(C7:C21)</f>
        <v>1774213.6778597061</v>
      </c>
      <c r="D23" s="11">
        <f t="shared" ref="D23:M23" si="5">SUM(D7:D21)</f>
        <v>1893875.3654737021</v>
      </c>
      <c r="E23" s="21">
        <f t="shared" si="0"/>
        <v>-119661.68761399598</v>
      </c>
      <c r="F23" s="11">
        <f t="shared" si="5"/>
        <v>149749.37533356107</v>
      </c>
      <c r="G23" s="11">
        <f t="shared" si="5"/>
        <v>163167.38390764414</v>
      </c>
      <c r="H23" s="14">
        <f>F23-G23</f>
        <v>-13418.008574083069</v>
      </c>
      <c r="I23" s="11">
        <f t="shared" si="5"/>
        <v>1923963.0531932672</v>
      </c>
      <c r="J23" s="11">
        <f t="shared" si="5"/>
        <v>2057042.7493813469</v>
      </c>
      <c r="K23" s="11">
        <f>I23-J23</f>
        <v>-133079.69618807966</v>
      </c>
      <c r="L23" s="11">
        <f t="shared" si="5"/>
        <v>3981005.8025746145</v>
      </c>
      <c r="M23" s="14">
        <f t="shared" si="5"/>
        <v>312916.75924120523</v>
      </c>
    </row>
  </sheetData>
  <autoFilter ref="A6:M21">
    <filterColumn colId="4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Value_OtherMetros</vt:lpstr>
      <vt:lpstr>Tonnage_OtherMetros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Kane</dc:creator>
  <cp:lastModifiedBy>jkane</cp:lastModifiedBy>
  <dcterms:created xsi:type="dcterms:W3CDTF">2013-05-31T20:15:53Z</dcterms:created>
  <dcterms:modified xsi:type="dcterms:W3CDTF">2013-07-22T14:20:04Z</dcterms:modified>
</cp:coreProperties>
</file>