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1355" windowHeight="9210"/>
  </bookViews>
  <sheets>
    <sheet name="Value_StateRemainders" sheetId="1" r:id="rId1"/>
    <sheet name="Tonnage_StateRemainders" sheetId="2" r:id="rId2"/>
  </sheets>
  <definedNames>
    <definedName name="_xlnm._FilterDatabase" localSheetId="1" hidden="1">Tonnage_StateRemainders!$A$6:$M$21</definedName>
    <definedName name="_xlnm._FilterDatabase" localSheetId="0" hidden="1">Value_StateRemainders!$A$6:$M$21</definedName>
  </definedNames>
  <calcPr calcId="125725"/>
</workbook>
</file>

<file path=xl/calcChain.xml><?xml version="1.0" encoding="utf-8"?>
<calcChain xmlns="http://schemas.openxmlformats.org/spreadsheetml/2006/main">
  <c r="E8" i="2"/>
  <c r="E9"/>
  <c r="E10"/>
  <c r="E11"/>
  <c r="E12"/>
  <c r="E13"/>
  <c r="E14"/>
  <c r="E15"/>
  <c r="E16"/>
  <c r="E17"/>
  <c r="E18"/>
  <c r="E19"/>
  <c r="E20"/>
  <c r="E21"/>
  <c r="E23"/>
  <c r="E7"/>
  <c r="E8" i="1"/>
  <c r="E9"/>
  <c r="E10"/>
  <c r="E11"/>
  <c r="E12"/>
  <c r="E13"/>
  <c r="E14"/>
  <c r="E15"/>
  <c r="E16"/>
  <c r="E17"/>
  <c r="E18"/>
  <c r="E19"/>
  <c r="E20"/>
  <c r="E21"/>
  <c r="E23"/>
  <c r="E7"/>
  <c r="G23" i="2"/>
  <c r="F23"/>
  <c r="D23"/>
  <c r="C23"/>
  <c r="J21"/>
  <c r="I21"/>
  <c r="J20"/>
  <c r="I20"/>
  <c r="M19"/>
  <c r="K19"/>
  <c r="J19"/>
  <c r="I19"/>
  <c r="H19"/>
  <c r="M18"/>
  <c r="J18"/>
  <c r="I18"/>
  <c r="H18"/>
  <c r="M17"/>
  <c r="J17"/>
  <c r="I17"/>
  <c r="H17"/>
  <c r="M16"/>
  <c r="J16"/>
  <c r="I16"/>
  <c r="H16"/>
  <c r="M15"/>
  <c r="J15"/>
  <c r="I15"/>
  <c r="H15"/>
  <c r="M14"/>
  <c r="J14"/>
  <c r="I14"/>
  <c r="H14"/>
  <c r="M13"/>
  <c r="J13"/>
  <c r="I13"/>
  <c r="H13"/>
  <c r="M12"/>
  <c r="J12"/>
  <c r="I12"/>
  <c r="H12"/>
  <c r="M11"/>
  <c r="J11"/>
  <c r="I11"/>
  <c r="H11"/>
  <c r="M10"/>
  <c r="J10"/>
  <c r="I10"/>
  <c r="H10"/>
  <c r="M9"/>
  <c r="J9"/>
  <c r="I9"/>
  <c r="H9"/>
  <c r="M8"/>
  <c r="J8"/>
  <c r="I8"/>
  <c r="H8"/>
  <c r="M7"/>
  <c r="J7"/>
  <c r="I7"/>
  <c r="H7"/>
  <c r="H23" l="1"/>
  <c r="K13"/>
  <c r="K8"/>
  <c r="L9"/>
  <c r="K11"/>
  <c r="K16"/>
  <c r="J23"/>
  <c r="L17"/>
  <c r="L7"/>
  <c r="K14"/>
  <c r="L15"/>
  <c r="K21"/>
  <c r="M23"/>
  <c r="K9"/>
  <c r="K12"/>
  <c r="L13"/>
  <c r="K17"/>
  <c r="K7"/>
  <c r="K10"/>
  <c r="L11"/>
  <c r="K15"/>
  <c r="K18"/>
  <c r="L19"/>
  <c r="K20"/>
  <c r="I23"/>
  <c r="L8"/>
  <c r="L10"/>
  <c r="L12"/>
  <c r="L14"/>
  <c r="L16"/>
  <c r="L18"/>
  <c r="L20"/>
  <c r="L21"/>
  <c r="D23" i="1"/>
  <c r="F23"/>
  <c r="H23" s="1"/>
  <c r="G23"/>
  <c r="I23"/>
  <c r="K23" s="1"/>
  <c r="J23"/>
  <c r="L23"/>
  <c r="C23"/>
  <c r="M8"/>
  <c r="M9"/>
  <c r="M10"/>
  <c r="M11"/>
  <c r="M12"/>
  <c r="M13"/>
  <c r="M14"/>
  <c r="M15"/>
  <c r="M16"/>
  <c r="M17"/>
  <c r="M18"/>
  <c r="M19"/>
  <c r="M7"/>
  <c r="L8"/>
  <c r="L9"/>
  <c r="L10"/>
  <c r="L11"/>
  <c r="L12"/>
  <c r="L13"/>
  <c r="L14"/>
  <c r="L15"/>
  <c r="L16"/>
  <c r="L17"/>
  <c r="L18"/>
  <c r="L19"/>
  <c r="L20"/>
  <c r="L21"/>
  <c r="L7"/>
  <c r="K8"/>
  <c r="K9"/>
  <c r="K10"/>
  <c r="K11"/>
  <c r="K12"/>
  <c r="K13"/>
  <c r="K14"/>
  <c r="K15"/>
  <c r="K16"/>
  <c r="K17"/>
  <c r="K18"/>
  <c r="K19"/>
  <c r="K20"/>
  <c r="K21"/>
  <c r="K7"/>
  <c r="J8"/>
  <c r="J9"/>
  <c r="J10"/>
  <c r="J11"/>
  <c r="J12"/>
  <c r="J13"/>
  <c r="J14"/>
  <c r="J15"/>
  <c r="J16"/>
  <c r="J17"/>
  <c r="J18"/>
  <c r="J19"/>
  <c r="J20"/>
  <c r="J21"/>
  <c r="J7"/>
  <c r="I8"/>
  <c r="I9"/>
  <c r="I10"/>
  <c r="I11"/>
  <c r="I12"/>
  <c r="I13"/>
  <c r="I14"/>
  <c r="I15"/>
  <c r="I16"/>
  <c r="I17"/>
  <c r="I18"/>
  <c r="I19"/>
  <c r="I20"/>
  <c r="I21"/>
  <c r="I7"/>
  <c r="H8"/>
  <c r="H9"/>
  <c r="H10"/>
  <c r="H11"/>
  <c r="H12"/>
  <c r="H13"/>
  <c r="H14"/>
  <c r="H15"/>
  <c r="H16"/>
  <c r="H17"/>
  <c r="H18"/>
  <c r="H19"/>
  <c r="H7"/>
  <c r="K23" i="2" l="1"/>
  <c r="L23"/>
  <c r="M23" i="1"/>
</calcChain>
</file>

<file path=xl/sharedStrings.xml><?xml version="1.0" encoding="utf-8"?>
<sst xmlns="http://schemas.openxmlformats.org/spreadsheetml/2006/main" count="92" uniqueCount="46">
  <si>
    <t>Group_ID</t>
  </si>
  <si>
    <t>Commodity_Group</t>
  </si>
  <si>
    <t>Domestic_Out</t>
  </si>
  <si>
    <t>Domestic_In</t>
  </si>
  <si>
    <t>01</t>
  </si>
  <si>
    <t>Agricultural and food products</t>
  </si>
  <si>
    <t>02</t>
  </si>
  <si>
    <t>Stones and ores</t>
  </si>
  <si>
    <t>03</t>
  </si>
  <si>
    <t>Coal and petroleum products</t>
  </si>
  <si>
    <t>04</t>
  </si>
  <si>
    <t>Chemicals and plastics</t>
  </si>
  <si>
    <t>05</t>
  </si>
  <si>
    <t>Wood and paper prods.</t>
  </si>
  <si>
    <t>06</t>
  </si>
  <si>
    <t>Textiles and leather products</t>
  </si>
  <si>
    <t>07</t>
  </si>
  <si>
    <t>Metals, clays, and glass</t>
  </si>
  <si>
    <t>08</t>
  </si>
  <si>
    <t>Machinery, tools, and manufacturing products</t>
  </si>
  <si>
    <t>09</t>
  </si>
  <si>
    <t>Electronic products</t>
  </si>
  <si>
    <t>10</t>
  </si>
  <si>
    <t>Vehicles and transportation equipment</t>
  </si>
  <si>
    <t>11</t>
  </si>
  <si>
    <t>Medical and scientific products</t>
  </si>
  <si>
    <t>12</t>
  </si>
  <si>
    <t>Furniture products</t>
  </si>
  <si>
    <t>13</t>
  </si>
  <si>
    <t>Waste/scrap</t>
  </si>
  <si>
    <t>14</t>
  </si>
  <si>
    <t>Mixed freight</t>
  </si>
  <si>
    <t>15</t>
  </si>
  <si>
    <t>Unknown</t>
  </si>
  <si>
    <t>Exports</t>
  </si>
  <si>
    <t>Imports</t>
  </si>
  <si>
    <t>Intl_Bal</t>
  </si>
  <si>
    <t>Tot_Outflows</t>
  </si>
  <si>
    <t>Tot_Inflows</t>
  </si>
  <si>
    <t>Overall_Bal</t>
  </si>
  <si>
    <t>Tot_Flows</t>
  </si>
  <si>
    <t>Intl_Flows</t>
  </si>
  <si>
    <t>Pulled: May 31, 2013</t>
  </si>
  <si>
    <t>Source: EDR Front End (Dom_Bal_Full and FINAL_International_FrontEnd_5_31)</t>
  </si>
  <si>
    <t>State Remainder Total</t>
  </si>
  <si>
    <t>Dom_Bal</t>
  </si>
</sst>
</file>

<file path=xl/styles.xml><?xml version="1.0" encoding="utf-8"?>
<styleSheet xmlns="http://schemas.openxmlformats.org/spreadsheetml/2006/main">
  <fonts count="8">
    <font>
      <sz val="10"/>
      <name val="MS Sans Serif"/>
    </font>
    <font>
      <b/>
      <sz val="10"/>
      <name val="MS Sans Serif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/>
    <xf numFmtId="0" fontId="2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2" fillId="5" borderId="0" xfId="0" applyFont="1" applyFill="1" applyBorder="1" applyAlignment="1" applyProtection="1">
      <alignment vertical="center"/>
    </xf>
    <xf numFmtId="0" fontId="4" fillId="0" borderId="0" xfId="0" applyFont="1" applyAlignment="1"/>
    <xf numFmtId="0" fontId="5" fillId="5" borderId="0" xfId="0" applyFont="1" applyFill="1" applyAlignment="1"/>
    <xf numFmtId="4" fontId="2" fillId="2" borderId="1" xfId="0" applyNumberFormat="1" applyFont="1" applyFill="1" applyBorder="1" applyAlignment="1" applyProtection="1">
      <alignment horizontal="center" vertical="center"/>
    </xf>
    <xf numFmtId="4" fontId="2" fillId="2" borderId="4" xfId="0" applyNumberFormat="1" applyFont="1" applyFill="1" applyBorder="1" applyAlignment="1" applyProtection="1">
      <alignment horizontal="center" vertical="center"/>
    </xf>
    <xf numFmtId="4" fontId="3" fillId="4" borderId="3" xfId="0" applyNumberFormat="1" applyFont="1" applyFill="1" applyBorder="1" applyAlignment="1" applyProtection="1">
      <alignment horizontal="right" vertical="center"/>
    </xf>
    <xf numFmtId="4" fontId="4" fillId="0" borderId="0" xfId="0" applyNumberFormat="1" applyFont="1"/>
    <xf numFmtId="4" fontId="4" fillId="0" borderId="0" xfId="0" applyNumberFormat="1" applyFont="1" applyAlignment="1"/>
    <xf numFmtId="4" fontId="5" fillId="5" borderId="0" xfId="0" applyNumberFormat="1" applyFont="1" applyFill="1" applyAlignment="1"/>
    <xf numFmtId="4" fontId="2" fillId="6" borderId="4" xfId="0" applyNumberFormat="1" applyFont="1" applyFill="1" applyBorder="1" applyAlignment="1" applyProtection="1">
      <alignment horizontal="center" vertical="center"/>
    </xf>
    <xf numFmtId="4" fontId="4" fillId="7" borderId="0" xfId="0" applyNumberFormat="1" applyFont="1" applyFill="1"/>
    <xf numFmtId="4" fontId="5" fillId="7" borderId="0" xfId="0" applyNumberFormat="1" applyFont="1" applyFill="1" applyAlignment="1"/>
    <xf numFmtId="4" fontId="2" fillId="8" borderId="4" xfId="0" applyNumberFormat="1" applyFont="1" applyFill="1" applyBorder="1" applyAlignment="1" applyProtection="1">
      <alignment horizontal="center" vertical="center"/>
    </xf>
    <xf numFmtId="4" fontId="4" fillId="5" borderId="0" xfId="0" applyNumberFormat="1" applyFont="1" applyFill="1"/>
    <xf numFmtId="4" fontId="6" fillId="4" borderId="3" xfId="0" applyNumberFormat="1" applyFont="1" applyFill="1" applyBorder="1" applyAlignment="1" applyProtection="1">
      <alignment horizontal="right" vertical="center"/>
    </xf>
    <xf numFmtId="4" fontId="4" fillId="9" borderId="0" xfId="0" applyNumberFormat="1" applyFont="1" applyFill="1" applyAlignment="1"/>
    <xf numFmtId="4" fontId="2" fillId="10" borderId="1" xfId="0" applyNumberFormat="1" applyFont="1" applyFill="1" applyBorder="1" applyAlignment="1" applyProtection="1">
      <alignment horizontal="center" vertical="center"/>
    </xf>
    <xf numFmtId="4" fontId="3" fillId="11" borderId="3" xfId="0" applyNumberFormat="1" applyFont="1" applyFill="1" applyBorder="1" applyAlignment="1" applyProtection="1">
      <alignment horizontal="right" vertical="center"/>
    </xf>
    <xf numFmtId="4" fontId="2" fillId="11" borderId="3" xfId="0" applyNumberFormat="1" applyFont="1" applyFill="1" applyBorder="1" applyAlignment="1" applyProtection="1">
      <alignment horizontal="right" vertical="center"/>
    </xf>
    <xf numFmtId="4" fontId="6" fillId="11" borderId="3" xfId="0" applyNumberFormat="1" applyFont="1" applyFill="1" applyBorder="1" applyAlignment="1" applyProtection="1">
      <alignment horizontal="right" vertical="center"/>
    </xf>
    <xf numFmtId="4" fontId="7" fillId="11" borderId="3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2" width="14" style="5" customWidth="1"/>
    <col min="3" max="3" width="20" style="11" customWidth="1"/>
    <col min="4" max="4" width="18.28515625" style="11" customWidth="1"/>
    <col min="5" max="5" width="18.28515625" style="19" customWidth="1"/>
    <col min="6" max="6" width="18.7109375" style="11" customWidth="1"/>
    <col min="7" max="7" width="14" style="11" customWidth="1"/>
    <col min="8" max="8" width="13.42578125" style="14" customWidth="1"/>
    <col min="9" max="9" width="16.7109375" style="10" customWidth="1"/>
    <col min="10" max="10" width="13.28515625" style="10" customWidth="1"/>
    <col min="11" max="11" width="13.42578125" style="17" customWidth="1"/>
    <col min="12" max="12" width="13.42578125" style="10" customWidth="1"/>
    <col min="13" max="13" width="13.140625" style="14" customWidth="1"/>
  </cols>
  <sheetData>
    <row r="1" spans="1:13">
      <c r="A1" s="5" t="s">
        <v>43</v>
      </c>
    </row>
    <row r="2" spans="1:13">
      <c r="A2" s="5" t="s">
        <v>42</v>
      </c>
    </row>
    <row r="6" spans="1:13">
      <c r="A6" s="2" t="s">
        <v>0</v>
      </c>
      <c r="B6" s="2" t="s">
        <v>1</v>
      </c>
      <c r="C6" s="7" t="s">
        <v>2</v>
      </c>
      <c r="D6" s="7" t="s">
        <v>3</v>
      </c>
      <c r="E6" s="20" t="s">
        <v>45</v>
      </c>
      <c r="F6" s="7" t="s">
        <v>34</v>
      </c>
      <c r="G6" s="7" t="s">
        <v>35</v>
      </c>
      <c r="H6" s="13" t="s">
        <v>36</v>
      </c>
      <c r="I6" s="8" t="s">
        <v>37</v>
      </c>
      <c r="J6" s="8" t="s">
        <v>38</v>
      </c>
      <c r="K6" s="16" t="s">
        <v>39</v>
      </c>
      <c r="L6" s="8" t="s">
        <v>40</v>
      </c>
      <c r="M6" s="13" t="s">
        <v>41</v>
      </c>
    </row>
    <row r="7" spans="1:13">
      <c r="A7" s="3" t="s">
        <v>4</v>
      </c>
      <c r="B7" s="3" t="s">
        <v>5</v>
      </c>
      <c r="C7" s="9">
        <v>388400.30533152103</v>
      </c>
      <c r="D7" s="9">
        <v>213412.24583880801</v>
      </c>
      <c r="E7" s="21">
        <f>C7-D7</f>
        <v>174988.05949271302</v>
      </c>
      <c r="F7" s="9">
        <v>60158.0954914006</v>
      </c>
      <c r="G7" s="9">
        <v>20281.6513074781</v>
      </c>
      <c r="H7" s="14">
        <f>F7-G7</f>
        <v>39876.444183922504</v>
      </c>
      <c r="I7" s="10">
        <f>C7+F7</f>
        <v>448558.40082292166</v>
      </c>
      <c r="J7" s="10">
        <f>D7+G7</f>
        <v>233693.89714628612</v>
      </c>
      <c r="K7" s="17">
        <f>I7-J7</f>
        <v>214864.50367663553</v>
      </c>
      <c r="L7" s="10">
        <f>I7+J7</f>
        <v>682252.29796920775</v>
      </c>
      <c r="M7" s="14">
        <f>F7+G7</f>
        <v>80439.746798878696</v>
      </c>
    </row>
    <row r="8" spans="1:13">
      <c r="A8" s="3" t="s">
        <v>6</v>
      </c>
      <c r="B8" s="3" t="s">
        <v>7</v>
      </c>
      <c r="C8" s="9">
        <v>17781.982490478698</v>
      </c>
      <c r="D8" s="9">
        <v>13137.532875884999</v>
      </c>
      <c r="E8" s="21">
        <f t="shared" ref="E8:E23" si="0">C8-D8</f>
        <v>4644.4496145936992</v>
      </c>
      <c r="F8" s="9">
        <v>3613.84329642383</v>
      </c>
      <c r="G8" s="9">
        <v>962.28564687791197</v>
      </c>
      <c r="H8" s="14">
        <f t="shared" ref="H8:H19" si="1">F8-G8</f>
        <v>2651.5576495459181</v>
      </c>
      <c r="I8" s="10">
        <f t="shared" ref="I8:I21" si="2">C8+F8</f>
        <v>21395.825786902529</v>
      </c>
      <c r="J8" s="10">
        <f t="shared" ref="J8:J21" si="3">D8+G8</f>
        <v>14099.818522762911</v>
      </c>
      <c r="K8" s="17">
        <f t="shared" ref="K8:K21" si="4">I8-J8</f>
        <v>7296.0072641396182</v>
      </c>
      <c r="L8" s="10">
        <f t="shared" ref="L8:L21" si="5">I8+J8</f>
        <v>35495.64430966544</v>
      </c>
      <c r="M8" s="14">
        <f t="shared" ref="M8:M19" si="6">F8+G8</f>
        <v>4576.1289433017419</v>
      </c>
    </row>
    <row r="9" spans="1:13">
      <c r="A9" s="3" t="s">
        <v>8</v>
      </c>
      <c r="B9" s="3" t="s">
        <v>9</v>
      </c>
      <c r="C9" s="9">
        <v>249703.17184114899</v>
      </c>
      <c r="D9" s="9">
        <v>218409.06587780701</v>
      </c>
      <c r="E9" s="21">
        <f t="shared" si="0"/>
        <v>31294.105963341979</v>
      </c>
      <c r="F9" s="9">
        <v>11678.6552915628</v>
      </c>
      <c r="G9" s="9">
        <v>43843.217157299099</v>
      </c>
      <c r="H9" s="14">
        <f t="shared" si="1"/>
        <v>-32164.561865736301</v>
      </c>
      <c r="I9" s="10">
        <f t="shared" si="2"/>
        <v>261381.8271327118</v>
      </c>
      <c r="J9" s="10">
        <f t="shared" si="3"/>
        <v>262252.28303510608</v>
      </c>
      <c r="K9" s="17">
        <f t="shared" si="4"/>
        <v>-870.45590239428566</v>
      </c>
      <c r="L9" s="10">
        <f t="shared" si="5"/>
        <v>523634.11016781791</v>
      </c>
      <c r="M9" s="14">
        <f t="shared" si="6"/>
        <v>55521.872448861897</v>
      </c>
    </row>
    <row r="10" spans="1:13">
      <c r="A10" s="3" t="s">
        <v>10</v>
      </c>
      <c r="B10" s="3" t="s">
        <v>11</v>
      </c>
      <c r="C10" s="9">
        <v>202471.25163432301</v>
      </c>
      <c r="D10" s="9">
        <v>279232.76126609498</v>
      </c>
      <c r="E10" s="21">
        <f t="shared" si="0"/>
        <v>-76761.509631771973</v>
      </c>
      <c r="F10" s="9">
        <v>35921.282720928903</v>
      </c>
      <c r="G10" s="9">
        <v>30933.6412846612</v>
      </c>
      <c r="H10" s="14">
        <f t="shared" si="1"/>
        <v>4987.6414362677024</v>
      </c>
      <c r="I10" s="10">
        <f t="shared" si="2"/>
        <v>238392.5343552519</v>
      </c>
      <c r="J10" s="10">
        <f t="shared" si="3"/>
        <v>310166.40255075617</v>
      </c>
      <c r="K10" s="17">
        <f t="shared" si="4"/>
        <v>-71773.86819550427</v>
      </c>
      <c r="L10" s="10">
        <f t="shared" si="5"/>
        <v>548558.93690600805</v>
      </c>
      <c r="M10" s="14">
        <f t="shared" si="6"/>
        <v>66854.924005590103</v>
      </c>
    </row>
    <row r="11" spans="1:13">
      <c r="A11" s="3" t="s">
        <v>12</v>
      </c>
      <c r="B11" s="3" t="s">
        <v>13</v>
      </c>
      <c r="C11" s="9">
        <v>119354.10587176</v>
      </c>
      <c r="D11" s="9">
        <v>71572.151644974001</v>
      </c>
      <c r="E11" s="21">
        <f t="shared" si="0"/>
        <v>47781.954226785994</v>
      </c>
      <c r="F11" s="9">
        <v>11634.791094660601</v>
      </c>
      <c r="G11" s="9">
        <v>7130.5858120529301</v>
      </c>
      <c r="H11" s="14">
        <f t="shared" si="1"/>
        <v>4504.2052826076706</v>
      </c>
      <c r="I11" s="10">
        <f t="shared" si="2"/>
        <v>130988.89696642059</v>
      </c>
      <c r="J11" s="10">
        <f t="shared" si="3"/>
        <v>78702.737457026931</v>
      </c>
      <c r="K11" s="17">
        <f t="shared" si="4"/>
        <v>52286.159509393663</v>
      </c>
      <c r="L11" s="10">
        <f t="shared" si="5"/>
        <v>209691.63442344754</v>
      </c>
      <c r="M11" s="14">
        <f t="shared" si="6"/>
        <v>18765.376906713529</v>
      </c>
    </row>
    <row r="12" spans="1:13">
      <c r="A12" s="3" t="s">
        <v>14</v>
      </c>
      <c r="B12" s="3" t="s">
        <v>15</v>
      </c>
      <c r="C12" s="9">
        <v>86635.902499973294</v>
      </c>
      <c r="D12" s="9">
        <v>46554.304319363</v>
      </c>
      <c r="E12" s="21">
        <f t="shared" si="0"/>
        <v>40081.598180610294</v>
      </c>
      <c r="F12" s="9">
        <v>5558.3604398000698</v>
      </c>
      <c r="G12" s="9">
        <v>18224.7921395339</v>
      </c>
      <c r="H12" s="14">
        <f t="shared" si="1"/>
        <v>-12666.43169973383</v>
      </c>
      <c r="I12" s="10">
        <f t="shared" si="2"/>
        <v>92194.262939773369</v>
      </c>
      <c r="J12" s="10">
        <f t="shared" si="3"/>
        <v>64779.0964588969</v>
      </c>
      <c r="K12" s="17">
        <f t="shared" si="4"/>
        <v>27415.166480876469</v>
      </c>
      <c r="L12" s="10">
        <f t="shared" si="5"/>
        <v>156973.35939867026</v>
      </c>
      <c r="M12" s="14">
        <f t="shared" si="6"/>
        <v>23783.152579333968</v>
      </c>
    </row>
    <row r="13" spans="1:13">
      <c r="A13" s="3" t="s">
        <v>16</v>
      </c>
      <c r="B13" s="3" t="s">
        <v>17</v>
      </c>
      <c r="C13" s="9">
        <v>78564.364976027995</v>
      </c>
      <c r="D13" s="9">
        <v>93949.150125242406</v>
      </c>
      <c r="E13" s="21">
        <f t="shared" si="0"/>
        <v>-15384.785149214411</v>
      </c>
      <c r="F13" s="9">
        <v>7223.2477721884798</v>
      </c>
      <c r="G13" s="9">
        <v>10446.6491009069</v>
      </c>
      <c r="H13" s="14">
        <f t="shared" si="1"/>
        <v>-3223.4013287184198</v>
      </c>
      <c r="I13" s="10">
        <f t="shared" si="2"/>
        <v>85787.612748216474</v>
      </c>
      <c r="J13" s="10">
        <f t="shared" si="3"/>
        <v>104395.79922614931</v>
      </c>
      <c r="K13" s="17">
        <f t="shared" si="4"/>
        <v>-18608.186477932832</v>
      </c>
      <c r="L13" s="10">
        <f t="shared" si="5"/>
        <v>190183.41197436576</v>
      </c>
      <c r="M13" s="14">
        <f t="shared" si="6"/>
        <v>17669.896873095378</v>
      </c>
    </row>
    <row r="14" spans="1:13">
      <c r="A14" s="3" t="s">
        <v>18</v>
      </c>
      <c r="B14" s="3" t="s">
        <v>19</v>
      </c>
      <c r="C14" s="9">
        <v>186490.65729835699</v>
      </c>
      <c r="D14" s="9">
        <v>187737.31828925901</v>
      </c>
      <c r="E14" s="21">
        <f t="shared" si="0"/>
        <v>-1246.660990902019</v>
      </c>
      <c r="F14" s="9">
        <v>51267.577208426301</v>
      </c>
      <c r="G14" s="9">
        <v>54392.7613609986</v>
      </c>
      <c r="H14" s="14">
        <f t="shared" si="1"/>
        <v>-3125.1841525722994</v>
      </c>
      <c r="I14" s="10">
        <f t="shared" si="2"/>
        <v>237758.23450678331</v>
      </c>
      <c r="J14" s="10">
        <f t="shared" si="3"/>
        <v>242130.0796502576</v>
      </c>
      <c r="K14" s="17">
        <f t="shared" si="4"/>
        <v>-4371.8451434742892</v>
      </c>
      <c r="L14" s="10">
        <f t="shared" si="5"/>
        <v>479888.31415704091</v>
      </c>
      <c r="M14" s="14">
        <f t="shared" si="6"/>
        <v>105660.3385694249</v>
      </c>
    </row>
    <row r="15" spans="1:13">
      <c r="A15" s="3" t="s">
        <v>20</v>
      </c>
      <c r="B15" s="3" t="s">
        <v>21</v>
      </c>
      <c r="C15" s="9">
        <v>78202.625472418396</v>
      </c>
      <c r="D15" s="9">
        <v>103355.930278295</v>
      </c>
      <c r="E15" s="21">
        <f t="shared" si="0"/>
        <v>-25153.3048058766</v>
      </c>
      <c r="F15" s="9">
        <v>15074.058285765799</v>
      </c>
      <c r="G15" s="9">
        <v>34981.8516621647</v>
      </c>
      <c r="H15" s="14">
        <f t="shared" si="1"/>
        <v>-19907.793376398899</v>
      </c>
      <c r="I15" s="10">
        <f t="shared" si="2"/>
        <v>93276.683758184197</v>
      </c>
      <c r="J15" s="10">
        <f t="shared" si="3"/>
        <v>138337.78194045968</v>
      </c>
      <c r="K15" s="17">
        <f t="shared" si="4"/>
        <v>-45061.098182275484</v>
      </c>
      <c r="L15" s="10">
        <f t="shared" si="5"/>
        <v>231614.46569864388</v>
      </c>
      <c r="M15" s="14">
        <f t="shared" si="6"/>
        <v>50055.9099479305</v>
      </c>
    </row>
    <row r="16" spans="1:13">
      <c r="A16" s="3" t="s">
        <v>22</v>
      </c>
      <c r="B16" s="3" t="s">
        <v>23</v>
      </c>
      <c r="C16" s="9">
        <v>138383.549245164</v>
      </c>
      <c r="D16" s="9">
        <v>112564.101684252</v>
      </c>
      <c r="E16" s="21">
        <f t="shared" si="0"/>
        <v>25819.447560911998</v>
      </c>
      <c r="F16" s="9">
        <v>24820.2500995265</v>
      </c>
      <c r="G16" s="9">
        <v>25596.1416516717</v>
      </c>
      <c r="H16" s="14">
        <f t="shared" si="1"/>
        <v>-775.89155214519997</v>
      </c>
      <c r="I16" s="10">
        <f t="shared" si="2"/>
        <v>163203.79934469052</v>
      </c>
      <c r="J16" s="10">
        <f t="shared" si="3"/>
        <v>138160.2433359237</v>
      </c>
      <c r="K16" s="17">
        <f t="shared" si="4"/>
        <v>25043.556008766813</v>
      </c>
      <c r="L16" s="10">
        <f t="shared" si="5"/>
        <v>301364.04268061422</v>
      </c>
      <c r="M16" s="14">
        <f t="shared" si="6"/>
        <v>50416.3917511982</v>
      </c>
    </row>
    <row r="17" spans="1:13">
      <c r="A17" s="3" t="s">
        <v>24</v>
      </c>
      <c r="B17" s="3" t="s">
        <v>25</v>
      </c>
      <c r="C17" s="9">
        <v>15898.0025871743</v>
      </c>
      <c r="D17" s="9">
        <v>33723.452217238497</v>
      </c>
      <c r="E17" s="21">
        <f t="shared" si="0"/>
        <v>-17825.449630064199</v>
      </c>
      <c r="F17" s="9">
        <v>4913.1434174742799</v>
      </c>
      <c r="G17" s="9">
        <v>5695.8374128589503</v>
      </c>
      <c r="H17" s="14">
        <f t="shared" si="1"/>
        <v>-782.69399538467042</v>
      </c>
      <c r="I17" s="10">
        <f t="shared" si="2"/>
        <v>20811.146004648581</v>
      </c>
      <c r="J17" s="10">
        <f t="shared" si="3"/>
        <v>39419.289630097446</v>
      </c>
      <c r="K17" s="17">
        <f t="shared" si="4"/>
        <v>-18608.143625448865</v>
      </c>
      <c r="L17" s="10">
        <f t="shared" si="5"/>
        <v>60230.435634746027</v>
      </c>
      <c r="M17" s="14">
        <f t="shared" si="6"/>
        <v>10608.98083033323</v>
      </c>
    </row>
    <row r="18" spans="1:13">
      <c r="A18" s="3" t="s">
        <v>26</v>
      </c>
      <c r="B18" s="3" t="s">
        <v>27</v>
      </c>
      <c r="C18" s="9">
        <v>31641.426368982</v>
      </c>
      <c r="D18" s="9">
        <v>19377.868321025198</v>
      </c>
      <c r="E18" s="21">
        <f t="shared" si="0"/>
        <v>12263.558047956802</v>
      </c>
      <c r="F18" s="9">
        <v>1752.0516418960001</v>
      </c>
      <c r="G18" s="9">
        <v>5791.9398515713001</v>
      </c>
      <c r="H18" s="14">
        <f t="shared" si="1"/>
        <v>-4039.8882096753</v>
      </c>
      <c r="I18" s="10">
        <f t="shared" si="2"/>
        <v>33393.478010878003</v>
      </c>
      <c r="J18" s="10">
        <f t="shared" si="3"/>
        <v>25169.808172596498</v>
      </c>
      <c r="K18" s="17">
        <f t="shared" si="4"/>
        <v>8223.6698382815048</v>
      </c>
      <c r="L18" s="10">
        <f t="shared" si="5"/>
        <v>58563.286183474498</v>
      </c>
      <c r="M18" s="14">
        <f t="shared" si="6"/>
        <v>7543.9914934672997</v>
      </c>
    </row>
    <row r="19" spans="1:13">
      <c r="A19" s="3" t="s">
        <v>28</v>
      </c>
      <c r="B19" s="3" t="s">
        <v>29</v>
      </c>
      <c r="C19" s="9">
        <v>10909.527530194</v>
      </c>
      <c r="D19" s="9">
        <v>7923.8086270116601</v>
      </c>
      <c r="E19" s="21">
        <f t="shared" si="0"/>
        <v>2985.71890318234</v>
      </c>
      <c r="F19" s="9">
        <v>1927.33851017454</v>
      </c>
      <c r="G19" s="9">
        <v>317.96152448103697</v>
      </c>
      <c r="H19" s="14">
        <f t="shared" si="1"/>
        <v>1609.376985693503</v>
      </c>
      <c r="I19" s="10">
        <f t="shared" si="2"/>
        <v>12836.866040368541</v>
      </c>
      <c r="J19" s="10">
        <f t="shared" si="3"/>
        <v>8241.7701514926976</v>
      </c>
      <c r="K19" s="17">
        <f t="shared" si="4"/>
        <v>4595.0958888758432</v>
      </c>
      <c r="L19" s="10">
        <f t="shared" si="5"/>
        <v>21078.636191861238</v>
      </c>
      <c r="M19" s="14">
        <f t="shared" si="6"/>
        <v>2245.3000346555768</v>
      </c>
    </row>
    <row r="20" spans="1:13">
      <c r="A20" s="3" t="s">
        <v>30</v>
      </c>
      <c r="B20" s="3" t="s">
        <v>31</v>
      </c>
      <c r="C20" s="9">
        <v>65967.902709089394</v>
      </c>
      <c r="D20" s="9">
        <v>113861.993084391</v>
      </c>
      <c r="E20" s="21">
        <f t="shared" si="0"/>
        <v>-47894.090375301603</v>
      </c>
      <c r="I20" s="10">
        <f t="shared" si="2"/>
        <v>65967.902709089394</v>
      </c>
      <c r="J20" s="10">
        <f t="shared" si="3"/>
        <v>113861.993084391</v>
      </c>
      <c r="K20" s="17">
        <f t="shared" si="4"/>
        <v>-47894.090375301603</v>
      </c>
      <c r="L20" s="10">
        <f t="shared" si="5"/>
        <v>179829.89579348039</v>
      </c>
    </row>
    <row r="21" spans="1:13">
      <c r="A21" s="3" t="s">
        <v>32</v>
      </c>
      <c r="B21" s="3" t="s">
        <v>33</v>
      </c>
      <c r="C21" s="9">
        <v>9085.14689520295</v>
      </c>
      <c r="D21" s="9">
        <v>3493.4076337899701</v>
      </c>
      <c r="E21" s="21">
        <f t="shared" si="0"/>
        <v>5591.7392614129803</v>
      </c>
      <c r="I21" s="10">
        <f t="shared" si="2"/>
        <v>9085.14689520295</v>
      </c>
      <c r="J21" s="10">
        <f t="shared" si="3"/>
        <v>3493.4076337899701</v>
      </c>
      <c r="K21" s="17">
        <f t="shared" si="4"/>
        <v>5591.7392614129803</v>
      </c>
      <c r="L21" s="10">
        <f t="shared" si="5"/>
        <v>12578.55452899292</v>
      </c>
    </row>
    <row r="22" spans="1:13">
      <c r="E22" s="21"/>
    </row>
    <row r="23" spans="1:13" s="1" customFormat="1">
      <c r="A23" s="4" t="s">
        <v>44</v>
      </c>
      <c r="B23" s="6"/>
      <c r="C23" s="12">
        <f>SUM(C7:C21)</f>
        <v>1679489.9227518155</v>
      </c>
      <c r="D23" s="12">
        <f t="shared" ref="D23:M23" si="7">SUM(D7:D21)</f>
        <v>1518305.0920834371</v>
      </c>
      <c r="E23" s="22">
        <f t="shared" si="0"/>
        <v>161184.83066837839</v>
      </c>
      <c r="F23" s="12">
        <f t="shared" si="7"/>
        <v>235542.69527022869</v>
      </c>
      <c r="G23" s="12">
        <f t="shared" si="7"/>
        <v>258599.31591255637</v>
      </c>
      <c r="H23" s="15">
        <f>F23-G23</f>
        <v>-23056.620642327674</v>
      </c>
      <c r="I23" s="12">
        <f t="shared" si="7"/>
        <v>1915032.618022044</v>
      </c>
      <c r="J23" s="12">
        <f t="shared" si="7"/>
        <v>1776904.4079959926</v>
      </c>
      <c r="K23" s="12">
        <f>I23-J23</f>
        <v>138128.21002605138</v>
      </c>
      <c r="L23" s="12">
        <f t="shared" si="7"/>
        <v>3691937.026018037</v>
      </c>
      <c r="M23" s="15">
        <f t="shared" si="7"/>
        <v>494142.01118278498</v>
      </c>
    </row>
  </sheetData>
  <autoFilter ref="A6:M21">
    <filterColumn colId="4"/>
  </autoFilter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pane ySplit="6" topLeftCell="A7" activePane="bottomLeft" state="frozen"/>
      <selection pane="bottomLeft"/>
    </sheetView>
  </sheetViews>
  <sheetFormatPr defaultRowHeight="15"/>
  <cols>
    <col min="1" max="2" width="14" style="5" customWidth="1"/>
    <col min="3" max="3" width="20" style="11" customWidth="1"/>
    <col min="4" max="4" width="18.28515625" style="11" customWidth="1"/>
    <col min="5" max="5" width="18.28515625" style="19" customWidth="1"/>
    <col min="6" max="6" width="18.7109375" style="11" customWidth="1"/>
    <col min="7" max="7" width="14" style="11" customWidth="1"/>
    <col min="8" max="8" width="13.42578125" style="14" customWidth="1"/>
    <col min="9" max="9" width="16.7109375" style="10" customWidth="1"/>
    <col min="10" max="10" width="13.28515625" style="10" customWidth="1"/>
    <col min="11" max="11" width="13.42578125" style="17" customWidth="1"/>
    <col min="12" max="12" width="13.42578125" style="10" customWidth="1"/>
    <col min="13" max="13" width="13.140625" style="14" customWidth="1"/>
  </cols>
  <sheetData>
    <row r="1" spans="1:13">
      <c r="A1" s="5" t="s">
        <v>43</v>
      </c>
    </row>
    <row r="2" spans="1:13">
      <c r="A2" s="5" t="s">
        <v>42</v>
      </c>
    </row>
    <row r="6" spans="1:13">
      <c r="A6" s="2" t="s">
        <v>0</v>
      </c>
      <c r="B6" s="2" t="s">
        <v>1</v>
      </c>
      <c r="C6" s="7" t="s">
        <v>2</v>
      </c>
      <c r="D6" s="7" t="s">
        <v>3</v>
      </c>
      <c r="E6" s="20" t="s">
        <v>45</v>
      </c>
      <c r="F6" s="7" t="s">
        <v>34</v>
      </c>
      <c r="G6" s="7" t="s">
        <v>35</v>
      </c>
      <c r="H6" s="13" t="s">
        <v>36</v>
      </c>
      <c r="I6" s="8" t="s">
        <v>37</v>
      </c>
      <c r="J6" s="8" t="s">
        <v>38</v>
      </c>
      <c r="K6" s="16" t="s">
        <v>39</v>
      </c>
      <c r="L6" s="8" t="s">
        <v>40</v>
      </c>
      <c r="M6" s="13" t="s">
        <v>41</v>
      </c>
    </row>
    <row r="7" spans="1:13">
      <c r="A7" s="3" t="s">
        <v>4</v>
      </c>
      <c r="B7" s="3" t="s">
        <v>5</v>
      </c>
      <c r="C7" s="18">
        <v>740129.07983062603</v>
      </c>
      <c r="D7" s="18">
        <v>411743.29035434598</v>
      </c>
      <c r="E7" s="23">
        <f>C7-D7</f>
        <v>328385.78947628004</v>
      </c>
      <c r="F7" s="18">
        <v>132553.91540328899</v>
      </c>
      <c r="G7" s="18">
        <v>14790.079914911201</v>
      </c>
      <c r="H7" s="14">
        <f>F7-G7</f>
        <v>117763.83548837779</v>
      </c>
      <c r="I7" s="10">
        <f>C7+F7</f>
        <v>872682.99523391505</v>
      </c>
      <c r="J7" s="10">
        <f>D7+G7</f>
        <v>426533.37026925717</v>
      </c>
      <c r="K7" s="17">
        <f>I7-J7</f>
        <v>446149.62496465788</v>
      </c>
      <c r="L7" s="10">
        <f>I7+J7</f>
        <v>1299216.3655031722</v>
      </c>
      <c r="M7" s="14">
        <f>F7+G7</f>
        <v>147343.99531820021</v>
      </c>
    </row>
    <row r="8" spans="1:13">
      <c r="A8" s="3" t="s">
        <v>6</v>
      </c>
      <c r="B8" s="3" t="s">
        <v>7</v>
      </c>
      <c r="C8" s="18">
        <v>341687.10660754802</v>
      </c>
      <c r="D8" s="18">
        <v>195525.51302474199</v>
      </c>
      <c r="E8" s="23">
        <f t="shared" ref="E8:E23" si="0">C8-D8</f>
        <v>146161.59358280603</v>
      </c>
      <c r="F8" s="18">
        <v>17256.651608791199</v>
      </c>
      <c r="G8" s="18">
        <v>10712.4023086118</v>
      </c>
      <c r="H8" s="14">
        <f t="shared" ref="H8:H19" si="1">F8-G8</f>
        <v>6544.2493001793991</v>
      </c>
      <c r="I8" s="10">
        <f>C8+F8</f>
        <v>358943.75821633922</v>
      </c>
      <c r="J8" s="10">
        <f>D8+G8</f>
        <v>206237.9153333538</v>
      </c>
      <c r="K8" s="17">
        <f t="shared" ref="K8:K21" si="2">I8-J8</f>
        <v>152705.84288298542</v>
      </c>
      <c r="L8" s="10">
        <f t="shared" ref="L8:L21" si="3">I8+J8</f>
        <v>565181.67354969308</v>
      </c>
      <c r="M8" s="14">
        <f t="shared" ref="M8:M19" si="4">F8+G8</f>
        <v>27969.053917402998</v>
      </c>
    </row>
    <row r="9" spans="1:13">
      <c r="A9" s="3" t="s">
        <v>8</v>
      </c>
      <c r="B9" s="3" t="s">
        <v>9</v>
      </c>
      <c r="C9" s="18">
        <v>1328696.9346024799</v>
      </c>
      <c r="D9" s="18">
        <v>840638.04003584594</v>
      </c>
      <c r="E9" s="23">
        <f t="shared" si="0"/>
        <v>488058.89456663397</v>
      </c>
      <c r="F9" s="18">
        <v>34325.764228106702</v>
      </c>
      <c r="G9" s="18">
        <v>107502.04207722</v>
      </c>
      <c r="H9" s="14">
        <f t="shared" si="1"/>
        <v>-73176.277849113307</v>
      </c>
      <c r="I9" s="10">
        <f>C9+F9</f>
        <v>1363022.6988305866</v>
      </c>
      <c r="J9" s="10">
        <f>D9+G9</f>
        <v>948140.08211306599</v>
      </c>
      <c r="K9" s="17">
        <f t="shared" si="2"/>
        <v>414882.61671752064</v>
      </c>
      <c r="L9" s="10">
        <f t="shared" si="3"/>
        <v>2311162.7809436526</v>
      </c>
      <c r="M9" s="14">
        <f t="shared" si="4"/>
        <v>141827.8063053267</v>
      </c>
    </row>
    <row r="10" spans="1:13">
      <c r="A10" s="3" t="s">
        <v>10</v>
      </c>
      <c r="B10" s="3" t="s">
        <v>11</v>
      </c>
      <c r="C10" s="18">
        <v>120775.085065266</v>
      </c>
      <c r="D10" s="18">
        <v>168616.40878815699</v>
      </c>
      <c r="E10" s="23">
        <f t="shared" si="0"/>
        <v>-47841.323722890986</v>
      </c>
      <c r="F10" s="18">
        <v>21226.4622021381</v>
      </c>
      <c r="G10" s="18">
        <v>22840.229696091501</v>
      </c>
      <c r="H10" s="14">
        <f t="shared" si="1"/>
        <v>-1613.7674939534008</v>
      </c>
      <c r="I10" s="10">
        <f>C10+F10</f>
        <v>142001.54726740409</v>
      </c>
      <c r="J10" s="10">
        <f>D10+G10</f>
        <v>191456.63848424848</v>
      </c>
      <c r="K10" s="17">
        <f t="shared" si="2"/>
        <v>-49455.09121684439</v>
      </c>
      <c r="L10" s="10">
        <f t="shared" si="3"/>
        <v>333458.18575165258</v>
      </c>
      <c r="M10" s="14">
        <f t="shared" si="4"/>
        <v>44066.691898229605</v>
      </c>
    </row>
    <row r="11" spans="1:13">
      <c r="A11" s="3" t="s">
        <v>12</v>
      </c>
      <c r="B11" s="3" t="s">
        <v>13</v>
      </c>
      <c r="C11" s="18">
        <v>194739.746977862</v>
      </c>
      <c r="D11" s="18">
        <v>102162.567850037</v>
      </c>
      <c r="E11" s="23">
        <f t="shared" si="0"/>
        <v>92577.179127825002</v>
      </c>
      <c r="F11" s="18">
        <v>23083.6615661252</v>
      </c>
      <c r="G11" s="18">
        <v>9075.2378169880703</v>
      </c>
      <c r="H11" s="14">
        <f t="shared" si="1"/>
        <v>14008.42374913713</v>
      </c>
      <c r="I11" s="10">
        <f>C11+F11</f>
        <v>217823.4085439872</v>
      </c>
      <c r="J11" s="10">
        <f>D11+G11</f>
        <v>111237.80566702507</v>
      </c>
      <c r="K11" s="17">
        <f t="shared" si="2"/>
        <v>106585.60287696213</v>
      </c>
      <c r="L11" s="10">
        <f t="shared" si="3"/>
        <v>329061.21421101224</v>
      </c>
      <c r="M11" s="14">
        <f t="shared" si="4"/>
        <v>32158.899383113268</v>
      </c>
    </row>
    <row r="12" spans="1:13">
      <c r="A12" s="3" t="s">
        <v>14</v>
      </c>
      <c r="B12" s="3" t="s">
        <v>15</v>
      </c>
      <c r="C12" s="18">
        <v>8066.9744491908104</v>
      </c>
      <c r="D12" s="18">
        <v>3769.2051381207698</v>
      </c>
      <c r="E12" s="23">
        <f t="shared" si="0"/>
        <v>4297.7693110700402</v>
      </c>
      <c r="F12" s="18">
        <v>1062.85174643458</v>
      </c>
      <c r="G12" s="18">
        <v>1916.11136754463</v>
      </c>
      <c r="H12" s="14">
        <f t="shared" si="1"/>
        <v>-853.25962111004992</v>
      </c>
      <c r="I12" s="10">
        <f>C12+F12</f>
        <v>9129.82619562539</v>
      </c>
      <c r="J12" s="10">
        <f>D12+G12</f>
        <v>5685.3165056653997</v>
      </c>
      <c r="K12" s="17">
        <f t="shared" si="2"/>
        <v>3444.5096899599903</v>
      </c>
      <c r="L12" s="10">
        <f t="shared" si="3"/>
        <v>14815.14270129079</v>
      </c>
      <c r="M12" s="14">
        <f t="shared" si="4"/>
        <v>2978.96311397921</v>
      </c>
    </row>
    <row r="13" spans="1:13">
      <c r="A13" s="3" t="s">
        <v>16</v>
      </c>
      <c r="B13" s="3" t="s">
        <v>17</v>
      </c>
      <c r="C13" s="18">
        <v>119537.996050617</v>
      </c>
      <c r="D13" s="18">
        <v>106513.29569509</v>
      </c>
      <c r="E13" s="23">
        <f t="shared" si="0"/>
        <v>13024.700355527006</v>
      </c>
      <c r="F13" s="18">
        <v>4736.1855671371104</v>
      </c>
      <c r="G13" s="18">
        <v>9541.5313758706307</v>
      </c>
      <c r="H13" s="14">
        <f t="shared" si="1"/>
        <v>-4805.3458087335202</v>
      </c>
      <c r="I13" s="10">
        <f>C13+F13</f>
        <v>124274.18161775412</v>
      </c>
      <c r="J13" s="10">
        <f>D13+G13</f>
        <v>116054.82707096063</v>
      </c>
      <c r="K13" s="17">
        <f t="shared" si="2"/>
        <v>8219.3545467934891</v>
      </c>
      <c r="L13" s="10">
        <f t="shared" si="3"/>
        <v>240329.00868871476</v>
      </c>
      <c r="M13" s="14">
        <f t="shared" si="4"/>
        <v>14277.716943007741</v>
      </c>
    </row>
    <row r="14" spans="1:13">
      <c r="A14" s="3" t="s">
        <v>18</v>
      </c>
      <c r="B14" s="3" t="s">
        <v>19</v>
      </c>
      <c r="C14" s="18">
        <v>35783.194209353802</v>
      </c>
      <c r="D14" s="18">
        <v>30804.812522781802</v>
      </c>
      <c r="E14" s="23">
        <f t="shared" si="0"/>
        <v>4978.381686572</v>
      </c>
      <c r="F14" s="18">
        <v>3810.6956180391398</v>
      </c>
      <c r="G14" s="18">
        <v>6236.85579999931</v>
      </c>
      <c r="H14" s="14">
        <f t="shared" si="1"/>
        <v>-2426.1601819601701</v>
      </c>
      <c r="I14" s="10">
        <f>C14+F14</f>
        <v>39593.889827392944</v>
      </c>
      <c r="J14" s="10">
        <f>D14+G14</f>
        <v>37041.668322781115</v>
      </c>
      <c r="K14" s="17">
        <f t="shared" si="2"/>
        <v>2552.221504611829</v>
      </c>
      <c r="L14" s="10">
        <f t="shared" si="3"/>
        <v>76635.558150174067</v>
      </c>
      <c r="M14" s="14">
        <f t="shared" si="4"/>
        <v>10047.551418038449</v>
      </c>
    </row>
    <row r="15" spans="1:13">
      <c r="A15" s="3" t="s">
        <v>20</v>
      </c>
      <c r="B15" s="3" t="s">
        <v>21</v>
      </c>
      <c r="C15" s="18">
        <v>6003.39811835208</v>
      </c>
      <c r="D15" s="18">
        <v>5686.2291421756499</v>
      </c>
      <c r="E15" s="23">
        <f t="shared" si="0"/>
        <v>317.16897617643008</v>
      </c>
      <c r="F15" s="18">
        <v>684.02267701436597</v>
      </c>
      <c r="G15" s="18">
        <v>1363.47018990739</v>
      </c>
      <c r="H15" s="14">
        <f t="shared" si="1"/>
        <v>-679.44751289302405</v>
      </c>
      <c r="I15" s="10">
        <f>C15+F15</f>
        <v>6687.4207953664463</v>
      </c>
      <c r="J15" s="10">
        <f>D15+G15</f>
        <v>7049.6993320830397</v>
      </c>
      <c r="K15" s="17">
        <f t="shared" si="2"/>
        <v>-362.27853671659341</v>
      </c>
      <c r="L15" s="10">
        <f t="shared" si="3"/>
        <v>13737.120127449485</v>
      </c>
      <c r="M15" s="14">
        <f t="shared" si="4"/>
        <v>2047.4928669217561</v>
      </c>
    </row>
    <row r="16" spans="1:13">
      <c r="A16" s="3" t="s">
        <v>22</v>
      </c>
      <c r="B16" s="3" t="s">
        <v>23</v>
      </c>
      <c r="C16" s="18">
        <v>18188.295417593901</v>
      </c>
      <c r="D16" s="18">
        <v>13112.3531535599</v>
      </c>
      <c r="E16" s="23">
        <f t="shared" si="0"/>
        <v>5075.9422640340017</v>
      </c>
      <c r="F16" s="18">
        <v>2835.1166981287502</v>
      </c>
      <c r="G16" s="18">
        <v>3148.3946218524302</v>
      </c>
      <c r="H16" s="14">
        <f t="shared" si="1"/>
        <v>-313.27792372368003</v>
      </c>
      <c r="I16" s="10">
        <f>C16+F16</f>
        <v>21023.412115722651</v>
      </c>
      <c r="J16" s="10">
        <f>D16+G16</f>
        <v>16260.74777541233</v>
      </c>
      <c r="K16" s="17">
        <f t="shared" si="2"/>
        <v>4762.6643403103208</v>
      </c>
      <c r="L16" s="10">
        <f t="shared" si="3"/>
        <v>37284.159891134979</v>
      </c>
      <c r="M16" s="14">
        <f t="shared" si="4"/>
        <v>5983.5113199811803</v>
      </c>
    </row>
    <row r="17" spans="1:13">
      <c r="A17" s="3" t="s">
        <v>24</v>
      </c>
      <c r="B17" s="3" t="s">
        <v>25</v>
      </c>
      <c r="C17" s="18">
        <v>242.29237331718701</v>
      </c>
      <c r="D17" s="18">
        <v>504.65820345241798</v>
      </c>
      <c r="E17" s="23">
        <f t="shared" si="0"/>
        <v>-262.36583013523096</v>
      </c>
      <c r="F17" s="18">
        <v>67.061121830691206</v>
      </c>
      <c r="G17" s="18">
        <v>113.84723939261499</v>
      </c>
      <c r="H17" s="14">
        <f t="shared" si="1"/>
        <v>-46.786117561923788</v>
      </c>
      <c r="I17" s="10">
        <f>C17+F17</f>
        <v>309.35349514787822</v>
      </c>
      <c r="J17" s="10">
        <f>D17+G17</f>
        <v>618.50544284503303</v>
      </c>
      <c r="K17" s="17">
        <f t="shared" si="2"/>
        <v>-309.15194769715481</v>
      </c>
      <c r="L17" s="10">
        <f t="shared" si="3"/>
        <v>927.85893799291125</v>
      </c>
      <c r="M17" s="14">
        <f t="shared" si="4"/>
        <v>180.9083612233062</v>
      </c>
    </row>
    <row r="18" spans="1:13">
      <c r="A18" s="3" t="s">
        <v>26</v>
      </c>
      <c r="B18" s="3" t="s">
        <v>27</v>
      </c>
      <c r="C18" s="18">
        <v>5877.6296791601098</v>
      </c>
      <c r="D18" s="18">
        <v>3865.0378767812399</v>
      </c>
      <c r="E18" s="23">
        <f t="shared" si="0"/>
        <v>2012.5918023788699</v>
      </c>
      <c r="F18" s="18">
        <v>310.88122555849498</v>
      </c>
      <c r="G18" s="18">
        <v>1708.15475719141</v>
      </c>
      <c r="H18" s="14">
        <f t="shared" si="1"/>
        <v>-1397.2735316329149</v>
      </c>
      <c r="I18" s="10">
        <f>C18+F18</f>
        <v>6188.5109047186052</v>
      </c>
      <c r="J18" s="10">
        <f>D18+G18</f>
        <v>5573.1926339726497</v>
      </c>
      <c r="K18" s="17">
        <f t="shared" si="2"/>
        <v>615.31827074595549</v>
      </c>
      <c r="L18" s="10">
        <f t="shared" si="3"/>
        <v>11761.703538691254</v>
      </c>
      <c r="M18" s="14">
        <f t="shared" si="4"/>
        <v>2019.0359827499051</v>
      </c>
    </row>
    <row r="19" spans="1:13">
      <c r="A19" s="3" t="s">
        <v>28</v>
      </c>
      <c r="B19" s="3" t="s">
        <v>29</v>
      </c>
      <c r="C19" s="18">
        <v>84113.277901375404</v>
      </c>
      <c r="D19" s="18">
        <v>53315.531788699103</v>
      </c>
      <c r="E19" s="23">
        <f t="shared" si="0"/>
        <v>30797.746112676301</v>
      </c>
      <c r="F19" s="18">
        <v>4772.8931961511798</v>
      </c>
      <c r="G19" s="18">
        <v>501.71321472684201</v>
      </c>
      <c r="H19" s="14">
        <f t="shared" si="1"/>
        <v>4271.1799814243377</v>
      </c>
      <c r="I19" s="10">
        <f>C19+F19</f>
        <v>88886.171097526589</v>
      </c>
      <c r="J19" s="10">
        <f>D19+G19</f>
        <v>53817.245003425945</v>
      </c>
      <c r="K19" s="17">
        <f t="shared" si="2"/>
        <v>35068.926094100643</v>
      </c>
      <c r="L19" s="10">
        <f t="shared" si="3"/>
        <v>142703.41610095254</v>
      </c>
      <c r="M19" s="14">
        <f t="shared" si="4"/>
        <v>5274.606410878022</v>
      </c>
    </row>
    <row r="20" spans="1:13">
      <c r="A20" s="3" t="s">
        <v>30</v>
      </c>
      <c r="B20" s="3" t="s">
        <v>31</v>
      </c>
      <c r="C20" s="18">
        <v>15348.327519443001</v>
      </c>
      <c r="D20" s="18">
        <v>29960.952201797099</v>
      </c>
      <c r="E20" s="23">
        <f t="shared" si="0"/>
        <v>-14612.624682354099</v>
      </c>
      <c r="I20" s="10">
        <f>C20+F20</f>
        <v>15348.327519443001</v>
      </c>
      <c r="J20" s="10">
        <f>D20+G20</f>
        <v>29960.952201797099</v>
      </c>
      <c r="K20" s="17">
        <f t="shared" si="2"/>
        <v>-14612.624682354099</v>
      </c>
      <c r="L20" s="10">
        <f t="shared" si="3"/>
        <v>45309.279721240098</v>
      </c>
    </row>
    <row r="21" spans="1:13">
      <c r="A21" s="3" t="s">
        <v>32</v>
      </c>
      <c r="B21" s="3" t="s">
        <v>33</v>
      </c>
      <c r="C21" s="18">
        <v>7791.5365014428598</v>
      </c>
      <c r="D21" s="18">
        <v>2924.73450572723</v>
      </c>
      <c r="E21" s="23">
        <f t="shared" si="0"/>
        <v>4866.8019957156303</v>
      </c>
      <c r="I21" s="10">
        <f>C21+F21</f>
        <v>7791.5365014428598</v>
      </c>
      <c r="J21" s="10">
        <f>D21+G21</f>
        <v>2924.73450572723</v>
      </c>
      <c r="K21" s="17">
        <f t="shared" si="2"/>
        <v>4866.8019957156303</v>
      </c>
      <c r="L21" s="10">
        <f t="shared" si="3"/>
        <v>10716.271007170089</v>
      </c>
    </row>
    <row r="22" spans="1:13">
      <c r="E22" s="23"/>
    </row>
    <row r="23" spans="1:13">
      <c r="A23" s="4" t="s">
        <v>44</v>
      </c>
      <c r="B23" s="6"/>
      <c r="C23" s="12">
        <f>SUM(C7:C21)</f>
        <v>3026980.8753036284</v>
      </c>
      <c r="D23" s="12">
        <f t="shared" ref="D23:M23" si="5">SUM(D7:D21)</f>
        <v>1969142.6302813131</v>
      </c>
      <c r="E23" s="24">
        <f t="shared" si="0"/>
        <v>1057838.2450223153</v>
      </c>
      <c r="F23" s="12">
        <f t="shared" si="5"/>
        <v>246726.16285874453</v>
      </c>
      <c r="G23" s="12">
        <f t="shared" si="5"/>
        <v>189450.07038030782</v>
      </c>
      <c r="H23" s="15">
        <f>F23-G23</f>
        <v>57276.092478436709</v>
      </c>
      <c r="I23" s="12">
        <f t="shared" si="5"/>
        <v>3273707.038162373</v>
      </c>
      <c r="J23" s="12">
        <f t="shared" si="5"/>
        <v>2158592.7006616211</v>
      </c>
      <c r="K23" s="12">
        <f>I23-J23</f>
        <v>1115114.3375007519</v>
      </c>
      <c r="L23" s="12">
        <f t="shared" si="5"/>
        <v>5432299.7388239941</v>
      </c>
      <c r="M23" s="15">
        <f t="shared" si="5"/>
        <v>436176.23323905224</v>
      </c>
    </row>
  </sheetData>
  <autoFilter ref="A6:M21">
    <filterColumn colId="4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Value_StateRemainders</vt:lpstr>
      <vt:lpstr>Tonnage_StateRemainders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Kane</dc:creator>
  <cp:lastModifiedBy>jkane</cp:lastModifiedBy>
  <dcterms:created xsi:type="dcterms:W3CDTF">2013-05-31T20:15:53Z</dcterms:created>
  <dcterms:modified xsi:type="dcterms:W3CDTF">2013-07-22T14:20:48Z</dcterms:modified>
</cp:coreProperties>
</file>